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E:\temp_project\"/>
    </mc:Choice>
  </mc:AlternateContent>
  <xr:revisionPtr revIDLastSave="0" documentId="13_ncr:1_{D3495B2C-050C-4CF7-B335-EE70332609AD}" xr6:coauthVersionLast="47" xr6:coauthVersionMax="47" xr10:uidLastSave="{00000000-0000-0000-0000-000000000000}"/>
  <bookViews>
    <workbookView xWindow="-120" yWindow="-120" windowWidth="29040" windowHeight="15840" firstSheet="6" activeTab="9" xr2:uid="{00000000-000D-0000-FFFF-FFFF00000000}"/>
  </bookViews>
  <sheets>
    <sheet name="データリスト" sheetId="1" r:id="rId1"/>
    <sheet name="イベント表示イメージ" sheetId="2" r:id="rId2"/>
    <sheet name="プロジェクトデータ" sheetId="3" r:id="rId3"/>
    <sheet name="入説会スケジュール" sheetId="4" r:id="rId4"/>
    <sheet name="内覧会スケジュール" sheetId="5" r:id="rId5"/>
    <sheet name="確認会スケジュール" sheetId="6" r:id="rId6"/>
    <sheet name="引渡会スケジュール" sheetId="7" r:id="rId7"/>
    <sheet name="No.4＿区画状況一覧" sheetId="8" r:id="rId8"/>
    <sheet name="No.5＿契約者【データ】" sheetId="9" r:id="rId9"/>
    <sheet name="SQL_TEMP" sheetId="10" r:id="rId10"/>
    <sheet name="プロジェクト" sheetId="11" r:id="rId11"/>
    <sheet name="イベント" sheetId="12" r:id="rId12"/>
    <sheet name="契約住戸" sheetId="13" r:id="rId13"/>
    <sheet name="予約_入説会" sheetId="14" r:id="rId14"/>
    <sheet name="予約_内覧会" sheetId="15" r:id="rId15"/>
    <sheet name="予約_確認会" sheetId="16" r:id="rId16"/>
    <sheet name="予約_引渡会" sheetId="17" r:id="rId17"/>
    <sheet name="イベント日程_入説会スケジュール" sheetId="18" r:id="rId18"/>
    <sheet name="イベント日程_内覧会スケジュール" sheetId="19" r:id="rId19"/>
    <sheet name="イベント日程_確認会スケジュール" sheetId="20" r:id="rId20"/>
    <sheet name="イベント日程_引渡会スケジュール" sheetId="21" r:id="rId21"/>
    <sheet name="開催場所" sheetId="22" r:id="rId22"/>
  </sheets>
  <definedNames>
    <definedName name="_xlnm._FilterDatabase" localSheetId="8" hidden="1">No.5＿契約者【データ】!$A$2:$BA$11</definedName>
    <definedName name="_xlnm._FilterDatabase" localSheetId="9" hidden="1">SQL_TEMP!$A$8:$D$51</definedName>
    <definedName name="_xlnm._FilterDatabase" localSheetId="17" hidden="1">イベント日程_入説会スケジュール!$C$5:$R$26</definedName>
    <definedName name="_xlnm._FilterDatabase" localSheetId="18" hidden="1">イベント日程_内覧会スケジュール!$C$5:$R$26</definedName>
    <definedName name="_xlnm._FilterDatabase" localSheetId="20" hidden="1">イベント日程_引渡会スケジュール!$C$5:$R$26</definedName>
    <definedName name="_xlnm._FilterDatabase" localSheetId="19" hidden="1">イベント日程_確認会スケジュール!$C$5:$R$26</definedName>
    <definedName name="baitai" localSheetId="1">#REF!</definedName>
    <definedName name="baitai" localSheetId="0">#REF!</definedName>
    <definedName name="baitai" localSheetId="2">#REF!</definedName>
    <definedName name="baitai">#REF!</definedName>
    <definedName name="kyojyuuti" localSheetId="1">#REF!</definedName>
    <definedName name="kyojyuuti" localSheetId="0">#REF!</definedName>
    <definedName name="kyojyuuti" localSheetId="2">#REF!</definedName>
    <definedName name="kyojyuuti">#REF!</definedName>
    <definedName name="madori" localSheetId="1">#REF!</definedName>
    <definedName name="madori" localSheetId="0">#REF!</definedName>
    <definedName name="madori" localSheetId="2">#REF!</definedName>
    <definedName name="madori">#REF!</definedName>
    <definedName name="menseki" localSheetId="1">#REF!</definedName>
    <definedName name="menseki" localSheetId="0">#REF!</definedName>
    <definedName name="menseki" localSheetId="2">#REF!</definedName>
    <definedName name="menseki">#REF!</definedName>
    <definedName name="nenrei" localSheetId="1">#REF!</definedName>
    <definedName name="nenrei" localSheetId="0">#REF!</definedName>
    <definedName name="nenrei" localSheetId="2">#REF!</definedName>
    <definedName name="nenrei">#REF!</definedName>
    <definedName name="nenshuu" localSheetId="1">#REF!</definedName>
    <definedName name="nenshuu" localSheetId="0">#REF!</definedName>
    <definedName name="nenshuu" localSheetId="2">#REF!</definedName>
    <definedName name="nenshuu">#REF!</definedName>
    <definedName name="sikin" localSheetId="1">#REF!</definedName>
    <definedName name="sikin" localSheetId="0">#REF!</definedName>
    <definedName name="sikin" localSheetId="2">#REF!</definedName>
    <definedName name="sikin">#REF!</definedName>
    <definedName name="yosan" localSheetId="1">#REF!</definedName>
    <definedName name="yosan" localSheetId="0">#REF!</definedName>
    <definedName name="yosan" localSheetId="2">#REF!</definedName>
    <definedName name="yosan">#REF!</definedName>
  </definedNames>
  <calcPr calcId="181029"/>
</workbook>
</file>

<file path=xl/calcChain.xml><?xml version="1.0" encoding="utf-8"?>
<calcChain xmlns="http://schemas.openxmlformats.org/spreadsheetml/2006/main">
  <c r="A8" i="10" l="1"/>
  <c r="Z109" i="9"/>
  <c r="Z108" i="9"/>
  <c r="Z107" i="9"/>
  <c r="Z106" i="9"/>
  <c r="Z105" i="9"/>
  <c r="Z104" i="9"/>
  <c r="Z103" i="9"/>
  <c r="Z102" i="9"/>
  <c r="Z101" i="9"/>
  <c r="Z100" i="9"/>
  <c r="Z99" i="9"/>
  <c r="Z98" i="9"/>
  <c r="Z97" i="9"/>
  <c r="Z96" i="9"/>
  <c r="Z95" i="9"/>
  <c r="Z94" i="9"/>
  <c r="Z93" i="9"/>
  <c r="Z92" i="9"/>
  <c r="Z91" i="9"/>
  <c r="Z90" i="9"/>
  <c r="Z89" i="9"/>
  <c r="Z88" i="9"/>
  <c r="Z87" i="9"/>
  <c r="Z86" i="9"/>
  <c r="Z85" i="9"/>
  <c r="Z84" i="9"/>
  <c r="Z83" i="9"/>
  <c r="Z82" i="9"/>
  <c r="Z81" i="9"/>
  <c r="Z80" i="9"/>
  <c r="Z79" i="9"/>
  <c r="Z78" i="9"/>
  <c r="Z77" i="9"/>
  <c r="Z76" i="9"/>
  <c r="Z75" i="9"/>
  <c r="Z74" i="9"/>
  <c r="Z73" i="9"/>
  <c r="Z72" i="9"/>
  <c r="Z71" i="9"/>
  <c r="Z70" i="9"/>
  <c r="Z69" i="9"/>
  <c r="Z68" i="9"/>
  <c r="Z67" i="9"/>
  <c r="Z66" i="9"/>
  <c r="Z65" i="9"/>
  <c r="Z64" i="9"/>
  <c r="Z63" i="9"/>
  <c r="Z62" i="9"/>
  <c r="Z61" i="9"/>
  <c r="Z60" i="9"/>
  <c r="Z59" i="9"/>
  <c r="Z58" i="9"/>
  <c r="Z57" i="9"/>
  <c r="Z56" i="9"/>
  <c r="Z55" i="9"/>
  <c r="Z54" i="9"/>
  <c r="Z53" i="9"/>
  <c r="Z52" i="9"/>
  <c r="Z51" i="9"/>
  <c r="Z50" i="9"/>
  <c r="Z49" i="9"/>
  <c r="Z48" i="9"/>
  <c r="Z47" i="9"/>
  <c r="Z46" i="9"/>
  <c r="Z45" i="9"/>
  <c r="Z44" i="9"/>
  <c r="Z43" i="9"/>
  <c r="Z42" i="9"/>
  <c r="Z41" i="9"/>
  <c r="Z40" i="9"/>
  <c r="Z39" i="9"/>
  <c r="Z38" i="9"/>
  <c r="Z37" i="9"/>
  <c r="Z36" i="9"/>
  <c r="Z35" i="9"/>
  <c r="Z34" i="9"/>
  <c r="Z33" i="9"/>
  <c r="Z32" i="9"/>
  <c r="Z31" i="9"/>
  <c r="Z30" i="9"/>
  <c r="Z29" i="9"/>
  <c r="Z28" i="9"/>
  <c r="Z27" i="9"/>
  <c r="Z26" i="9"/>
  <c r="Z25" i="9"/>
  <c r="Z24" i="9"/>
  <c r="Z23" i="9"/>
  <c r="Z22" i="9"/>
  <c r="Z21" i="9"/>
  <c r="Z20" i="9"/>
  <c r="Z19" i="9"/>
  <c r="Z18" i="9"/>
  <c r="Z17" i="9"/>
  <c r="Z16" i="9"/>
  <c r="Z15" i="9"/>
  <c r="Z14" i="9"/>
  <c r="Z13" i="9"/>
  <c r="Z12" i="9"/>
  <c r="Z11" i="9"/>
  <c r="Z10" i="9"/>
  <c r="Z9" i="9"/>
  <c r="Z8" i="9"/>
  <c r="Z7" i="9"/>
  <c r="Z6" i="9"/>
  <c r="Z5" i="9"/>
  <c r="Z4" i="9"/>
  <c r="Z3" i="9"/>
  <c r="AF109" i="9"/>
  <c r="AC109" i="9"/>
  <c r="T109" i="9"/>
  <c r="AF108" i="9"/>
  <c r="AC108" i="9"/>
  <c r="T108" i="9"/>
  <c r="AF107" i="9"/>
  <c r="AC107" i="9"/>
  <c r="T107" i="9"/>
  <c r="AF106" i="9"/>
  <c r="AC106" i="9"/>
  <c r="T106" i="9"/>
  <c r="AF105" i="9"/>
  <c r="AC105" i="9"/>
  <c r="T105" i="9"/>
  <c r="AF104" i="9"/>
  <c r="AC104" i="9"/>
  <c r="T104" i="9"/>
  <c r="AF103" i="9"/>
  <c r="AC103" i="9"/>
  <c r="T103" i="9"/>
  <c r="AF102" i="9"/>
  <c r="AC102" i="9"/>
  <c r="T102" i="9"/>
  <c r="AF101" i="9"/>
  <c r="AC101" i="9"/>
  <c r="T101" i="9"/>
  <c r="AF100" i="9"/>
  <c r="AC100" i="9"/>
  <c r="T100" i="9"/>
  <c r="AF99" i="9"/>
  <c r="AC99" i="9"/>
  <c r="T99" i="9"/>
  <c r="AF98" i="9"/>
  <c r="AC98" i="9"/>
  <c r="T98" i="9"/>
  <c r="AF97" i="9"/>
  <c r="AC97" i="9"/>
  <c r="T97" i="9"/>
  <c r="AF96" i="9"/>
  <c r="AC96" i="9"/>
  <c r="T96" i="9"/>
  <c r="AF95" i="9"/>
  <c r="AC95" i="9"/>
  <c r="T95" i="9"/>
  <c r="AF94" i="9"/>
  <c r="AC94" i="9"/>
  <c r="T94" i="9"/>
  <c r="AF93" i="9"/>
  <c r="AC93" i="9"/>
  <c r="T93" i="9"/>
  <c r="AF92" i="9"/>
  <c r="AC92" i="9"/>
  <c r="T92" i="9"/>
  <c r="AF91" i="9"/>
  <c r="AC91" i="9"/>
  <c r="T91" i="9"/>
  <c r="AF90" i="9"/>
  <c r="AC90" i="9"/>
  <c r="T90" i="9"/>
  <c r="AF89" i="9"/>
  <c r="AC89" i="9"/>
  <c r="T89" i="9"/>
  <c r="AF88" i="9"/>
  <c r="AC88" i="9"/>
  <c r="T88" i="9"/>
  <c r="AF87" i="9"/>
  <c r="AC87" i="9"/>
  <c r="T87" i="9"/>
  <c r="AF86" i="9"/>
  <c r="AC86" i="9"/>
  <c r="T86" i="9"/>
  <c r="AF85" i="9"/>
  <c r="AC85" i="9"/>
  <c r="T85" i="9"/>
  <c r="AF84" i="9"/>
  <c r="AC84" i="9"/>
  <c r="T84" i="9"/>
  <c r="AF83" i="9"/>
  <c r="AC83" i="9"/>
  <c r="T83" i="9"/>
  <c r="AF82" i="9"/>
  <c r="AC82" i="9"/>
  <c r="T82" i="9"/>
  <c r="AF81" i="9"/>
  <c r="AC81" i="9"/>
  <c r="T81" i="9"/>
  <c r="AF80" i="9"/>
  <c r="AC80" i="9"/>
  <c r="T80" i="9"/>
  <c r="AF79" i="9"/>
  <c r="AC79" i="9"/>
  <c r="T79" i="9"/>
  <c r="AF78" i="9"/>
  <c r="AC78" i="9"/>
  <c r="T78" i="9"/>
  <c r="AF77" i="9"/>
  <c r="AC77" i="9"/>
  <c r="T77" i="9"/>
  <c r="AF76" i="9"/>
  <c r="AC76" i="9"/>
  <c r="T76" i="9"/>
  <c r="AF75" i="9"/>
  <c r="AC75" i="9"/>
  <c r="T75" i="9"/>
  <c r="AF74" i="9"/>
  <c r="AC74" i="9"/>
  <c r="T74" i="9"/>
  <c r="AF73" i="9"/>
  <c r="AC73" i="9"/>
  <c r="T73" i="9"/>
  <c r="AF72" i="9"/>
  <c r="AC72" i="9"/>
  <c r="T72" i="9"/>
  <c r="AF71" i="9"/>
  <c r="AC71" i="9"/>
  <c r="T71" i="9"/>
  <c r="AF70" i="9"/>
  <c r="AC70" i="9"/>
  <c r="T70" i="9"/>
  <c r="AF69" i="9"/>
  <c r="AC69" i="9"/>
  <c r="T69" i="9"/>
  <c r="AF68" i="9"/>
  <c r="AC68" i="9"/>
  <c r="T68" i="9"/>
  <c r="AF67" i="9"/>
  <c r="AC67" i="9"/>
  <c r="T67" i="9"/>
  <c r="AF66" i="9"/>
  <c r="AC66" i="9"/>
  <c r="T66" i="9"/>
  <c r="AF65" i="9"/>
  <c r="AC65" i="9"/>
  <c r="T65" i="9"/>
  <c r="AF64" i="9"/>
  <c r="AC64" i="9"/>
  <c r="T64" i="9"/>
  <c r="AF63" i="9"/>
  <c r="AC63" i="9"/>
  <c r="T63" i="9"/>
  <c r="AF62" i="9"/>
  <c r="AC62" i="9"/>
  <c r="T62" i="9"/>
  <c r="AF61" i="9"/>
  <c r="AC61" i="9"/>
  <c r="T61" i="9"/>
  <c r="AF60" i="9"/>
  <c r="AC60" i="9"/>
  <c r="T60" i="9"/>
  <c r="AF59" i="9"/>
  <c r="AC59" i="9"/>
  <c r="T59" i="9"/>
  <c r="AF58" i="9"/>
  <c r="AC58" i="9"/>
  <c r="T58" i="9"/>
  <c r="AF57" i="9"/>
  <c r="AC57" i="9"/>
  <c r="T57" i="9"/>
  <c r="AF56" i="9"/>
  <c r="AC56" i="9"/>
  <c r="T56" i="9"/>
  <c r="AF55" i="9"/>
  <c r="AC55" i="9"/>
  <c r="T55" i="9"/>
  <c r="AF54" i="9"/>
  <c r="AC54" i="9"/>
  <c r="T54" i="9"/>
  <c r="AF53" i="9"/>
  <c r="AC53" i="9"/>
  <c r="T53" i="9"/>
  <c r="AF52" i="9"/>
  <c r="AC52" i="9"/>
  <c r="T52" i="9"/>
  <c r="AF51" i="9"/>
  <c r="AC51" i="9"/>
  <c r="T51" i="9"/>
  <c r="AF50" i="9"/>
  <c r="AC50" i="9"/>
  <c r="T50" i="9"/>
  <c r="AF49" i="9"/>
  <c r="AC49" i="9"/>
  <c r="T49" i="9"/>
  <c r="AF48" i="9"/>
  <c r="AC48" i="9"/>
  <c r="T48" i="9"/>
  <c r="AF47" i="9"/>
  <c r="AC47" i="9"/>
  <c r="T47" i="9"/>
  <c r="AF46" i="9"/>
  <c r="AC46" i="9"/>
  <c r="T46" i="9"/>
  <c r="AF45" i="9"/>
  <c r="AC45" i="9"/>
  <c r="T45" i="9"/>
  <c r="AF44" i="9"/>
  <c r="AC44" i="9"/>
  <c r="T44" i="9"/>
  <c r="AF43" i="9"/>
  <c r="AC43" i="9"/>
  <c r="T43" i="9"/>
  <c r="AF42" i="9"/>
  <c r="AC42" i="9"/>
  <c r="T42" i="9"/>
  <c r="AF41" i="9"/>
  <c r="AC41" i="9"/>
  <c r="T41" i="9"/>
  <c r="AF40" i="9"/>
  <c r="AC40" i="9"/>
  <c r="T40" i="9"/>
  <c r="AF39" i="9"/>
  <c r="AC39" i="9"/>
  <c r="T39" i="9"/>
  <c r="AF38" i="9"/>
  <c r="AC38" i="9"/>
  <c r="T38" i="9"/>
  <c r="AF37" i="9"/>
  <c r="AC37" i="9"/>
  <c r="T37" i="9"/>
  <c r="AF36" i="9"/>
  <c r="AC36" i="9"/>
  <c r="T36" i="9"/>
  <c r="AF35" i="9"/>
  <c r="AC35" i="9"/>
  <c r="T35" i="9"/>
  <c r="AF34" i="9"/>
  <c r="AC34" i="9"/>
  <c r="T34" i="9"/>
  <c r="AF33" i="9"/>
  <c r="AC33" i="9"/>
  <c r="T33" i="9"/>
  <c r="AF32" i="9"/>
  <c r="AC32" i="9"/>
  <c r="T32" i="9"/>
  <c r="AF31" i="9"/>
  <c r="AC31" i="9"/>
  <c r="T31" i="9"/>
  <c r="AF30" i="9"/>
  <c r="AC30" i="9"/>
  <c r="T30" i="9"/>
  <c r="AF29" i="9"/>
  <c r="AC29" i="9"/>
  <c r="T29" i="9"/>
  <c r="AF28" i="9"/>
  <c r="AC28" i="9"/>
  <c r="T28" i="9"/>
  <c r="AF27" i="9"/>
  <c r="AC27" i="9"/>
  <c r="T27" i="9"/>
  <c r="AF26" i="9"/>
  <c r="AC26" i="9"/>
  <c r="T26" i="9"/>
  <c r="AF25" i="9"/>
  <c r="AC25" i="9"/>
  <c r="T25" i="9"/>
  <c r="AF24" i="9"/>
  <c r="AC24" i="9"/>
  <c r="T24" i="9"/>
  <c r="AF23" i="9"/>
  <c r="AC23" i="9"/>
  <c r="T23" i="9"/>
  <c r="AF22" i="9"/>
  <c r="AC22" i="9"/>
  <c r="T22" i="9"/>
  <c r="AF21" i="9"/>
  <c r="AC21" i="9"/>
  <c r="T21" i="9"/>
  <c r="AF20" i="9"/>
  <c r="AC20" i="9"/>
  <c r="T20" i="9"/>
  <c r="AF19" i="9"/>
  <c r="AC19" i="9"/>
  <c r="T19" i="9"/>
  <c r="AF18" i="9"/>
  <c r="AC18" i="9"/>
  <c r="T18" i="9"/>
  <c r="AF17" i="9"/>
  <c r="AC17" i="9"/>
  <c r="T17" i="9"/>
  <c r="AF16" i="9"/>
  <c r="AC16" i="9"/>
  <c r="T16" i="9"/>
  <c r="AF15" i="9"/>
  <c r="AC15" i="9"/>
  <c r="T15" i="9"/>
  <c r="AF14" i="9"/>
  <c r="AC14" i="9"/>
  <c r="T14" i="9"/>
  <c r="AF13" i="9"/>
  <c r="AC13" i="9"/>
  <c r="T13" i="9"/>
  <c r="AF12" i="9"/>
  <c r="AC12" i="9"/>
  <c r="T12" i="9"/>
  <c r="AF11" i="9"/>
  <c r="AC11" i="9"/>
  <c r="T11" i="9"/>
  <c r="AF10" i="9"/>
  <c r="AC10" i="9"/>
  <c r="T10" i="9"/>
  <c r="AF9" i="9"/>
  <c r="AC9" i="9"/>
  <c r="T9" i="9"/>
  <c r="AF8" i="9"/>
  <c r="AC8" i="9"/>
  <c r="T8" i="9"/>
  <c r="AF7" i="9"/>
  <c r="AC7" i="9"/>
  <c r="T7" i="9"/>
  <c r="AF6" i="9"/>
  <c r="AC6" i="9"/>
  <c r="T6" i="9"/>
  <c r="AF5" i="9"/>
  <c r="AC5" i="9"/>
  <c r="T5" i="9"/>
  <c r="AF4" i="9"/>
  <c r="AC4" i="9"/>
  <c r="T4" i="9"/>
  <c r="AF3" i="9"/>
  <c r="AC3" i="9"/>
  <c r="T3" i="9"/>
  <c r="N10" i="22"/>
  <c r="L10" i="22"/>
  <c r="K10" i="22"/>
  <c r="I10" i="22"/>
  <c r="G10" i="22"/>
  <c r="F10" i="22"/>
  <c r="C10" i="22"/>
  <c r="C16" i="22" s="1"/>
  <c r="N9" i="22"/>
  <c r="L9" i="22"/>
  <c r="K9" i="22"/>
  <c r="I9" i="22"/>
  <c r="G9" i="22"/>
  <c r="F9" i="22"/>
  <c r="C9" i="22"/>
  <c r="N8" i="22"/>
  <c r="L8" i="22"/>
  <c r="K8" i="22"/>
  <c r="I8" i="22"/>
  <c r="G8" i="22"/>
  <c r="F8" i="22"/>
  <c r="C8" i="22"/>
  <c r="N7" i="22"/>
  <c r="L7" i="22"/>
  <c r="K7" i="22"/>
  <c r="I7" i="22"/>
  <c r="G7" i="22"/>
  <c r="F7" i="22"/>
  <c r="C7" i="22"/>
  <c r="W46" i="21"/>
  <c r="S46" i="21"/>
  <c r="Q46" i="21"/>
  <c r="P46" i="21"/>
  <c r="N46" i="21"/>
  <c r="J46" i="21"/>
  <c r="I46" i="21"/>
  <c r="G46" i="21"/>
  <c r="F46" i="21"/>
  <c r="E46" i="21"/>
  <c r="C46" i="21"/>
  <c r="W45" i="21"/>
  <c r="S45" i="21"/>
  <c r="Q45" i="21"/>
  <c r="P45" i="21"/>
  <c r="N45" i="21"/>
  <c r="J45" i="21"/>
  <c r="I45" i="21"/>
  <c r="G45" i="21"/>
  <c r="F45" i="21"/>
  <c r="E45" i="21"/>
  <c r="C45" i="21"/>
  <c r="S44" i="21"/>
  <c r="Q44" i="21"/>
  <c r="P44" i="21"/>
  <c r="N44" i="21"/>
  <c r="J44" i="21"/>
  <c r="I44" i="21"/>
  <c r="G44" i="21"/>
  <c r="F44" i="21"/>
  <c r="E44" i="21"/>
  <c r="W44" i="21" s="1"/>
  <c r="C44" i="21"/>
  <c r="S43" i="21"/>
  <c r="Q43" i="21"/>
  <c r="P43" i="21"/>
  <c r="N43" i="21"/>
  <c r="J43" i="21"/>
  <c r="I43" i="21"/>
  <c r="G43" i="21"/>
  <c r="F43" i="21"/>
  <c r="E43" i="21"/>
  <c r="W43" i="21" s="1"/>
  <c r="C43" i="21"/>
  <c r="S42" i="21"/>
  <c r="Q42" i="21"/>
  <c r="P42" i="21"/>
  <c r="N42" i="21"/>
  <c r="J42" i="21"/>
  <c r="I42" i="21"/>
  <c r="G42" i="21"/>
  <c r="F42" i="21"/>
  <c r="E42" i="21"/>
  <c r="W42" i="21" s="1"/>
  <c r="C42" i="21"/>
  <c r="W41" i="21"/>
  <c r="S41" i="21"/>
  <c r="Q41" i="21"/>
  <c r="P41" i="21"/>
  <c r="N41" i="21"/>
  <c r="J41" i="21"/>
  <c r="I41" i="21"/>
  <c r="G41" i="21"/>
  <c r="F41" i="21"/>
  <c r="E41" i="21"/>
  <c r="C41" i="21"/>
  <c r="S40" i="21"/>
  <c r="Q40" i="21"/>
  <c r="P40" i="21"/>
  <c r="N40" i="21"/>
  <c r="J40" i="21"/>
  <c r="I40" i="21"/>
  <c r="G40" i="21"/>
  <c r="F40" i="21"/>
  <c r="E40" i="21"/>
  <c r="W40" i="21" s="1"/>
  <c r="C40" i="21"/>
  <c r="W39" i="21"/>
  <c r="S39" i="21"/>
  <c r="Q39" i="21"/>
  <c r="P39" i="21"/>
  <c r="N39" i="21"/>
  <c r="J39" i="21"/>
  <c r="I39" i="21"/>
  <c r="G39" i="21"/>
  <c r="F39" i="21"/>
  <c r="E39" i="21"/>
  <c r="C39" i="21"/>
  <c r="W38" i="21"/>
  <c r="S38" i="21"/>
  <c r="Q38" i="21"/>
  <c r="P38" i="21"/>
  <c r="N38" i="21"/>
  <c r="J38" i="21"/>
  <c r="I38" i="21"/>
  <c r="G38" i="21"/>
  <c r="F38" i="21"/>
  <c r="E38" i="21"/>
  <c r="C38" i="21"/>
  <c r="W37" i="21"/>
  <c r="S37" i="21"/>
  <c r="Q37" i="21"/>
  <c r="P37" i="21"/>
  <c r="N37" i="21"/>
  <c r="J37" i="21"/>
  <c r="I37" i="21"/>
  <c r="G37" i="21"/>
  <c r="F37" i="21"/>
  <c r="E37" i="21"/>
  <c r="C37" i="21"/>
  <c r="W36" i="21"/>
  <c r="S36" i="21"/>
  <c r="Q36" i="21"/>
  <c r="P36" i="21"/>
  <c r="N36" i="21"/>
  <c r="J36" i="21"/>
  <c r="I36" i="21"/>
  <c r="G36" i="21"/>
  <c r="F36" i="21"/>
  <c r="E36" i="21"/>
  <c r="C36" i="21"/>
  <c r="W35" i="21"/>
  <c r="S35" i="21"/>
  <c r="Q35" i="21"/>
  <c r="P35" i="21"/>
  <c r="N35" i="21"/>
  <c r="J35" i="21"/>
  <c r="I35" i="21"/>
  <c r="G35" i="21"/>
  <c r="F35" i="21"/>
  <c r="E35" i="21"/>
  <c r="C35" i="21"/>
  <c r="W34" i="21"/>
  <c r="S34" i="21"/>
  <c r="Q34" i="21"/>
  <c r="P34" i="21"/>
  <c r="N34" i="21"/>
  <c r="J34" i="21"/>
  <c r="I34" i="21"/>
  <c r="G34" i="21"/>
  <c r="F34" i="21"/>
  <c r="E34" i="21"/>
  <c r="C34" i="21"/>
  <c r="W33" i="21"/>
  <c r="S33" i="21"/>
  <c r="Q33" i="21"/>
  <c r="P33" i="21"/>
  <c r="N33" i="21"/>
  <c r="J33" i="21"/>
  <c r="I33" i="21"/>
  <c r="G33" i="21"/>
  <c r="F33" i="21"/>
  <c r="E33" i="21"/>
  <c r="C33" i="21"/>
  <c r="S32" i="21"/>
  <c r="Q32" i="21"/>
  <c r="P32" i="21"/>
  <c r="N32" i="21"/>
  <c r="J32" i="21"/>
  <c r="I32" i="21"/>
  <c r="G32" i="21"/>
  <c r="F32" i="21"/>
  <c r="E32" i="21"/>
  <c r="W32" i="21" s="1"/>
  <c r="C32" i="21"/>
  <c r="S31" i="21"/>
  <c r="Q31" i="21"/>
  <c r="P31" i="21"/>
  <c r="N31" i="21"/>
  <c r="J31" i="21"/>
  <c r="I31" i="21"/>
  <c r="G31" i="21"/>
  <c r="F31" i="21"/>
  <c r="E31" i="21"/>
  <c r="W31" i="21" s="1"/>
  <c r="C31" i="21"/>
  <c r="S30" i="21"/>
  <c r="Q30" i="21"/>
  <c r="P30" i="21"/>
  <c r="N30" i="21"/>
  <c r="J30" i="21"/>
  <c r="I30" i="21"/>
  <c r="G30" i="21"/>
  <c r="F30" i="21"/>
  <c r="E30" i="21"/>
  <c r="W30" i="21" s="1"/>
  <c r="C30" i="21"/>
  <c r="W29" i="21"/>
  <c r="S29" i="21"/>
  <c r="Q29" i="21"/>
  <c r="P29" i="21"/>
  <c r="N29" i="21"/>
  <c r="J29" i="21"/>
  <c r="I29" i="21"/>
  <c r="G29" i="21"/>
  <c r="F29" i="21"/>
  <c r="E29" i="21"/>
  <c r="C29" i="21"/>
  <c r="S28" i="21"/>
  <c r="Q28" i="21"/>
  <c r="P28" i="21"/>
  <c r="N28" i="21"/>
  <c r="J28" i="21"/>
  <c r="I28" i="21"/>
  <c r="G28" i="21"/>
  <c r="F28" i="21"/>
  <c r="E28" i="21"/>
  <c r="W28" i="21" s="1"/>
  <c r="C28" i="21"/>
  <c r="W27" i="21"/>
  <c r="S27" i="21"/>
  <c r="Q27" i="21"/>
  <c r="P27" i="21"/>
  <c r="N27" i="21"/>
  <c r="J27" i="21"/>
  <c r="I27" i="21"/>
  <c r="G27" i="21"/>
  <c r="F27" i="21"/>
  <c r="E27" i="21"/>
  <c r="C27" i="21"/>
  <c r="W26" i="21"/>
  <c r="S26" i="21"/>
  <c r="Q26" i="21"/>
  <c r="P26" i="21"/>
  <c r="N26" i="21"/>
  <c r="J26" i="21"/>
  <c r="I26" i="21"/>
  <c r="G26" i="21"/>
  <c r="F26" i="21"/>
  <c r="E26" i="21"/>
  <c r="C26" i="21"/>
  <c r="W25" i="21"/>
  <c r="S25" i="21"/>
  <c r="Q25" i="21"/>
  <c r="P25" i="21"/>
  <c r="N25" i="21"/>
  <c r="J25" i="21"/>
  <c r="I25" i="21"/>
  <c r="G25" i="21"/>
  <c r="F25" i="21"/>
  <c r="E25" i="21"/>
  <c r="C25" i="21"/>
  <c r="W24" i="21"/>
  <c r="S24" i="21"/>
  <c r="Q24" i="21"/>
  <c r="P24" i="21"/>
  <c r="N24" i="21"/>
  <c r="J24" i="21"/>
  <c r="I24" i="21"/>
  <c r="G24" i="21"/>
  <c r="F24" i="21"/>
  <c r="E24" i="21"/>
  <c r="C24" i="21"/>
  <c r="W23" i="21"/>
  <c r="S23" i="21"/>
  <c r="Q23" i="21"/>
  <c r="P23" i="21"/>
  <c r="N23" i="21"/>
  <c r="J23" i="21"/>
  <c r="I23" i="21"/>
  <c r="G23" i="21"/>
  <c r="F23" i="21"/>
  <c r="E23" i="21"/>
  <c r="C23" i="21"/>
  <c r="W22" i="21"/>
  <c r="S22" i="21"/>
  <c r="Q22" i="21"/>
  <c r="P22" i="21"/>
  <c r="N22" i="21"/>
  <c r="J22" i="21"/>
  <c r="I22" i="21"/>
  <c r="G22" i="21"/>
  <c r="F22" i="21"/>
  <c r="E22" i="21"/>
  <c r="C22" i="21"/>
  <c r="W21" i="21"/>
  <c r="S21" i="21"/>
  <c r="Q21" i="21"/>
  <c r="P21" i="21"/>
  <c r="N21" i="21"/>
  <c r="J21" i="21"/>
  <c r="I21" i="21"/>
  <c r="G21" i="21"/>
  <c r="F21" i="21"/>
  <c r="E21" i="21"/>
  <c r="C21" i="21"/>
  <c r="S20" i="21"/>
  <c r="Q20" i="21"/>
  <c r="P20" i="21"/>
  <c r="N20" i="21"/>
  <c r="J20" i="21"/>
  <c r="I20" i="21"/>
  <c r="G20" i="21"/>
  <c r="F20" i="21"/>
  <c r="E20" i="21"/>
  <c r="W20" i="21" s="1"/>
  <c r="C20" i="21"/>
  <c r="S19" i="21"/>
  <c r="Q19" i="21"/>
  <c r="P19" i="21"/>
  <c r="N19" i="21"/>
  <c r="J19" i="21"/>
  <c r="I19" i="21"/>
  <c r="G19" i="21"/>
  <c r="F19" i="21"/>
  <c r="E19" i="21"/>
  <c r="W19" i="21" s="1"/>
  <c r="C19" i="21"/>
  <c r="S18" i="21"/>
  <c r="Q18" i="21"/>
  <c r="P18" i="21"/>
  <c r="N18" i="21"/>
  <c r="J18" i="21"/>
  <c r="I18" i="21"/>
  <c r="G18" i="21"/>
  <c r="F18" i="21"/>
  <c r="E18" i="21"/>
  <c r="W18" i="21" s="1"/>
  <c r="C18" i="21"/>
  <c r="W17" i="21"/>
  <c r="S17" i="21"/>
  <c r="Q17" i="21"/>
  <c r="P17" i="21"/>
  <c r="N17" i="21"/>
  <c r="J17" i="21"/>
  <c r="I17" i="21"/>
  <c r="G17" i="21"/>
  <c r="F17" i="21"/>
  <c r="E17" i="21"/>
  <c r="C17" i="21"/>
  <c r="S16" i="21"/>
  <c r="Q16" i="21"/>
  <c r="P16" i="21"/>
  <c r="N16" i="21"/>
  <c r="J16" i="21"/>
  <c r="I16" i="21"/>
  <c r="G16" i="21"/>
  <c r="F16" i="21"/>
  <c r="E16" i="21"/>
  <c r="W16" i="21" s="1"/>
  <c r="C16" i="21"/>
  <c r="S15" i="21"/>
  <c r="Q15" i="21"/>
  <c r="P15" i="21"/>
  <c r="N15" i="21"/>
  <c r="J15" i="21"/>
  <c r="I15" i="21"/>
  <c r="G15" i="21"/>
  <c r="F15" i="21"/>
  <c r="E15" i="21"/>
  <c r="W15" i="21" s="1"/>
  <c r="C15" i="21"/>
  <c r="W14" i="21"/>
  <c r="S14" i="21"/>
  <c r="Q14" i="21"/>
  <c r="P14" i="21"/>
  <c r="N14" i="21"/>
  <c r="J14" i="21"/>
  <c r="I14" i="21"/>
  <c r="G14" i="21"/>
  <c r="F14" i="21"/>
  <c r="E14" i="21"/>
  <c r="C14" i="21"/>
  <c r="W13" i="21"/>
  <c r="S13" i="21"/>
  <c r="Q13" i="21"/>
  <c r="P13" i="21"/>
  <c r="N13" i="21"/>
  <c r="J13" i="21"/>
  <c r="I13" i="21"/>
  <c r="G13" i="21"/>
  <c r="F13" i="21"/>
  <c r="E13" i="21"/>
  <c r="C13" i="21"/>
  <c r="W12" i="21"/>
  <c r="S12" i="21"/>
  <c r="Q12" i="21"/>
  <c r="P12" i="21"/>
  <c r="N12" i="21"/>
  <c r="J12" i="21"/>
  <c r="I12" i="21"/>
  <c r="G12" i="21"/>
  <c r="F12" i="21"/>
  <c r="E12" i="21"/>
  <c r="C12" i="21"/>
  <c r="S11" i="21"/>
  <c r="Q11" i="21"/>
  <c r="P11" i="21"/>
  <c r="N11" i="21"/>
  <c r="J11" i="21"/>
  <c r="I11" i="21"/>
  <c r="G11" i="21"/>
  <c r="F11" i="21"/>
  <c r="E11" i="21"/>
  <c r="C11" i="21"/>
  <c r="S10" i="21"/>
  <c r="Q10" i="21"/>
  <c r="P10" i="21"/>
  <c r="N10" i="21"/>
  <c r="J10" i="21"/>
  <c r="I10" i="21"/>
  <c r="G10" i="21"/>
  <c r="F10" i="21"/>
  <c r="E10" i="21"/>
  <c r="C10" i="21"/>
  <c r="S9" i="21"/>
  <c r="Q9" i="21"/>
  <c r="P9" i="21"/>
  <c r="N9" i="21"/>
  <c r="J9" i="21"/>
  <c r="I9" i="21"/>
  <c r="G9" i="21"/>
  <c r="F9" i="21"/>
  <c r="E9" i="21"/>
  <c r="C9" i="21"/>
  <c r="S8" i="21"/>
  <c r="Q8" i="21"/>
  <c r="P8" i="21"/>
  <c r="N8" i="21"/>
  <c r="J8" i="21"/>
  <c r="I8" i="21"/>
  <c r="G8" i="21"/>
  <c r="F8" i="21"/>
  <c r="E8" i="21"/>
  <c r="C8" i="21"/>
  <c r="S7" i="21"/>
  <c r="Q7" i="21"/>
  <c r="P7" i="21"/>
  <c r="N7" i="21"/>
  <c r="J7" i="21"/>
  <c r="I7" i="21"/>
  <c r="G7" i="21"/>
  <c r="F7" i="21"/>
  <c r="E7" i="21"/>
  <c r="C7" i="21"/>
  <c r="W46" i="20"/>
  <c r="S46" i="20"/>
  <c r="Q46" i="20"/>
  <c r="P46" i="20"/>
  <c r="N46" i="20"/>
  <c r="J46" i="20"/>
  <c r="I46" i="20"/>
  <c r="G46" i="20"/>
  <c r="F46" i="20"/>
  <c r="E46" i="20"/>
  <c r="C46" i="20"/>
  <c r="S45" i="20"/>
  <c r="Q45" i="20"/>
  <c r="P45" i="20"/>
  <c r="N45" i="20"/>
  <c r="J45" i="20"/>
  <c r="I45" i="20"/>
  <c r="G45" i="20"/>
  <c r="F45" i="20"/>
  <c r="E45" i="20"/>
  <c r="W45" i="20" s="1"/>
  <c r="C45" i="20"/>
  <c r="W44" i="20"/>
  <c r="S44" i="20"/>
  <c r="Q44" i="20"/>
  <c r="P44" i="20"/>
  <c r="N44" i="20"/>
  <c r="J44" i="20"/>
  <c r="I44" i="20"/>
  <c r="G44" i="20"/>
  <c r="F44" i="20"/>
  <c r="E44" i="20"/>
  <c r="C44" i="20"/>
  <c r="S43" i="20"/>
  <c r="Q43" i="20"/>
  <c r="P43" i="20"/>
  <c r="N43" i="20"/>
  <c r="J43" i="20"/>
  <c r="I43" i="20"/>
  <c r="G43" i="20"/>
  <c r="F43" i="20"/>
  <c r="E43" i="20"/>
  <c r="W43" i="20" s="1"/>
  <c r="C43" i="20"/>
  <c r="W42" i="20"/>
  <c r="S42" i="20"/>
  <c r="Q42" i="20"/>
  <c r="P42" i="20"/>
  <c r="N42" i="20"/>
  <c r="J42" i="20"/>
  <c r="I42" i="20"/>
  <c r="G42" i="20"/>
  <c r="F42" i="20"/>
  <c r="E42" i="20"/>
  <c r="C42" i="20"/>
  <c r="W41" i="20"/>
  <c r="S41" i="20"/>
  <c r="Q41" i="20"/>
  <c r="P41" i="20"/>
  <c r="N41" i="20"/>
  <c r="J41" i="20"/>
  <c r="I41" i="20"/>
  <c r="G41" i="20"/>
  <c r="F41" i="20"/>
  <c r="E41" i="20"/>
  <c r="C41" i="20"/>
  <c r="W40" i="20"/>
  <c r="S40" i="20"/>
  <c r="Q40" i="20"/>
  <c r="P40" i="20"/>
  <c r="N40" i="20"/>
  <c r="J40" i="20"/>
  <c r="I40" i="20"/>
  <c r="G40" i="20"/>
  <c r="F40" i="20"/>
  <c r="E40" i="20"/>
  <c r="C40" i="20"/>
  <c r="S39" i="20"/>
  <c r="Q39" i="20"/>
  <c r="P39" i="20"/>
  <c r="N39" i="20"/>
  <c r="J39" i="20"/>
  <c r="I39" i="20"/>
  <c r="G39" i="20"/>
  <c r="F39" i="20"/>
  <c r="E39" i="20"/>
  <c r="W39" i="20" s="1"/>
  <c r="C39" i="20"/>
  <c r="W38" i="20"/>
  <c r="S38" i="20"/>
  <c r="Q38" i="20"/>
  <c r="P38" i="20"/>
  <c r="N38" i="20"/>
  <c r="J38" i="20"/>
  <c r="I38" i="20"/>
  <c r="G38" i="20"/>
  <c r="F38" i="20"/>
  <c r="E38" i="20"/>
  <c r="C38" i="20"/>
  <c r="W37" i="20"/>
  <c r="S37" i="20"/>
  <c r="Q37" i="20"/>
  <c r="P37" i="20"/>
  <c r="N37" i="20"/>
  <c r="J37" i="20"/>
  <c r="I37" i="20"/>
  <c r="G37" i="20"/>
  <c r="F37" i="20"/>
  <c r="E37" i="20"/>
  <c r="C37" i="20"/>
  <c r="W36" i="20"/>
  <c r="S36" i="20"/>
  <c r="Q36" i="20"/>
  <c r="P36" i="20"/>
  <c r="N36" i="20"/>
  <c r="J36" i="20"/>
  <c r="I36" i="20"/>
  <c r="G36" i="20"/>
  <c r="F36" i="20"/>
  <c r="E36" i="20"/>
  <c r="C36" i="20"/>
  <c r="S35" i="20"/>
  <c r="Q35" i="20"/>
  <c r="P35" i="20"/>
  <c r="N35" i="20"/>
  <c r="J35" i="20"/>
  <c r="I35" i="20"/>
  <c r="G35" i="20"/>
  <c r="F35" i="20"/>
  <c r="E35" i="20"/>
  <c r="W35" i="20" s="1"/>
  <c r="C35" i="20"/>
  <c r="W34" i="20"/>
  <c r="S34" i="20"/>
  <c r="Q34" i="20"/>
  <c r="P34" i="20"/>
  <c r="N34" i="20"/>
  <c r="J34" i="20"/>
  <c r="I34" i="20"/>
  <c r="G34" i="20"/>
  <c r="F34" i="20"/>
  <c r="E34" i="20"/>
  <c r="C34" i="20"/>
  <c r="S33" i="20"/>
  <c r="Q33" i="20"/>
  <c r="P33" i="20"/>
  <c r="N33" i="20"/>
  <c r="J33" i="20"/>
  <c r="I33" i="20"/>
  <c r="G33" i="20"/>
  <c r="F33" i="20"/>
  <c r="E33" i="20"/>
  <c r="W33" i="20" s="1"/>
  <c r="C33" i="20"/>
  <c r="W32" i="20"/>
  <c r="S32" i="20"/>
  <c r="Q32" i="20"/>
  <c r="P32" i="20"/>
  <c r="N32" i="20"/>
  <c r="J32" i="20"/>
  <c r="I32" i="20"/>
  <c r="G32" i="20"/>
  <c r="F32" i="20"/>
  <c r="E32" i="20"/>
  <c r="C32" i="20"/>
  <c r="S31" i="20"/>
  <c r="Q31" i="20"/>
  <c r="P31" i="20"/>
  <c r="N31" i="20"/>
  <c r="J31" i="20"/>
  <c r="I31" i="20"/>
  <c r="G31" i="20"/>
  <c r="F31" i="20"/>
  <c r="E31" i="20"/>
  <c r="W31" i="20" s="1"/>
  <c r="C31" i="20"/>
  <c r="W30" i="20"/>
  <c r="S30" i="20"/>
  <c r="Q30" i="20"/>
  <c r="P30" i="20"/>
  <c r="N30" i="20"/>
  <c r="J30" i="20"/>
  <c r="I30" i="20"/>
  <c r="G30" i="20"/>
  <c r="F30" i="20"/>
  <c r="E30" i="20"/>
  <c r="C30" i="20"/>
  <c r="W29" i="20"/>
  <c r="S29" i="20"/>
  <c r="Q29" i="20"/>
  <c r="P29" i="20"/>
  <c r="N29" i="20"/>
  <c r="J29" i="20"/>
  <c r="I29" i="20"/>
  <c r="G29" i="20"/>
  <c r="F29" i="20"/>
  <c r="E29" i="20"/>
  <c r="C29" i="20"/>
  <c r="W28" i="20"/>
  <c r="S28" i="20"/>
  <c r="Q28" i="20"/>
  <c r="P28" i="20"/>
  <c r="N28" i="20"/>
  <c r="J28" i="20"/>
  <c r="I28" i="20"/>
  <c r="G28" i="20"/>
  <c r="F28" i="20"/>
  <c r="E28" i="20"/>
  <c r="C28" i="20"/>
  <c r="S27" i="20"/>
  <c r="Q27" i="20"/>
  <c r="P27" i="20"/>
  <c r="N27" i="20"/>
  <c r="J27" i="20"/>
  <c r="I27" i="20"/>
  <c r="G27" i="20"/>
  <c r="F27" i="20"/>
  <c r="E27" i="20"/>
  <c r="W27" i="20" s="1"/>
  <c r="C27" i="20"/>
  <c r="W26" i="20"/>
  <c r="S26" i="20"/>
  <c r="Q26" i="20"/>
  <c r="P26" i="20"/>
  <c r="N26" i="20"/>
  <c r="J26" i="20"/>
  <c r="I26" i="20"/>
  <c r="G26" i="20"/>
  <c r="F26" i="20"/>
  <c r="E26" i="20"/>
  <c r="C26" i="20"/>
  <c r="W25" i="20"/>
  <c r="S25" i="20"/>
  <c r="Q25" i="20"/>
  <c r="P25" i="20"/>
  <c r="N25" i="20"/>
  <c r="J25" i="20"/>
  <c r="I25" i="20"/>
  <c r="G25" i="20"/>
  <c r="F25" i="20"/>
  <c r="E25" i="20"/>
  <c r="C25" i="20"/>
  <c r="S24" i="20"/>
  <c r="Q24" i="20"/>
  <c r="P24" i="20"/>
  <c r="N24" i="20"/>
  <c r="J24" i="20"/>
  <c r="I24" i="20"/>
  <c r="G24" i="20"/>
  <c r="F24" i="20"/>
  <c r="E24" i="20"/>
  <c r="C24" i="20"/>
  <c r="S23" i="20"/>
  <c r="Q23" i="20"/>
  <c r="P23" i="20"/>
  <c r="N23" i="20"/>
  <c r="J23" i="20"/>
  <c r="I23" i="20"/>
  <c r="G23" i="20"/>
  <c r="F23" i="20"/>
  <c r="E23" i="20"/>
  <c r="C23" i="20"/>
  <c r="S22" i="20"/>
  <c r="Q22" i="20"/>
  <c r="P22" i="20"/>
  <c r="N22" i="20"/>
  <c r="J22" i="20"/>
  <c r="I22" i="20"/>
  <c r="G22" i="20"/>
  <c r="F22" i="20"/>
  <c r="E22" i="20"/>
  <c r="C22" i="20"/>
  <c r="S21" i="20"/>
  <c r="Q21" i="20"/>
  <c r="P21" i="20"/>
  <c r="N21" i="20"/>
  <c r="J21" i="20"/>
  <c r="I21" i="20"/>
  <c r="G21" i="20"/>
  <c r="F21" i="20"/>
  <c r="E21" i="20"/>
  <c r="C21" i="20"/>
  <c r="S20" i="20"/>
  <c r="Q20" i="20"/>
  <c r="P20" i="20"/>
  <c r="N20" i="20"/>
  <c r="J20" i="20"/>
  <c r="I20" i="20"/>
  <c r="G20" i="20"/>
  <c r="F20" i="20"/>
  <c r="E20" i="20"/>
  <c r="C20" i="20"/>
  <c r="S19" i="20"/>
  <c r="Q19" i="20"/>
  <c r="P19" i="20"/>
  <c r="N19" i="20"/>
  <c r="J19" i="20"/>
  <c r="I19" i="20"/>
  <c r="G19" i="20"/>
  <c r="F19" i="20"/>
  <c r="E19" i="20"/>
  <c r="C19" i="20"/>
  <c r="S18" i="20"/>
  <c r="Q18" i="20"/>
  <c r="P18" i="20"/>
  <c r="N18" i="20"/>
  <c r="J18" i="20"/>
  <c r="I18" i="20"/>
  <c r="G18" i="20"/>
  <c r="F18" i="20"/>
  <c r="E18" i="20"/>
  <c r="C18" i="20"/>
  <c r="S17" i="20"/>
  <c r="Q17" i="20"/>
  <c r="P17" i="20"/>
  <c r="N17" i="20"/>
  <c r="J17" i="20"/>
  <c r="I17" i="20"/>
  <c r="G17" i="20"/>
  <c r="F17" i="20"/>
  <c r="E17" i="20"/>
  <c r="C17" i="20"/>
  <c r="S16" i="20"/>
  <c r="Q16" i="20"/>
  <c r="P16" i="20"/>
  <c r="N16" i="20"/>
  <c r="J16" i="20"/>
  <c r="I16" i="20"/>
  <c r="G16" i="20"/>
  <c r="F16" i="20"/>
  <c r="E16" i="20"/>
  <c r="C16" i="20"/>
  <c r="S15" i="20"/>
  <c r="Q15" i="20"/>
  <c r="P15" i="20"/>
  <c r="N15" i="20"/>
  <c r="J15" i="20"/>
  <c r="I15" i="20"/>
  <c r="G15" i="20"/>
  <c r="F15" i="20"/>
  <c r="E15" i="20"/>
  <c r="C15" i="20"/>
  <c r="S14" i="20"/>
  <c r="Q14" i="20"/>
  <c r="P14" i="20"/>
  <c r="N14" i="20"/>
  <c r="J14" i="20"/>
  <c r="I14" i="20"/>
  <c r="G14" i="20"/>
  <c r="F14" i="20"/>
  <c r="E14" i="20"/>
  <c r="C14" i="20"/>
  <c r="S13" i="20"/>
  <c r="Q13" i="20"/>
  <c r="P13" i="20"/>
  <c r="N13" i="20"/>
  <c r="J13" i="20"/>
  <c r="I13" i="20"/>
  <c r="G13" i="20"/>
  <c r="F13" i="20"/>
  <c r="E13" i="20"/>
  <c r="C13" i="20"/>
  <c r="S12" i="20"/>
  <c r="Q12" i="20"/>
  <c r="P12" i="20"/>
  <c r="N12" i="20"/>
  <c r="J12" i="20"/>
  <c r="I12" i="20"/>
  <c r="G12" i="20"/>
  <c r="F12" i="20"/>
  <c r="E12" i="20"/>
  <c r="C12" i="20"/>
  <c r="S11" i="20"/>
  <c r="Q11" i="20"/>
  <c r="P11" i="20"/>
  <c r="N11" i="20"/>
  <c r="J11" i="20"/>
  <c r="I11" i="20"/>
  <c r="G11" i="20"/>
  <c r="F11" i="20"/>
  <c r="E11" i="20"/>
  <c r="C11" i="20"/>
  <c r="S10" i="20"/>
  <c r="Q10" i="20"/>
  <c r="P10" i="20"/>
  <c r="N10" i="20"/>
  <c r="J10" i="20"/>
  <c r="I10" i="20"/>
  <c r="G10" i="20"/>
  <c r="F10" i="20"/>
  <c r="E10" i="20"/>
  <c r="C10" i="20"/>
  <c r="S9" i="20"/>
  <c r="Q9" i="20"/>
  <c r="P9" i="20"/>
  <c r="N9" i="20"/>
  <c r="J9" i="20"/>
  <c r="I9" i="20"/>
  <c r="G9" i="20"/>
  <c r="F9" i="20"/>
  <c r="E9" i="20"/>
  <c r="C9" i="20"/>
  <c r="S8" i="20"/>
  <c r="Q8" i="20"/>
  <c r="P8" i="20"/>
  <c r="N8" i="20"/>
  <c r="J8" i="20"/>
  <c r="I8" i="20"/>
  <c r="G8" i="20"/>
  <c r="F8" i="20"/>
  <c r="E8" i="20"/>
  <c r="C8" i="20"/>
  <c r="S7" i="20"/>
  <c r="Q7" i="20"/>
  <c r="P7" i="20"/>
  <c r="N7" i="20"/>
  <c r="J7" i="20"/>
  <c r="I7" i="20"/>
  <c r="G7" i="20"/>
  <c r="F7" i="20"/>
  <c r="E7" i="20"/>
  <c r="C7" i="20"/>
  <c r="W46" i="19"/>
  <c r="S46" i="19"/>
  <c r="Q46" i="19"/>
  <c r="P46" i="19"/>
  <c r="N46" i="19"/>
  <c r="J46" i="19"/>
  <c r="I46" i="19"/>
  <c r="G46" i="19"/>
  <c r="F46" i="19"/>
  <c r="E46" i="19"/>
  <c r="C46" i="19"/>
  <c r="W45" i="19"/>
  <c r="S45" i="19"/>
  <c r="Q45" i="19"/>
  <c r="P45" i="19"/>
  <c r="N45" i="19"/>
  <c r="J45" i="19"/>
  <c r="I45" i="19"/>
  <c r="G45" i="19"/>
  <c r="F45" i="19"/>
  <c r="E45" i="19"/>
  <c r="C45" i="19"/>
  <c r="W44" i="19"/>
  <c r="S44" i="19"/>
  <c r="Q44" i="19"/>
  <c r="P44" i="19"/>
  <c r="N44" i="19"/>
  <c r="J44" i="19"/>
  <c r="I44" i="19"/>
  <c r="G44" i="19"/>
  <c r="F44" i="19"/>
  <c r="E44" i="19"/>
  <c r="C44" i="19"/>
  <c r="W43" i="19"/>
  <c r="S43" i="19"/>
  <c r="Q43" i="19"/>
  <c r="P43" i="19"/>
  <c r="N43" i="19"/>
  <c r="J43" i="19"/>
  <c r="I43" i="19"/>
  <c r="G43" i="19"/>
  <c r="F43" i="19"/>
  <c r="E43" i="19"/>
  <c r="C43" i="19"/>
  <c r="W42" i="19"/>
  <c r="S42" i="19"/>
  <c r="Q42" i="19"/>
  <c r="P42" i="19"/>
  <c r="N42" i="19"/>
  <c r="J42" i="19"/>
  <c r="I42" i="19"/>
  <c r="G42" i="19"/>
  <c r="F42" i="19"/>
  <c r="E42" i="19"/>
  <c r="C42" i="19"/>
  <c r="W41" i="19"/>
  <c r="S41" i="19"/>
  <c r="Q41" i="19"/>
  <c r="P41" i="19"/>
  <c r="N41" i="19"/>
  <c r="J41" i="19"/>
  <c r="I41" i="19"/>
  <c r="G41" i="19"/>
  <c r="F41" i="19"/>
  <c r="E41" i="19"/>
  <c r="C41" i="19"/>
  <c r="W40" i="19"/>
  <c r="S40" i="19"/>
  <c r="Q40" i="19"/>
  <c r="P40" i="19"/>
  <c r="N40" i="19"/>
  <c r="J40" i="19"/>
  <c r="I40" i="19"/>
  <c r="G40" i="19"/>
  <c r="F40" i="19"/>
  <c r="E40" i="19"/>
  <c r="C40" i="19"/>
  <c r="S39" i="19"/>
  <c r="Q39" i="19"/>
  <c r="P39" i="19"/>
  <c r="N39" i="19"/>
  <c r="J39" i="19"/>
  <c r="I39" i="19"/>
  <c r="G39" i="19"/>
  <c r="F39" i="19"/>
  <c r="E39" i="19"/>
  <c r="W39" i="19" s="1"/>
  <c r="C39" i="19"/>
  <c r="W38" i="19"/>
  <c r="S38" i="19"/>
  <c r="Q38" i="19"/>
  <c r="P38" i="19"/>
  <c r="N38" i="19"/>
  <c r="J38" i="19"/>
  <c r="I38" i="19"/>
  <c r="G38" i="19"/>
  <c r="F38" i="19"/>
  <c r="E38" i="19"/>
  <c r="C38" i="19"/>
  <c r="S37" i="19"/>
  <c r="Q37" i="19"/>
  <c r="P37" i="19"/>
  <c r="N37" i="19"/>
  <c r="J37" i="19"/>
  <c r="I37" i="19"/>
  <c r="G37" i="19"/>
  <c r="F37" i="19"/>
  <c r="E37" i="19"/>
  <c r="W37" i="19" s="1"/>
  <c r="C37" i="19"/>
  <c r="S36" i="19"/>
  <c r="Q36" i="19"/>
  <c r="P36" i="19"/>
  <c r="N36" i="19"/>
  <c r="J36" i="19"/>
  <c r="I36" i="19"/>
  <c r="G36" i="19"/>
  <c r="F36" i="19"/>
  <c r="E36" i="19"/>
  <c r="C36" i="19"/>
  <c r="S35" i="19"/>
  <c r="Q35" i="19"/>
  <c r="P35" i="19"/>
  <c r="N35" i="19"/>
  <c r="J35" i="19"/>
  <c r="I35" i="19"/>
  <c r="G35" i="19"/>
  <c r="F35" i="19"/>
  <c r="E35" i="19"/>
  <c r="C35" i="19"/>
  <c r="S34" i="19"/>
  <c r="Q34" i="19"/>
  <c r="P34" i="19"/>
  <c r="N34" i="19"/>
  <c r="J34" i="19"/>
  <c r="I34" i="19"/>
  <c r="G34" i="19"/>
  <c r="F34" i="19"/>
  <c r="E34" i="19"/>
  <c r="C34" i="19"/>
  <c r="S33" i="19"/>
  <c r="Q33" i="19"/>
  <c r="P33" i="19"/>
  <c r="N33" i="19"/>
  <c r="J33" i="19"/>
  <c r="I33" i="19"/>
  <c r="G33" i="19"/>
  <c r="F33" i="19"/>
  <c r="E33" i="19"/>
  <c r="C33" i="19"/>
  <c r="S32" i="19"/>
  <c r="Q32" i="19"/>
  <c r="P32" i="19"/>
  <c r="N32" i="19"/>
  <c r="J32" i="19"/>
  <c r="I32" i="19"/>
  <c r="G32" i="19"/>
  <c r="F32" i="19"/>
  <c r="E32" i="19"/>
  <c r="C32" i="19"/>
  <c r="S31" i="19"/>
  <c r="Q31" i="19"/>
  <c r="P31" i="19"/>
  <c r="N31" i="19"/>
  <c r="J31" i="19"/>
  <c r="I31" i="19"/>
  <c r="G31" i="19"/>
  <c r="F31" i="19"/>
  <c r="E31" i="19"/>
  <c r="C31" i="19"/>
  <c r="S30" i="19"/>
  <c r="Q30" i="19"/>
  <c r="P30" i="19"/>
  <c r="N30" i="19"/>
  <c r="J30" i="19"/>
  <c r="I30" i="19"/>
  <c r="G30" i="19"/>
  <c r="F30" i="19"/>
  <c r="E30" i="19"/>
  <c r="C30" i="19"/>
  <c r="S29" i="19"/>
  <c r="Q29" i="19"/>
  <c r="P29" i="19"/>
  <c r="N29" i="19"/>
  <c r="J29" i="19"/>
  <c r="I29" i="19"/>
  <c r="G29" i="19"/>
  <c r="F29" i="19"/>
  <c r="E29" i="19"/>
  <c r="C29" i="19"/>
  <c r="S28" i="19"/>
  <c r="Q28" i="19"/>
  <c r="P28" i="19"/>
  <c r="N28" i="19"/>
  <c r="J28" i="19"/>
  <c r="I28" i="19"/>
  <c r="G28" i="19"/>
  <c r="F28" i="19"/>
  <c r="E28" i="19"/>
  <c r="C28" i="19"/>
  <c r="S27" i="19"/>
  <c r="Q27" i="19"/>
  <c r="P27" i="19"/>
  <c r="N27" i="19"/>
  <c r="J27" i="19"/>
  <c r="I27" i="19"/>
  <c r="G27" i="19"/>
  <c r="F27" i="19"/>
  <c r="E27" i="19"/>
  <c r="C27" i="19"/>
  <c r="S26" i="19"/>
  <c r="Q26" i="19"/>
  <c r="P26" i="19"/>
  <c r="N26" i="19"/>
  <c r="J26" i="19"/>
  <c r="I26" i="19"/>
  <c r="G26" i="19"/>
  <c r="F26" i="19"/>
  <c r="E26" i="19"/>
  <c r="C26" i="19"/>
  <c r="S25" i="19"/>
  <c r="Q25" i="19"/>
  <c r="P25" i="19"/>
  <c r="N25" i="19"/>
  <c r="J25" i="19"/>
  <c r="I25" i="19"/>
  <c r="G25" i="19"/>
  <c r="F25" i="19"/>
  <c r="E25" i="19"/>
  <c r="C25" i="19"/>
  <c r="S24" i="19"/>
  <c r="Q24" i="19"/>
  <c r="P24" i="19"/>
  <c r="N24" i="19"/>
  <c r="J24" i="19"/>
  <c r="I24" i="19"/>
  <c r="G24" i="19"/>
  <c r="F24" i="19"/>
  <c r="E24" i="19"/>
  <c r="C24" i="19"/>
  <c r="S23" i="19"/>
  <c r="Q23" i="19"/>
  <c r="P23" i="19"/>
  <c r="N23" i="19"/>
  <c r="J23" i="19"/>
  <c r="I23" i="19"/>
  <c r="G23" i="19"/>
  <c r="F23" i="19"/>
  <c r="E23" i="19"/>
  <c r="C23" i="19"/>
  <c r="S22" i="19"/>
  <c r="Q22" i="19"/>
  <c r="P22" i="19"/>
  <c r="N22" i="19"/>
  <c r="J22" i="19"/>
  <c r="I22" i="19"/>
  <c r="G22" i="19"/>
  <c r="F22" i="19"/>
  <c r="E22" i="19"/>
  <c r="C22" i="19"/>
  <c r="S21" i="19"/>
  <c r="Q21" i="19"/>
  <c r="P21" i="19"/>
  <c r="N21" i="19"/>
  <c r="J21" i="19"/>
  <c r="I21" i="19"/>
  <c r="G21" i="19"/>
  <c r="F21" i="19"/>
  <c r="E21" i="19"/>
  <c r="C21" i="19"/>
  <c r="S20" i="19"/>
  <c r="Q20" i="19"/>
  <c r="P20" i="19"/>
  <c r="N20" i="19"/>
  <c r="J20" i="19"/>
  <c r="I20" i="19"/>
  <c r="G20" i="19"/>
  <c r="F20" i="19"/>
  <c r="E20" i="19"/>
  <c r="C20" i="19"/>
  <c r="S19" i="19"/>
  <c r="Q19" i="19"/>
  <c r="P19" i="19"/>
  <c r="N19" i="19"/>
  <c r="J19" i="19"/>
  <c r="I19" i="19"/>
  <c r="G19" i="19"/>
  <c r="F19" i="19"/>
  <c r="E19" i="19"/>
  <c r="C19" i="19"/>
  <c r="S18" i="19"/>
  <c r="Q18" i="19"/>
  <c r="P18" i="19"/>
  <c r="N18" i="19"/>
  <c r="J18" i="19"/>
  <c r="I18" i="19"/>
  <c r="G18" i="19"/>
  <c r="F18" i="19"/>
  <c r="E18" i="19"/>
  <c r="C18" i="19"/>
  <c r="S17" i="19"/>
  <c r="Q17" i="19"/>
  <c r="P17" i="19"/>
  <c r="N17" i="19"/>
  <c r="J17" i="19"/>
  <c r="I17" i="19"/>
  <c r="G17" i="19"/>
  <c r="F17" i="19"/>
  <c r="E17" i="19"/>
  <c r="C17" i="19"/>
  <c r="S16" i="19"/>
  <c r="Q16" i="19"/>
  <c r="P16" i="19"/>
  <c r="N16" i="19"/>
  <c r="J16" i="19"/>
  <c r="I16" i="19"/>
  <c r="G16" i="19"/>
  <c r="F16" i="19"/>
  <c r="E16" i="19"/>
  <c r="C16" i="19"/>
  <c r="S15" i="19"/>
  <c r="Q15" i="19"/>
  <c r="P15" i="19"/>
  <c r="N15" i="19"/>
  <c r="J15" i="19"/>
  <c r="I15" i="19"/>
  <c r="G15" i="19"/>
  <c r="F15" i="19"/>
  <c r="E15" i="19"/>
  <c r="C15" i="19"/>
  <c r="S14" i="19"/>
  <c r="Q14" i="19"/>
  <c r="P14" i="19"/>
  <c r="N14" i="19"/>
  <c r="J14" i="19"/>
  <c r="I14" i="19"/>
  <c r="G14" i="19"/>
  <c r="F14" i="19"/>
  <c r="E14" i="19"/>
  <c r="C14" i="19"/>
  <c r="S13" i="19"/>
  <c r="Q13" i="19"/>
  <c r="P13" i="19"/>
  <c r="N13" i="19"/>
  <c r="J13" i="19"/>
  <c r="I13" i="19"/>
  <c r="G13" i="19"/>
  <c r="F13" i="19"/>
  <c r="E13" i="19"/>
  <c r="C13" i="19"/>
  <c r="S12" i="19"/>
  <c r="Q12" i="19"/>
  <c r="P12" i="19"/>
  <c r="N12" i="19"/>
  <c r="J12" i="19"/>
  <c r="I12" i="19"/>
  <c r="G12" i="19"/>
  <c r="F12" i="19"/>
  <c r="E12" i="19"/>
  <c r="C12" i="19"/>
  <c r="S11" i="19"/>
  <c r="Q11" i="19"/>
  <c r="P11" i="19"/>
  <c r="N11" i="19"/>
  <c r="J11" i="19"/>
  <c r="I11" i="19"/>
  <c r="G11" i="19"/>
  <c r="F11" i="19"/>
  <c r="E11" i="19"/>
  <c r="C11" i="19"/>
  <c r="S10" i="19"/>
  <c r="Q10" i="19"/>
  <c r="P10" i="19"/>
  <c r="N10" i="19"/>
  <c r="J10" i="19"/>
  <c r="I10" i="19"/>
  <c r="G10" i="19"/>
  <c r="F10" i="19"/>
  <c r="E10" i="19"/>
  <c r="C10" i="19"/>
  <c r="S9" i="19"/>
  <c r="Q9" i="19"/>
  <c r="P9" i="19"/>
  <c r="N9" i="19"/>
  <c r="J9" i="19"/>
  <c r="I9" i="19"/>
  <c r="G9" i="19"/>
  <c r="F9" i="19"/>
  <c r="E9" i="19"/>
  <c r="C9" i="19"/>
  <c r="S8" i="19"/>
  <c r="Q8" i="19"/>
  <c r="P8" i="19"/>
  <c r="N8" i="19"/>
  <c r="J8" i="19"/>
  <c r="I8" i="19"/>
  <c r="G8" i="19"/>
  <c r="F8" i="19"/>
  <c r="E8" i="19"/>
  <c r="C8" i="19"/>
  <c r="S7" i="19"/>
  <c r="Q7" i="19"/>
  <c r="P7" i="19"/>
  <c r="N7" i="19"/>
  <c r="J7" i="19"/>
  <c r="I7" i="19"/>
  <c r="G7" i="19"/>
  <c r="F7" i="19"/>
  <c r="E7" i="19"/>
  <c r="C7" i="19"/>
  <c r="W46" i="18"/>
  <c r="S46" i="18"/>
  <c r="Q46" i="18"/>
  <c r="P46" i="18"/>
  <c r="N46" i="18"/>
  <c r="J46" i="18"/>
  <c r="I46" i="18"/>
  <c r="G46" i="18"/>
  <c r="F46" i="18"/>
  <c r="E46" i="18"/>
  <c r="C46" i="18"/>
  <c r="W45" i="18"/>
  <c r="S45" i="18"/>
  <c r="Q45" i="18"/>
  <c r="P45" i="18"/>
  <c r="N45" i="18"/>
  <c r="J45" i="18"/>
  <c r="I45" i="18"/>
  <c r="G45" i="18"/>
  <c r="F45" i="18"/>
  <c r="E45" i="18"/>
  <c r="C45" i="18"/>
  <c r="W44" i="18"/>
  <c r="S44" i="18"/>
  <c r="Q44" i="18"/>
  <c r="P44" i="18"/>
  <c r="N44" i="18"/>
  <c r="J44" i="18"/>
  <c r="I44" i="18"/>
  <c r="G44" i="18"/>
  <c r="F44" i="18"/>
  <c r="E44" i="18"/>
  <c r="C44" i="18"/>
  <c r="S43" i="18"/>
  <c r="Q43" i="18"/>
  <c r="P43" i="18"/>
  <c r="N43" i="18"/>
  <c r="J43" i="18"/>
  <c r="I43" i="18"/>
  <c r="G43" i="18"/>
  <c r="F43" i="18"/>
  <c r="E43" i="18"/>
  <c r="W43" i="18" s="1"/>
  <c r="C43" i="18"/>
  <c r="S42" i="18"/>
  <c r="Q42" i="18"/>
  <c r="P42" i="18"/>
  <c r="N42" i="18"/>
  <c r="J42" i="18"/>
  <c r="I42" i="18"/>
  <c r="G42" i="18"/>
  <c r="F42" i="18"/>
  <c r="E42" i="18"/>
  <c r="W42" i="18" s="1"/>
  <c r="C42" i="18"/>
  <c r="S41" i="18"/>
  <c r="Q41" i="18"/>
  <c r="P41" i="18"/>
  <c r="N41" i="18"/>
  <c r="J41" i="18"/>
  <c r="I41" i="18"/>
  <c r="G41" i="18"/>
  <c r="F41" i="18"/>
  <c r="E41" i="18"/>
  <c r="W41" i="18" s="1"/>
  <c r="C41" i="18"/>
  <c r="S40" i="18"/>
  <c r="Q40" i="18"/>
  <c r="P40" i="18"/>
  <c r="N40" i="18"/>
  <c r="J40" i="18"/>
  <c r="I40" i="18"/>
  <c r="G40" i="18"/>
  <c r="F40" i="18"/>
  <c r="E40" i="18"/>
  <c r="W40" i="18" s="1"/>
  <c r="C40" i="18"/>
  <c r="S39" i="18"/>
  <c r="Q39" i="18"/>
  <c r="P39" i="18"/>
  <c r="N39" i="18"/>
  <c r="J39" i="18"/>
  <c r="I39" i="18"/>
  <c r="G39" i="18"/>
  <c r="F39" i="18"/>
  <c r="E39" i="18"/>
  <c r="W39" i="18" s="1"/>
  <c r="C39" i="18"/>
  <c r="S38" i="18"/>
  <c r="Q38" i="18"/>
  <c r="P38" i="18"/>
  <c r="N38" i="18"/>
  <c r="J38" i="18"/>
  <c r="I38" i="18"/>
  <c r="G38" i="18"/>
  <c r="F38" i="18"/>
  <c r="E38" i="18"/>
  <c r="W38" i="18" s="1"/>
  <c r="C38" i="18"/>
  <c r="S37" i="18"/>
  <c r="Q37" i="18"/>
  <c r="P37" i="18"/>
  <c r="N37" i="18"/>
  <c r="J37" i="18"/>
  <c r="I37" i="18"/>
  <c r="G37" i="18"/>
  <c r="F37" i="18"/>
  <c r="E37" i="18"/>
  <c r="W37" i="18" s="1"/>
  <c r="C37" i="18"/>
  <c r="S36" i="18"/>
  <c r="Q36" i="18"/>
  <c r="P36" i="18"/>
  <c r="N36" i="18"/>
  <c r="J36" i="18"/>
  <c r="I36" i="18"/>
  <c r="G36" i="18"/>
  <c r="F36" i="18"/>
  <c r="E36" i="18"/>
  <c r="W36" i="18" s="1"/>
  <c r="C36" i="18"/>
  <c r="S35" i="18"/>
  <c r="Q35" i="18"/>
  <c r="P35" i="18"/>
  <c r="N35" i="18"/>
  <c r="J35" i="18"/>
  <c r="I35" i="18"/>
  <c r="G35" i="18"/>
  <c r="F35" i="18"/>
  <c r="E35" i="18"/>
  <c r="W35" i="18" s="1"/>
  <c r="C35" i="18"/>
  <c r="S34" i="18"/>
  <c r="Q34" i="18"/>
  <c r="P34" i="18"/>
  <c r="N34" i="18"/>
  <c r="J34" i="18"/>
  <c r="I34" i="18"/>
  <c r="G34" i="18"/>
  <c r="F34" i="18"/>
  <c r="E34" i="18"/>
  <c r="W34" i="18" s="1"/>
  <c r="C34" i="18"/>
  <c r="S33" i="18"/>
  <c r="Q33" i="18"/>
  <c r="P33" i="18"/>
  <c r="N33" i="18"/>
  <c r="J33" i="18"/>
  <c r="I33" i="18"/>
  <c r="G33" i="18"/>
  <c r="F33" i="18"/>
  <c r="E33" i="18"/>
  <c r="W33" i="18" s="1"/>
  <c r="C33" i="18"/>
  <c r="S32" i="18"/>
  <c r="Q32" i="18"/>
  <c r="P32" i="18"/>
  <c r="N32" i="18"/>
  <c r="J32" i="18"/>
  <c r="I32" i="18"/>
  <c r="G32" i="18"/>
  <c r="F32" i="18"/>
  <c r="E32" i="18"/>
  <c r="W32" i="18" s="1"/>
  <c r="C32" i="18"/>
  <c r="S31" i="18"/>
  <c r="Q31" i="18"/>
  <c r="P31" i="18"/>
  <c r="N31" i="18"/>
  <c r="J31" i="18"/>
  <c r="I31" i="18"/>
  <c r="G31" i="18"/>
  <c r="F31" i="18"/>
  <c r="E31" i="18"/>
  <c r="W31" i="18" s="1"/>
  <c r="C31" i="18"/>
  <c r="S30" i="18"/>
  <c r="Q30" i="18"/>
  <c r="P30" i="18"/>
  <c r="N30" i="18"/>
  <c r="J30" i="18"/>
  <c r="I30" i="18"/>
  <c r="G30" i="18"/>
  <c r="F30" i="18"/>
  <c r="E30" i="18"/>
  <c r="W30" i="18" s="1"/>
  <c r="C30" i="18"/>
  <c r="S29" i="18"/>
  <c r="Q29" i="18"/>
  <c r="P29" i="18"/>
  <c r="N29" i="18"/>
  <c r="J29" i="18"/>
  <c r="I29" i="18"/>
  <c r="G29" i="18"/>
  <c r="F29" i="18"/>
  <c r="E29" i="18"/>
  <c r="W29" i="18" s="1"/>
  <c r="C29" i="18"/>
  <c r="S28" i="18"/>
  <c r="Q28" i="18"/>
  <c r="P28" i="18"/>
  <c r="N28" i="18"/>
  <c r="J28" i="18"/>
  <c r="I28" i="18"/>
  <c r="G28" i="18"/>
  <c r="F28" i="18"/>
  <c r="E28" i="18"/>
  <c r="W28" i="18" s="1"/>
  <c r="C28" i="18"/>
  <c r="S27" i="18"/>
  <c r="Q27" i="18"/>
  <c r="P27" i="18"/>
  <c r="N27" i="18"/>
  <c r="J27" i="18"/>
  <c r="I27" i="18"/>
  <c r="G27" i="18"/>
  <c r="F27" i="18"/>
  <c r="E27" i="18"/>
  <c r="W27" i="18" s="1"/>
  <c r="C27" i="18"/>
  <c r="S26" i="18"/>
  <c r="Q26" i="18"/>
  <c r="P26" i="18"/>
  <c r="N26" i="18"/>
  <c r="J26" i="18"/>
  <c r="I26" i="18"/>
  <c r="G26" i="18"/>
  <c r="F26" i="18"/>
  <c r="E26" i="18"/>
  <c r="W26" i="18" s="1"/>
  <c r="C26" i="18"/>
  <c r="S25" i="18"/>
  <c r="Q25" i="18"/>
  <c r="P25" i="18"/>
  <c r="N25" i="18"/>
  <c r="J25" i="18"/>
  <c r="I25" i="18"/>
  <c r="G25" i="18"/>
  <c r="F25" i="18"/>
  <c r="E25" i="18"/>
  <c r="W25" i="18" s="1"/>
  <c r="C25" i="18"/>
  <c r="S24" i="18"/>
  <c r="Q24" i="18"/>
  <c r="P24" i="18"/>
  <c r="N24" i="18"/>
  <c r="J24" i="18"/>
  <c r="I24" i="18"/>
  <c r="G24" i="18"/>
  <c r="F24" i="18"/>
  <c r="E24" i="18"/>
  <c r="W24" i="18" s="1"/>
  <c r="C24" i="18"/>
  <c r="S23" i="18"/>
  <c r="Q23" i="18"/>
  <c r="P23" i="18"/>
  <c r="N23" i="18"/>
  <c r="J23" i="18"/>
  <c r="I23" i="18"/>
  <c r="G23" i="18"/>
  <c r="F23" i="18"/>
  <c r="E23" i="18"/>
  <c r="W23" i="18" s="1"/>
  <c r="C23" i="18"/>
  <c r="S22" i="18"/>
  <c r="Q22" i="18"/>
  <c r="P22" i="18"/>
  <c r="N22" i="18"/>
  <c r="J22" i="18"/>
  <c r="I22" i="18"/>
  <c r="G22" i="18"/>
  <c r="F22" i="18"/>
  <c r="E22" i="18"/>
  <c r="W22" i="18" s="1"/>
  <c r="C22" i="18"/>
  <c r="S21" i="18"/>
  <c r="Q21" i="18"/>
  <c r="P21" i="18"/>
  <c r="N21" i="18"/>
  <c r="J21" i="18"/>
  <c r="I21" i="18"/>
  <c r="G21" i="18"/>
  <c r="F21" i="18"/>
  <c r="E21" i="18"/>
  <c r="W21" i="18" s="1"/>
  <c r="C21" i="18"/>
  <c r="S20" i="18"/>
  <c r="Q20" i="18"/>
  <c r="P20" i="18"/>
  <c r="N20" i="18"/>
  <c r="J20" i="18"/>
  <c r="I20" i="18"/>
  <c r="G20" i="18"/>
  <c r="F20" i="18"/>
  <c r="E20" i="18"/>
  <c r="W20" i="18" s="1"/>
  <c r="C20" i="18"/>
  <c r="S19" i="18"/>
  <c r="Q19" i="18"/>
  <c r="P19" i="18"/>
  <c r="N19" i="18"/>
  <c r="J19" i="18"/>
  <c r="I19" i="18"/>
  <c r="G19" i="18"/>
  <c r="F19" i="18"/>
  <c r="E19" i="18"/>
  <c r="W19" i="18" s="1"/>
  <c r="C19" i="18"/>
  <c r="S18" i="18"/>
  <c r="Q18" i="18"/>
  <c r="P18" i="18"/>
  <c r="N18" i="18"/>
  <c r="J18" i="18"/>
  <c r="I18" i="18"/>
  <c r="G18" i="18"/>
  <c r="F18" i="18"/>
  <c r="E18" i="18"/>
  <c r="W18" i="18" s="1"/>
  <c r="C18" i="18"/>
  <c r="S17" i="18"/>
  <c r="Q17" i="18"/>
  <c r="P17" i="18"/>
  <c r="N17" i="18"/>
  <c r="J17" i="18"/>
  <c r="I17" i="18"/>
  <c r="G17" i="18"/>
  <c r="F17" i="18"/>
  <c r="E17" i="18"/>
  <c r="W17" i="18" s="1"/>
  <c r="C17" i="18"/>
  <c r="S16" i="18"/>
  <c r="Q16" i="18"/>
  <c r="P16" i="18"/>
  <c r="N16" i="18"/>
  <c r="J16" i="18"/>
  <c r="I16" i="18"/>
  <c r="G16" i="18"/>
  <c r="F16" i="18"/>
  <c r="E16" i="18"/>
  <c r="W16" i="18" s="1"/>
  <c r="C16" i="18"/>
  <c r="S15" i="18"/>
  <c r="Q15" i="18"/>
  <c r="P15" i="18"/>
  <c r="N15" i="18"/>
  <c r="J15" i="18"/>
  <c r="I15" i="18"/>
  <c r="G15" i="18"/>
  <c r="F15" i="18"/>
  <c r="E15" i="18"/>
  <c r="W15" i="18" s="1"/>
  <c r="C15" i="18"/>
  <c r="S14" i="18"/>
  <c r="Q14" i="18"/>
  <c r="P14" i="18"/>
  <c r="N14" i="18"/>
  <c r="J14" i="18"/>
  <c r="I14" i="18"/>
  <c r="G14" i="18"/>
  <c r="F14" i="18"/>
  <c r="E14" i="18"/>
  <c r="W14" i="18" s="1"/>
  <c r="C14" i="18"/>
  <c r="S13" i="18"/>
  <c r="Q13" i="18"/>
  <c r="P13" i="18"/>
  <c r="N13" i="18"/>
  <c r="J13" i="18"/>
  <c r="I13" i="18"/>
  <c r="G13" i="18"/>
  <c r="F13" i="18"/>
  <c r="E13" i="18"/>
  <c r="W13" i="18" s="1"/>
  <c r="C13" i="18"/>
  <c r="S12" i="18"/>
  <c r="Q12" i="18"/>
  <c r="P12" i="18"/>
  <c r="N12" i="18"/>
  <c r="J12" i="18"/>
  <c r="I12" i="18"/>
  <c r="G12" i="18"/>
  <c r="F12" i="18"/>
  <c r="E12" i="18"/>
  <c r="W12" i="18" s="1"/>
  <c r="C12" i="18"/>
  <c r="S11" i="18"/>
  <c r="Q11" i="18"/>
  <c r="P11" i="18"/>
  <c r="N11" i="18"/>
  <c r="J11" i="18"/>
  <c r="I11" i="18"/>
  <c r="G11" i="18"/>
  <c r="F11" i="18"/>
  <c r="E11" i="18"/>
  <c r="W11" i="18" s="1"/>
  <c r="C11" i="18"/>
  <c r="S10" i="18"/>
  <c r="Q10" i="18"/>
  <c r="P10" i="18"/>
  <c r="N10" i="18"/>
  <c r="J10" i="18"/>
  <c r="I10" i="18"/>
  <c r="G10" i="18"/>
  <c r="F10" i="18"/>
  <c r="E10" i="18"/>
  <c r="C10" i="18"/>
  <c r="S9" i="18"/>
  <c r="Q9" i="18"/>
  <c r="P9" i="18"/>
  <c r="N9" i="18"/>
  <c r="J9" i="18"/>
  <c r="I9" i="18"/>
  <c r="G9" i="18"/>
  <c r="F9" i="18"/>
  <c r="E9" i="18"/>
  <c r="C9" i="18"/>
  <c r="S8" i="18"/>
  <c r="Q8" i="18"/>
  <c r="P8" i="18"/>
  <c r="N8" i="18"/>
  <c r="J8" i="18"/>
  <c r="I8" i="18"/>
  <c r="G8" i="18"/>
  <c r="F8" i="18"/>
  <c r="E8" i="18"/>
  <c r="C8" i="18"/>
  <c r="S7" i="18"/>
  <c r="Q7" i="18"/>
  <c r="P7" i="18"/>
  <c r="N7" i="18"/>
  <c r="J7" i="18"/>
  <c r="I7" i="18"/>
  <c r="G7" i="18"/>
  <c r="F7" i="18"/>
  <c r="E7" i="18"/>
  <c r="C7" i="18"/>
  <c r="AA506" i="17"/>
  <c r="Y506" i="17"/>
  <c r="X506" i="17"/>
  <c r="V506" i="17"/>
  <c r="Q506" i="17"/>
  <c r="H506" i="17"/>
  <c r="G506" i="17"/>
  <c r="F506" i="17"/>
  <c r="AD506" i="17" s="1"/>
  <c r="E506" i="17"/>
  <c r="C506" i="17"/>
  <c r="B506" i="17"/>
  <c r="AA505" i="17"/>
  <c r="Y505" i="17"/>
  <c r="X505" i="17"/>
  <c r="V505" i="17"/>
  <c r="Q505" i="17"/>
  <c r="H505" i="17"/>
  <c r="G505" i="17"/>
  <c r="F505" i="17"/>
  <c r="AD505" i="17" s="1"/>
  <c r="E505" i="17"/>
  <c r="C505" i="17"/>
  <c r="B505" i="17"/>
  <c r="AA504" i="17"/>
  <c r="Y504" i="17"/>
  <c r="X504" i="17"/>
  <c r="V504" i="17"/>
  <c r="Q504" i="17"/>
  <c r="H504" i="17"/>
  <c r="G504" i="17"/>
  <c r="F504" i="17"/>
  <c r="AD504" i="17" s="1"/>
  <c r="E504" i="17"/>
  <c r="C504" i="17"/>
  <c r="B504" i="17"/>
  <c r="AA503" i="17"/>
  <c r="Y503" i="17"/>
  <c r="X503" i="17"/>
  <c r="V503" i="17"/>
  <c r="Q503" i="17"/>
  <c r="H503" i="17"/>
  <c r="G503" i="17"/>
  <c r="F503" i="17"/>
  <c r="AD503" i="17" s="1"/>
  <c r="E503" i="17"/>
  <c r="C503" i="17"/>
  <c r="B503" i="17"/>
  <c r="AA502" i="17"/>
  <c r="Y502" i="17"/>
  <c r="X502" i="17"/>
  <c r="V502" i="17"/>
  <c r="Q502" i="17"/>
  <c r="H502" i="17"/>
  <c r="G502" i="17"/>
  <c r="F502" i="17"/>
  <c r="AD502" i="17" s="1"/>
  <c r="E502" i="17"/>
  <c r="C502" i="17"/>
  <c r="B502" i="17"/>
  <c r="AA501" i="17"/>
  <c r="Y501" i="17"/>
  <c r="X501" i="17"/>
  <c r="V501" i="17"/>
  <c r="Q501" i="17"/>
  <c r="H501" i="17"/>
  <c r="G501" i="17"/>
  <c r="F501" i="17"/>
  <c r="AD501" i="17" s="1"/>
  <c r="E501" i="17"/>
  <c r="C501" i="17"/>
  <c r="B501" i="17"/>
  <c r="AA500" i="17"/>
  <c r="Y500" i="17"/>
  <c r="X500" i="17"/>
  <c r="V500" i="17"/>
  <c r="Q500" i="17"/>
  <c r="H500" i="17"/>
  <c r="G500" i="17"/>
  <c r="F500" i="17"/>
  <c r="AD500" i="17" s="1"/>
  <c r="E500" i="17"/>
  <c r="C500" i="17"/>
  <c r="B500" i="17"/>
  <c r="AA499" i="17"/>
  <c r="Y499" i="17"/>
  <c r="X499" i="17"/>
  <c r="V499" i="17"/>
  <c r="Q499" i="17"/>
  <c r="H499" i="17"/>
  <c r="G499" i="17"/>
  <c r="F499" i="17"/>
  <c r="AD499" i="17" s="1"/>
  <c r="E499" i="17"/>
  <c r="C499" i="17"/>
  <c r="B499" i="17"/>
  <c r="AA498" i="17"/>
  <c r="Y498" i="17"/>
  <c r="X498" i="17"/>
  <c r="V498" i="17"/>
  <c r="Q498" i="17"/>
  <c r="H498" i="17"/>
  <c r="G498" i="17"/>
  <c r="F498" i="17"/>
  <c r="AD498" i="17" s="1"/>
  <c r="E498" i="17"/>
  <c r="C498" i="17"/>
  <c r="B498" i="17"/>
  <c r="AA497" i="17"/>
  <c r="Y497" i="17"/>
  <c r="X497" i="17"/>
  <c r="V497" i="17"/>
  <c r="Q497" i="17"/>
  <c r="H497" i="17"/>
  <c r="G497" i="17"/>
  <c r="F497" i="17"/>
  <c r="AD497" i="17" s="1"/>
  <c r="E497" i="17"/>
  <c r="C497" i="17"/>
  <c r="B497" i="17"/>
  <c r="AA496" i="17"/>
  <c r="Y496" i="17"/>
  <c r="X496" i="17"/>
  <c r="V496" i="17"/>
  <c r="Q496" i="17"/>
  <c r="H496" i="17"/>
  <c r="G496" i="17"/>
  <c r="F496" i="17"/>
  <c r="AD496" i="17" s="1"/>
  <c r="E496" i="17"/>
  <c r="C496" i="17"/>
  <c r="B496" i="17"/>
  <c r="AA495" i="17"/>
  <c r="Y495" i="17"/>
  <c r="X495" i="17"/>
  <c r="V495" i="17"/>
  <c r="Q495" i="17"/>
  <c r="H495" i="17"/>
  <c r="G495" i="17"/>
  <c r="F495" i="17"/>
  <c r="AD495" i="17" s="1"/>
  <c r="E495" i="17"/>
  <c r="C495" i="17"/>
  <c r="B495" i="17"/>
  <c r="AA494" i="17"/>
  <c r="Y494" i="17"/>
  <c r="X494" i="17"/>
  <c r="V494" i="17"/>
  <c r="Q494" i="17"/>
  <c r="H494" i="17"/>
  <c r="G494" i="17"/>
  <c r="F494" i="17"/>
  <c r="AD494" i="17" s="1"/>
  <c r="E494" i="17"/>
  <c r="C494" i="17"/>
  <c r="B494" i="17"/>
  <c r="AA493" i="17"/>
  <c r="Y493" i="17"/>
  <c r="X493" i="17"/>
  <c r="V493" i="17"/>
  <c r="Q493" i="17"/>
  <c r="H493" i="17"/>
  <c r="G493" i="17"/>
  <c r="F493" i="17"/>
  <c r="AD493" i="17" s="1"/>
  <c r="E493" i="17"/>
  <c r="C493" i="17"/>
  <c r="B493" i="17"/>
  <c r="AA492" i="17"/>
  <c r="Y492" i="17"/>
  <c r="X492" i="17"/>
  <c r="V492" i="17"/>
  <c r="Q492" i="17"/>
  <c r="H492" i="17"/>
  <c r="G492" i="17"/>
  <c r="F492" i="17"/>
  <c r="AD492" i="17" s="1"/>
  <c r="E492" i="17"/>
  <c r="C492" i="17"/>
  <c r="B492" i="17"/>
  <c r="AA491" i="17"/>
  <c r="Y491" i="17"/>
  <c r="X491" i="17"/>
  <c r="V491" i="17"/>
  <c r="Q491" i="17"/>
  <c r="H491" i="17"/>
  <c r="G491" i="17"/>
  <c r="F491" i="17"/>
  <c r="AD491" i="17" s="1"/>
  <c r="E491" i="17"/>
  <c r="C491" i="17"/>
  <c r="B491" i="17"/>
  <c r="AA490" i="17"/>
  <c r="Y490" i="17"/>
  <c r="X490" i="17"/>
  <c r="V490" i="17"/>
  <c r="Q490" i="17"/>
  <c r="H490" i="17"/>
  <c r="G490" i="17"/>
  <c r="F490" i="17"/>
  <c r="AD490" i="17" s="1"/>
  <c r="E490" i="17"/>
  <c r="C490" i="17"/>
  <c r="B490" i="17"/>
  <c r="AA489" i="17"/>
  <c r="Y489" i="17"/>
  <c r="X489" i="17"/>
  <c r="V489" i="17"/>
  <c r="Q489" i="17"/>
  <c r="H489" i="17"/>
  <c r="G489" i="17"/>
  <c r="F489" i="17"/>
  <c r="AD489" i="17" s="1"/>
  <c r="E489" i="17"/>
  <c r="C489" i="17"/>
  <c r="B489" i="17"/>
  <c r="AA488" i="17"/>
  <c r="Y488" i="17"/>
  <c r="X488" i="17"/>
  <c r="V488" i="17"/>
  <c r="Q488" i="17"/>
  <c r="H488" i="17"/>
  <c r="G488" i="17"/>
  <c r="F488" i="17"/>
  <c r="AD488" i="17" s="1"/>
  <c r="E488" i="17"/>
  <c r="C488" i="17"/>
  <c r="B488" i="17"/>
  <c r="AA487" i="17"/>
  <c r="Y487" i="17"/>
  <c r="X487" i="17"/>
  <c r="V487" i="17"/>
  <c r="Q487" i="17"/>
  <c r="H487" i="17"/>
  <c r="G487" i="17"/>
  <c r="F487" i="17"/>
  <c r="AD487" i="17" s="1"/>
  <c r="E487" i="17"/>
  <c r="C487" i="17"/>
  <c r="B487" i="17"/>
  <c r="AA486" i="17"/>
  <c r="Y486" i="17"/>
  <c r="X486" i="17"/>
  <c r="V486" i="17"/>
  <c r="Q486" i="17"/>
  <c r="H486" i="17"/>
  <c r="G486" i="17"/>
  <c r="F486" i="17"/>
  <c r="AD486" i="17" s="1"/>
  <c r="E486" i="17"/>
  <c r="C486" i="17"/>
  <c r="B486" i="17"/>
  <c r="AA485" i="17"/>
  <c r="Y485" i="17"/>
  <c r="X485" i="17"/>
  <c r="V485" i="17"/>
  <c r="Q485" i="17"/>
  <c r="H485" i="17"/>
  <c r="G485" i="17"/>
  <c r="F485" i="17"/>
  <c r="AD485" i="17" s="1"/>
  <c r="E485" i="17"/>
  <c r="C485" i="17"/>
  <c r="B485" i="17"/>
  <c r="AA484" i="17"/>
  <c r="Y484" i="17"/>
  <c r="X484" i="17"/>
  <c r="V484" i="17"/>
  <c r="Q484" i="17"/>
  <c r="H484" i="17"/>
  <c r="G484" i="17"/>
  <c r="F484" i="17"/>
  <c r="AD484" i="17" s="1"/>
  <c r="E484" i="17"/>
  <c r="C484" i="17"/>
  <c r="B484" i="17"/>
  <c r="AA483" i="17"/>
  <c r="Y483" i="17"/>
  <c r="X483" i="17"/>
  <c r="V483" i="17"/>
  <c r="Q483" i="17"/>
  <c r="H483" i="17"/>
  <c r="G483" i="17"/>
  <c r="F483" i="17"/>
  <c r="AD483" i="17" s="1"/>
  <c r="E483" i="17"/>
  <c r="C483" i="17"/>
  <c r="B483" i="17"/>
  <c r="AA482" i="17"/>
  <c r="Y482" i="17"/>
  <c r="X482" i="17"/>
  <c r="V482" i="17"/>
  <c r="Q482" i="17"/>
  <c r="H482" i="17"/>
  <c r="G482" i="17"/>
  <c r="F482" i="17"/>
  <c r="AD482" i="17" s="1"/>
  <c r="E482" i="17"/>
  <c r="C482" i="17"/>
  <c r="B482" i="17"/>
  <c r="AA481" i="17"/>
  <c r="Y481" i="17"/>
  <c r="X481" i="17"/>
  <c r="V481" i="17"/>
  <c r="Q481" i="17"/>
  <c r="H481" i="17"/>
  <c r="G481" i="17"/>
  <c r="F481" i="17"/>
  <c r="AD481" i="17" s="1"/>
  <c r="E481" i="17"/>
  <c r="C481" i="17"/>
  <c r="B481" i="17"/>
  <c r="AA480" i="17"/>
  <c r="Y480" i="17"/>
  <c r="X480" i="17"/>
  <c r="V480" i="17"/>
  <c r="Q480" i="17"/>
  <c r="H480" i="17"/>
  <c r="G480" i="17"/>
  <c r="F480" i="17"/>
  <c r="AD480" i="17" s="1"/>
  <c r="E480" i="17"/>
  <c r="C480" i="17"/>
  <c r="B480" i="17"/>
  <c r="AA479" i="17"/>
  <c r="Y479" i="17"/>
  <c r="X479" i="17"/>
  <c r="V479" i="17"/>
  <c r="Q479" i="17"/>
  <c r="H479" i="17"/>
  <c r="G479" i="17"/>
  <c r="F479" i="17"/>
  <c r="AD479" i="17" s="1"/>
  <c r="E479" i="17"/>
  <c r="C479" i="17"/>
  <c r="B479" i="17"/>
  <c r="AA478" i="17"/>
  <c r="Y478" i="17"/>
  <c r="X478" i="17"/>
  <c r="V478" i="17"/>
  <c r="Q478" i="17"/>
  <c r="H478" i="17"/>
  <c r="G478" i="17"/>
  <c r="F478" i="17"/>
  <c r="AD478" i="17" s="1"/>
  <c r="E478" i="17"/>
  <c r="C478" i="17"/>
  <c r="B478" i="17"/>
  <c r="AA477" i="17"/>
  <c r="Y477" i="17"/>
  <c r="X477" i="17"/>
  <c r="V477" i="17"/>
  <c r="Q477" i="17"/>
  <c r="H477" i="17"/>
  <c r="G477" i="17"/>
  <c r="F477" i="17"/>
  <c r="AD477" i="17" s="1"/>
  <c r="E477" i="17"/>
  <c r="C477" i="17"/>
  <c r="B477" i="17"/>
  <c r="AA476" i="17"/>
  <c r="Y476" i="17"/>
  <c r="X476" i="17"/>
  <c r="V476" i="17"/>
  <c r="Q476" i="17"/>
  <c r="H476" i="17"/>
  <c r="G476" i="17"/>
  <c r="F476" i="17"/>
  <c r="AD476" i="17" s="1"/>
  <c r="E476" i="17"/>
  <c r="C476" i="17"/>
  <c r="B476" i="17"/>
  <c r="AA475" i="17"/>
  <c r="Y475" i="17"/>
  <c r="X475" i="17"/>
  <c r="V475" i="17"/>
  <c r="Q475" i="17"/>
  <c r="H475" i="17"/>
  <c r="G475" i="17"/>
  <c r="F475" i="17"/>
  <c r="AD475" i="17" s="1"/>
  <c r="E475" i="17"/>
  <c r="C475" i="17"/>
  <c r="B475" i="17"/>
  <c r="AA474" i="17"/>
  <c r="Y474" i="17"/>
  <c r="X474" i="17"/>
  <c r="V474" i="17"/>
  <c r="Q474" i="17"/>
  <c r="H474" i="17"/>
  <c r="G474" i="17"/>
  <c r="F474" i="17"/>
  <c r="AD474" i="17" s="1"/>
  <c r="E474" i="17"/>
  <c r="C474" i="17"/>
  <c r="B474" i="17"/>
  <c r="AA473" i="17"/>
  <c r="Y473" i="17"/>
  <c r="X473" i="17"/>
  <c r="V473" i="17"/>
  <c r="Q473" i="17"/>
  <c r="H473" i="17"/>
  <c r="G473" i="17"/>
  <c r="F473" i="17"/>
  <c r="AD473" i="17" s="1"/>
  <c r="E473" i="17"/>
  <c r="C473" i="17"/>
  <c r="B473" i="17"/>
  <c r="AA472" i="17"/>
  <c r="Y472" i="17"/>
  <c r="X472" i="17"/>
  <c r="V472" i="17"/>
  <c r="Q472" i="17"/>
  <c r="H472" i="17"/>
  <c r="G472" i="17"/>
  <c r="F472" i="17"/>
  <c r="AD472" i="17" s="1"/>
  <c r="E472" i="17"/>
  <c r="C472" i="17"/>
  <c r="B472" i="17"/>
  <c r="AA471" i="17"/>
  <c r="Y471" i="17"/>
  <c r="X471" i="17"/>
  <c r="V471" i="17"/>
  <c r="Q471" i="17"/>
  <c r="H471" i="17"/>
  <c r="G471" i="17"/>
  <c r="F471" i="17"/>
  <c r="AD471" i="17" s="1"/>
  <c r="E471" i="17"/>
  <c r="C471" i="17"/>
  <c r="B471" i="17"/>
  <c r="AA470" i="17"/>
  <c r="Y470" i="17"/>
  <c r="X470" i="17"/>
  <c r="V470" i="17"/>
  <c r="Q470" i="17"/>
  <c r="H470" i="17"/>
  <c r="G470" i="17"/>
  <c r="F470" i="17"/>
  <c r="AD470" i="17" s="1"/>
  <c r="E470" i="17"/>
  <c r="C470" i="17"/>
  <c r="B470" i="17"/>
  <c r="AA469" i="17"/>
  <c r="Y469" i="17"/>
  <c r="X469" i="17"/>
  <c r="V469" i="17"/>
  <c r="Q469" i="17"/>
  <c r="H469" i="17"/>
  <c r="G469" i="17"/>
  <c r="F469" i="17"/>
  <c r="AD469" i="17" s="1"/>
  <c r="E469" i="17"/>
  <c r="C469" i="17"/>
  <c r="B469" i="17"/>
  <c r="AA468" i="17"/>
  <c r="Y468" i="17"/>
  <c r="X468" i="17"/>
  <c r="V468" i="17"/>
  <c r="Q468" i="17"/>
  <c r="H468" i="17"/>
  <c r="G468" i="17"/>
  <c r="F468" i="17"/>
  <c r="AD468" i="17" s="1"/>
  <c r="E468" i="17"/>
  <c r="C468" i="17"/>
  <c r="B468" i="17"/>
  <c r="AA467" i="17"/>
  <c r="Y467" i="17"/>
  <c r="X467" i="17"/>
  <c r="V467" i="17"/>
  <c r="Q467" i="17"/>
  <c r="H467" i="17"/>
  <c r="G467" i="17"/>
  <c r="F467" i="17"/>
  <c r="AD467" i="17" s="1"/>
  <c r="E467" i="17"/>
  <c r="C467" i="17"/>
  <c r="B467" i="17"/>
  <c r="AA466" i="17"/>
  <c r="Y466" i="17"/>
  <c r="X466" i="17"/>
  <c r="V466" i="17"/>
  <c r="Q466" i="17"/>
  <c r="H466" i="17"/>
  <c r="G466" i="17"/>
  <c r="F466" i="17"/>
  <c r="AD466" i="17" s="1"/>
  <c r="E466" i="17"/>
  <c r="C466" i="17"/>
  <c r="B466" i="17"/>
  <c r="AA465" i="17"/>
  <c r="Y465" i="17"/>
  <c r="X465" i="17"/>
  <c r="V465" i="17"/>
  <c r="Q465" i="17"/>
  <c r="H465" i="17"/>
  <c r="G465" i="17"/>
  <c r="F465" i="17"/>
  <c r="AD465" i="17" s="1"/>
  <c r="E465" i="17"/>
  <c r="C465" i="17"/>
  <c r="B465" i="17"/>
  <c r="AA464" i="17"/>
  <c r="Y464" i="17"/>
  <c r="X464" i="17"/>
  <c r="V464" i="17"/>
  <c r="Q464" i="17"/>
  <c r="H464" i="17"/>
  <c r="G464" i="17"/>
  <c r="F464" i="17"/>
  <c r="AD464" i="17" s="1"/>
  <c r="E464" i="17"/>
  <c r="C464" i="17"/>
  <c r="B464" i="17"/>
  <c r="AA463" i="17"/>
  <c r="Y463" i="17"/>
  <c r="X463" i="17"/>
  <c r="V463" i="17"/>
  <c r="Q463" i="17"/>
  <c r="H463" i="17"/>
  <c r="G463" i="17"/>
  <c r="F463" i="17"/>
  <c r="AD463" i="17" s="1"/>
  <c r="E463" i="17"/>
  <c r="C463" i="17"/>
  <c r="B463" i="17"/>
  <c r="AA462" i="17"/>
  <c r="Y462" i="17"/>
  <c r="X462" i="17"/>
  <c r="V462" i="17"/>
  <c r="Q462" i="17"/>
  <c r="H462" i="17"/>
  <c r="G462" i="17"/>
  <c r="F462" i="17"/>
  <c r="AD462" i="17" s="1"/>
  <c r="E462" i="17"/>
  <c r="C462" i="17"/>
  <c r="B462" i="17"/>
  <c r="AA461" i="17"/>
  <c r="Y461" i="17"/>
  <c r="X461" i="17"/>
  <c r="V461" i="17"/>
  <c r="Q461" i="17"/>
  <c r="H461" i="17"/>
  <c r="G461" i="17"/>
  <c r="F461" i="17"/>
  <c r="AD461" i="17" s="1"/>
  <c r="E461" i="17"/>
  <c r="C461" i="17"/>
  <c r="B461" i="17"/>
  <c r="AA460" i="17"/>
  <c r="Y460" i="17"/>
  <c r="X460" i="17"/>
  <c r="V460" i="17"/>
  <c r="Q460" i="17"/>
  <c r="H460" i="17"/>
  <c r="G460" i="17"/>
  <c r="F460" i="17"/>
  <c r="AD460" i="17" s="1"/>
  <c r="E460" i="17"/>
  <c r="C460" i="17"/>
  <c r="B460" i="17"/>
  <c r="AA459" i="17"/>
  <c r="Y459" i="17"/>
  <c r="X459" i="17"/>
  <c r="V459" i="17"/>
  <c r="Q459" i="17"/>
  <c r="H459" i="17"/>
  <c r="G459" i="17"/>
  <c r="F459" i="17"/>
  <c r="AD459" i="17" s="1"/>
  <c r="E459" i="17"/>
  <c r="C459" i="17"/>
  <c r="B459" i="17"/>
  <c r="AA458" i="17"/>
  <c r="Y458" i="17"/>
  <c r="X458" i="17"/>
  <c r="V458" i="17"/>
  <c r="Q458" i="17"/>
  <c r="H458" i="17"/>
  <c r="G458" i="17"/>
  <c r="F458" i="17"/>
  <c r="AD458" i="17" s="1"/>
  <c r="E458" i="17"/>
  <c r="C458" i="17"/>
  <c r="B458" i="17"/>
  <c r="AA457" i="17"/>
  <c r="Y457" i="17"/>
  <c r="X457" i="17"/>
  <c r="V457" i="17"/>
  <c r="Q457" i="17"/>
  <c r="H457" i="17"/>
  <c r="G457" i="17"/>
  <c r="F457" i="17"/>
  <c r="AD457" i="17" s="1"/>
  <c r="E457" i="17"/>
  <c r="C457" i="17"/>
  <c r="B457" i="17"/>
  <c r="AA456" i="17"/>
  <c r="Y456" i="17"/>
  <c r="X456" i="17"/>
  <c r="V456" i="17"/>
  <c r="Q456" i="17"/>
  <c r="H456" i="17"/>
  <c r="G456" i="17"/>
  <c r="F456" i="17"/>
  <c r="AD456" i="17" s="1"/>
  <c r="E456" i="17"/>
  <c r="C456" i="17"/>
  <c r="B456" i="17"/>
  <c r="AA455" i="17"/>
  <c r="Y455" i="17"/>
  <c r="X455" i="17"/>
  <c r="V455" i="17"/>
  <c r="Q455" i="17"/>
  <c r="H455" i="17"/>
  <c r="G455" i="17"/>
  <c r="F455" i="17"/>
  <c r="AD455" i="17" s="1"/>
  <c r="E455" i="17"/>
  <c r="C455" i="17"/>
  <c r="B455" i="17"/>
  <c r="AA454" i="17"/>
  <c r="Y454" i="17"/>
  <c r="X454" i="17"/>
  <c r="V454" i="17"/>
  <c r="Q454" i="17"/>
  <c r="H454" i="17"/>
  <c r="G454" i="17"/>
  <c r="F454" i="17"/>
  <c r="AD454" i="17" s="1"/>
  <c r="E454" i="17"/>
  <c r="C454" i="17"/>
  <c r="B454" i="17"/>
  <c r="AA453" i="17"/>
  <c r="Y453" i="17"/>
  <c r="X453" i="17"/>
  <c r="V453" i="17"/>
  <c r="Q453" i="17"/>
  <c r="H453" i="17"/>
  <c r="G453" i="17"/>
  <c r="F453" i="17"/>
  <c r="AD453" i="17" s="1"/>
  <c r="E453" i="17"/>
  <c r="C453" i="17"/>
  <c r="B453" i="17"/>
  <c r="AA452" i="17"/>
  <c r="Y452" i="17"/>
  <c r="X452" i="17"/>
  <c r="V452" i="17"/>
  <c r="Q452" i="17"/>
  <c r="H452" i="17"/>
  <c r="G452" i="17"/>
  <c r="F452" i="17"/>
  <c r="AD452" i="17" s="1"/>
  <c r="E452" i="17"/>
  <c r="C452" i="17"/>
  <c r="B452" i="17"/>
  <c r="AA451" i="17"/>
  <c r="Y451" i="17"/>
  <c r="X451" i="17"/>
  <c r="V451" i="17"/>
  <c r="Q451" i="17"/>
  <c r="H451" i="17"/>
  <c r="G451" i="17"/>
  <c r="F451" i="17"/>
  <c r="AD451" i="17" s="1"/>
  <c r="E451" i="17"/>
  <c r="C451" i="17"/>
  <c r="B451" i="17"/>
  <c r="AA450" i="17"/>
  <c r="Y450" i="17"/>
  <c r="X450" i="17"/>
  <c r="V450" i="17"/>
  <c r="Q450" i="17"/>
  <c r="H450" i="17"/>
  <c r="G450" i="17"/>
  <c r="F450" i="17"/>
  <c r="AD450" i="17" s="1"/>
  <c r="E450" i="17"/>
  <c r="C450" i="17"/>
  <c r="B450" i="17"/>
  <c r="AA449" i="17"/>
  <c r="Y449" i="17"/>
  <c r="X449" i="17"/>
  <c r="V449" i="17"/>
  <c r="Q449" i="17"/>
  <c r="H449" i="17"/>
  <c r="G449" i="17"/>
  <c r="F449" i="17"/>
  <c r="AD449" i="17" s="1"/>
  <c r="E449" i="17"/>
  <c r="C449" i="17"/>
  <c r="B449" i="17"/>
  <c r="AA448" i="17"/>
  <c r="Y448" i="17"/>
  <c r="X448" i="17"/>
  <c r="V448" i="17"/>
  <c r="Q448" i="17"/>
  <c r="H448" i="17"/>
  <c r="G448" i="17"/>
  <c r="F448" i="17"/>
  <c r="AD448" i="17" s="1"/>
  <c r="E448" i="17"/>
  <c r="C448" i="17"/>
  <c r="B448" i="17"/>
  <c r="AA447" i="17"/>
  <c r="Y447" i="17"/>
  <c r="X447" i="17"/>
  <c r="V447" i="17"/>
  <c r="Q447" i="17"/>
  <c r="H447" i="17"/>
  <c r="G447" i="17"/>
  <c r="F447" i="17"/>
  <c r="AD447" i="17" s="1"/>
  <c r="E447" i="17"/>
  <c r="C447" i="17"/>
  <c r="B447" i="17"/>
  <c r="AA446" i="17"/>
  <c r="Y446" i="17"/>
  <c r="X446" i="17"/>
  <c r="V446" i="17"/>
  <c r="Q446" i="17"/>
  <c r="H446" i="17"/>
  <c r="G446" i="17"/>
  <c r="F446" i="17"/>
  <c r="AD446" i="17" s="1"/>
  <c r="E446" i="17"/>
  <c r="C446" i="17"/>
  <c r="B446" i="17"/>
  <c r="AA445" i="17"/>
  <c r="Y445" i="17"/>
  <c r="X445" i="17"/>
  <c r="V445" i="17"/>
  <c r="Q445" i="17"/>
  <c r="H445" i="17"/>
  <c r="G445" i="17"/>
  <c r="F445" i="17"/>
  <c r="AD445" i="17" s="1"/>
  <c r="E445" i="17"/>
  <c r="C445" i="17"/>
  <c r="B445" i="17"/>
  <c r="AA444" i="17"/>
  <c r="Y444" i="17"/>
  <c r="X444" i="17"/>
  <c r="V444" i="17"/>
  <c r="Q444" i="17"/>
  <c r="H444" i="17"/>
  <c r="G444" i="17"/>
  <c r="F444" i="17"/>
  <c r="AD444" i="17" s="1"/>
  <c r="E444" i="17"/>
  <c r="C444" i="17"/>
  <c r="B444" i="17"/>
  <c r="AA443" i="17"/>
  <c r="Y443" i="17"/>
  <c r="X443" i="17"/>
  <c r="V443" i="17"/>
  <c r="Q443" i="17"/>
  <c r="H443" i="17"/>
  <c r="G443" i="17"/>
  <c r="F443" i="17"/>
  <c r="AD443" i="17" s="1"/>
  <c r="E443" i="17"/>
  <c r="C443" i="17"/>
  <c r="B443" i="17"/>
  <c r="AA442" i="17"/>
  <c r="Y442" i="17"/>
  <c r="X442" i="17"/>
  <c r="V442" i="17"/>
  <c r="Q442" i="17"/>
  <c r="H442" i="17"/>
  <c r="G442" i="17"/>
  <c r="F442" i="17"/>
  <c r="AD442" i="17" s="1"/>
  <c r="E442" i="17"/>
  <c r="C442" i="17"/>
  <c r="B442" i="17"/>
  <c r="AA441" i="17"/>
  <c r="Y441" i="17"/>
  <c r="X441" i="17"/>
  <c r="V441" i="17"/>
  <c r="Q441" i="17"/>
  <c r="H441" i="17"/>
  <c r="G441" i="17"/>
  <c r="F441" i="17"/>
  <c r="AD441" i="17" s="1"/>
  <c r="E441" i="17"/>
  <c r="C441" i="17"/>
  <c r="B441" i="17"/>
  <c r="AA440" i="17"/>
  <c r="Y440" i="17"/>
  <c r="X440" i="17"/>
  <c r="V440" i="17"/>
  <c r="Q440" i="17"/>
  <c r="H440" i="17"/>
  <c r="G440" i="17"/>
  <c r="F440" i="17"/>
  <c r="AD440" i="17" s="1"/>
  <c r="E440" i="17"/>
  <c r="C440" i="17"/>
  <c r="B440" i="17"/>
  <c r="AA439" i="17"/>
  <c r="Y439" i="17"/>
  <c r="X439" i="17"/>
  <c r="V439" i="17"/>
  <c r="Q439" i="17"/>
  <c r="H439" i="17"/>
  <c r="G439" i="17"/>
  <c r="F439" i="17"/>
  <c r="AD439" i="17" s="1"/>
  <c r="E439" i="17"/>
  <c r="C439" i="17"/>
  <c r="B439" i="17"/>
  <c r="AA438" i="17"/>
  <c r="Y438" i="17"/>
  <c r="X438" i="17"/>
  <c r="V438" i="17"/>
  <c r="Q438" i="17"/>
  <c r="H438" i="17"/>
  <c r="G438" i="17"/>
  <c r="F438" i="17"/>
  <c r="AD438" i="17" s="1"/>
  <c r="E438" i="17"/>
  <c r="C438" i="17"/>
  <c r="B438" i="17"/>
  <c r="AA437" i="17"/>
  <c r="Y437" i="17"/>
  <c r="X437" i="17"/>
  <c r="V437" i="17"/>
  <c r="Q437" i="17"/>
  <c r="H437" i="17"/>
  <c r="G437" i="17"/>
  <c r="F437" i="17"/>
  <c r="AD437" i="17" s="1"/>
  <c r="E437" i="17"/>
  <c r="C437" i="17"/>
  <c r="B437" i="17"/>
  <c r="AA436" i="17"/>
  <c r="Y436" i="17"/>
  <c r="X436" i="17"/>
  <c r="V436" i="17"/>
  <c r="Q436" i="17"/>
  <c r="H436" i="17"/>
  <c r="G436" i="17"/>
  <c r="F436" i="17"/>
  <c r="AD436" i="17" s="1"/>
  <c r="E436" i="17"/>
  <c r="C436" i="17"/>
  <c r="B436" i="17"/>
  <c r="AA435" i="17"/>
  <c r="Y435" i="17"/>
  <c r="X435" i="17"/>
  <c r="V435" i="17"/>
  <c r="Q435" i="17"/>
  <c r="H435" i="17"/>
  <c r="G435" i="17"/>
  <c r="F435" i="17"/>
  <c r="AD435" i="17" s="1"/>
  <c r="E435" i="17"/>
  <c r="C435" i="17"/>
  <c r="B435" i="17"/>
  <c r="AA434" i="17"/>
  <c r="Y434" i="17"/>
  <c r="X434" i="17"/>
  <c r="V434" i="17"/>
  <c r="Q434" i="17"/>
  <c r="H434" i="17"/>
  <c r="G434" i="17"/>
  <c r="F434" i="17"/>
  <c r="AD434" i="17" s="1"/>
  <c r="E434" i="17"/>
  <c r="C434" i="17"/>
  <c r="B434" i="17"/>
  <c r="AA433" i="17"/>
  <c r="Y433" i="17"/>
  <c r="X433" i="17"/>
  <c r="V433" i="17"/>
  <c r="Q433" i="17"/>
  <c r="H433" i="17"/>
  <c r="G433" i="17"/>
  <c r="F433" i="17"/>
  <c r="AD433" i="17" s="1"/>
  <c r="E433" i="17"/>
  <c r="C433" i="17"/>
  <c r="B433" i="17"/>
  <c r="AA432" i="17"/>
  <c r="Y432" i="17"/>
  <c r="X432" i="17"/>
  <c r="V432" i="17"/>
  <c r="Q432" i="17"/>
  <c r="H432" i="17"/>
  <c r="G432" i="17"/>
  <c r="F432" i="17"/>
  <c r="AD432" i="17" s="1"/>
  <c r="E432" i="17"/>
  <c r="C432" i="17"/>
  <c r="B432" i="17"/>
  <c r="AA431" i="17"/>
  <c r="Y431" i="17"/>
  <c r="X431" i="17"/>
  <c r="V431" i="17"/>
  <c r="Q431" i="17"/>
  <c r="H431" i="17"/>
  <c r="G431" i="17"/>
  <c r="F431" i="17"/>
  <c r="AD431" i="17" s="1"/>
  <c r="E431" i="17"/>
  <c r="C431" i="17"/>
  <c r="B431" i="17"/>
  <c r="AA430" i="17"/>
  <c r="Y430" i="17"/>
  <c r="X430" i="17"/>
  <c r="V430" i="17"/>
  <c r="Q430" i="17"/>
  <c r="H430" i="17"/>
  <c r="G430" i="17"/>
  <c r="F430" i="17"/>
  <c r="AD430" i="17" s="1"/>
  <c r="E430" i="17"/>
  <c r="C430" i="17"/>
  <c r="B430" i="17"/>
  <c r="AA429" i="17"/>
  <c r="Y429" i="17"/>
  <c r="X429" i="17"/>
  <c r="V429" i="17"/>
  <c r="Q429" i="17"/>
  <c r="H429" i="17"/>
  <c r="G429" i="17"/>
  <c r="F429" i="17"/>
  <c r="AD429" i="17" s="1"/>
  <c r="E429" i="17"/>
  <c r="C429" i="17"/>
  <c r="B429" i="17"/>
  <c r="AA428" i="17"/>
  <c r="Y428" i="17"/>
  <c r="X428" i="17"/>
  <c r="V428" i="17"/>
  <c r="Q428" i="17"/>
  <c r="H428" i="17"/>
  <c r="G428" i="17"/>
  <c r="F428" i="17"/>
  <c r="AD428" i="17" s="1"/>
  <c r="E428" i="17"/>
  <c r="C428" i="17"/>
  <c r="B428" i="17"/>
  <c r="AA427" i="17"/>
  <c r="Y427" i="17"/>
  <c r="X427" i="17"/>
  <c r="V427" i="17"/>
  <c r="Q427" i="17"/>
  <c r="H427" i="17"/>
  <c r="G427" i="17"/>
  <c r="F427" i="17"/>
  <c r="AD427" i="17" s="1"/>
  <c r="E427" i="17"/>
  <c r="C427" i="17"/>
  <c r="B427" i="17"/>
  <c r="AA426" i="17"/>
  <c r="Y426" i="17"/>
  <c r="X426" i="17"/>
  <c r="V426" i="17"/>
  <c r="Q426" i="17"/>
  <c r="H426" i="17"/>
  <c r="G426" i="17"/>
  <c r="F426" i="17"/>
  <c r="AD426" i="17" s="1"/>
  <c r="E426" i="17"/>
  <c r="C426" i="17"/>
  <c r="B426" i="17"/>
  <c r="AA425" i="17"/>
  <c r="Y425" i="17"/>
  <c r="X425" i="17"/>
  <c r="V425" i="17"/>
  <c r="Q425" i="17"/>
  <c r="H425" i="17"/>
  <c r="G425" i="17"/>
  <c r="F425" i="17"/>
  <c r="AD425" i="17" s="1"/>
  <c r="E425" i="17"/>
  <c r="C425" i="17"/>
  <c r="B425" i="17"/>
  <c r="AA424" i="17"/>
  <c r="Y424" i="17"/>
  <c r="X424" i="17"/>
  <c r="V424" i="17"/>
  <c r="Q424" i="17"/>
  <c r="H424" i="17"/>
  <c r="G424" i="17"/>
  <c r="F424" i="17"/>
  <c r="AD424" i="17" s="1"/>
  <c r="E424" i="17"/>
  <c r="C424" i="17"/>
  <c r="B424" i="17"/>
  <c r="AA423" i="17"/>
  <c r="Y423" i="17"/>
  <c r="X423" i="17"/>
  <c r="V423" i="17"/>
  <c r="Q423" i="17"/>
  <c r="H423" i="17"/>
  <c r="G423" i="17"/>
  <c r="F423" i="17"/>
  <c r="AD423" i="17" s="1"/>
  <c r="E423" i="17"/>
  <c r="C423" i="17"/>
  <c r="B423" i="17"/>
  <c r="AA422" i="17"/>
  <c r="Y422" i="17"/>
  <c r="X422" i="17"/>
  <c r="V422" i="17"/>
  <c r="Q422" i="17"/>
  <c r="H422" i="17"/>
  <c r="G422" i="17"/>
  <c r="F422" i="17"/>
  <c r="AD422" i="17" s="1"/>
  <c r="E422" i="17"/>
  <c r="C422" i="17"/>
  <c r="B422" i="17"/>
  <c r="AA421" i="17"/>
  <c r="Y421" i="17"/>
  <c r="X421" i="17"/>
  <c r="V421" i="17"/>
  <c r="Q421" i="17"/>
  <c r="H421" i="17"/>
  <c r="G421" i="17"/>
  <c r="F421" i="17"/>
  <c r="AD421" i="17" s="1"/>
  <c r="E421" i="17"/>
  <c r="C421" i="17"/>
  <c r="B421" i="17"/>
  <c r="AA420" i="17"/>
  <c r="Y420" i="17"/>
  <c r="X420" i="17"/>
  <c r="V420" i="17"/>
  <c r="Q420" i="17"/>
  <c r="H420" i="17"/>
  <c r="G420" i="17"/>
  <c r="F420" i="17"/>
  <c r="AD420" i="17" s="1"/>
  <c r="E420" i="17"/>
  <c r="C420" i="17"/>
  <c r="B420" i="17"/>
  <c r="AA419" i="17"/>
  <c r="Y419" i="17"/>
  <c r="X419" i="17"/>
  <c r="V419" i="17"/>
  <c r="Q419" i="17"/>
  <c r="H419" i="17"/>
  <c r="G419" i="17"/>
  <c r="F419" i="17"/>
  <c r="AD419" i="17" s="1"/>
  <c r="E419" i="17"/>
  <c r="C419" i="17"/>
  <c r="B419" i="17"/>
  <c r="AA418" i="17"/>
  <c r="Y418" i="17"/>
  <c r="X418" i="17"/>
  <c r="V418" i="17"/>
  <c r="Q418" i="17"/>
  <c r="H418" i="17"/>
  <c r="G418" i="17"/>
  <c r="F418" i="17"/>
  <c r="AD418" i="17" s="1"/>
  <c r="E418" i="17"/>
  <c r="C418" i="17"/>
  <c r="B418" i="17"/>
  <c r="AA417" i="17"/>
  <c r="Y417" i="17"/>
  <c r="X417" i="17"/>
  <c r="V417" i="17"/>
  <c r="Q417" i="17"/>
  <c r="H417" i="17"/>
  <c r="G417" i="17"/>
  <c r="F417" i="17"/>
  <c r="AD417" i="17" s="1"/>
  <c r="E417" i="17"/>
  <c r="C417" i="17"/>
  <c r="B417" i="17"/>
  <c r="AA416" i="17"/>
  <c r="Y416" i="17"/>
  <c r="X416" i="17"/>
  <c r="V416" i="17"/>
  <c r="Q416" i="17"/>
  <c r="H416" i="17"/>
  <c r="G416" i="17"/>
  <c r="F416" i="17"/>
  <c r="AD416" i="17" s="1"/>
  <c r="E416" i="17"/>
  <c r="C416" i="17"/>
  <c r="B416" i="17"/>
  <c r="AA415" i="17"/>
  <c r="Y415" i="17"/>
  <c r="X415" i="17"/>
  <c r="V415" i="17"/>
  <c r="Q415" i="17"/>
  <c r="H415" i="17"/>
  <c r="G415" i="17"/>
  <c r="F415" i="17"/>
  <c r="AD415" i="17" s="1"/>
  <c r="E415" i="17"/>
  <c r="C415" i="17"/>
  <c r="B415" i="17"/>
  <c r="AA414" i="17"/>
  <c r="Y414" i="17"/>
  <c r="X414" i="17"/>
  <c r="V414" i="17"/>
  <c r="Q414" i="17"/>
  <c r="H414" i="17"/>
  <c r="G414" i="17"/>
  <c r="F414" i="17"/>
  <c r="AD414" i="17" s="1"/>
  <c r="E414" i="17"/>
  <c r="C414" i="17"/>
  <c r="B414" i="17"/>
  <c r="AA413" i="17"/>
  <c r="Y413" i="17"/>
  <c r="X413" i="17"/>
  <c r="V413" i="17"/>
  <c r="Q413" i="17"/>
  <c r="H413" i="17"/>
  <c r="G413" i="17"/>
  <c r="F413" i="17"/>
  <c r="AD413" i="17" s="1"/>
  <c r="E413" i="17"/>
  <c r="C413" i="17"/>
  <c r="B413" i="17"/>
  <c r="AA412" i="17"/>
  <c r="Y412" i="17"/>
  <c r="X412" i="17"/>
  <c r="V412" i="17"/>
  <c r="Q412" i="17"/>
  <c r="H412" i="17"/>
  <c r="G412" i="17"/>
  <c r="F412" i="17"/>
  <c r="AD412" i="17" s="1"/>
  <c r="E412" i="17"/>
  <c r="C412" i="17"/>
  <c r="B412" i="17"/>
  <c r="AA411" i="17"/>
  <c r="Y411" i="17"/>
  <c r="X411" i="17"/>
  <c r="V411" i="17"/>
  <c r="Q411" i="17"/>
  <c r="H411" i="17"/>
  <c r="G411" i="17"/>
  <c r="F411" i="17"/>
  <c r="AD411" i="17" s="1"/>
  <c r="E411" i="17"/>
  <c r="C411" i="17"/>
  <c r="B411" i="17"/>
  <c r="AA410" i="17"/>
  <c r="Y410" i="17"/>
  <c r="X410" i="17"/>
  <c r="V410" i="17"/>
  <c r="Q410" i="17"/>
  <c r="H410" i="17"/>
  <c r="G410" i="17"/>
  <c r="F410" i="17"/>
  <c r="AD410" i="17" s="1"/>
  <c r="E410" i="17"/>
  <c r="C410" i="17"/>
  <c r="B410" i="17"/>
  <c r="AA409" i="17"/>
  <c r="Y409" i="17"/>
  <c r="X409" i="17"/>
  <c r="V409" i="17"/>
  <c r="Q409" i="17"/>
  <c r="H409" i="17"/>
  <c r="G409" i="17"/>
  <c r="F409" i="17"/>
  <c r="AD409" i="17" s="1"/>
  <c r="E409" i="17"/>
  <c r="C409" i="17"/>
  <c r="B409" i="17"/>
  <c r="AA408" i="17"/>
  <c r="Y408" i="17"/>
  <c r="X408" i="17"/>
  <c r="V408" i="17"/>
  <c r="Q408" i="17"/>
  <c r="H408" i="17"/>
  <c r="G408" i="17"/>
  <c r="F408" i="17"/>
  <c r="AD408" i="17" s="1"/>
  <c r="E408" i="17"/>
  <c r="C408" i="17"/>
  <c r="B408" i="17"/>
  <c r="AA407" i="17"/>
  <c r="Y407" i="17"/>
  <c r="X407" i="17"/>
  <c r="V407" i="17"/>
  <c r="Q407" i="17"/>
  <c r="H407" i="17"/>
  <c r="G407" i="17"/>
  <c r="F407" i="17"/>
  <c r="AD407" i="17" s="1"/>
  <c r="E407" i="17"/>
  <c r="C407" i="17"/>
  <c r="B407" i="17"/>
  <c r="AA406" i="17"/>
  <c r="Y406" i="17"/>
  <c r="X406" i="17"/>
  <c r="V406" i="17"/>
  <c r="Q406" i="17"/>
  <c r="H406" i="17"/>
  <c r="G406" i="17"/>
  <c r="F406" i="17"/>
  <c r="AD406" i="17" s="1"/>
  <c r="E406" i="17"/>
  <c r="C406" i="17"/>
  <c r="B406" i="17"/>
  <c r="AA405" i="17"/>
  <c r="Y405" i="17"/>
  <c r="X405" i="17"/>
  <c r="V405" i="17"/>
  <c r="Q405" i="17"/>
  <c r="H405" i="17"/>
  <c r="G405" i="17"/>
  <c r="F405" i="17"/>
  <c r="AD405" i="17" s="1"/>
  <c r="E405" i="17"/>
  <c r="C405" i="17"/>
  <c r="B405" i="17"/>
  <c r="AA404" i="17"/>
  <c r="Y404" i="17"/>
  <c r="X404" i="17"/>
  <c r="V404" i="17"/>
  <c r="Q404" i="17"/>
  <c r="H404" i="17"/>
  <c r="G404" i="17"/>
  <c r="F404" i="17"/>
  <c r="AD404" i="17" s="1"/>
  <c r="E404" i="17"/>
  <c r="C404" i="17"/>
  <c r="B404" i="17"/>
  <c r="AA403" i="17"/>
  <c r="Y403" i="17"/>
  <c r="X403" i="17"/>
  <c r="V403" i="17"/>
  <c r="Q403" i="17"/>
  <c r="H403" i="17"/>
  <c r="G403" i="17"/>
  <c r="F403" i="17"/>
  <c r="AD403" i="17" s="1"/>
  <c r="E403" i="17"/>
  <c r="C403" i="17"/>
  <c r="B403" i="17"/>
  <c r="AA402" i="17"/>
  <c r="Y402" i="17"/>
  <c r="X402" i="17"/>
  <c r="V402" i="17"/>
  <c r="Q402" i="17"/>
  <c r="H402" i="17"/>
  <c r="G402" i="17"/>
  <c r="F402" i="17"/>
  <c r="AD402" i="17" s="1"/>
  <c r="E402" i="17"/>
  <c r="C402" i="17"/>
  <c r="B402" i="17"/>
  <c r="AA401" i="17"/>
  <c r="Y401" i="17"/>
  <c r="X401" i="17"/>
  <c r="V401" i="17"/>
  <c r="Q401" i="17"/>
  <c r="H401" i="17"/>
  <c r="G401" i="17"/>
  <c r="F401" i="17"/>
  <c r="AD401" i="17" s="1"/>
  <c r="E401" i="17"/>
  <c r="C401" i="17"/>
  <c r="B401" i="17"/>
  <c r="AA400" i="17"/>
  <c r="Y400" i="17"/>
  <c r="X400" i="17"/>
  <c r="V400" i="17"/>
  <c r="Q400" i="17"/>
  <c r="H400" i="17"/>
  <c r="G400" i="17"/>
  <c r="F400" i="17"/>
  <c r="AD400" i="17" s="1"/>
  <c r="E400" i="17"/>
  <c r="C400" i="17"/>
  <c r="B400" i="17"/>
  <c r="AA399" i="17"/>
  <c r="Y399" i="17"/>
  <c r="X399" i="17"/>
  <c r="V399" i="17"/>
  <c r="Q399" i="17"/>
  <c r="H399" i="17"/>
  <c r="G399" i="17"/>
  <c r="F399" i="17"/>
  <c r="AD399" i="17" s="1"/>
  <c r="E399" i="17"/>
  <c r="C399" i="17"/>
  <c r="B399" i="17"/>
  <c r="AA398" i="17"/>
  <c r="Y398" i="17"/>
  <c r="X398" i="17"/>
  <c r="V398" i="17"/>
  <c r="Q398" i="17"/>
  <c r="H398" i="17"/>
  <c r="G398" i="17"/>
  <c r="F398" i="17"/>
  <c r="AD398" i="17" s="1"/>
  <c r="E398" i="17"/>
  <c r="C398" i="17"/>
  <c r="B398" i="17"/>
  <c r="AA397" i="17"/>
  <c r="Y397" i="17"/>
  <c r="X397" i="17"/>
  <c r="V397" i="17"/>
  <c r="Q397" i="17"/>
  <c r="H397" i="17"/>
  <c r="G397" i="17"/>
  <c r="F397" i="17"/>
  <c r="AD397" i="17" s="1"/>
  <c r="E397" i="17"/>
  <c r="C397" i="17"/>
  <c r="B397" i="17"/>
  <c r="AA396" i="17"/>
  <c r="Y396" i="17"/>
  <c r="X396" i="17"/>
  <c r="V396" i="17"/>
  <c r="Q396" i="17"/>
  <c r="H396" i="17"/>
  <c r="G396" i="17"/>
  <c r="F396" i="17"/>
  <c r="AD396" i="17" s="1"/>
  <c r="E396" i="17"/>
  <c r="C396" i="17"/>
  <c r="B396" i="17"/>
  <c r="AA395" i="17"/>
  <c r="Y395" i="17"/>
  <c r="X395" i="17"/>
  <c r="V395" i="17"/>
  <c r="Q395" i="17"/>
  <c r="H395" i="17"/>
  <c r="G395" i="17"/>
  <c r="F395" i="17"/>
  <c r="AD395" i="17" s="1"/>
  <c r="E395" i="17"/>
  <c r="C395" i="17"/>
  <c r="B395" i="17"/>
  <c r="AA394" i="17"/>
  <c r="Y394" i="17"/>
  <c r="X394" i="17"/>
  <c r="V394" i="17"/>
  <c r="Q394" i="17"/>
  <c r="H394" i="17"/>
  <c r="G394" i="17"/>
  <c r="F394" i="17"/>
  <c r="AD394" i="17" s="1"/>
  <c r="E394" i="17"/>
  <c r="C394" i="17"/>
  <c r="B394" i="17"/>
  <c r="AA393" i="17"/>
  <c r="Y393" i="17"/>
  <c r="X393" i="17"/>
  <c r="V393" i="17"/>
  <c r="Q393" i="17"/>
  <c r="H393" i="17"/>
  <c r="G393" i="17"/>
  <c r="F393" i="17"/>
  <c r="AD393" i="17" s="1"/>
  <c r="E393" i="17"/>
  <c r="C393" i="17"/>
  <c r="B393" i="17"/>
  <c r="AA392" i="17"/>
  <c r="Y392" i="17"/>
  <c r="X392" i="17"/>
  <c r="V392" i="17"/>
  <c r="Q392" i="17"/>
  <c r="H392" i="17"/>
  <c r="G392" i="17"/>
  <c r="F392" i="17"/>
  <c r="AD392" i="17" s="1"/>
  <c r="E392" i="17"/>
  <c r="C392" i="17"/>
  <c r="B392" i="17"/>
  <c r="AA391" i="17"/>
  <c r="Y391" i="17"/>
  <c r="X391" i="17"/>
  <c r="V391" i="17"/>
  <c r="Q391" i="17"/>
  <c r="H391" i="17"/>
  <c r="G391" i="17"/>
  <c r="F391" i="17"/>
  <c r="AD391" i="17" s="1"/>
  <c r="E391" i="17"/>
  <c r="C391" i="17"/>
  <c r="B391" i="17"/>
  <c r="AA390" i="17"/>
  <c r="Y390" i="17"/>
  <c r="X390" i="17"/>
  <c r="V390" i="17"/>
  <c r="Q390" i="17"/>
  <c r="H390" i="17"/>
  <c r="G390" i="17"/>
  <c r="F390" i="17"/>
  <c r="AD390" i="17" s="1"/>
  <c r="E390" i="17"/>
  <c r="C390" i="17"/>
  <c r="B390" i="17"/>
  <c r="AA389" i="17"/>
  <c r="Y389" i="17"/>
  <c r="X389" i="17"/>
  <c r="V389" i="17"/>
  <c r="Q389" i="17"/>
  <c r="H389" i="17"/>
  <c r="G389" i="17"/>
  <c r="F389" i="17"/>
  <c r="AD389" i="17" s="1"/>
  <c r="E389" i="17"/>
  <c r="C389" i="17"/>
  <c r="B389" i="17"/>
  <c r="AA388" i="17"/>
  <c r="Y388" i="17"/>
  <c r="X388" i="17"/>
  <c r="V388" i="17"/>
  <c r="Q388" i="17"/>
  <c r="H388" i="17"/>
  <c r="G388" i="17"/>
  <c r="F388" i="17"/>
  <c r="AD388" i="17" s="1"/>
  <c r="E388" i="17"/>
  <c r="C388" i="17"/>
  <c r="B388" i="17"/>
  <c r="AA387" i="17"/>
  <c r="Y387" i="17"/>
  <c r="X387" i="17"/>
  <c r="V387" i="17"/>
  <c r="Q387" i="17"/>
  <c r="H387" i="17"/>
  <c r="G387" i="17"/>
  <c r="F387" i="17"/>
  <c r="AD387" i="17" s="1"/>
  <c r="E387" i="17"/>
  <c r="C387" i="17"/>
  <c r="B387" i="17"/>
  <c r="AA386" i="17"/>
  <c r="Y386" i="17"/>
  <c r="X386" i="17"/>
  <c r="V386" i="17"/>
  <c r="Q386" i="17"/>
  <c r="H386" i="17"/>
  <c r="G386" i="17"/>
  <c r="F386" i="17"/>
  <c r="AD386" i="17" s="1"/>
  <c r="E386" i="17"/>
  <c r="C386" i="17"/>
  <c r="B386" i="17"/>
  <c r="AA385" i="17"/>
  <c r="Y385" i="17"/>
  <c r="X385" i="17"/>
  <c r="V385" i="17"/>
  <c r="Q385" i="17"/>
  <c r="H385" i="17"/>
  <c r="G385" i="17"/>
  <c r="F385" i="17"/>
  <c r="AD385" i="17" s="1"/>
  <c r="E385" i="17"/>
  <c r="C385" i="17"/>
  <c r="B385" i="17"/>
  <c r="AA384" i="17"/>
  <c r="Y384" i="17"/>
  <c r="X384" i="17"/>
  <c r="V384" i="17"/>
  <c r="Q384" i="17"/>
  <c r="H384" i="17"/>
  <c r="G384" i="17"/>
  <c r="F384" i="17"/>
  <c r="AD384" i="17" s="1"/>
  <c r="E384" i="17"/>
  <c r="C384" i="17"/>
  <c r="B384" i="17"/>
  <c r="AA383" i="17"/>
  <c r="Y383" i="17"/>
  <c r="X383" i="17"/>
  <c r="V383" i="17"/>
  <c r="Q383" i="17"/>
  <c r="H383" i="17"/>
  <c r="G383" i="17"/>
  <c r="F383" i="17"/>
  <c r="AD383" i="17" s="1"/>
  <c r="E383" i="17"/>
  <c r="C383" i="17"/>
  <c r="B383" i="17"/>
  <c r="AA382" i="17"/>
  <c r="Y382" i="17"/>
  <c r="X382" i="17"/>
  <c r="V382" i="17"/>
  <c r="Q382" i="17"/>
  <c r="H382" i="17"/>
  <c r="G382" i="17"/>
  <c r="F382" i="17"/>
  <c r="AD382" i="17" s="1"/>
  <c r="E382" i="17"/>
  <c r="C382" i="17"/>
  <c r="B382" i="17"/>
  <c r="AA381" i="17"/>
  <c r="Y381" i="17"/>
  <c r="X381" i="17"/>
  <c r="V381" i="17"/>
  <c r="Q381" i="17"/>
  <c r="H381" i="17"/>
  <c r="G381" i="17"/>
  <c r="F381" i="17"/>
  <c r="AD381" i="17" s="1"/>
  <c r="E381" i="17"/>
  <c r="C381" i="17"/>
  <c r="B381" i="17"/>
  <c r="AA380" i="17"/>
  <c r="Y380" i="17"/>
  <c r="X380" i="17"/>
  <c r="V380" i="17"/>
  <c r="Q380" i="17"/>
  <c r="H380" i="17"/>
  <c r="G380" i="17"/>
  <c r="F380" i="17"/>
  <c r="AD380" i="17" s="1"/>
  <c r="E380" i="17"/>
  <c r="C380" i="17"/>
  <c r="B380" i="17"/>
  <c r="AA379" i="17"/>
  <c r="Y379" i="17"/>
  <c r="X379" i="17"/>
  <c r="V379" i="17"/>
  <c r="Q379" i="17"/>
  <c r="H379" i="17"/>
  <c r="G379" i="17"/>
  <c r="F379" i="17"/>
  <c r="AD379" i="17" s="1"/>
  <c r="E379" i="17"/>
  <c r="C379" i="17"/>
  <c r="B379" i="17"/>
  <c r="AA378" i="17"/>
  <c r="Y378" i="17"/>
  <c r="X378" i="17"/>
  <c r="V378" i="17"/>
  <c r="Q378" i="17"/>
  <c r="H378" i="17"/>
  <c r="G378" i="17"/>
  <c r="F378" i="17"/>
  <c r="AD378" i="17" s="1"/>
  <c r="E378" i="17"/>
  <c r="C378" i="17"/>
  <c r="B378" i="17"/>
  <c r="AA377" i="17"/>
  <c r="Y377" i="17"/>
  <c r="X377" i="17"/>
  <c r="V377" i="17"/>
  <c r="Q377" i="17"/>
  <c r="H377" i="17"/>
  <c r="G377" i="17"/>
  <c r="F377" i="17"/>
  <c r="AD377" i="17" s="1"/>
  <c r="E377" i="17"/>
  <c r="C377" i="17"/>
  <c r="B377" i="17"/>
  <c r="AA376" i="17"/>
  <c r="Y376" i="17"/>
  <c r="X376" i="17"/>
  <c r="V376" i="17"/>
  <c r="Q376" i="17"/>
  <c r="H376" i="17"/>
  <c r="G376" i="17"/>
  <c r="F376" i="17"/>
  <c r="AD376" i="17" s="1"/>
  <c r="E376" i="17"/>
  <c r="C376" i="17"/>
  <c r="B376" i="17"/>
  <c r="AA375" i="17"/>
  <c r="Y375" i="17"/>
  <c r="X375" i="17"/>
  <c r="V375" i="17"/>
  <c r="Q375" i="17"/>
  <c r="H375" i="17"/>
  <c r="G375" i="17"/>
  <c r="F375" i="17"/>
  <c r="AD375" i="17" s="1"/>
  <c r="E375" i="17"/>
  <c r="C375" i="17"/>
  <c r="B375" i="17"/>
  <c r="AA374" i="17"/>
  <c r="Y374" i="17"/>
  <c r="X374" i="17"/>
  <c r="V374" i="17"/>
  <c r="Q374" i="17"/>
  <c r="H374" i="17"/>
  <c r="G374" i="17"/>
  <c r="F374" i="17"/>
  <c r="AD374" i="17" s="1"/>
  <c r="E374" i="17"/>
  <c r="C374" i="17"/>
  <c r="B374" i="17"/>
  <c r="AA373" i="17"/>
  <c r="Y373" i="17"/>
  <c r="X373" i="17"/>
  <c r="V373" i="17"/>
  <c r="Q373" i="17"/>
  <c r="H373" i="17"/>
  <c r="G373" i="17"/>
  <c r="F373" i="17"/>
  <c r="AD373" i="17" s="1"/>
  <c r="E373" i="17"/>
  <c r="C373" i="17"/>
  <c r="B373" i="17"/>
  <c r="AA372" i="17"/>
  <c r="Y372" i="17"/>
  <c r="X372" i="17"/>
  <c r="V372" i="17"/>
  <c r="Q372" i="17"/>
  <c r="H372" i="17"/>
  <c r="G372" i="17"/>
  <c r="F372" i="17"/>
  <c r="AD372" i="17" s="1"/>
  <c r="E372" i="17"/>
  <c r="C372" i="17"/>
  <c r="B372" i="17"/>
  <c r="AA371" i="17"/>
  <c r="Y371" i="17"/>
  <c r="X371" i="17"/>
  <c r="V371" i="17"/>
  <c r="Q371" i="17"/>
  <c r="H371" i="17"/>
  <c r="G371" i="17"/>
  <c r="F371" i="17"/>
  <c r="AD371" i="17" s="1"/>
  <c r="E371" i="17"/>
  <c r="C371" i="17"/>
  <c r="B371" i="17"/>
  <c r="AA370" i="17"/>
  <c r="Y370" i="17"/>
  <c r="X370" i="17"/>
  <c r="V370" i="17"/>
  <c r="Q370" i="17"/>
  <c r="H370" i="17"/>
  <c r="G370" i="17"/>
  <c r="F370" i="17"/>
  <c r="AD370" i="17" s="1"/>
  <c r="E370" i="17"/>
  <c r="C370" i="17"/>
  <c r="B370" i="17"/>
  <c r="AA369" i="17"/>
  <c r="Y369" i="17"/>
  <c r="X369" i="17"/>
  <c r="V369" i="17"/>
  <c r="Q369" i="17"/>
  <c r="H369" i="17"/>
  <c r="G369" i="17"/>
  <c r="F369" i="17"/>
  <c r="AD369" i="17" s="1"/>
  <c r="E369" i="17"/>
  <c r="C369" i="17"/>
  <c r="B369" i="17"/>
  <c r="AA368" i="17"/>
  <c r="Y368" i="17"/>
  <c r="X368" i="17"/>
  <c r="V368" i="17"/>
  <c r="Q368" i="17"/>
  <c r="H368" i="17"/>
  <c r="G368" i="17"/>
  <c r="F368" i="17"/>
  <c r="AD368" i="17" s="1"/>
  <c r="E368" i="17"/>
  <c r="C368" i="17"/>
  <c r="B368" i="17"/>
  <c r="AA367" i="17"/>
  <c r="Y367" i="17"/>
  <c r="X367" i="17"/>
  <c r="V367" i="17"/>
  <c r="Q367" i="17"/>
  <c r="H367" i="17"/>
  <c r="G367" i="17"/>
  <c r="F367" i="17"/>
  <c r="AD367" i="17" s="1"/>
  <c r="E367" i="17"/>
  <c r="C367" i="17"/>
  <c r="B367" i="17"/>
  <c r="AA366" i="17"/>
  <c r="Y366" i="17"/>
  <c r="X366" i="17"/>
  <c r="V366" i="17"/>
  <c r="Q366" i="17"/>
  <c r="H366" i="17"/>
  <c r="G366" i="17"/>
  <c r="F366" i="17"/>
  <c r="AD366" i="17" s="1"/>
  <c r="E366" i="17"/>
  <c r="C366" i="17"/>
  <c r="B366" i="17"/>
  <c r="AA365" i="17"/>
  <c r="Y365" i="17"/>
  <c r="X365" i="17"/>
  <c r="V365" i="17"/>
  <c r="Q365" i="17"/>
  <c r="H365" i="17"/>
  <c r="G365" i="17"/>
  <c r="F365" i="17"/>
  <c r="AD365" i="17" s="1"/>
  <c r="E365" i="17"/>
  <c r="C365" i="17"/>
  <c r="B365" i="17"/>
  <c r="AA364" i="17"/>
  <c r="Y364" i="17"/>
  <c r="X364" i="17"/>
  <c r="V364" i="17"/>
  <c r="Q364" i="17"/>
  <c r="H364" i="17"/>
  <c r="G364" i="17"/>
  <c r="F364" i="17"/>
  <c r="AD364" i="17" s="1"/>
  <c r="E364" i="17"/>
  <c r="C364" i="17"/>
  <c r="B364" i="17"/>
  <c r="AA363" i="17"/>
  <c r="Y363" i="17"/>
  <c r="X363" i="17"/>
  <c r="V363" i="17"/>
  <c r="Q363" i="17"/>
  <c r="H363" i="17"/>
  <c r="G363" i="17"/>
  <c r="F363" i="17"/>
  <c r="AD363" i="17" s="1"/>
  <c r="E363" i="17"/>
  <c r="C363" i="17"/>
  <c r="B363" i="17"/>
  <c r="AA362" i="17"/>
  <c r="Y362" i="17"/>
  <c r="X362" i="17"/>
  <c r="V362" i="17"/>
  <c r="Q362" i="17"/>
  <c r="H362" i="17"/>
  <c r="G362" i="17"/>
  <c r="F362" i="17"/>
  <c r="AD362" i="17" s="1"/>
  <c r="E362" i="17"/>
  <c r="C362" i="17"/>
  <c r="B362" i="17"/>
  <c r="AA361" i="17"/>
  <c r="Y361" i="17"/>
  <c r="X361" i="17"/>
  <c r="V361" i="17"/>
  <c r="Q361" i="17"/>
  <c r="H361" i="17"/>
  <c r="G361" i="17"/>
  <c r="F361" i="17"/>
  <c r="AD361" i="17" s="1"/>
  <c r="E361" i="17"/>
  <c r="C361" i="17"/>
  <c r="B361" i="17"/>
  <c r="AA360" i="17"/>
  <c r="Y360" i="17"/>
  <c r="X360" i="17"/>
  <c r="V360" i="17"/>
  <c r="Q360" i="17"/>
  <c r="H360" i="17"/>
  <c r="G360" i="17"/>
  <c r="F360" i="17"/>
  <c r="AD360" i="17" s="1"/>
  <c r="E360" i="17"/>
  <c r="C360" i="17"/>
  <c r="B360" i="17"/>
  <c r="AA359" i="17"/>
  <c r="Y359" i="17"/>
  <c r="X359" i="17"/>
  <c r="V359" i="17"/>
  <c r="Q359" i="17"/>
  <c r="H359" i="17"/>
  <c r="G359" i="17"/>
  <c r="F359" i="17"/>
  <c r="AD359" i="17" s="1"/>
  <c r="E359" i="17"/>
  <c r="C359" i="17"/>
  <c r="B359" i="17"/>
  <c r="AA358" i="17"/>
  <c r="Y358" i="17"/>
  <c r="X358" i="17"/>
  <c r="V358" i="17"/>
  <c r="Q358" i="17"/>
  <c r="H358" i="17"/>
  <c r="G358" i="17"/>
  <c r="F358" i="17"/>
  <c r="AD358" i="17" s="1"/>
  <c r="E358" i="17"/>
  <c r="C358" i="17"/>
  <c r="B358" i="17"/>
  <c r="AA357" i="17"/>
  <c r="Y357" i="17"/>
  <c r="X357" i="17"/>
  <c r="V357" i="17"/>
  <c r="Q357" i="17"/>
  <c r="H357" i="17"/>
  <c r="G357" i="17"/>
  <c r="F357" i="17"/>
  <c r="AD357" i="17" s="1"/>
  <c r="E357" i="17"/>
  <c r="C357" i="17"/>
  <c r="B357" i="17"/>
  <c r="AA356" i="17"/>
  <c r="Y356" i="17"/>
  <c r="X356" i="17"/>
  <c r="V356" i="17"/>
  <c r="Q356" i="17"/>
  <c r="H356" i="17"/>
  <c r="G356" i="17"/>
  <c r="F356" i="17"/>
  <c r="AD356" i="17" s="1"/>
  <c r="E356" i="17"/>
  <c r="C356" i="17"/>
  <c r="B356" i="17"/>
  <c r="AA355" i="17"/>
  <c r="Y355" i="17"/>
  <c r="X355" i="17"/>
  <c r="V355" i="17"/>
  <c r="Q355" i="17"/>
  <c r="H355" i="17"/>
  <c r="G355" i="17"/>
  <c r="F355" i="17"/>
  <c r="AD355" i="17" s="1"/>
  <c r="E355" i="17"/>
  <c r="C355" i="17"/>
  <c r="B355" i="17"/>
  <c r="AA354" i="17"/>
  <c r="Y354" i="17"/>
  <c r="X354" i="17"/>
  <c r="V354" i="17"/>
  <c r="Q354" i="17"/>
  <c r="H354" i="17"/>
  <c r="G354" i="17"/>
  <c r="F354" i="17"/>
  <c r="AD354" i="17" s="1"/>
  <c r="E354" i="17"/>
  <c r="C354" i="17"/>
  <c r="B354" i="17"/>
  <c r="AA353" i="17"/>
  <c r="Y353" i="17"/>
  <c r="X353" i="17"/>
  <c r="V353" i="17"/>
  <c r="Q353" i="17"/>
  <c r="H353" i="17"/>
  <c r="G353" i="17"/>
  <c r="F353" i="17"/>
  <c r="AD353" i="17" s="1"/>
  <c r="E353" i="17"/>
  <c r="C353" i="17"/>
  <c r="B353" i="17"/>
  <c r="AA352" i="17"/>
  <c r="Y352" i="17"/>
  <c r="X352" i="17"/>
  <c r="V352" i="17"/>
  <c r="Q352" i="17"/>
  <c r="H352" i="17"/>
  <c r="G352" i="17"/>
  <c r="F352" i="17"/>
  <c r="AD352" i="17" s="1"/>
  <c r="E352" i="17"/>
  <c r="C352" i="17"/>
  <c r="B352" i="17"/>
  <c r="AA351" i="17"/>
  <c r="Y351" i="17"/>
  <c r="X351" i="17"/>
  <c r="V351" i="17"/>
  <c r="Q351" i="17"/>
  <c r="H351" i="17"/>
  <c r="G351" i="17"/>
  <c r="F351" i="17"/>
  <c r="AD351" i="17" s="1"/>
  <c r="E351" i="17"/>
  <c r="C351" i="17"/>
  <c r="B351" i="17"/>
  <c r="AA350" i="17"/>
  <c r="Y350" i="17"/>
  <c r="X350" i="17"/>
  <c r="V350" i="17"/>
  <c r="Q350" i="17"/>
  <c r="H350" i="17"/>
  <c r="G350" i="17"/>
  <c r="F350" i="17"/>
  <c r="AD350" i="17" s="1"/>
  <c r="E350" i="17"/>
  <c r="C350" i="17"/>
  <c r="B350" i="17"/>
  <c r="AA349" i="17"/>
  <c r="Y349" i="17"/>
  <c r="X349" i="17"/>
  <c r="V349" i="17"/>
  <c r="Q349" i="17"/>
  <c r="H349" i="17"/>
  <c r="G349" i="17"/>
  <c r="F349" i="17"/>
  <c r="AD349" i="17" s="1"/>
  <c r="E349" i="17"/>
  <c r="C349" i="17"/>
  <c r="B349" i="17"/>
  <c r="AA348" i="17"/>
  <c r="Y348" i="17"/>
  <c r="X348" i="17"/>
  <c r="V348" i="17"/>
  <c r="Q348" i="17"/>
  <c r="H348" i="17"/>
  <c r="G348" i="17"/>
  <c r="F348" i="17"/>
  <c r="AD348" i="17" s="1"/>
  <c r="E348" i="17"/>
  <c r="C348" i="17"/>
  <c r="B348" i="17"/>
  <c r="AA347" i="17"/>
  <c r="Y347" i="17"/>
  <c r="X347" i="17"/>
  <c r="V347" i="17"/>
  <c r="Q347" i="17"/>
  <c r="H347" i="17"/>
  <c r="G347" i="17"/>
  <c r="F347" i="17"/>
  <c r="AD347" i="17" s="1"/>
  <c r="E347" i="17"/>
  <c r="C347" i="17"/>
  <c r="B347" i="17"/>
  <c r="AA346" i="17"/>
  <c r="Y346" i="17"/>
  <c r="X346" i="17"/>
  <c r="V346" i="17"/>
  <c r="Q346" i="17"/>
  <c r="H346" i="17"/>
  <c r="G346" i="17"/>
  <c r="F346" i="17"/>
  <c r="AD346" i="17" s="1"/>
  <c r="E346" i="17"/>
  <c r="C346" i="17"/>
  <c r="B346" i="17"/>
  <c r="AA345" i="17"/>
  <c r="Y345" i="17"/>
  <c r="X345" i="17"/>
  <c r="V345" i="17"/>
  <c r="Q345" i="17"/>
  <c r="H345" i="17"/>
  <c r="G345" i="17"/>
  <c r="F345" i="17"/>
  <c r="AD345" i="17" s="1"/>
  <c r="E345" i="17"/>
  <c r="C345" i="17"/>
  <c r="B345" i="17"/>
  <c r="AA344" i="17"/>
  <c r="Y344" i="17"/>
  <c r="X344" i="17"/>
  <c r="V344" i="17"/>
  <c r="Q344" i="17"/>
  <c r="H344" i="17"/>
  <c r="G344" i="17"/>
  <c r="F344" i="17"/>
  <c r="AD344" i="17" s="1"/>
  <c r="E344" i="17"/>
  <c r="C344" i="17"/>
  <c r="B344" i="17"/>
  <c r="AA343" i="17"/>
  <c r="Y343" i="17"/>
  <c r="X343" i="17"/>
  <c r="V343" i="17"/>
  <c r="Q343" i="17"/>
  <c r="H343" i="17"/>
  <c r="G343" i="17"/>
  <c r="F343" i="17"/>
  <c r="AD343" i="17" s="1"/>
  <c r="E343" i="17"/>
  <c r="C343" i="17"/>
  <c r="B343" i="17"/>
  <c r="AA342" i="17"/>
  <c r="Y342" i="17"/>
  <c r="X342" i="17"/>
  <c r="V342" i="17"/>
  <c r="Q342" i="17"/>
  <c r="H342" i="17"/>
  <c r="G342" i="17"/>
  <c r="F342" i="17"/>
  <c r="AD342" i="17" s="1"/>
  <c r="E342" i="17"/>
  <c r="C342" i="17"/>
  <c r="B342" i="17"/>
  <c r="AA341" i="17"/>
  <c r="Y341" i="17"/>
  <c r="X341" i="17"/>
  <c r="V341" i="17"/>
  <c r="Q341" i="17"/>
  <c r="H341" i="17"/>
  <c r="G341" i="17"/>
  <c r="F341" i="17"/>
  <c r="AD341" i="17" s="1"/>
  <c r="E341" i="17"/>
  <c r="C341" i="17"/>
  <c r="B341" i="17"/>
  <c r="AA340" i="17"/>
  <c r="Y340" i="17"/>
  <c r="X340" i="17"/>
  <c r="V340" i="17"/>
  <c r="Q340" i="17"/>
  <c r="H340" i="17"/>
  <c r="G340" i="17"/>
  <c r="F340" i="17"/>
  <c r="AD340" i="17" s="1"/>
  <c r="E340" i="17"/>
  <c r="C340" i="17"/>
  <c r="B340" i="17"/>
  <c r="AA339" i="17"/>
  <c r="Y339" i="17"/>
  <c r="X339" i="17"/>
  <c r="V339" i="17"/>
  <c r="Q339" i="17"/>
  <c r="H339" i="17"/>
  <c r="G339" i="17"/>
  <c r="F339" i="17"/>
  <c r="AD339" i="17" s="1"/>
  <c r="E339" i="17"/>
  <c r="C339" i="17"/>
  <c r="B339" i="17"/>
  <c r="AA338" i="17"/>
  <c r="Y338" i="17"/>
  <c r="X338" i="17"/>
  <c r="V338" i="17"/>
  <c r="Q338" i="17"/>
  <c r="H338" i="17"/>
  <c r="G338" i="17"/>
  <c r="F338" i="17"/>
  <c r="AD338" i="17" s="1"/>
  <c r="E338" i="17"/>
  <c r="C338" i="17"/>
  <c r="B338" i="17"/>
  <c r="AA337" i="17"/>
  <c r="Y337" i="17"/>
  <c r="X337" i="17"/>
  <c r="V337" i="17"/>
  <c r="Q337" i="17"/>
  <c r="H337" i="17"/>
  <c r="G337" i="17"/>
  <c r="F337" i="17"/>
  <c r="AD337" i="17" s="1"/>
  <c r="E337" i="17"/>
  <c r="C337" i="17"/>
  <c r="B337" i="17"/>
  <c r="AA336" i="17"/>
  <c r="Y336" i="17"/>
  <c r="X336" i="17"/>
  <c r="V336" i="17"/>
  <c r="Q336" i="17"/>
  <c r="H336" i="17"/>
  <c r="G336" i="17"/>
  <c r="F336" i="17"/>
  <c r="AD336" i="17" s="1"/>
  <c r="E336" i="17"/>
  <c r="C336" i="17"/>
  <c r="B336" i="17"/>
  <c r="AA335" i="17"/>
  <c r="Y335" i="17"/>
  <c r="X335" i="17"/>
  <c r="V335" i="17"/>
  <c r="Q335" i="17"/>
  <c r="H335" i="17"/>
  <c r="G335" i="17"/>
  <c r="F335" i="17"/>
  <c r="AD335" i="17" s="1"/>
  <c r="E335" i="17"/>
  <c r="C335" i="17"/>
  <c r="B335" i="17"/>
  <c r="AA334" i="17"/>
  <c r="Y334" i="17"/>
  <c r="X334" i="17"/>
  <c r="V334" i="17"/>
  <c r="Q334" i="17"/>
  <c r="H334" i="17"/>
  <c r="G334" i="17"/>
  <c r="F334" i="17"/>
  <c r="AD334" i="17" s="1"/>
  <c r="E334" i="17"/>
  <c r="C334" i="17"/>
  <c r="B334" i="17"/>
  <c r="AA333" i="17"/>
  <c r="Y333" i="17"/>
  <c r="X333" i="17"/>
  <c r="V333" i="17"/>
  <c r="Q333" i="17"/>
  <c r="H333" i="17"/>
  <c r="G333" i="17"/>
  <c r="F333" i="17"/>
  <c r="AD333" i="17" s="1"/>
  <c r="E333" i="17"/>
  <c r="C333" i="17"/>
  <c r="B333" i="17"/>
  <c r="AA332" i="17"/>
  <c r="Y332" i="17"/>
  <c r="X332" i="17"/>
  <c r="V332" i="17"/>
  <c r="Q332" i="17"/>
  <c r="H332" i="17"/>
  <c r="G332" i="17"/>
  <c r="F332" i="17"/>
  <c r="AD332" i="17" s="1"/>
  <c r="E332" i="17"/>
  <c r="C332" i="17"/>
  <c r="B332" i="17"/>
  <c r="AA331" i="17"/>
  <c r="Y331" i="17"/>
  <c r="X331" i="17"/>
  <c r="V331" i="17"/>
  <c r="Q331" i="17"/>
  <c r="H331" i="17"/>
  <c r="G331" i="17"/>
  <c r="F331" i="17"/>
  <c r="AD331" i="17" s="1"/>
  <c r="E331" i="17"/>
  <c r="C331" i="17"/>
  <c r="B331" i="17"/>
  <c r="AA330" i="17"/>
  <c r="Y330" i="17"/>
  <c r="X330" i="17"/>
  <c r="V330" i="17"/>
  <c r="Q330" i="17"/>
  <c r="H330" i="17"/>
  <c r="G330" i="17"/>
  <c r="F330" i="17"/>
  <c r="AD330" i="17" s="1"/>
  <c r="E330" i="17"/>
  <c r="C330" i="17"/>
  <c r="B330" i="17"/>
  <c r="AA329" i="17"/>
  <c r="Y329" i="17"/>
  <c r="X329" i="17"/>
  <c r="V329" i="17"/>
  <c r="Q329" i="17"/>
  <c r="H329" i="17"/>
  <c r="G329" i="17"/>
  <c r="F329" i="17"/>
  <c r="AD329" i="17" s="1"/>
  <c r="E329" i="17"/>
  <c r="C329" i="17"/>
  <c r="B329" i="17"/>
  <c r="AA328" i="17"/>
  <c r="Y328" i="17"/>
  <c r="X328" i="17"/>
  <c r="V328" i="17"/>
  <c r="Q328" i="17"/>
  <c r="H328" i="17"/>
  <c r="G328" i="17"/>
  <c r="F328" i="17"/>
  <c r="AD328" i="17" s="1"/>
  <c r="E328" i="17"/>
  <c r="C328" i="17"/>
  <c r="B328" i="17"/>
  <c r="AA327" i="17"/>
  <c r="Y327" i="17"/>
  <c r="X327" i="17"/>
  <c r="V327" i="17"/>
  <c r="Q327" i="17"/>
  <c r="H327" i="17"/>
  <c r="G327" i="17"/>
  <c r="F327" i="17"/>
  <c r="AD327" i="17" s="1"/>
  <c r="E327" i="17"/>
  <c r="C327" i="17"/>
  <c r="B327" i="17"/>
  <c r="AA326" i="17"/>
  <c r="Y326" i="17"/>
  <c r="X326" i="17"/>
  <c r="V326" i="17"/>
  <c r="Q326" i="17"/>
  <c r="H326" i="17"/>
  <c r="G326" i="17"/>
  <c r="F326" i="17"/>
  <c r="AD326" i="17" s="1"/>
  <c r="E326" i="17"/>
  <c r="C326" i="17"/>
  <c r="B326" i="17"/>
  <c r="AA325" i="17"/>
  <c r="Y325" i="17"/>
  <c r="X325" i="17"/>
  <c r="V325" i="17"/>
  <c r="Q325" i="17"/>
  <c r="H325" i="17"/>
  <c r="G325" i="17"/>
  <c r="F325" i="17"/>
  <c r="AD325" i="17" s="1"/>
  <c r="E325" i="17"/>
  <c r="C325" i="17"/>
  <c r="B325" i="17"/>
  <c r="AA324" i="17"/>
  <c r="Y324" i="17"/>
  <c r="X324" i="17"/>
  <c r="V324" i="17"/>
  <c r="Q324" i="17"/>
  <c r="H324" i="17"/>
  <c r="G324" i="17"/>
  <c r="F324" i="17"/>
  <c r="AD324" i="17" s="1"/>
  <c r="E324" i="17"/>
  <c r="C324" i="17"/>
  <c r="B324" i="17"/>
  <c r="AA323" i="17"/>
  <c r="Y323" i="17"/>
  <c r="X323" i="17"/>
  <c r="V323" i="17"/>
  <c r="Q323" i="17"/>
  <c r="H323" i="17"/>
  <c r="G323" i="17"/>
  <c r="F323" i="17"/>
  <c r="AD323" i="17" s="1"/>
  <c r="E323" i="17"/>
  <c r="C323" i="17"/>
  <c r="B323" i="17"/>
  <c r="AA322" i="17"/>
  <c r="Y322" i="17"/>
  <c r="X322" i="17"/>
  <c r="V322" i="17"/>
  <c r="Q322" i="17"/>
  <c r="H322" i="17"/>
  <c r="G322" i="17"/>
  <c r="F322" i="17"/>
  <c r="AD322" i="17" s="1"/>
  <c r="E322" i="17"/>
  <c r="C322" i="17"/>
  <c r="B322" i="17"/>
  <c r="AA321" i="17"/>
  <c r="Y321" i="17"/>
  <c r="X321" i="17"/>
  <c r="V321" i="17"/>
  <c r="Q321" i="17"/>
  <c r="H321" i="17"/>
  <c r="G321" i="17"/>
  <c r="F321" i="17"/>
  <c r="AD321" i="17" s="1"/>
  <c r="E321" i="17"/>
  <c r="C321" i="17"/>
  <c r="B321" i="17"/>
  <c r="AA320" i="17"/>
  <c r="Y320" i="17"/>
  <c r="X320" i="17"/>
  <c r="V320" i="17"/>
  <c r="Q320" i="17"/>
  <c r="H320" i="17"/>
  <c r="G320" i="17"/>
  <c r="F320" i="17"/>
  <c r="AD320" i="17" s="1"/>
  <c r="E320" i="17"/>
  <c r="C320" i="17"/>
  <c r="B320" i="17"/>
  <c r="AA319" i="17"/>
  <c r="Y319" i="17"/>
  <c r="X319" i="17"/>
  <c r="V319" i="17"/>
  <c r="Q319" i="17"/>
  <c r="H319" i="17"/>
  <c r="G319" i="17"/>
  <c r="F319" i="17"/>
  <c r="AD319" i="17" s="1"/>
  <c r="E319" i="17"/>
  <c r="C319" i="17"/>
  <c r="B319" i="17"/>
  <c r="AA318" i="17"/>
  <c r="Y318" i="17"/>
  <c r="X318" i="17"/>
  <c r="V318" i="17"/>
  <c r="Q318" i="17"/>
  <c r="H318" i="17"/>
  <c r="G318" i="17"/>
  <c r="F318" i="17"/>
  <c r="AD318" i="17" s="1"/>
  <c r="E318" i="17"/>
  <c r="C318" i="17"/>
  <c r="B318" i="17"/>
  <c r="AA317" i="17"/>
  <c r="Y317" i="17"/>
  <c r="X317" i="17"/>
  <c r="V317" i="17"/>
  <c r="Q317" i="17"/>
  <c r="H317" i="17"/>
  <c r="G317" i="17"/>
  <c r="F317" i="17"/>
  <c r="AD317" i="17" s="1"/>
  <c r="E317" i="17"/>
  <c r="C317" i="17"/>
  <c r="B317" i="17"/>
  <c r="AA316" i="17"/>
  <c r="Y316" i="17"/>
  <c r="X316" i="17"/>
  <c r="V316" i="17"/>
  <c r="Q316" i="17"/>
  <c r="H316" i="17"/>
  <c r="G316" i="17"/>
  <c r="F316" i="17"/>
  <c r="AD316" i="17" s="1"/>
  <c r="E316" i="17"/>
  <c r="C316" i="17"/>
  <c r="B316" i="17"/>
  <c r="AA315" i="17"/>
  <c r="Y315" i="17"/>
  <c r="X315" i="17"/>
  <c r="V315" i="17"/>
  <c r="Q315" i="17"/>
  <c r="H315" i="17"/>
  <c r="G315" i="17"/>
  <c r="F315" i="17"/>
  <c r="AD315" i="17" s="1"/>
  <c r="E315" i="17"/>
  <c r="C315" i="17"/>
  <c r="B315" i="17"/>
  <c r="AA314" i="17"/>
  <c r="Y314" i="17"/>
  <c r="X314" i="17"/>
  <c r="V314" i="17"/>
  <c r="Q314" i="17"/>
  <c r="H314" i="17"/>
  <c r="G314" i="17"/>
  <c r="F314" i="17"/>
  <c r="AD314" i="17" s="1"/>
  <c r="E314" i="17"/>
  <c r="C314" i="17"/>
  <c r="B314" i="17"/>
  <c r="AA313" i="17"/>
  <c r="Y313" i="17"/>
  <c r="X313" i="17"/>
  <c r="V313" i="17"/>
  <c r="Q313" i="17"/>
  <c r="H313" i="17"/>
  <c r="G313" i="17"/>
  <c r="F313" i="17"/>
  <c r="AD313" i="17" s="1"/>
  <c r="E313" i="17"/>
  <c r="C313" i="17"/>
  <c r="B313" i="17"/>
  <c r="AA312" i="17"/>
  <c r="Y312" i="17"/>
  <c r="X312" i="17"/>
  <c r="V312" i="17"/>
  <c r="Q312" i="17"/>
  <c r="H312" i="17"/>
  <c r="G312" i="17"/>
  <c r="F312" i="17"/>
  <c r="AD312" i="17" s="1"/>
  <c r="E312" i="17"/>
  <c r="C312" i="17"/>
  <c r="B312" i="17"/>
  <c r="AA311" i="17"/>
  <c r="Y311" i="17"/>
  <c r="X311" i="17"/>
  <c r="V311" i="17"/>
  <c r="Q311" i="17"/>
  <c r="H311" i="17"/>
  <c r="G311" i="17"/>
  <c r="F311" i="17"/>
  <c r="AD311" i="17" s="1"/>
  <c r="E311" i="17"/>
  <c r="C311" i="17"/>
  <c r="B311" i="17"/>
  <c r="AA310" i="17"/>
  <c r="Y310" i="17"/>
  <c r="X310" i="17"/>
  <c r="V310" i="17"/>
  <c r="Q310" i="17"/>
  <c r="H310" i="17"/>
  <c r="G310" i="17"/>
  <c r="F310" i="17"/>
  <c r="AD310" i="17" s="1"/>
  <c r="E310" i="17"/>
  <c r="C310" i="17"/>
  <c r="B310" i="17"/>
  <c r="AA309" i="17"/>
  <c r="Y309" i="17"/>
  <c r="X309" i="17"/>
  <c r="V309" i="17"/>
  <c r="Q309" i="17"/>
  <c r="H309" i="17"/>
  <c r="G309" i="17"/>
  <c r="F309" i="17"/>
  <c r="AD309" i="17" s="1"/>
  <c r="E309" i="17"/>
  <c r="C309" i="17"/>
  <c r="B309" i="17"/>
  <c r="AA308" i="17"/>
  <c r="Y308" i="17"/>
  <c r="X308" i="17"/>
  <c r="V308" i="17"/>
  <c r="Q308" i="17"/>
  <c r="H308" i="17"/>
  <c r="G308" i="17"/>
  <c r="F308" i="17"/>
  <c r="AD308" i="17" s="1"/>
  <c r="E308" i="17"/>
  <c r="C308" i="17"/>
  <c r="B308" i="17"/>
  <c r="AA307" i="17"/>
  <c r="Y307" i="17"/>
  <c r="X307" i="17"/>
  <c r="V307" i="17"/>
  <c r="Q307" i="17"/>
  <c r="H307" i="17"/>
  <c r="G307" i="17"/>
  <c r="F307" i="17"/>
  <c r="AD307" i="17" s="1"/>
  <c r="E307" i="17"/>
  <c r="C307" i="17"/>
  <c r="B307" i="17"/>
  <c r="AA306" i="17"/>
  <c r="Y306" i="17"/>
  <c r="X306" i="17"/>
  <c r="V306" i="17"/>
  <c r="Q306" i="17"/>
  <c r="H306" i="17"/>
  <c r="G306" i="17"/>
  <c r="F306" i="17"/>
  <c r="AD306" i="17" s="1"/>
  <c r="E306" i="17"/>
  <c r="C306" i="17"/>
  <c r="B306" i="17"/>
  <c r="AA305" i="17"/>
  <c r="Y305" i="17"/>
  <c r="X305" i="17"/>
  <c r="V305" i="17"/>
  <c r="Q305" i="17"/>
  <c r="H305" i="17"/>
  <c r="G305" i="17"/>
  <c r="F305" i="17"/>
  <c r="AD305" i="17" s="1"/>
  <c r="E305" i="17"/>
  <c r="C305" i="17"/>
  <c r="B305" i="17"/>
  <c r="AA304" i="17"/>
  <c r="Y304" i="17"/>
  <c r="X304" i="17"/>
  <c r="V304" i="17"/>
  <c r="Q304" i="17"/>
  <c r="H304" i="17"/>
  <c r="G304" i="17"/>
  <c r="F304" i="17"/>
  <c r="AD304" i="17" s="1"/>
  <c r="E304" i="17"/>
  <c r="C304" i="17"/>
  <c r="B304" i="17"/>
  <c r="AA303" i="17"/>
  <c r="Y303" i="17"/>
  <c r="X303" i="17"/>
  <c r="V303" i="17"/>
  <c r="Q303" i="17"/>
  <c r="H303" i="17"/>
  <c r="G303" i="17"/>
  <c r="F303" i="17"/>
  <c r="AD303" i="17" s="1"/>
  <c r="E303" i="17"/>
  <c r="C303" i="17"/>
  <c r="B303" i="17"/>
  <c r="AA302" i="17"/>
  <c r="Y302" i="17"/>
  <c r="X302" i="17"/>
  <c r="V302" i="17"/>
  <c r="Q302" i="17"/>
  <c r="H302" i="17"/>
  <c r="G302" i="17"/>
  <c r="F302" i="17"/>
  <c r="AD302" i="17" s="1"/>
  <c r="E302" i="17"/>
  <c r="C302" i="17"/>
  <c r="B302" i="17"/>
  <c r="AA301" i="17"/>
  <c r="Y301" i="17"/>
  <c r="X301" i="17"/>
  <c r="V301" i="17"/>
  <c r="Q301" i="17"/>
  <c r="H301" i="17"/>
  <c r="G301" i="17"/>
  <c r="F301" i="17"/>
  <c r="AD301" i="17" s="1"/>
  <c r="E301" i="17"/>
  <c r="C301" i="17"/>
  <c r="B301" i="17"/>
  <c r="AA300" i="17"/>
  <c r="Y300" i="17"/>
  <c r="X300" i="17"/>
  <c r="V300" i="17"/>
  <c r="Q300" i="17"/>
  <c r="H300" i="17"/>
  <c r="G300" i="17"/>
  <c r="F300" i="17"/>
  <c r="AD300" i="17" s="1"/>
  <c r="E300" i="17"/>
  <c r="C300" i="17"/>
  <c r="B300" i="17"/>
  <c r="AA299" i="17"/>
  <c r="Y299" i="17"/>
  <c r="X299" i="17"/>
  <c r="V299" i="17"/>
  <c r="Q299" i="17"/>
  <c r="H299" i="17"/>
  <c r="G299" i="17"/>
  <c r="F299" i="17"/>
  <c r="AD299" i="17" s="1"/>
  <c r="E299" i="17"/>
  <c r="C299" i="17"/>
  <c r="B299" i="17"/>
  <c r="AA298" i="17"/>
  <c r="Y298" i="17"/>
  <c r="X298" i="17"/>
  <c r="V298" i="17"/>
  <c r="Q298" i="17"/>
  <c r="H298" i="17"/>
  <c r="G298" i="17"/>
  <c r="F298" i="17"/>
  <c r="AD298" i="17" s="1"/>
  <c r="E298" i="17"/>
  <c r="C298" i="17"/>
  <c r="B298" i="17"/>
  <c r="AA297" i="17"/>
  <c r="Y297" i="17"/>
  <c r="X297" i="17"/>
  <c r="V297" i="17"/>
  <c r="Q297" i="17"/>
  <c r="H297" i="17"/>
  <c r="G297" i="17"/>
  <c r="F297" i="17"/>
  <c r="AD297" i="17" s="1"/>
  <c r="E297" i="17"/>
  <c r="C297" i="17"/>
  <c r="B297" i="17"/>
  <c r="AA296" i="17"/>
  <c r="Y296" i="17"/>
  <c r="X296" i="17"/>
  <c r="V296" i="17"/>
  <c r="Q296" i="17"/>
  <c r="H296" i="17"/>
  <c r="G296" i="17"/>
  <c r="F296" i="17"/>
  <c r="AD296" i="17" s="1"/>
  <c r="E296" i="17"/>
  <c r="C296" i="17"/>
  <c r="B296" i="17"/>
  <c r="AA295" i="17"/>
  <c r="Y295" i="17"/>
  <c r="X295" i="17"/>
  <c r="V295" i="17"/>
  <c r="Q295" i="17"/>
  <c r="H295" i="17"/>
  <c r="G295" i="17"/>
  <c r="F295" i="17"/>
  <c r="AD295" i="17" s="1"/>
  <c r="E295" i="17"/>
  <c r="C295" i="17"/>
  <c r="B295" i="17"/>
  <c r="AA294" i="17"/>
  <c r="Y294" i="17"/>
  <c r="X294" i="17"/>
  <c r="V294" i="17"/>
  <c r="Q294" i="17"/>
  <c r="H294" i="17"/>
  <c r="G294" i="17"/>
  <c r="F294" i="17"/>
  <c r="AD294" i="17" s="1"/>
  <c r="E294" i="17"/>
  <c r="C294" i="17"/>
  <c r="B294" i="17"/>
  <c r="AA293" i="17"/>
  <c r="Y293" i="17"/>
  <c r="X293" i="17"/>
  <c r="V293" i="17"/>
  <c r="Q293" i="17"/>
  <c r="H293" i="17"/>
  <c r="G293" i="17"/>
  <c r="F293" i="17"/>
  <c r="AD293" i="17" s="1"/>
  <c r="E293" i="17"/>
  <c r="C293" i="17"/>
  <c r="B293" i="17"/>
  <c r="AA292" i="17"/>
  <c r="Y292" i="17"/>
  <c r="X292" i="17"/>
  <c r="V292" i="17"/>
  <c r="Q292" i="17"/>
  <c r="H292" i="17"/>
  <c r="G292" i="17"/>
  <c r="F292" i="17"/>
  <c r="AD292" i="17" s="1"/>
  <c r="E292" i="17"/>
  <c r="C292" i="17"/>
  <c r="B292" i="17"/>
  <c r="AA291" i="17"/>
  <c r="Y291" i="17"/>
  <c r="X291" i="17"/>
  <c r="V291" i="17"/>
  <c r="Q291" i="17"/>
  <c r="H291" i="17"/>
  <c r="G291" i="17"/>
  <c r="F291" i="17"/>
  <c r="AD291" i="17" s="1"/>
  <c r="E291" i="17"/>
  <c r="C291" i="17"/>
  <c r="B291" i="17"/>
  <c r="AA290" i="17"/>
  <c r="Y290" i="17"/>
  <c r="X290" i="17"/>
  <c r="V290" i="17"/>
  <c r="Q290" i="17"/>
  <c r="H290" i="17"/>
  <c r="G290" i="17"/>
  <c r="F290" i="17"/>
  <c r="AD290" i="17" s="1"/>
  <c r="E290" i="17"/>
  <c r="C290" i="17"/>
  <c r="B290" i="17"/>
  <c r="AA289" i="17"/>
  <c r="Y289" i="17"/>
  <c r="X289" i="17"/>
  <c r="V289" i="17"/>
  <c r="Q289" i="17"/>
  <c r="H289" i="17"/>
  <c r="G289" i="17"/>
  <c r="F289" i="17"/>
  <c r="AD289" i="17" s="1"/>
  <c r="E289" i="17"/>
  <c r="C289" i="17"/>
  <c r="B289" i="17"/>
  <c r="AA288" i="17"/>
  <c r="Y288" i="17"/>
  <c r="X288" i="17"/>
  <c r="V288" i="17"/>
  <c r="Q288" i="17"/>
  <c r="H288" i="17"/>
  <c r="G288" i="17"/>
  <c r="F288" i="17"/>
  <c r="AD288" i="17" s="1"/>
  <c r="E288" i="17"/>
  <c r="C288" i="17"/>
  <c r="B288" i="17"/>
  <c r="AA287" i="17"/>
  <c r="Y287" i="17"/>
  <c r="X287" i="17"/>
  <c r="V287" i="17"/>
  <c r="Q287" i="17"/>
  <c r="H287" i="17"/>
  <c r="G287" i="17"/>
  <c r="F287" i="17"/>
  <c r="AD287" i="17" s="1"/>
  <c r="E287" i="17"/>
  <c r="C287" i="17"/>
  <c r="B287" i="17"/>
  <c r="AA286" i="17"/>
  <c r="Y286" i="17"/>
  <c r="X286" i="17"/>
  <c r="V286" i="17"/>
  <c r="Q286" i="17"/>
  <c r="H286" i="17"/>
  <c r="G286" i="17"/>
  <c r="F286" i="17"/>
  <c r="AD286" i="17" s="1"/>
  <c r="E286" i="17"/>
  <c r="C286" i="17"/>
  <c r="B286" i="17"/>
  <c r="AA285" i="17"/>
  <c r="Y285" i="17"/>
  <c r="X285" i="17"/>
  <c r="V285" i="17"/>
  <c r="Q285" i="17"/>
  <c r="H285" i="17"/>
  <c r="G285" i="17"/>
  <c r="F285" i="17"/>
  <c r="AD285" i="17" s="1"/>
  <c r="E285" i="17"/>
  <c r="C285" i="17"/>
  <c r="B285" i="17"/>
  <c r="AA284" i="17"/>
  <c r="Y284" i="17"/>
  <c r="X284" i="17"/>
  <c r="V284" i="17"/>
  <c r="Q284" i="17"/>
  <c r="H284" i="17"/>
  <c r="G284" i="17"/>
  <c r="F284" i="17"/>
  <c r="AD284" i="17" s="1"/>
  <c r="E284" i="17"/>
  <c r="C284" i="17"/>
  <c r="B284" i="17"/>
  <c r="AA283" i="17"/>
  <c r="Y283" i="17"/>
  <c r="X283" i="17"/>
  <c r="V283" i="17"/>
  <c r="Q283" i="17"/>
  <c r="H283" i="17"/>
  <c r="G283" i="17"/>
  <c r="F283" i="17"/>
  <c r="AD283" i="17" s="1"/>
  <c r="E283" i="17"/>
  <c r="C283" i="17"/>
  <c r="B283" i="17"/>
  <c r="AA282" i="17"/>
  <c r="Y282" i="17"/>
  <c r="X282" i="17"/>
  <c r="V282" i="17"/>
  <c r="Q282" i="17"/>
  <c r="H282" i="17"/>
  <c r="G282" i="17"/>
  <c r="F282" i="17"/>
  <c r="AD282" i="17" s="1"/>
  <c r="E282" i="17"/>
  <c r="C282" i="17"/>
  <c r="B282" i="17"/>
  <c r="AA281" i="17"/>
  <c r="Y281" i="17"/>
  <c r="X281" i="17"/>
  <c r="V281" i="17"/>
  <c r="Q281" i="17"/>
  <c r="H281" i="17"/>
  <c r="G281" i="17"/>
  <c r="F281" i="17"/>
  <c r="AD281" i="17" s="1"/>
  <c r="E281" i="17"/>
  <c r="C281" i="17"/>
  <c r="B281" i="17"/>
  <c r="AA280" i="17"/>
  <c r="Y280" i="17"/>
  <c r="X280" i="17"/>
  <c r="V280" i="17"/>
  <c r="Q280" i="17"/>
  <c r="H280" i="17"/>
  <c r="G280" i="17"/>
  <c r="F280" i="17"/>
  <c r="AD280" i="17" s="1"/>
  <c r="E280" i="17"/>
  <c r="C280" i="17"/>
  <c r="B280" i="17"/>
  <c r="AA279" i="17"/>
  <c r="Y279" i="17"/>
  <c r="X279" i="17"/>
  <c r="V279" i="17"/>
  <c r="Q279" i="17"/>
  <c r="H279" i="17"/>
  <c r="G279" i="17"/>
  <c r="F279" i="17"/>
  <c r="AD279" i="17" s="1"/>
  <c r="E279" i="17"/>
  <c r="C279" i="17"/>
  <c r="B279" i="17"/>
  <c r="AA278" i="17"/>
  <c r="Y278" i="17"/>
  <c r="X278" i="17"/>
  <c r="V278" i="17"/>
  <c r="Q278" i="17"/>
  <c r="H278" i="17"/>
  <c r="G278" i="17"/>
  <c r="F278" i="17"/>
  <c r="AD278" i="17" s="1"/>
  <c r="E278" i="17"/>
  <c r="C278" i="17"/>
  <c r="B278" i="17"/>
  <c r="AA277" i="17"/>
  <c r="Y277" i="17"/>
  <c r="X277" i="17"/>
  <c r="V277" i="17"/>
  <c r="Q277" i="17"/>
  <c r="H277" i="17"/>
  <c r="G277" i="17"/>
  <c r="F277" i="17"/>
  <c r="AD277" i="17" s="1"/>
  <c r="E277" i="17"/>
  <c r="C277" i="17"/>
  <c r="B277" i="17"/>
  <c r="AA276" i="17"/>
  <c r="Y276" i="17"/>
  <c r="X276" i="17"/>
  <c r="V276" i="17"/>
  <c r="Q276" i="17"/>
  <c r="H276" i="17"/>
  <c r="G276" i="17"/>
  <c r="F276" i="17"/>
  <c r="AD276" i="17" s="1"/>
  <c r="E276" i="17"/>
  <c r="C276" i="17"/>
  <c r="B276" i="17"/>
  <c r="AA275" i="17"/>
  <c r="Y275" i="17"/>
  <c r="X275" i="17"/>
  <c r="V275" i="17"/>
  <c r="Q275" i="17"/>
  <c r="H275" i="17"/>
  <c r="G275" i="17"/>
  <c r="F275" i="17"/>
  <c r="AD275" i="17" s="1"/>
  <c r="E275" i="17"/>
  <c r="C275" i="17"/>
  <c r="B275" i="17"/>
  <c r="AA274" i="17"/>
  <c r="Y274" i="17"/>
  <c r="X274" i="17"/>
  <c r="V274" i="17"/>
  <c r="Q274" i="17"/>
  <c r="H274" i="17"/>
  <c r="G274" i="17"/>
  <c r="F274" i="17"/>
  <c r="AD274" i="17" s="1"/>
  <c r="E274" i="17"/>
  <c r="C274" i="17"/>
  <c r="B274" i="17"/>
  <c r="AA273" i="17"/>
  <c r="Y273" i="17"/>
  <c r="X273" i="17"/>
  <c r="V273" i="17"/>
  <c r="Q273" i="17"/>
  <c r="H273" i="17"/>
  <c r="G273" i="17"/>
  <c r="F273" i="17"/>
  <c r="AD273" i="17" s="1"/>
  <c r="E273" i="17"/>
  <c r="C273" i="17"/>
  <c r="B273" i="17"/>
  <c r="AA272" i="17"/>
  <c r="Y272" i="17"/>
  <c r="X272" i="17"/>
  <c r="V272" i="17"/>
  <c r="Q272" i="17"/>
  <c r="H272" i="17"/>
  <c r="G272" i="17"/>
  <c r="F272" i="17"/>
  <c r="AD272" i="17" s="1"/>
  <c r="E272" i="17"/>
  <c r="C272" i="17"/>
  <c r="B272" i="17"/>
  <c r="AA271" i="17"/>
  <c r="Y271" i="17"/>
  <c r="X271" i="17"/>
  <c r="V271" i="17"/>
  <c r="Q271" i="17"/>
  <c r="H271" i="17"/>
  <c r="G271" i="17"/>
  <c r="F271" i="17"/>
  <c r="AD271" i="17" s="1"/>
  <c r="E271" i="17"/>
  <c r="C271" i="17"/>
  <c r="B271" i="17"/>
  <c r="AA270" i="17"/>
  <c r="Y270" i="17"/>
  <c r="X270" i="17"/>
  <c r="V270" i="17"/>
  <c r="Q270" i="17"/>
  <c r="H270" i="17"/>
  <c r="G270" i="17"/>
  <c r="F270" i="17"/>
  <c r="AD270" i="17" s="1"/>
  <c r="E270" i="17"/>
  <c r="C270" i="17"/>
  <c r="B270" i="17"/>
  <c r="AA269" i="17"/>
  <c r="Y269" i="17"/>
  <c r="X269" i="17"/>
  <c r="V269" i="17"/>
  <c r="Q269" i="17"/>
  <c r="H269" i="17"/>
  <c r="G269" i="17"/>
  <c r="F269" i="17"/>
  <c r="AD269" i="17" s="1"/>
  <c r="E269" i="17"/>
  <c r="C269" i="17"/>
  <c r="B269" i="17"/>
  <c r="AA268" i="17"/>
  <c r="Y268" i="17"/>
  <c r="X268" i="17"/>
  <c r="V268" i="17"/>
  <c r="Q268" i="17"/>
  <c r="H268" i="17"/>
  <c r="G268" i="17"/>
  <c r="F268" i="17"/>
  <c r="AD268" i="17" s="1"/>
  <c r="E268" i="17"/>
  <c r="C268" i="17"/>
  <c r="B268" i="17"/>
  <c r="AA267" i="17"/>
  <c r="Y267" i="17"/>
  <c r="X267" i="17"/>
  <c r="V267" i="17"/>
  <c r="Q267" i="17"/>
  <c r="H267" i="17"/>
  <c r="G267" i="17"/>
  <c r="F267" i="17"/>
  <c r="AD267" i="17" s="1"/>
  <c r="E267" i="17"/>
  <c r="C267" i="17"/>
  <c r="B267" i="17"/>
  <c r="AA266" i="17"/>
  <c r="Y266" i="17"/>
  <c r="X266" i="17"/>
  <c r="V266" i="17"/>
  <c r="Q266" i="17"/>
  <c r="H266" i="17"/>
  <c r="G266" i="17"/>
  <c r="F266" i="17"/>
  <c r="AD266" i="17" s="1"/>
  <c r="E266" i="17"/>
  <c r="C266" i="17"/>
  <c r="B266" i="17"/>
  <c r="AA265" i="17"/>
  <c r="Y265" i="17"/>
  <c r="X265" i="17"/>
  <c r="V265" i="17"/>
  <c r="Q265" i="17"/>
  <c r="H265" i="17"/>
  <c r="G265" i="17"/>
  <c r="F265" i="17"/>
  <c r="AD265" i="17" s="1"/>
  <c r="E265" i="17"/>
  <c r="C265" i="17"/>
  <c r="B265" i="17"/>
  <c r="AA264" i="17"/>
  <c r="Y264" i="17"/>
  <c r="X264" i="17"/>
  <c r="V264" i="17"/>
  <c r="Q264" i="17"/>
  <c r="H264" i="17"/>
  <c r="G264" i="17"/>
  <c r="F264" i="17"/>
  <c r="AD264" i="17" s="1"/>
  <c r="E264" i="17"/>
  <c r="C264" i="17"/>
  <c r="B264" i="17"/>
  <c r="AA263" i="17"/>
  <c r="Y263" i="17"/>
  <c r="X263" i="17"/>
  <c r="V263" i="17"/>
  <c r="Q263" i="17"/>
  <c r="H263" i="17"/>
  <c r="G263" i="17"/>
  <c r="F263" i="17"/>
  <c r="AD263" i="17" s="1"/>
  <c r="E263" i="17"/>
  <c r="C263" i="17"/>
  <c r="B263" i="17"/>
  <c r="AA262" i="17"/>
  <c r="Y262" i="17"/>
  <c r="X262" i="17"/>
  <c r="V262" i="17"/>
  <c r="Q262" i="17"/>
  <c r="H262" i="17"/>
  <c r="G262" i="17"/>
  <c r="F262" i="17"/>
  <c r="AD262" i="17" s="1"/>
  <c r="E262" i="17"/>
  <c r="C262" i="17"/>
  <c r="B262" i="17"/>
  <c r="AA261" i="17"/>
  <c r="Y261" i="17"/>
  <c r="X261" i="17"/>
  <c r="V261" i="17"/>
  <c r="Q261" i="17"/>
  <c r="H261" i="17"/>
  <c r="G261" i="17"/>
  <c r="F261" i="17"/>
  <c r="AD261" i="17" s="1"/>
  <c r="E261" i="17"/>
  <c r="C261" i="17"/>
  <c r="B261" i="17"/>
  <c r="AA260" i="17"/>
  <c r="Y260" i="17"/>
  <c r="X260" i="17"/>
  <c r="V260" i="17"/>
  <c r="Q260" i="17"/>
  <c r="H260" i="17"/>
  <c r="G260" i="17"/>
  <c r="F260" i="17"/>
  <c r="AD260" i="17" s="1"/>
  <c r="E260" i="17"/>
  <c r="C260" i="17"/>
  <c r="B260" i="17"/>
  <c r="AA259" i="17"/>
  <c r="Y259" i="17"/>
  <c r="X259" i="17"/>
  <c r="V259" i="17"/>
  <c r="Q259" i="17"/>
  <c r="H259" i="17"/>
  <c r="G259" i="17"/>
  <c r="F259" i="17"/>
  <c r="AD259" i="17" s="1"/>
  <c r="E259" i="17"/>
  <c r="C259" i="17"/>
  <c r="B259" i="17"/>
  <c r="AA258" i="17"/>
  <c r="Y258" i="17"/>
  <c r="X258" i="17"/>
  <c r="V258" i="17"/>
  <c r="Q258" i="17"/>
  <c r="H258" i="17"/>
  <c r="G258" i="17"/>
  <c r="F258" i="17"/>
  <c r="AD258" i="17" s="1"/>
  <c r="E258" i="17"/>
  <c r="C258" i="17"/>
  <c r="B258" i="17"/>
  <c r="AA257" i="17"/>
  <c r="Y257" i="17"/>
  <c r="X257" i="17"/>
  <c r="V257" i="17"/>
  <c r="Q257" i="17"/>
  <c r="H257" i="17"/>
  <c r="G257" i="17"/>
  <c r="F257" i="17"/>
  <c r="AD257" i="17" s="1"/>
  <c r="E257" i="17"/>
  <c r="C257" i="17"/>
  <c r="B257" i="17"/>
  <c r="AA256" i="17"/>
  <c r="Y256" i="17"/>
  <c r="X256" i="17"/>
  <c r="V256" i="17"/>
  <c r="Q256" i="17"/>
  <c r="H256" i="17"/>
  <c r="G256" i="17"/>
  <c r="F256" i="17"/>
  <c r="AD256" i="17" s="1"/>
  <c r="E256" i="17"/>
  <c r="C256" i="17"/>
  <c r="B256" i="17"/>
  <c r="AA255" i="17"/>
  <c r="Y255" i="17"/>
  <c r="X255" i="17"/>
  <c r="V255" i="17"/>
  <c r="Q255" i="17"/>
  <c r="H255" i="17"/>
  <c r="G255" i="17"/>
  <c r="F255" i="17"/>
  <c r="AD255" i="17" s="1"/>
  <c r="E255" i="17"/>
  <c r="C255" i="17"/>
  <c r="B255" i="17"/>
  <c r="AA254" i="17"/>
  <c r="Y254" i="17"/>
  <c r="X254" i="17"/>
  <c r="V254" i="17"/>
  <c r="Q254" i="17"/>
  <c r="H254" i="17"/>
  <c r="G254" i="17"/>
  <c r="F254" i="17"/>
  <c r="AD254" i="17" s="1"/>
  <c r="E254" i="17"/>
  <c r="C254" i="17"/>
  <c r="B254" i="17"/>
  <c r="AA253" i="17"/>
  <c r="Y253" i="17"/>
  <c r="X253" i="17"/>
  <c r="V253" i="17"/>
  <c r="Q253" i="17"/>
  <c r="H253" i="17"/>
  <c r="G253" i="17"/>
  <c r="F253" i="17"/>
  <c r="AD253" i="17" s="1"/>
  <c r="E253" i="17"/>
  <c r="C253" i="17"/>
  <c r="B253" i="17"/>
  <c r="AA252" i="17"/>
  <c r="Y252" i="17"/>
  <c r="X252" i="17"/>
  <c r="V252" i="17"/>
  <c r="Q252" i="17"/>
  <c r="H252" i="17"/>
  <c r="G252" i="17"/>
  <c r="F252" i="17"/>
  <c r="AD252" i="17" s="1"/>
  <c r="E252" i="17"/>
  <c r="C252" i="17"/>
  <c r="B252" i="17"/>
  <c r="AA251" i="17"/>
  <c r="Y251" i="17"/>
  <c r="X251" i="17"/>
  <c r="V251" i="17"/>
  <c r="Q251" i="17"/>
  <c r="H251" i="17"/>
  <c r="G251" i="17"/>
  <c r="F251" i="17"/>
  <c r="AD251" i="17" s="1"/>
  <c r="E251" i="17"/>
  <c r="C251" i="17"/>
  <c r="B251" i="17"/>
  <c r="AA250" i="17"/>
  <c r="Y250" i="17"/>
  <c r="X250" i="17"/>
  <c r="V250" i="17"/>
  <c r="Q250" i="17"/>
  <c r="H250" i="17"/>
  <c r="G250" i="17"/>
  <c r="F250" i="17"/>
  <c r="AD250" i="17" s="1"/>
  <c r="E250" i="17"/>
  <c r="C250" i="17"/>
  <c r="B250" i="17"/>
  <c r="AA249" i="17"/>
  <c r="Y249" i="17"/>
  <c r="X249" i="17"/>
  <c r="V249" i="17"/>
  <c r="Q249" i="17"/>
  <c r="H249" i="17"/>
  <c r="G249" i="17"/>
  <c r="F249" i="17"/>
  <c r="AD249" i="17" s="1"/>
  <c r="E249" i="17"/>
  <c r="C249" i="17"/>
  <c r="B249" i="17"/>
  <c r="AA248" i="17"/>
  <c r="Y248" i="17"/>
  <c r="X248" i="17"/>
  <c r="V248" i="17"/>
  <c r="Q248" i="17"/>
  <c r="H248" i="17"/>
  <c r="G248" i="17"/>
  <c r="F248" i="17"/>
  <c r="AD248" i="17" s="1"/>
  <c r="E248" i="17"/>
  <c r="C248" i="17"/>
  <c r="B248" i="17"/>
  <c r="AA247" i="17"/>
  <c r="Y247" i="17"/>
  <c r="X247" i="17"/>
  <c r="V247" i="17"/>
  <c r="Q247" i="17"/>
  <c r="H247" i="17"/>
  <c r="G247" i="17"/>
  <c r="F247" i="17"/>
  <c r="AD247" i="17" s="1"/>
  <c r="E247" i="17"/>
  <c r="C247" i="17"/>
  <c r="B247" i="17"/>
  <c r="AA246" i="17"/>
  <c r="Y246" i="17"/>
  <c r="X246" i="17"/>
  <c r="V246" i="17"/>
  <c r="Q246" i="17"/>
  <c r="H246" i="17"/>
  <c r="G246" i="17"/>
  <c r="F246" i="17"/>
  <c r="AD246" i="17" s="1"/>
  <c r="E246" i="17"/>
  <c r="C246" i="17"/>
  <c r="B246" i="17"/>
  <c r="AA245" i="17"/>
  <c r="Y245" i="17"/>
  <c r="X245" i="17"/>
  <c r="V245" i="17"/>
  <c r="Q245" i="17"/>
  <c r="H245" i="17"/>
  <c r="G245" i="17"/>
  <c r="F245" i="17"/>
  <c r="AD245" i="17" s="1"/>
  <c r="E245" i="17"/>
  <c r="C245" i="17"/>
  <c r="B245" i="17"/>
  <c r="AA244" i="17"/>
  <c r="Y244" i="17"/>
  <c r="X244" i="17"/>
  <c r="V244" i="17"/>
  <c r="Q244" i="17"/>
  <c r="H244" i="17"/>
  <c r="G244" i="17"/>
  <c r="F244" i="17"/>
  <c r="AD244" i="17" s="1"/>
  <c r="E244" i="17"/>
  <c r="C244" i="17"/>
  <c r="B244" i="17"/>
  <c r="AA243" i="17"/>
  <c r="Y243" i="17"/>
  <c r="X243" i="17"/>
  <c r="V243" i="17"/>
  <c r="Q243" i="17"/>
  <c r="H243" i="17"/>
  <c r="G243" i="17"/>
  <c r="F243" i="17"/>
  <c r="AD243" i="17" s="1"/>
  <c r="E243" i="17"/>
  <c r="C243" i="17"/>
  <c r="B243" i="17"/>
  <c r="AA242" i="17"/>
  <c r="Y242" i="17"/>
  <c r="X242" i="17"/>
  <c r="V242" i="17"/>
  <c r="Q242" i="17"/>
  <c r="H242" i="17"/>
  <c r="G242" i="17"/>
  <c r="F242" i="17"/>
  <c r="AD242" i="17" s="1"/>
  <c r="E242" i="17"/>
  <c r="C242" i="17"/>
  <c r="B242" i="17"/>
  <c r="AA241" i="17"/>
  <c r="Y241" i="17"/>
  <c r="X241" i="17"/>
  <c r="V241" i="17"/>
  <c r="Q241" i="17"/>
  <c r="H241" i="17"/>
  <c r="G241" i="17"/>
  <c r="F241" i="17"/>
  <c r="AD241" i="17" s="1"/>
  <c r="E241" i="17"/>
  <c r="C241" i="17"/>
  <c r="B241" i="17"/>
  <c r="AA240" i="17"/>
  <c r="Y240" i="17"/>
  <c r="X240" i="17"/>
  <c r="V240" i="17"/>
  <c r="Q240" i="17"/>
  <c r="H240" i="17"/>
  <c r="G240" i="17"/>
  <c r="F240" i="17"/>
  <c r="AD240" i="17" s="1"/>
  <c r="E240" i="17"/>
  <c r="C240" i="17"/>
  <c r="B240" i="17"/>
  <c r="AA239" i="17"/>
  <c r="Y239" i="17"/>
  <c r="X239" i="17"/>
  <c r="V239" i="17"/>
  <c r="Q239" i="17"/>
  <c r="H239" i="17"/>
  <c r="G239" i="17"/>
  <c r="F239" i="17"/>
  <c r="AD239" i="17" s="1"/>
  <c r="E239" i="17"/>
  <c r="C239" i="17"/>
  <c r="B239" i="17"/>
  <c r="AA238" i="17"/>
  <c r="Y238" i="17"/>
  <c r="X238" i="17"/>
  <c r="V238" i="17"/>
  <c r="Q238" i="17"/>
  <c r="H238" i="17"/>
  <c r="G238" i="17"/>
  <c r="F238" i="17"/>
  <c r="AD238" i="17" s="1"/>
  <c r="E238" i="17"/>
  <c r="C238" i="17"/>
  <c r="B238" i="17"/>
  <c r="AA237" i="17"/>
  <c r="Y237" i="17"/>
  <c r="X237" i="17"/>
  <c r="V237" i="17"/>
  <c r="Q237" i="17"/>
  <c r="H237" i="17"/>
  <c r="G237" i="17"/>
  <c r="F237" i="17"/>
  <c r="AD237" i="17" s="1"/>
  <c r="E237" i="17"/>
  <c r="C237" i="17"/>
  <c r="B237" i="17"/>
  <c r="AA236" i="17"/>
  <c r="Y236" i="17"/>
  <c r="X236" i="17"/>
  <c r="V236" i="17"/>
  <c r="Q236" i="17"/>
  <c r="H236" i="17"/>
  <c r="G236" i="17"/>
  <c r="F236" i="17"/>
  <c r="AD236" i="17" s="1"/>
  <c r="E236" i="17"/>
  <c r="C236" i="17"/>
  <c r="B236" i="17"/>
  <c r="AA235" i="17"/>
  <c r="Y235" i="17"/>
  <c r="X235" i="17"/>
  <c r="V235" i="17"/>
  <c r="Q235" i="17"/>
  <c r="H235" i="17"/>
  <c r="G235" i="17"/>
  <c r="F235" i="17"/>
  <c r="AD235" i="17" s="1"/>
  <c r="E235" i="17"/>
  <c r="C235" i="17"/>
  <c r="B235" i="17"/>
  <c r="AA234" i="17"/>
  <c r="Y234" i="17"/>
  <c r="X234" i="17"/>
  <c r="V234" i="17"/>
  <c r="Q234" i="17"/>
  <c r="H234" i="17"/>
  <c r="G234" i="17"/>
  <c r="F234" i="17"/>
  <c r="AD234" i="17" s="1"/>
  <c r="E234" i="17"/>
  <c r="C234" i="17"/>
  <c r="B234" i="17"/>
  <c r="AA233" i="17"/>
  <c r="Y233" i="17"/>
  <c r="X233" i="17"/>
  <c r="V233" i="17"/>
  <c r="Q233" i="17"/>
  <c r="H233" i="17"/>
  <c r="G233" i="17"/>
  <c r="F233" i="17"/>
  <c r="AD233" i="17" s="1"/>
  <c r="E233" i="17"/>
  <c r="C233" i="17"/>
  <c r="B233" i="17"/>
  <c r="AA232" i="17"/>
  <c r="Y232" i="17"/>
  <c r="X232" i="17"/>
  <c r="V232" i="17"/>
  <c r="Q232" i="17"/>
  <c r="H232" i="17"/>
  <c r="G232" i="17"/>
  <c r="F232" i="17"/>
  <c r="AD232" i="17" s="1"/>
  <c r="E232" i="17"/>
  <c r="C232" i="17"/>
  <c r="B232" i="17"/>
  <c r="AA231" i="17"/>
  <c r="Y231" i="17"/>
  <c r="X231" i="17"/>
  <c r="V231" i="17"/>
  <c r="Q231" i="17"/>
  <c r="H231" i="17"/>
  <c r="G231" i="17"/>
  <c r="F231" i="17"/>
  <c r="AD231" i="17" s="1"/>
  <c r="E231" i="17"/>
  <c r="C231" i="17"/>
  <c r="B231" i="17"/>
  <c r="AA230" i="17"/>
  <c r="Y230" i="17"/>
  <c r="X230" i="17"/>
  <c r="V230" i="17"/>
  <c r="Q230" i="17"/>
  <c r="H230" i="17"/>
  <c r="G230" i="17"/>
  <c r="F230" i="17"/>
  <c r="AD230" i="17" s="1"/>
  <c r="E230" i="17"/>
  <c r="C230" i="17"/>
  <c r="B230" i="17"/>
  <c r="AA229" i="17"/>
  <c r="Y229" i="17"/>
  <c r="X229" i="17"/>
  <c r="V229" i="17"/>
  <c r="Q229" i="17"/>
  <c r="H229" i="17"/>
  <c r="G229" i="17"/>
  <c r="F229" i="17"/>
  <c r="AD229" i="17" s="1"/>
  <c r="E229" i="17"/>
  <c r="C229" i="17"/>
  <c r="B229" i="17"/>
  <c r="AA228" i="17"/>
  <c r="Y228" i="17"/>
  <c r="X228" i="17"/>
  <c r="V228" i="17"/>
  <c r="Q228" i="17"/>
  <c r="H228" i="17"/>
  <c r="G228" i="17"/>
  <c r="F228" i="17"/>
  <c r="AD228" i="17" s="1"/>
  <c r="E228" i="17"/>
  <c r="C228" i="17"/>
  <c r="B228" i="17"/>
  <c r="AA227" i="17"/>
  <c r="Y227" i="17"/>
  <c r="X227" i="17"/>
  <c r="V227" i="17"/>
  <c r="Q227" i="17"/>
  <c r="H227" i="17"/>
  <c r="G227" i="17"/>
  <c r="F227" i="17"/>
  <c r="AD227" i="17" s="1"/>
  <c r="E227" i="17"/>
  <c r="C227" i="17"/>
  <c r="B227" i="17"/>
  <c r="AA226" i="17"/>
  <c r="Y226" i="17"/>
  <c r="X226" i="17"/>
  <c r="V226" i="17"/>
  <c r="Q226" i="17"/>
  <c r="H226" i="17"/>
  <c r="G226" i="17"/>
  <c r="F226" i="17"/>
  <c r="AD226" i="17" s="1"/>
  <c r="E226" i="17"/>
  <c r="C226" i="17"/>
  <c r="B226" i="17"/>
  <c r="AA225" i="17"/>
  <c r="Y225" i="17"/>
  <c r="X225" i="17"/>
  <c r="V225" i="17"/>
  <c r="Q225" i="17"/>
  <c r="H225" i="17"/>
  <c r="G225" i="17"/>
  <c r="F225" i="17"/>
  <c r="AD225" i="17" s="1"/>
  <c r="E225" i="17"/>
  <c r="C225" i="17"/>
  <c r="B225" i="17"/>
  <c r="AA224" i="17"/>
  <c r="Y224" i="17"/>
  <c r="X224" i="17"/>
  <c r="V224" i="17"/>
  <c r="Q224" i="17"/>
  <c r="H224" i="17"/>
  <c r="G224" i="17"/>
  <c r="F224" i="17"/>
  <c r="AD224" i="17" s="1"/>
  <c r="E224" i="17"/>
  <c r="C224" i="17"/>
  <c r="B224" i="17"/>
  <c r="AA223" i="17"/>
  <c r="Y223" i="17"/>
  <c r="X223" i="17"/>
  <c r="V223" i="17"/>
  <c r="Q223" i="17"/>
  <c r="H223" i="17"/>
  <c r="G223" i="17"/>
  <c r="F223" i="17"/>
  <c r="AD223" i="17" s="1"/>
  <c r="E223" i="17"/>
  <c r="C223" i="17"/>
  <c r="B223" i="17"/>
  <c r="AA222" i="17"/>
  <c r="Y222" i="17"/>
  <c r="X222" i="17"/>
  <c r="V222" i="17"/>
  <c r="Q222" i="17"/>
  <c r="H222" i="17"/>
  <c r="G222" i="17"/>
  <c r="F222" i="17"/>
  <c r="AD222" i="17" s="1"/>
  <c r="E222" i="17"/>
  <c r="C222" i="17"/>
  <c r="B222" i="17"/>
  <c r="AA221" i="17"/>
  <c r="Y221" i="17"/>
  <c r="X221" i="17"/>
  <c r="V221" i="17"/>
  <c r="Q221" i="17"/>
  <c r="H221" i="17"/>
  <c r="G221" i="17"/>
  <c r="F221" i="17"/>
  <c r="AD221" i="17" s="1"/>
  <c r="E221" i="17"/>
  <c r="C221" i="17"/>
  <c r="B221" i="17"/>
  <c r="AA220" i="17"/>
  <c r="Y220" i="17"/>
  <c r="X220" i="17"/>
  <c r="V220" i="17"/>
  <c r="Q220" i="17"/>
  <c r="H220" i="17"/>
  <c r="G220" i="17"/>
  <c r="F220" i="17"/>
  <c r="AD220" i="17" s="1"/>
  <c r="E220" i="17"/>
  <c r="C220" i="17"/>
  <c r="B220" i="17"/>
  <c r="AA219" i="17"/>
  <c r="Y219" i="17"/>
  <c r="X219" i="17"/>
  <c r="V219" i="17"/>
  <c r="Q219" i="17"/>
  <c r="H219" i="17"/>
  <c r="G219" i="17"/>
  <c r="F219" i="17"/>
  <c r="AD219" i="17" s="1"/>
  <c r="E219" i="17"/>
  <c r="C219" i="17"/>
  <c r="B219" i="17"/>
  <c r="AA218" i="17"/>
  <c r="Y218" i="17"/>
  <c r="X218" i="17"/>
  <c r="V218" i="17"/>
  <c r="Q218" i="17"/>
  <c r="H218" i="17"/>
  <c r="G218" i="17"/>
  <c r="F218" i="17"/>
  <c r="AD218" i="17" s="1"/>
  <c r="E218" i="17"/>
  <c r="C218" i="17"/>
  <c r="B218" i="17"/>
  <c r="AA217" i="17"/>
  <c r="Y217" i="17"/>
  <c r="X217" i="17"/>
  <c r="V217" i="17"/>
  <c r="Q217" i="17"/>
  <c r="H217" i="17"/>
  <c r="G217" i="17"/>
  <c r="F217" i="17"/>
  <c r="AD217" i="17" s="1"/>
  <c r="E217" i="17"/>
  <c r="C217" i="17"/>
  <c r="B217" i="17"/>
  <c r="AA216" i="17"/>
  <c r="Y216" i="17"/>
  <c r="X216" i="17"/>
  <c r="V216" i="17"/>
  <c r="Q216" i="17"/>
  <c r="H216" i="17"/>
  <c r="G216" i="17"/>
  <c r="F216" i="17"/>
  <c r="AD216" i="17" s="1"/>
  <c r="E216" i="17"/>
  <c r="C216" i="17"/>
  <c r="B216" i="17"/>
  <c r="AA215" i="17"/>
  <c r="Y215" i="17"/>
  <c r="X215" i="17"/>
  <c r="V215" i="17"/>
  <c r="Q215" i="17"/>
  <c r="H215" i="17"/>
  <c r="G215" i="17"/>
  <c r="F215" i="17"/>
  <c r="AD215" i="17" s="1"/>
  <c r="E215" i="17"/>
  <c r="C215" i="17"/>
  <c r="B215" i="17"/>
  <c r="AA214" i="17"/>
  <c r="Y214" i="17"/>
  <c r="X214" i="17"/>
  <c r="V214" i="17"/>
  <c r="Q214" i="17"/>
  <c r="H214" i="17"/>
  <c r="G214" i="17"/>
  <c r="F214" i="17"/>
  <c r="AD214" i="17" s="1"/>
  <c r="E214" i="17"/>
  <c r="C214" i="17"/>
  <c r="B214" i="17"/>
  <c r="AA213" i="17"/>
  <c r="Y213" i="17"/>
  <c r="X213" i="17"/>
  <c r="V213" i="17"/>
  <c r="Q213" i="17"/>
  <c r="H213" i="17"/>
  <c r="G213" i="17"/>
  <c r="F213" i="17"/>
  <c r="AD213" i="17" s="1"/>
  <c r="E213" i="17"/>
  <c r="C213" i="17"/>
  <c r="B213" i="17"/>
  <c r="AA212" i="17"/>
  <c r="Y212" i="17"/>
  <c r="X212" i="17"/>
  <c r="V212" i="17"/>
  <c r="Q212" i="17"/>
  <c r="H212" i="17"/>
  <c r="G212" i="17"/>
  <c r="F212" i="17"/>
  <c r="AD212" i="17" s="1"/>
  <c r="E212" i="17"/>
  <c r="C212" i="17"/>
  <c r="B212" i="17"/>
  <c r="AA211" i="17"/>
  <c r="Y211" i="17"/>
  <c r="X211" i="17"/>
  <c r="V211" i="17"/>
  <c r="Q211" i="17"/>
  <c r="H211" i="17"/>
  <c r="G211" i="17"/>
  <c r="F211" i="17"/>
  <c r="AD211" i="17" s="1"/>
  <c r="E211" i="17"/>
  <c r="C211" i="17"/>
  <c r="B211" i="17"/>
  <c r="AA210" i="17"/>
  <c r="Y210" i="17"/>
  <c r="X210" i="17"/>
  <c r="V210" i="17"/>
  <c r="Q210" i="17"/>
  <c r="H210" i="17"/>
  <c r="G210" i="17"/>
  <c r="F210" i="17"/>
  <c r="AD210" i="17" s="1"/>
  <c r="E210" i="17"/>
  <c r="C210" i="17"/>
  <c r="B210" i="17"/>
  <c r="AA209" i="17"/>
  <c r="Y209" i="17"/>
  <c r="X209" i="17"/>
  <c r="V209" i="17"/>
  <c r="Q209" i="17"/>
  <c r="H209" i="17"/>
  <c r="G209" i="17"/>
  <c r="F209" i="17"/>
  <c r="AD209" i="17" s="1"/>
  <c r="E209" i="17"/>
  <c r="C209" i="17"/>
  <c r="B209" i="17"/>
  <c r="AA208" i="17"/>
  <c r="Y208" i="17"/>
  <c r="X208" i="17"/>
  <c r="V208" i="17"/>
  <c r="Q208" i="17"/>
  <c r="H208" i="17"/>
  <c r="G208" i="17"/>
  <c r="F208" i="17"/>
  <c r="AD208" i="17" s="1"/>
  <c r="E208" i="17"/>
  <c r="C208" i="17"/>
  <c r="B208" i="17"/>
  <c r="AA207" i="17"/>
  <c r="Y207" i="17"/>
  <c r="X207" i="17"/>
  <c r="V207" i="17"/>
  <c r="Q207" i="17"/>
  <c r="H207" i="17"/>
  <c r="G207" i="17"/>
  <c r="F207" i="17"/>
  <c r="AD207" i="17" s="1"/>
  <c r="E207" i="17"/>
  <c r="C207" i="17"/>
  <c r="B207" i="17"/>
  <c r="AA206" i="17"/>
  <c r="Y206" i="17"/>
  <c r="X206" i="17"/>
  <c r="V206" i="17"/>
  <c r="Q206" i="17"/>
  <c r="H206" i="17"/>
  <c r="G206" i="17"/>
  <c r="F206" i="17"/>
  <c r="AD206" i="17" s="1"/>
  <c r="E206" i="17"/>
  <c r="C206" i="17"/>
  <c r="B206" i="17"/>
  <c r="AA205" i="17"/>
  <c r="Y205" i="17"/>
  <c r="X205" i="17"/>
  <c r="V205" i="17"/>
  <c r="Q205" i="17"/>
  <c r="H205" i="17"/>
  <c r="G205" i="17"/>
  <c r="F205" i="17"/>
  <c r="AD205" i="17" s="1"/>
  <c r="E205" i="17"/>
  <c r="C205" i="17"/>
  <c r="B205" i="17"/>
  <c r="AA204" i="17"/>
  <c r="Y204" i="17"/>
  <c r="X204" i="17"/>
  <c r="V204" i="17"/>
  <c r="Q204" i="17"/>
  <c r="H204" i="17"/>
  <c r="G204" i="17"/>
  <c r="F204" i="17"/>
  <c r="AD204" i="17" s="1"/>
  <c r="E204" i="17"/>
  <c r="C204" i="17"/>
  <c r="B204" i="17"/>
  <c r="AA203" i="17"/>
  <c r="Y203" i="17"/>
  <c r="X203" i="17"/>
  <c r="V203" i="17"/>
  <c r="Q203" i="17"/>
  <c r="H203" i="17"/>
  <c r="G203" i="17"/>
  <c r="F203" i="17"/>
  <c r="AD203" i="17" s="1"/>
  <c r="E203" i="17"/>
  <c r="C203" i="17"/>
  <c r="B203" i="17"/>
  <c r="AA202" i="17"/>
  <c r="Y202" i="17"/>
  <c r="X202" i="17"/>
  <c r="V202" i="17"/>
  <c r="Q202" i="17"/>
  <c r="H202" i="17"/>
  <c r="G202" i="17"/>
  <c r="F202" i="17"/>
  <c r="AD202" i="17" s="1"/>
  <c r="E202" i="17"/>
  <c r="C202" i="17"/>
  <c r="B202" i="17"/>
  <c r="AA201" i="17"/>
  <c r="Y201" i="17"/>
  <c r="X201" i="17"/>
  <c r="V201" i="17"/>
  <c r="Q201" i="17"/>
  <c r="H201" i="17"/>
  <c r="G201" i="17"/>
  <c r="F201" i="17"/>
  <c r="AD201" i="17" s="1"/>
  <c r="E201" i="17"/>
  <c r="C201" i="17"/>
  <c r="B201" i="17"/>
  <c r="AA200" i="17"/>
  <c r="Y200" i="17"/>
  <c r="X200" i="17"/>
  <c r="V200" i="17"/>
  <c r="Q200" i="17"/>
  <c r="H200" i="17"/>
  <c r="G200" i="17"/>
  <c r="F200" i="17"/>
  <c r="AD200" i="17" s="1"/>
  <c r="E200" i="17"/>
  <c r="C200" i="17"/>
  <c r="B200" i="17"/>
  <c r="AA199" i="17"/>
  <c r="Y199" i="17"/>
  <c r="X199" i="17"/>
  <c r="V199" i="17"/>
  <c r="Q199" i="17"/>
  <c r="H199" i="17"/>
  <c r="G199" i="17"/>
  <c r="F199" i="17"/>
  <c r="AD199" i="17" s="1"/>
  <c r="E199" i="17"/>
  <c r="C199" i="17"/>
  <c r="B199" i="17"/>
  <c r="AA198" i="17"/>
  <c r="Y198" i="17"/>
  <c r="X198" i="17"/>
  <c r="V198" i="17"/>
  <c r="Q198" i="17"/>
  <c r="H198" i="17"/>
  <c r="G198" i="17"/>
  <c r="F198" i="17"/>
  <c r="AD198" i="17" s="1"/>
  <c r="E198" i="17"/>
  <c r="C198" i="17"/>
  <c r="B198" i="17"/>
  <c r="AA197" i="17"/>
  <c r="Y197" i="17"/>
  <c r="X197" i="17"/>
  <c r="V197" i="17"/>
  <c r="Q197" i="17"/>
  <c r="H197" i="17"/>
  <c r="G197" i="17"/>
  <c r="F197" i="17"/>
  <c r="AD197" i="17" s="1"/>
  <c r="E197" i="17"/>
  <c r="C197" i="17"/>
  <c r="B197" i="17"/>
  <c r="AA196" i="17"/>
  <c r="Y196" i="17"/>
  <c r="X196" i="17"/>
  <c r="V196" i="17"/>
  <c r="Q196" i="17"/>
  <c r="H196" i="17"/>
  <c r="G196" i="17"/>
  <c r="F196" i="17"/>
  <c r="AD196" i="17" s="1"/>
  <c r="E196" i="17"/>
  <c r="C196" i="17"/>
  <c r="B196" i="17"/>
  <c r="AA195" i="17"/>
  <c r="Y195" i="17"/>
  <c r="X195" i="17"/>
  <c r="V195" i="17"/>
  <c r="Q195" i="17"/>
  <c r="H195" i="17"/>
  <c r="G195" i="17"/>
  <c r="F195" i="17"/>
  <c r="AD195" i="17" s="1"/>
  <c r="E195" i="17"/>
  <c r="C195" i="17"/>
  <c r="B195" i="17"/>
  <c r="AA194" i="17"/>
  <c r="Y194" i="17"/>
  <c r="X194" i="17"/>
  <c r="V194" i="17"/>
  <c r="Q194" i="17"/>
  <c r="H194" i="17"/>
  <c r="G194" i="17"/>
  <c r="F194" i="17"/>
  <c r="AD194" i="17" s="1"/>
  <c r="E194" i="17"/>
  <c r="C194" i="17"/>
  <c r="B194" i="17"/>
  <c r="AA193" i="17"/>
  <c r="Y193" i="17"/>
  <c r="X193" i="17"/>
  <c r="V193" i="17"/>
  <c r="Q193" i="17"/>
  <c r="H193" i="17"/>
  <c r="G193" i="17"/>
  <c r="F193" i="17"/>
  <c r="AD193" i="17" s="1"/>
  <c r="E193" i="17"/>
  <c r="C193" i="17"/>
  <c r="B193" i="17"/>
  <c r="AA192" i="17"/>
  <c r="Y192" i="17"/>
  <c r="X192" i="17"/>
  <c r="V192" i="17"/>
  <c r="Q192" i="17"/>
  <c r="H192" i="17"/>
  <c r="G192" i="17"/>
  <c r="F192" i="17"/>
  <c r="AD192" i="17" s="1"/>
  <c r="E192" i="17"/>
  <c r="C192" i="17"/>
  <c r="B192" i="17"/>
  <c r="AA191" i="17"/>
  <c r="Y191" i="17"/>
  <c r="X191" i="17"/>
  <c r="V191" i="17"/>
  <c r="Q191" i="17"/>
  <c r="H191" i="17"/>
  <c r="G191" i="17"/>
  <c r="F191" i="17"/>
  <c r="AD191" i="17" s="1"/>
  <c r="E191" i="17"/>
  <c r="C191" i="17"/>
  <c r="B191" i="17"/>
  <c r="AA190" i="17"/>
  <c r="Y190" i="17"/>
  <c r="X190" i="17"/>
  <c r="V190" i="17"/>
  <c r="Q190" i="17"/>
  <c r="H190" i="17"/>
  <c r="G190" i="17"/>
  <c r="F190" i="17"/>
  <c r="AD190" i="17" s="1"/>
  <c r="E190" i="17"/>
  <c r="C190" i="17"/>
  <c r="B190" i="17"/>
  <c r="AA189" i="17"/>
  <c r="Y189" i="17"/>
  <c r="X189" i="17"/>
  <c r="V189" i="17"/>
  <c r="Q189" i="17"/>
  <c r="H189" i="17"/>
  <c r="G189" i="17"/>
  <c r="F189" i="17"/>
  <c r="AD189" i="17" s="1"/>
  <c r="E189" i="17"/>
  <c r="C189" i="17"/>
  <c r="B189" i="17"/>
  <c r="AA188" i="17"/>
  <c r="Y188" i="17"/>
  <c r="X188" i="17"/>
  <c r="V188" i="17"/>
  <c r="Q188" i="17"/>
  <c r="H188" i="17"/>
  <c r="G188" i="17"/>
  <c r="F188" i="17"/>
  <c r="AD188" i="17" s="1"/>
  <c r="E188" i="17"/>
  <c r="C188" i="17"/>
  <c r="B188" i="17"/>
  <c r="AA187" i="17"/>
  <c r="Y187" i="17"/>
  <c r="X187" i="17"/>
  <c r="V187" i="17"/>
  <c r="Q187" i="17"/>
  <c r="H187" i="17"/>
  <c r="G187" i="17"/>
  <c r="F187" i="17"/>
  <c r="AD187" i="17" s="1"/>
  <c r="E187" i="17"/>
  <c r="C187" i="17"/>
  <c r="B187" i="17"/>
  <c r="AA186" i="17"/>
  <c r="Y186" i="17"/>
  <c r="X186" i="17"/>
  <c r="V186" i="17"/>
  <c r="Q186" i="17"/>
  <c r="H186" i="17"/>
  <c r="G186" i="17"/>
  <c r="F186" i="17"/>
  <c r="AD186" i="17" s="1"/>
  <c r="E186" i="17"/>
  <c r="C186" i="17"/>
  <c r="B186" i="17"/>
  <c r="AA185" i="17"/>
  <c r="Y185" i="17"/>
  <c r="X185" i="17"/>
  <c r="V185" i="17"/>
  <c r="Q185" i="17"/>
  <c r="H185" i="17"/>
  <c r="G185" i="17"/>
  <c r="F185" i="17"/>
  <c r="AD185" i="17" s="1"/>
  <c r="E185" i="17"/>
  <c r="C185" i="17"/>
  <c r="B185" i="17"/>
  <c r="AA184" i="17"/>
  <c r="Y184" i="17"/>
  <c r="X184" i="17"/>
  <c r="V184" i="17"/>
  <c r="Q184" i="17"/>
  <c r="H184" i="17"/>
  <c r="G184" i="17"/>
  <c r="F184" i="17"/>
  <c r="AD184" i="17" s="1"/>
  <c r="E184" i="17"/>
  <c r="C184" i="17"/>
  <c r="B184" i="17"/>
  <c r="AA183" i="17"/>
  <c r="Y183" i="17"/>
  <c r="X183" i="17"/>
  <c r="V183" i="17"/>
  <c r="Q183" i="17"/>
  <c r="H183" i="17"/>
  <c r="G183" i="17"/>
  <c r="F183" i="17"/>
  <c r="AD183" i="17" s="1"/>
  <c r="E183" i="17"/>
  <c r="C183" i="17"/>
  <c r="B183" i="17"/>
  <c r="AA182" i="17"/>
  <c r="Y182" i="17"/>
  <c r="X182" i="17"/>
  <c r="V182" i="17"/>
  <c r="Q182" i="17"/>
  <c r="H182" i="17"/>
  <c r="G182" i="17"/>
  <c r="F182" i="17"/>
  <c r="AD182" i="17" s="1"/>
  <c r="E182" i="17"/>
  <c r="C182" i="17"/>
  <c r="B182" i="17"/>
  <c r="AA181" i="17"/>
  <c r="Y181" i="17"/>
  <c r="X181" i="17"/>
  <c r="V181" i="17"/>
  <c r="Q181" i="17"/>
  <c r="H181" i="17"/>
  <c r="G181" i="17"/>
  <c r="F181" i="17"/>
  <c r="AD181" i="17" s="1"/>
  <c r="E181" i="17"/>
  <c r="C181" i="17"/>
  <c r="B181" i="17"/>
  <c r="AA180" i="17"/>
  <c r="Y180" i="17"/>
  <c r="X180" i="17"/>
  <c r="V180" i="17"/>
  <c r="Q180" i="17"/>
  <c r="H180" i="17"/>
  <c r="G180" i="17"/>
  <c r="F180" i="17"/>
  <c r="AD180" i="17" s="1"/>
  <c r="E180" i="17"/>
  <c r="C180" i="17"/>
  <c r="B180" i="17"/>
  <c r="AA179" i="17"/>
  <c r="Y179" i="17"/>
  <c r="X179" i="17"/>
  <c r="V179" i="17"/>
  <c r="Q179" i="17"/>
  <c r="H179" i="17"/>
  <c r="G179" i="17"/>
  <c r="F179" i="17"/>
  <c r="AD179" i="17" s="1"/>
  <c r="E179" i="17"/>
  <c r="C179" i="17"/>
  <c r="B179" i="17"/>
  <c r="AA178" i="17"/>
  <c r="Y178" i="17"/>
  <c r="X178" i="17"/>
  <c r="V178" i="17"/>
  <c r="Q178" i="17"/>
  <c r="H178" i="17"/>
  <c r="G178" i="17"/>
  <c r="F178" i="17"/>
  <c r="AD178" i="17" s="1"/>
  <c r="E178" i="17"/>
  <c r="C178" i="17"/>
  <c r="B178" i="17"/>
  <c r="AA177" i="17"/>
  <c r="Y177" i="17"/>
  <c r="X177" i="17"/>
  <c r="V177" i="17"/>
  <c r="Q177" i="17"/>
  <c r="H177" i="17"/>
  <c r="G177" i="17"/>
  <c r="F177" i="17"/>
  <c r="AD177" i="17" s="1"/>
  <c r="E177" i="17"/>
  <c r="C177" i="17"/>
  <c r="B177" i="17"/>
  <c r="AA176" i="17"/>
  <c r="Y176" i="17"/>
  <c r="X176" i="17"/>
  <c r="V176" i="17"/>
  <c r="Q176" i="17"/>
  <c r="H176" i="17"/>
  <c r="G176" i="17"/>
  <c r="F176" i="17"/>
  <c r="AD176" i="17" s="1"/>
  <c r="E176" i="17"/>
  <c r="C176" i="17"/>
  <c r="B176" i="17"/>
  <c r="AA175" i="17"/>
  <c r="Y175" i="17"/>
  <c r="X175" i="17"/>
  <c r="V175" i="17"/>
  <c r="Q175" i="17"/>
  <c r="H175" i="17"/>
  <c r="G175" i="17"/>
  <c r="F175" i="17"/>
  <c r="AD175" i="17" s="1"/>
  <c r="E175" i="17"/>
  <c r="C175" i="17"/>
  <c r="B175" i="17"/>
  <c r="AA174" i="17"/>
  <c r="Y174" i="17"/>
  <c r="X174" i="17"/>
  <c r="V174" i="17"/>
  <c r="Q174" i="17"/>
  <c r="H174" i="17"/>
  <c r="G174" i="17"/>
  <c r="F174" i="17"/>
  <c r="AD174" i="17" s="1"/>
  <c r="E174" i="17"/>
  <c r="C174" i="17"/>
  <c r="B174" i="17"/>
  <c r="AA173" i="17"/>
  <c r="Y173" i="17"/>
  <c r="X173" i="17"/>
  <c r="V173" i="17"/>
  <c r="Q173" i="17"/>
  <c r="H173" i="17"/>
  <c r="G173" i="17"/>
  <c r="F173" i="17"/>
  <c r="AD173" i="17" s="1"/>
  <c r="E173" i="17"/>
  <c r="C173" i="17"/>
  <c r="B173" i="17"/>
  <c r="AA172" i="17"/>
  <c r="Y172" i="17"/>
  <c r="X172" i="17"/>
  <c r="V172" i="17"/>
  <c r="Q172" i="17"/>
  <c r="H172" i="17"/>
  <c r="G172" i="17"/>
  <c r="F172" i="17"/>
  <c r="AD172" i="17" s="1"/>
  <c r="E172" i="17"/>
  <c r="C172" i="17"/>
  <c r="B172" i="17"/>
  <c r="AA171" i="17"/>
  <c r="Y171" i="17"/>
  <c r="X171" i="17"/>
  <c r="V171" i="17"/>
  <c r="Q171" i="17"/>
  <c r="H171" i="17"/>
  <c r="G171" i="17"/>
  <c r="F171" i="17"/>
  <c r="AD171" i="17" s="1"/>
  <c r="E171" i="17"/>
  <c r="C171" i="17"/>
  <c r="B171" i="17"/>
  <c r="AA170" i="17"/>
  <c r="Y170" i="17"/>
  <c r="X170" i="17"/>
  <c r="V170" i="17"/>
  <c r="Q170" i="17"/>
  <c r="H170" i="17"/>
  <c r="G170" i="17"/>
  <c r="F170" i="17"/>
  <c r="AD170" i="17" s="1"/>
  <c r="E170" i="17"/>
  <c r="C170" i="17"/>
  <c r="B170" i="17"/>
  <c r="AA169" i="17"/>
  <c r="Y169" i="17"/>
  <c r="X169" i="17"/>
  <c r="V169" i="17"/>
  <c r="Q169" i="17"/>
  <c r="H169" i="17"/>
  <c r="G169" i="17"/>
  <c r="F169" i="17"/>
  <c r="AD169" i="17" s="1"/>
  <c r="E169" i="17"/>
  <c r="C169" i="17"/>
  <c r="B169" i="17"/>
  <c r="AA168" i="17"/>
  <c r="Y168" i="17"/>
  <c r="X168" i="17"/>
  <c r="V168" i="17"/>
  <c r="Q168" i="17"/>
  <c r="H168" i="17"/>
  <c r="G168" i="17"/>
  <c r="F168" i="17"/>
  <c r="AD168" i="17" s="1"/>
  <c r="E168" i="17"/>
  <c r="C168" i="17"/>
  <c r="B168" i="17"/>
  <c r="AA167" i="17"/>
  <c r="Y167" i="17"/>
  <c r="X167" i="17"/>
  <c r="V167" i="17"/>
  <c r="Q167" i="17"/>
  <c r="H167" i="17"/>
  <c r="G167" i="17"/>
  <c r="F167" i="17"/>
  <c r="AD167" i="17" s="1"/>
  <c r="E167" i="17"/>
  <c r="C167" i="17"/>
  <c r="B167" i="17"/>
  <c r="AA166" i="17"/>
  <c r="Y166" i="17"/>
  <c r="X166" i="17"/>
  <c r="V166" i="17"/>
  <c r="Q166" i="17"/>
  <c r="H166" i="17"/>
  <c r="G166" i="17"/>
  <c r="F166" i="17"/>
  <c r="AD166" i="17" s="1"/>
  <c r="E166" i="17"/>
  <c r="C166" i="17"/>
  <c r="B166" i="17"/>
  <c r="AA165" i="17"/>
  <c r="Y165" i="17"/>
  <c r="X165" i="17"/>
  <c r="V165" i="17"/>
  <c r="Q165" i="17"/>
  <c r="H165" i="17"/>
  <c r="G165" i="17"/>
  <c r="F165" i="17"/>
  <c r="AD165" i="17" s="1"/>
  <c r="E165" i="17"/>
  <c r="C165" i="17"/>
  <c r="B165" i="17"/>
  <c r="AA164" i="17"/>
  <c r="Y164" i="17"/>
  <c r="X164" i="17"/>
  <c r="V164" i="17"/>
  <c r="Q164" i="17"/>
  <c r="H164" i="17"/>
  <c r="G164" i="17"/>
  <c r="F164" i="17"/>
  <c r="AD164" i="17" s="1"/>
  <c r="E164" i="17"/>
  <c r="C164" i="17"/>
  <c r="B164" i="17"/>
  <c r="AA163" i="17"/>
  <c r="Y163" i="17"/>
  <c r="X163" i="17"/>
  <c r="V163" i="17"/>
  <c r="Q163" i="17"/>
  <c r="H163" i="17"/>
  <c r="G163" i="17"/>
  <c r="F163" i="17"/>
  <c r="AD163" i="17" s="1"/>
  <c r="E163" i="17"/>
  <c r="C163" i="17"/>
  <c r="B163" i="17"/>
  <c r="AA162" i="17"/>
  <c r="Y162" i="17"/>
  <c r="X162" i="17"/>
  <c r="V162" i="17"/>
  <c r="Q162" i="17"/>
  <c r="H162" i="17"/>
  <c r="G162" i="17"/>
  <c r="F162" i="17"/>
  <c r="AD162" i="17" s="1"/>
  <c r="E162" i="17"/>
  <c r="C162" i="17"/>
  <c r="B162" i="17"/>
  <c r="AA161" i="17"/>
  <c r="Y161" i="17"/>
  <c r="X161" i="17"/>
  <c r="V161" i="17"/>
  <c r="Q161" i="17"/>
  <c r="H161" i="17"/>
  <c r="G161" i="17"/>
  <c r="F161" i="17"/>
  <c r="AD161" i="17" s="1"/>
  <c r="E161" i="17"/>
  <c r="C161" i="17"/>
  <c r="B161" i="17"/>
  <c r="AA160" i="17"/>
  <c r="Y160" i="17"/>
  <c r="X160" i="17"/>
  <c r="V160" i="17"/>
  <c r="Q160" i="17"/>
  <c r="H160" i="17"/>
  <c r="G160" i="17"/>
  <c r="F160" i="17"/>
  <c r="AD160" i="17" s="1"/>
  <c r="E160" i="17"/>
  <c r="C160" i="17"/>
  <c r="B160" i="17"/>
  <c r="AA159" i="17"/>
  <c r="Y159" i="17"/>
  <c r="X159" i="17"/>
  <c r="V159" i="17"/>
  <c r="Q159" i="17"/>
  <c r="H159" i="17"/>
  <c r="G159" i="17"/>
  <c r="F159" i="17"/>
  <c r="AD159" i="17" s="1"/>
  <c r="E159" i="17"/>
  <c r="C159" i="17"/>
  <c r="B159" i="17"/>
  <c r="AA158" i="17"/>
  <c r="Y158" i="17"/>
  <c r="X158" i="17"/>
  <c r="V158" i="17"/>
  <c r="Q158" i="17"/>
  <c r="H158" i="17"/>
  <c r="G158" i="17"/>
  <c r="F158" i="17"/>
  <c r="AD158" i="17" s="1"/>
  <c r="E158" i="17"/>
  <c r="C158" i="17"/>
  <c r="B158" i="17"/>
  <c r="AA157" i="17"/>
  <c r="Y157" i="17"/>
  <c r="X157" i="17"/>
  <c r="V157" i="17"/>
  <c r="Q157" i="17"/>
  <c r="H157" i="17"/>
  <c r="G157" i="17"/>
  <c r="F157" i="17"/>
  <c r="AD157" i="17" s="1"/>
  <c r="E157" i="17"/>
  <c r="C157" i="17"/>
  <c r="B157" i="17"/>
  <c r="AA156" i="17"/>
  <c r="Y156" i="17"/>
  <c r="X156" i="17"/>
  <c r="V156" i="17"/>
  <c r="Q156" i="17"/>
  <c r="H156" i="17"/>
  <c r="G156" i="17"/>
  <c r="F156" i="17"/>
  <c r="AD156" i="17" s="1"/>
  <c r="E156" i="17"/>
  <c r="C156" i="17"/>
  <c r="B156" i="17"/>
  <c r="AA155" i="17"/>
  <c r="Y155" i="17"/>
  <c r="X155" i="17"/>
  <c r="V155" i="17"/>
  <c r="Q155" i="17"/>
  <c r="H155" i="17"/>
  <c r="G155" i="17"/>
  <c r="F155" i="17"/>
  <c r="AD155" i="17" s="1"/>
  <c r="E155" i="17"/>
  <c r="C155" i="17"/>
  <c r="B155" i="17"/>
  <c r="AA154" i="17"/>
  <c r="Y154" i="17"/>
  <c r="X154" i="17"/>
  <c r="V154" i="17"/>
  <c r="Q154" i="17"/>
  <c r="H154" i="17"/>
  <c r="G154" i="17"/>
  <c r="F154" i="17"/>
  <c r="AD154" i="17" s="1"/>
  <c r="E154" i="17"/>
  <c r="C154" i="17"/>
  <c r="B154" i="17"/>
  <c r="AA153" i="17"/>
  <c r="Y153" i="17"/>
  <c r="X153" i="17"/>
  <c r="V153" i="17"/>
  <c r="Q153" i="17"/>
  <c r="H153" i="17"/>
  <c r="G153" i="17"/>
  <c r="F153" i="17"/>
  <c r="AD153" i="17" s="1"/>
  <c r="E153" i="17"/>
  <c r="C153" i="17"/>
  <c r="B153" i="17"/>
  <c r="AA152" i="17"/>
  <c r="Y152" i="17"/>
  <c r="X152" i="17"/>
  <c r="V152" i="17"/>
  <c r="Q152" i="17"/>
  <c r="H152" i="17"/>
  <c r="G152" i="17"/>
  <c r="F152" i="17"/>
  <c r="AD152" i="17" s="1"/>
  <c r="E152" i="17"/>
  <c r="C152" i="17"/>
  <c r="B152" i="17"/>
  <c r="AA151" i="17"/>
  <c r="Y151" i="17"/>
  <c r="X151" i="17"/>
  <c r="V151" i="17"/>
  <c r="Q151" i="17"/>
  <c r="H151" i="17"/>
  <c r="G151" i="17"/>
  <c r="F151" i="17"/>
  <c r="AD151" i="17" s="1"/>
  <c r="E151" i="17"/>
  <c r="C151" i="17"/>
  <c r="B151" i="17"/>
  <c r="AA150" i="17"/>
  <c r="Y150" i="17"/>
  <c r="X150" i="17"/>
  <c r="V150" i="17"/>
  <c r="Q150" i="17"/>
  <c r="H150" i="17"/>
  <c r="G150" i="17"/>
  <c r="F150" i="17"/>
  <c r="AD150" i="17" s="1"/>
  <c r="E150" i="17"/>
  <c r="C150" i="17"/>
  <c r="B150" i="17"/>
  <c r="AA149" i="17"/>
  <c r="Y149" i="17"/>
  <c r="X149" i="17"/>
  <c r="V149" i="17"/>
  <c r="Q149" i="17"/>
  <c r="H149" i="17"/>
  <c r="G149" i="17"/>
  <c r="F149" i="17"/>
  <c r="AD149" i="17" s="1"/>
  <c r="E149" i="17"/>
  <c r="C149" i="17"/>
  <c r="B149" i="17"/>
  <c r="AA148" i="17"/>
  <c r="Y148" i="17"/>
  <c r="X148" i="17"/>
  <c r="V148" i="17"/>
  <c r="Q148" i="17"/>
  <c r="H148" i="17"/>
  <c r="G148" i="17"/>
  <c r="F148" i="17"/>
  <c r="AD148" i="17" s="1"/>
  <c r="E148" i="17"/>
  <c r="C148" i="17"/>
  <c r="B148" i="17"/>
  <c r="AA147" i="17"/>
  <c r="Y147" i="17"/>
  <c r="X147" i="17"/>
  <c r="V147" i="17"/>
  <c r="Q147" i="17"/>
  <c r="H147" i="17"/>
  <c r="G147" i="17"/>
  <c r="F147" i="17"/>
  <c r="AD147" i="17" s="1"/>
  <c r="E147" i="17"/>
  <c r="C147" i="17"/>
  <c r="B147" i="17"/>
  <c r="AA146" i="17"/>
  <c r="Y146" i="17"/>
  <c r="X146" i="17"/>
  <c r="V146" i="17"/>
  <c r="Q146" i="17"/>
  <c r="H146" i="17"/>
  <c r="G146" i="17"/>
  <c r="F146" i="17"/>
  <c r="AD146" i="17" s="1"/>
  <c r="E146" i="17"/>
  <c r="C146" i="17"/>
  <c r="B146" i="17"/>
  <c r="AA145" i="17"/>
  <c r="Y145" i="17"/>
  <c r="X145" i="17"/>
  <c r="V145" i="17"/>
  <c r="Q145" i="17"/>
  <c r="H145" i="17"/>
  <c r="G145" i="17"/>
  <c r="F145" i="17"/>
  <c r="AD145" i="17" s="1"/>
  <c r="E145" i="17"/>
  <c r="C145" i="17"/>
  <c r="B145" i="17"/>
  <c r="AA144" i="17"/>
  <c r="Y144" i="17"/>
  <c r="X144" i="17"/>
  <c r="V144" i="17"/>
  <c r="Q144" i="17"/>
  <c r="H144" i="17"/>
  <c r="G144" i="17"/>
  <c r="F144" i="17"/>
  <c r="AD144" i="17" s="1"/>
  <c r="E144" i="17"/>
  <c r="C144" i="17"/>
  <c r="B144" i="17"/>
  <c r="AA143" i="17"/>
  <c r="Y143" i="17"/>
  <c r="X143" i="17"/>
  <c r="V143" i="17"/>
  <c r="Q143" i="17"/>
  <c r="H143" i="17"/>
  <c r="G143" i="17"/>
  <c r="F143" i="17"/>
  <c r="AD143" i="17" s="1"/>
  <c r="E143" i="17"/>
  <c r="C143" i="17"/>
  <c r="B143" i="17"/>
  <c r="AA142" i="17"/>
  <c r="Y142" i="17"/>
  <c r="X142" i="17"/>
  <c r="V142" i="17"/>
  <c r="Q142" i="17"/>
  <c r="H142" i="17"/>
  <c r="G142" i="17"/>
  <c r="F142" i="17"/>
  <c r="AD142" i="17" s="1"/>
  <c r="E142" i="17"/>
  <c r="C142" i="17"/>
  <c r="B142" i="17"/>
  <c r="AA141" i="17"/>
  <c r="Y141" i="17"/>
  <c r="X141" i="17"/>
  <c r="V141" i="17"/>
  <c r="Q141" i="17"/>
  <c r="H141" i="17"/>
  <c r="G141" i="17"/>
  <c r="F141" i="17"/>
  <c r="AD141" i="17" s="1"/>
  <c r="E141" i="17"/>
  <c r="C141" i="17"/>
  <c r="B141" i="17"/>
  <c r="AA140" i="17"/>
  <c r="Y140" i="17"/>
  <c r="X140" i="17"/>
  <c r="V140" i="17"/>
  <c r="Q140" i="17"/>
  <c r="H140" i="17"/>
  <c r="G140" i="17"/>
  <c r="F140" i="17"/>
  <c r="AD140" i="17" s="1"/>
  <c r="E140" i="17"/>
  <c r="C140" i="17"/>
  <c r="B140" i="17"/>
  <c r="AA139" i="17"/>
  <c r="Y139" i="17"/>
  <c r="X139" i="17"/>
  <c r="V139" i="17"/>
  <c r="Q139" i="17"/>
  <c r="H139" i="17"/>
  <c r="G139" i="17"/>
  <c r="F139" i="17"/>
  <c r="AD139" i="17" s="1"/>
  <c r="E139" i="17"/>
  <c r="C139" i="17"/>
  <c r="B139" i="17"/>
  <c r="AA138" i="17"/>
  <c r="Y138" i="17"/>
  <c r="X138" i="17"/>
  <c r="V138" i="17"/>
  <c r="Q138" i="17"/>
  <c r="H138" i="17"/>
  <c r="G138" i="17"/>
  <c r="F138" i="17"/>
  <c r="AD138" i="17" s="1"/>
  <c r="E138" i="17"/>
  <c r="C138" i="17"/>
  <c r="B138" i="17"/>
  <c r="AA137" i="17"/>
  <c r="Y137" i="17"/>
  <c r="X137" i="17"/>
  <c r="V137" i="17"/>
  <c r="Q137" i="17"/>
  <c r="H137" i="17"/>
  <c r="G137" i="17"/>
  <c r="F137" i="17"/>
  <c r="AD137" i="17" s="1"/>
  <c r="E137" i="17"/>
  <c r="C137" i="17"/>
  <c r="B137" i="17"/>
  <c r="AA136" i="17"/>
  <c r="Y136" i="17"/>
  <c r="X136" i="17"/>
  <c r="V136" i="17"/>
  <c r="Q136" i="17"/>
  <c r="H136" i="17"/>
  <c r="G136" i="17"/>
  <c r="F136" i="17"/>
  <c r="AD136" i="17" s="1"/>
  <c r="E136" i="17"/>
  <c r="C136" i="17"/>
  <c r="B136" i="17"/>
  <c r="AD135" i="17"/>
  <c r="AA135" i="17"/>
  <c r="Y135" i="17"/>
  <c r="X135" i="17"/>
  <c r="V135" i="17"/>
  <c r="Q135" i="17"/>
  <c r="H135" i="17"/>
  <c r="G135" i="17"/>
  <c r="F135" i="17"/>
  <c r="E135" i="17"/>
  <c r="C135" i="17"/>
  <c r="B135" i="17"/>
  <c r="AD134" i="17"/>
  <c r="AA134" i="17"/>
  <c r="Y134" i="17"/>
  <c r="X134" i="17"/>
  <c r="V134" i="17"/>
  <c r="Q134" i="17"/>
  <c r="H134" i="17"/>
  <c r="G134" i="17"/>
  <c r="F134" i="17"/>
  <c r="E134" i="17"/>
  <c r="C134" i="17"/>
  <c r="B134" i="17"/>
  <c r="AD133" i="17"/>
  <c r="AA133" i="17"/>
  <c r="Y133" i="17"/>
  <c r="X133" i="17"/>
  <c r="V133" i="17"/>
  <c r="Q133" i="17"/>
  <c r="H133" i="17"/>
  <c r="G133" i="17"/>
  <c r="F133" i="17"/>
  <c r="E133" i="17"/>
  <c r="C133" i="17"/>
  <c r="B133" i="17"/>
  <c r="AD132" i="17"/>
  <c r="AA132" i="17"/>
  <c r="Y132" i="17"/>
  <c r="X132" i="17"/>
  <c r="V132" i="17"/>
  <c r="Q132" i="17"/>
  <c r="H132" i="17"/>
  <c r="G132" i="17"/>
  <c r="F132" i="17"/>
  <c r="E132" i="17"/>
  <c r="C132" i="17"/>
  <c r="B132" i="17"/>
  <c r="AD131" i="17"/>
  <c r="AA131" i="17"/>
  <c r="Y131" i="17"/>
  <c r="X131" i="17"/>
  <c r="V131" i="17"/>
  <c r="Q131" i="17"/>
  <c r="H131" i="17"/>
  <c r="G131" i="17"/>
  <c r="F131" i="17"/>
  <c r="E131" i="17"/>
  <c r="C131" i="17"/>
  <c r="B131" i="17"/>
  <c r="AD130" i="17"/>
  <c r="AA130" i="17"/>
  <c r="Y130" i="17"/>
  <c r="X130" i="17"/>
  <c r="V130" i="17"/>
  <c r="Q130" i="17"/>
  <c r="H130" i="17"/>
  <c r="G130" i="17"/>
  <c r="F130" i="17"/>
  <c r="E130" i="17"/>
  <c r="C130" i="17"/>
  <c r="B130" i="17"/>
  <c r="AD129" i="17"/>
  <c r="AA129" i="17"/>
  <c r="Y129" i="17"/>
  <c r="X129" i="17"/>
  <c r="V129" i="17"/>
  <c r="Q129" i="17"/>
  <c r="H129" i="17"/>
  <c r="G129" i="17"/>
  <c r="F129" i="17"/>
  <c r="E129" i="17"/>
  <c r="C129" i="17"/>
  <c r="B129" i="17"/>
  <c r="AD128" i="17"/>
  <c r="AA128" i="17"/>
  <c r="Y128" i="17"/>
  <c r="X128" i="17"/>
  <c r="V128" i="17"/>
  <c r="Q128" i="17"/>
  <c r="H128" i="17"/>
  <c r="G128" i="17"/>
  <c r="F128" i="17"/>
  <c r="E128" i="17"/>
  <c r="C128" i="17"/>
  <c r="B128" i="17"/>
  <c r="AD127" i="17"/>
  <c r="AA127" i="17"/>
  <c r="Y127" i="17"/>
  <c r="X127" i="17"/>
  <c r="V127" i="17"/>
  <c r="Q127" i="17"/>
  <c r="H127" i="17"/>
  <c r="G127" i="17"/>
  <c r="F127" i="17"/>
  <c r="E127" i="17"/>
  <c r="C127" i="17"/>
  <c r="B127" i="17"/>
  <c r="AD126" i="17"/>
  <c r="AA126" i="17"/>
  <c r="Y126" i="17"/>
  <c r="X126" i="17"/>
  <c r="V126" i="17"/>
  <c r="Q126" i="17"/>
  <c r="H126" i="17"/>
  <c r="G126" i="17"/>
  <c r="F126" i="17"/>
  <c r="E126" i="17"/>
  <c r="C126" i="17"/>
  <c r="B126" i="17"/>
  <c r="AD125" i="17"/>
  <c r="AA125" i="17"/>
  <c r="Y125" i="17"/>
  <c r="X125" i="17"/>
  <c r="V125" i="17"/>
  <c r="Q125" i="17"/>
  <c r="H125" i="17"/>
  <c r="G125" i="17"/>
  <c r="F125" i="17"/>
  <c r="E125" i="17"/>
  <c r="C125" i="17"/>
  <c r="B125" i="17"/>
  <c r="AD124" i="17"/>
  <c r="AA124" i="17"/>
  <c r="Y124" i="17"/>
  <c r="X124" i="17"/>
  <c r="V124" i="17"/>
  <c r="Q124" i="17"/>
  <c r="H124" i="17"/>
  <c r="G124" i="17"/>
  <c r="F124" i="17"/>
  <c r="E124" i="17"/>
  <c r="C124" i="17"/>
  <c r="B124" i="17"/>
  <c r="AD123" i="17"/>
  <c r="AA123" i="17"/>
  <c r="Y123" i="17"/>
  <c r="X123" i="17"/>
  <c r="V123" i="17"/>
  <c r="Q123" i="17"/>
  <c r="H123" i="17"/>
  <c r="G123" i="17"/>
  <c r="F123" i="17"/>
  <c r="E123" i="17"/>
  <c r="C123" i="17"/>
  <c r="B123" i="17"/>
  <c r="AD122" i="17"/>
  <c r="AA122" i="17"/>
  <c r="Y122" i="17"/>
  <c r="X122" i="17"/>
  <c r="V122" i="17"/>
  <c r="Q122" i="17"/>
  <c r="H122" i="17"/>
  <c r="G122" i="17"/>
  <c r="F122" i="17"/>
  <c r="E122" i="17"/>
  <c r="C122" i="17"/>
  <c r="B122" i="17"/>
  <c r="AD121" i="17"/>
  <c r="AA121" i="17"/>
  <c r="Y121" i="17"/>
  <c r="X121" i="17"/>
  <c r="V121" i="17"/>
  <c r="Q121" i="17"/>
  <c r="H121" i="17"/>
  <c r="G121" i="17"/>
  <c r="F121" i="17"/>
  <c r="E121" i="17"/>
  <c r="C121" i="17"/>
  <c r="B121" i="17"/>
  <c r="AD120" i="17"/>
  <c r="AA120" i="17"/>
  <c r="Y120" i="17"/>
  <c r="X120" i="17"/>
  <c r="V120" i="17"/>
  <c r="Q120" i="17"/>
  <c r="H120" i="17"/>
  <c r="G120" i="17"/>
  <c r="F120" i="17"/>
  <c r="E120" i="17"/>
  <c r="C120" i="17"/>
  <c r="B120" i="17"/>
  <c r="AD119" i="17"/>
  <c r="AA119" i="17"/>
  <c r="Y119" i="17"/>
  <c r="X119" i="17"/>
  <c r="V119" i="17"/>
  <c r="Q119" i="17"/>
  <c r="H119" i="17"/>
  <c r="G119" i="17"/>
  <c r="F119" i="17"/>
  <c r="E119" i="17"/>
  <c r="C119" i="17"/>
  <c r="B119" i="17"/>
  <c r="AD118" i="17"/>
  <c r="AA118" i="17"/>
  <c r="Y118" i="17"/>
  <c r="X118" i="17"/>
  <c r="V118" i="17"/>
  <c r="Q118" i="17"/>
  <c r="H118" i="17"/>
  <c r="G118" i="17"/>
  <c r="F118" i="17"/>
  <c r="E118" i="17"/>
  <c r="C118" i="17"/>
  <c r="B118" i="17"/>
  <c r="AD117" i="17"/>
  <c r="AA117" i="17"/>
  <c r="Y117" i="17"/>
  <c r="X117" i="17"/>
  <c r="V117" i="17"/>
  <c r="Q117" i="17"/>
  <c r="H117" i="17"/>
  <c r="G117" i="17"/>
  <c r="F117" i="17"/>
  <c r="E117" i="17"/>
  <c r="C117" i="17"/>
  <c r="B117" i="17"/>
  <c r="AD116" i="17"/>
  <c r="AA116" i="17"/>
  <c r="Y116" i="17"/>
  <c r="X116" i="17"/>
  <c r="V116" i="17"/>
  <c r="Q116" i="17"/>
  <c r="H116" i="17"/>
  <c r="G116" i="17"/>
  <c r="F116" i="17"/>
  <c r="E116" i="17"/>
  <c r="C116" i="17"/>
  <c r="B116" i="17"/>
  <c r="AD115" i="17"/>
  <c r="AA115" i="17"/>
  <c r="Y115" i="17"/>
  <c r="X115" i="17"/>
  <c r="V115" i="17"/>
  <c r="Q115" i="17"/>
  <c r="H115" i="17"/>
  <c r="G115" i="17"/>
  <c r="F115" i="17"/>
  <c r="E115" i="17"/>
  <c r="C115" i="17"/>
  <c r="B115" i="17"/>
  <c r="AD114" i="17"/>
  <c r="AA114" i="17"/>
  <c r="Y114" i="17"/>
  <c r="X114" i="17"/>
  <c r="V114" i="17"/>
  <c r="Q114" i="17"/>
  <c r="H114" i="17"/>
  <c r="G114" i="17"/>
  <c r="F114" i="17"/>
  <c r="E114" i="17"/>
  <c r="C114" i="17"/>
  <c r="B114" i="17"/>
  <c r="AD113" i="17"/>
  <c r="AA113" i="17"/>
  <c r="Y113" i="17"/>
  <c r="X113" i="17"/>
  <c r="V113" i="17"/>
  <c r="Q113" i="17"/>
  <c r="H113" i="17"/>
  <c r="G113" i="17"/>
  <c r="F113" i="17"/>
  <c r="E113" i="17"/>
  <c r="C113" i="17"/>
  <c r="B113" i="17"/>
  <c r="AD112" i="17"/>
  <c r="AA112" i="17"/>
  <c r="Y112" i="17"/>
  <c r="X112" i="17"/>
  <c r="V112" i="17"/>
  <c r="Q112" i="17"/>
  <c r="H112" i="17"/>
  <c r="G112" i="17"/>
  <c r="F112" i="17"/>
  <c r="E112" i="17"/>
  <c r="C112" i="17"/>
  <c r="B112" i="17"/>
  <c r="AD111" i="17"/>
  <c r="AA111" i="17"/>
  <c r="Y111" i="17"/>
  <c r="X111" i="17"/>
  <c r="V111" i="17"/>
  <c r="Q111" i="17"/>
  <c r="H111" i="17"/>
  <c r="G111" i="17"/>
  <c r="F111" i="17"/>
  <c r="E111" i="17"/>
  <c r="C111" i="17"/>
  <c r="B111" i="17"/>
  <c r="AD110" i="17"/>
  <c r="AA110" i="17"/>
  <c r="Y110" i="17"/>
  <c r="X110" i="17"/>
  <c r="V110" i="17"/>
  <c r="Q110" i="17"/>
  <c r="H110" i="17"/>
  <c r="G110" i="17"/>
  <c r="F110" i="17"/>
  <c r="E110" i="17"/>
  <c r="C110" i="17"/>
  <c r="B110" i="17"/>
  <c r="AD109" i="17"/>
  <c r="AA109" i="17"/>
  <c r="Y109" i="17"/>
  <c r="X109" i="17"/>
  <c r="V109" i="17"/>
  <c r="Q109" i="17"/>
  <c r="H109" i="17"/>
  <c r="G109" i="17"/>
  <c r="F109" i="17"/>
  <c r="E109" i="17"/>
  <c r="C109" i="17"/>
  <c r="B109" i="17"/>
  <c r="AD108" i="17"/>
  <c r="AA108" i="17"/>
  <c r="Y108" i="17"/>
  <c r="X108" i="17"/>
  <c r="V108" i="17"/>
  <c r="Q108" i="17"/>
  <c r="H108" i="17"/>
  <c r="G108" i="17"/>
  <c r="F108" i="17"/>
  <c r="E108" i="17"/>
  <c r="C108" i="17"/>
  <c r="B108" i="17"/>
  <c r="AD107" i="17"/>
  <c r="AA107" i="17"/>
  <c r="Y107" i="17"/>
  <c r="X107" i="17"/>
  <c r="V107" i="17"/>
  <c r="Q107" i="17"/>
  <c r="H107" i="17"/>
  <c r="G107" i="17"/>
  <c r="F107" i="17"/>
  <c r="E107" i="17"/>
  <c r="C107" i="17"/>
  <c r="B107" i="17"/>
  <c r="AD106" i="17"/>
  <c r="AA106" i="17"/>
  <c r="Y106" i="17"/>
  <c r="X106" i="17"/>
  <c r="V106" i="17"/>
  <c r="Q106" i="17"/>
  <c r="H106" i="17"/>
  <c r="G106" i="17"/>
  <c r="F106" i="17"/>
  <c r="E106" i="17"/>
  <c r="C106" i="17"/>
  <c r="B106" i="17"/>
  <c r="AD105" i="17"/>
  <c r="AA105" i="17"/>
  <c r="Y105" i="17"/>
  <c r="X105" i="17"/>
  <c r="V105" i="17"/>
  <c r="Q105" i="17"/>
  <c r="H105" i="17"/>
  <c r="G105" i="17"/>
  <c r="F105" i="17"/>
  <c r="E105" i="17"/>
  <c r="C105" i="17"/>
  <c r="B105" i="17"/>
  <c r="AA104" i="17"/>
  <c r="Y104" i="17"/>
  <c r="X104" i="17"/>
  <c r="V104" i="17"/>
  <c r="Q104" i="17"/>
  <c r="H104" i="17"/>
  <c r="G104" i="17"/>
  <c r="F104" i="17"/>
  <c r="E104" i="17"/>
  <c r="C104" i="17"/>
  <c r="B104" i="17"/>
  <c r="AA103" i="17"/>
  <c r="Y103" i="17"/>
  <c r="X103" i="17"/>
  <c r="V103" i="17"/>
  <c r="Q103" i="17"/>
  <c r="H103" i="17"/>
  <c r="G103" i="17"/>
  <c r="F103" i="17"/>
  <c r="E103" i="17"/>
  <c r="C103" i="17"/>
  <c r="B103" i="17"/>
  <c r="AA102" i="17"/>
  <c r="Y102" i="17"/>
  <c r="X102" i="17"/>
  <c r="V102" i="17"/>
  <c r="Q102" i="17"/>
  <c r="H102" i="17"/>
  <c r="G102" i="17"/>
  <c r="F102" i="17"/>
  <c r="E102" i="17"/>
  <c r="C102" i="17"/>
  <c r="B102" i="17"/>
  <c r="AA101" i="17"/>
  <c r="Y101" i="17"/>
  <c r="X101" i="17"/>
  <c r="V101" i="17"/>
  <c r="Q101" i="17"/>
  <c r="H101" i="17"/>
  <c r="G101" i="17"/>
  <c r="F101" i="17"/>
  <c r="E101" i="17"/>
  <c r="C101" i="17"/>
  <c r="B101" i="17"/>
  <c r="AA100" i="17"/>
  <c r="Y100" i="17"/>
  <c r="X100" i="17"/>
  <c r="V100" i="17"/>
  <c r="Q100" i="17"/>
  <c r="H100" i="17"/>
  <c r="G100" i="17"/>
  <c r="F100" i="17"/>
  <c r="E100" i="17"/>
  <c r="C100" i="17"/>
  <c r="B100" i="17"/>
  <c r="AA99" i="17"/>
  <c r="Y99" i="17"/>
  <c r="X99" i="17"/>
  <c r="V99" i="17"/>
  <c r="Q99" i="17"/>
  <c r="H99" i="17"/>
  <c r="G99" i="17"/>
  <c r="F99" i="17"/>
  <c r="E99" i="17"/>
  <c r="C99" i="17"/>
  <c r="B99" i="17"/>
  <c r="AA98" i="17"/>
  <c r="Y98" i="17"/>
  <c r="X98" i="17"/>
  <c r="V98" i="17"/>
  <c r="Q98" i="17"/>
  <c r="H98" i="17"/>
  <c r="G98" i="17"/>
  <c r="F98" i="17"/>
  <c r="E98" i="17"/>
  <c r="C98" i="17"/>
  <c r="B98" i="17"/>
  <c r="AA97" i="17"/>
  <c r="Y97" i="17"/>
  <c r="X97" i="17"/>
  <c r="V97" i="17"/>
  <c r="Q97" i="17"/>
  <c r="H97" i="17"/>
  <c r="G97" i="17"/>
  <c r="F97" i="17"/>
  <c r="E97" i="17"/>
  <c r="C97" i="17"/>
  <c r="B97" i="17"/>
  <c r="AA96" i="17"/>
  <c r="Y96" i="17"/>
  <c r="X96" i="17"/>
  <c r="V96" i="17"/>
  <c r="Q96" i="17"/>
  <c r="H96" i="17"/>
  <c r="G96" i="17"/>
  <c r="F96" i="17"/>
  <c r="E96" i="17"/>
  <c r="C96" i="17"/>
  <c r="B96" i="17"/>
  <c r="AA95" i="17"/>
  <c r="Y95" i="17"/>
  <c r="X95" i="17"/>
  <c r="V95" i="17"/>
  <c r="Q95" i="17"/>
  <c r="H95" i="17"/>
  <c r="G95" i="17"/>
  <c r="F95" i="17"/>
  <c r="E95" i="17"/>
  <c r="C95" i="17"/>
  <c r="B95" i="17"/>
  <c r="AA94" i="17"/>
  <c r="Y94" i="17"/>
  <c r="X94" i="17"/>
  <c r="V94" i="17"/>
  <c r="Q94" i="17"/>
  <c r="H94" i="17"/>
  <c r="G94" i="17"/>
  <c r="F94" i="17"/>
  <c r="E94" i="17"/>
  <c r="C94" i="17"/>
  <c r="B94" i="17"/>
  <c r="AA93" i="17"/>
  <c r="Y93" i="17"/>
  <c r="X93" i="17"/>
  <c r="V93" i="17"/>
  <c r="Q93" i="17"/>
  <c r="H93" i="17"/>
  <c r="G93" i="17"/>
  <c r="F93" i="17"/>
  <c r="E93" i="17"/>
  <c r="C93" i="17"/>
  <c r="B93" i="17"/>
  <c r="AA92" i="17"/>
  <c r="Y92" i="17"/>
  <c r="X92" i="17"/>
  <c r="V92" i="17"/>
  <c r="Q92" i="17"/>
  <c r="H92" i="17"/>
  <c r="G92" i="17"/>
  <c r="F92" i="17"/>
  <c r="E92" i="17"/>
  <c r="C92" i="17"/>
  <c r="B92" i="17"/>
  <c r="AA91" i="17"/>
  <c r="Y91" i="17"/>
  <c r="X91" i="17"/>
  <c r="V91" i="17"/>
  <c r="Q91" i="17"/>
  <c r="H91" i="17"/>
  <c r="G91" i="17"/>
  <c r="F91" i="17"/>
  <c r="E91" i="17"/>
  <c r="C91" i="17"/>
  <c r="B91" i="17"/>
  <c r="AA90" i="17"/>
  <c r="Y90" i="17"/>
  <c r="X90" i="17"/>
  <c r="V90" i="17"/>
  <c r="Q90" i="17"/>
  <c r="H90" i="17"/>
  <c r="G90" i="17"/>
  <c r="F90" i="17"/>
  <c r="E90" i="17"/>
  <c r="C90" i="17"/>
  <c r="B90" i="17"/>
  <c r="AA89" i="17"/>
  <c r="Y89" i="17"/>
  <c r="X89" i="17"/>
  <c r="V89" i="17"/>
  <c r="Q89" i="17"/>
  <c r="H89" i="17"/>
  <c r="G89" i="17"/>
  <c r="F89" i="17"/>
  <c r="E89" i="17"/>
  <c r="C89" i="17"/>
  <c r="B89" i="17"/>
  <c r="AA88" i="17"/>
  <c r="Y88" i="17"/>
  <c r="X88" i="17"/>
  <c r="V88" i="17"/>
  <c r="Q88" i="17"/>
  <c r="H88" i="17"/>
  <c r="G88" i="17"/>
  <c r="F88" i="17"/>
  <c r="E88" i="17"/>
  <c r="C88" i="17"/>
  <c r="B88" i="17"/>
  <c r="AA87" i="17"/>
  <c r="Y87" i="17"/>
  <c r="X87" i="17"/>
  <c r="V87" i="17"/>
  <c r="Q87" i="17"/>
  <c r="H87" i="17"/>
  <c r="G87" i="17"/>
  <c r="F87" i="17"/>
  <c r="E87" i="17"/>
  <c r="C87" i="17"/>
  <c r="B87" i="17"/>
  <c r="AA86" i="17"/>
  <c r="Y86" i="17"/>
  <c r="X86" i="17"/>
  <c r="V86" i="17"/>
  <c r="Q86" i="17"/>
  <c r="H86" i="17"/>
  <c r="G86" i="17"/>
  <c r="F86" i="17"/>
  <c r="E86" i="17"/>
  <c r="C86" i="17"/>
  <c r="B86" i="17"/>
  <c r="AA85" i="17"/>
  <c r="Y85" i="17"/>
  <c r="X85" i="17"/>
  <c r="V85" i="17"/>
  <c r="Q85" i="17"/>
  <c r="H85" i="17"/>
  <c r="G85" i="17"/>
  <c r="F85" i="17"/>
  <c r="E85" i="17"/>
  <c r="C85" i="17"/>
  <c r="B85" i="17"/>
  <c r="AA84" i="17"/>
  <c r="Y84" i="17"/>
  <c r="X84" i="17"/>
  <c r="V84" i="17"/>
  <c r="Q84" i="17"/>
  <c r="H84" i="17"/>
  <c r="G84" i="17"/>
  <c r="F84" i="17"/>
  <c r="E84" i="17"/>
  <c r="C84" i="17"/>
  <c r="B84" i="17"/>
  <c r="AA83" i="17"/>
  <c r="Y83" i="17"/>
  <c r="X83" i="17"/>
  <c r="V83" i="17"/>
  <c r="Q83" i="17"/>
  <c r="H83" i="17"/>
  <c r="G83" i="17"/>
  <c r="F83" i="17"/>
  <c r="E83" i="17"/>
  <c r="C83" i="17"/>
  <c r="B83" i="17"/>
  <c r="AA82" i="17"/>
  <c r="Y82" i="17"/>
  <c r="X82" i="17"/>
  <c r="V82" i="17"/>
  <c r="Q82" i="17"/>
  <c r="H82" i="17"/>
  <c r="G82" i="17"/>
  <c r="F82" i="17"/>
  <c r="E82" i="17"/>
  <c r="C82" i="17"/>
  <c r="B82" i="17"/>
  <c r="AA81" i="17"/>
  <c r="Y81" i="17"/>
  <c r="X81" i="17"/>
  <c r="V81" i="17"/>
  <c r="Q81" i="17"/>
  <c r="H81" i="17"/>
  <c r="G81" i="17"/>
  <c r="F81" i="17"/>
  <c r="E81" i="17"/>
  <c r="C81" i="17"/>
  <c r="B81" i="17"/>
  <c r="AA80" i="17"/>
  <c r="Y80" i="17"/>
  <c r="X80" i="17"/>
  <c r="V80" i="17"/>
  <c r="Q80" i="17"/>
  <c r="H80" i="17"/>
  <c r="G80" i="17"/>
  <c r="F80" i="17"/>
  <c r="E80" i="17"/>
  <c r="C80" i="17"/>
  <c r="B80" i="17"/>
  <c r="AA79" i="17"/>
  <c r="Y79" i="17"/>
  <c r="X79" i="17"/>
  <c r="V79" i="17"/>
  <c r="Q79" i="17"/>
  <c r="H79" i="17"/>
  <c r="G79" i="17"/>
  <c r="F79" i="17"/>
  <c r="E79" i="17"/>
  <c r="C79" i="17"/>
  <c r="B79" i="17"/>
  <c r="AA78" i="17"/>
  <c r="Y78" i="17"/>
  <c r="X78" i="17"/>
  <c r="V78" i="17"/>
  <c r="Q78" i="17"/>
  <c r="H78" i="17"/>
  <c r="G78" i="17"/>
  <c r="F78" i="17"/>
  <c r="E78" i="17"/>
  <c r="C78" i="17"/>
  <c r="B78" i="17"/>
  <c r="AA77" i="17"/>
  <c r="Y77" i="17"/>
  <c r="X77" i="17"/>
  <c r="V77" i="17"/>
  <c r="Q77" i="17"/>
  <c r="H77" i="17"/>
  <c r="G77" i="17"/>
  <c r="F77" i="17"/>
  <c r="E77" i="17"/>
  <c r="C77" i="17"/>
  <c r="B77" i="17"/>
  <c r="AA76" i="17"/>
  <c r="Y76" i="17"/>
  <c r="X76" i="17"/>
  <c r="V76" i="17"/>
  <c r="Q76" i="17"/>
  <c r="H76" i="17"/>
  <c r="G76" i="17"/>
  <c r="F76" i="17"/>
  <c r="E76" i="17"/>
  <c r="C76" i="17"/>
  <c r="B76" i="17"/>
  <c r="AA75" i="17"/>
  <c r="Y75" i="17"/>
  <c r="X75" i="17"/>
  <c r="V75" i="17"/>
  <c r="Q75" i="17"/>
  <c r="H75" i="17"/>
  <c r="G75" i="17"/>
  <c r="F75" i="17"/>
  <c r="E75" i="17"/>
  <c r="C75" i="17"/>
  <c r="B75" i="17"/>
  <c r="AA74" i="17"/>
  <c r="Y74" i="17"/>
  <c r="X74" i="17"/>
  <c r="V74" i="17"/>
  <c r="Q74" i="17"/>
  <c r="H74" i="17"/>
  <c r="G74" i="17"/>
  <c r="F74" i="17"/>
  <c r="E74" i="17"/>
  <c r="C74" i="17"/>
  <c r="B74" i="17"/>
  <c r="AA73" i="17"/>
  <c r="Y73" i="17"/>
  <c r="X73" i="17"/>
  <c r="V73" i="17"/>
  <c r="Q73" i="17"/>
  <c r="H73" i="17"/>
  <c r="G73" i="17"/>
  <c r="F73" i="17"/>
  <c r="E73" i="17"/>
  <c r="C73" i="17"/>
  <c r="B73" i="17"/>
  <c r="AA72" i="17"/>
  <c r="Y72" i="17"/>
  <c r="X72" i="17"/>
  <c r="V72" i="17"/>
  <c r="Q72" i="17"/>
  <c r="H72" i="17"/>
  <c r="G72" i="17"/>
  <c r="F72" i="17"/>
  <c r="E72" i="17"/>
  <c r="C72" i="17"/>
  <c r="B72" i="17"/>
  <c r="AA71" i="17"/>
  <c r="Y71" i="17"/>
  <c r="X71" i="17"/>
  <c r="V71" i="17"/>
  <c r="Q71" i="17"/>
  <c r="H71" i="17"/>
  <c r="G71" i="17"/>
  <c r="F71" i="17"/>
  <c r="E71" i="17"/>
  <c r="C71" i="17"/>
  <c r="B71" i="17"/>
  <c r="AA70" i="17"/>
  <c r="Y70" i="17"/>
  <c r="X70" i="17"/>
  <c r="V70" i="17"/>
  <c r="Q70" i="17"/>
  <c r="H70" i="17"/>
  <c r="G70" i="17"/>
  <c r="F70" i="17"/>
  <c r="E70" i="17"/>
  <c r="C70" i="17"/>
  <c r="B70" i="17"/>
  <c r="AA69" i="17"/>
  <c r="Y69" i="17"/>
  <c r="X69" i="17"/>
  <c r="V69" i="17"/>
  <c r="Q69" i="17"/>
  <c r="H69" i="17"/>
  <c r="G69" i="17"/>
  <c r="F69" i="17"/>
  <c r="E69" i="17"/>
  <c r="C69" i="17"/>
  <c r="B69" i="17"/>
  <c r="AA68" i="17"/>
  <c r="Y68" i="17"/>
  <c r="X68" i="17"/>
  <c r="V68" i="17"/>
  <c r="Q68" i="17"/>
  <c r="H68" i="17"/>
  <c r="G68" i="17"/>
  <c r="F68" i="17"/>
  <c r="E68" i="17"/>
  <c r="C68" i="17"/>
  <c r="B68" i="17"/>
  <c r="AA67" i="17"/>
  <c r="Y67" i="17"/>
  <c r="X67" i="17"/>
  <c r="V67" i="17"/>
  <c r="Q67" i="17"/>
  <c r="H67" i="17"/>
  <c r="G67" i="17"/>
  <c r="F67" i="17"/>
  <c r="E67" i="17"/>
  <c r="C67" i="17"/>
  <c r="B67" i="17"/>
  <c r="AA66" i="17"/>
  <c r="Y66" i="17"/>
  <c r="X66" i="17"/>
  <c r="V66" i="17"/>
  <c r="Q66" i="17"/>
  <c r="H66" i="17"/>
  <c r="G66" i="17"/>
  <c r="F66" i="17"/>
  <c r="E66" i="17"/>
  <c r="C66" i="17"/>
  <c r="B66" i="17"/>
  <c r="AA65" i="17"/>
  <c r="Y65" i="17"/>
  <c r="X65" i="17"/>
  <c r="V65" i="17"/>
  <c r="Q65" i="17"/>
  <c r="H65" i="17"/>
  <c r="G65" i="17"/>
  <c r="F65" i="17"/>
  <c r="E65" i="17"/>
  <c r="C65" i="17"/>
  <c r="B65" i="17"/>
  <c r="AA64" i="17"/>
  <c r="Y64" i="17"/>
  <c r="X64" i="17"/>
  <c r="V64" i="17"/>
  <c r="Q64" i="17"/>
  <c r="H64" i="17"/>
  <c r="G64" i="17"/>
  <c r="F64" i="17"/>
  <c r="E64" i="17"/>
  <c r="C64" i="17"/>
  <c r="B64" i="17"/>
  <c r="AA63" i="17"/>
  <c r="Y63" i="17"/>
  <c r="X63" i="17"/>
  <c r="V63" i="17"/>
  <c r="Q63" i="17"/>
  <c r="H63" i="17"/>
  <c r="G63" i="17"/>
  <c r="F63" i="17"/>
  <c r="E63" i="17"/>
  <c r="C63" i="17"/>
  <c r="B63" i="17"/>
  <c r="AA62" i="17"/>
  <c r="Y62" i="17"/>
  <c r="X62" i="17"/>
  <c r="V62" i="17"/>
  <c r="Q62" i="17"/>
  <c r="H62" i="17"/>
  <c r="G62" i="17"/>
  <c r="F62" i="17"/>
  <c r="E62" i="17"/>
  <c r="C62" i="17"/>
  <c r="B62" i="17"/>
  <c r="AA61" i="17"/>
  <c r="Y61" i="17"/>
  <c r="X61" i="17"/>
  <c r="V61" i="17"/>
  <c r="Q61" i="17"/>
  <c r="H61" i="17"/>
  <c r="G61" i="17"/>
  <c r="F61" i="17"/>
  <c r="E61" i="17"/>
  <c r="C61" i="17"/>
  <c r="B61" i="17"/>
  <c r="AA60" i="17"/>
  <c r="Y60" i="17"/>
  <c r="X60" i="17"/>
  <c r="V60" i="17"/>
  <c r="Q60" i="17"/>
  <c r="H60" i="17"/>
  <c r="G60" i="17"/>
  <c r="F60" i="17"/>
  <c r="E60" i="17"/>
  <c r="C60" i="17"/>
  <c r="B60" i="17"/>
  <c r="AA59" i="17"/>
  <c r="Y59" i="17"/>
  <c r="X59" i="17"/>
  <c r="V59" i="17"/>
  <c r="Q59" i="17"/>
  <c r="H59" i="17"/>
  <c r="G59" i="17"/>
  <c r="F59" i="17"/>
  <c r="E59" i="17"/>
  <c r="C59" i="17"/>
  <c r="B59" i="17"/>
  <c r="AA58" i="17"/>
  <c r="Y58" i="17"/>
  <c r="X58" i="17"/>
  <c r="V58" i="17"/>
  <c r="Q58" i="17"/>
  <c r="H58" i="17"/>
  <c r="G58" i="17"/>
  <c r="F58" i="17"/>
  <c r="E58" i="17"/>
  <c r="C58" i="17"/>
  <c r="B58" i="17"/>
  <c r="AA57" i="17"/>
  <c r="Y57" i="17"/>
  <c r="X57" i="17"/>
  <c r="V57" i="17"/>
  <c r="Q57" i="17"/>
  <c r="H57" i="17"/>
  <c r="G57" i="17"/>
  <c r="F57" i="17"/>
  <c r="E57" i="17"/>
  <c r="C57" i="17"/>
  <c r="B57" i="17"/>
  <c r="AA56" i="17"/>
  <c r="Y56" i="17"/>
  <c r="X56" i="17"/>
  <c r="V56" i="17"/>
  <c r="Q56" i="17"/>
  <c r="H56" i="17"/>
  <c r="G56" i="17"/>
  <c r="F56" i="17"/>
  <c r="E56" i="17"/>
  <c r="C56" i="17"/>
  <c r="B56" i="17"/>
  <c r="AA55" i="17"/>
  <c r="Y55" i="17"/>
  <c r="X55" i="17"/>
  <c r="V55" i="17"/>
  <c r="Q55" i="17"/>
  <c r="H55" i="17"/>
  <c r="G55" i="17"/>
  <c r="F55" i="17"/>
  <c r="E55" i="17"/>
  <c r="C55" i="17"/>
  <c r="B55" i="17"/>
  <c r="AA54" i="17"/>
  <c r="Y54" i="17"/>
  <c r="X54" i="17"/>
  <c r="V54" i="17"/>
  <c r="Q54" i="17"/>
  <c r="H54" i="17"/>
  <c r="G54" i="17"/>
  <c r="F54" i="17"/>
  <c r="E54" i="17"/>
  <c r="C54" i="17"/>
  <c r="B54" i="17"/>
  <c r="AA53" i="17"/>
  <c r="Y53" i="17"/>
  <c r="X53" i="17"/>
  <c r="V53" i="17"/>
  <c r="Q53" i="17"/>
  <c r="H53" i="17"/>
  <c r="G53" i="17"/>
  <c r="F53" i="17"/>
  <c r="E53" i="17"/>
  <c r="C53" i="17"/>
  <c r="B53" i="17"/>
  <c r="AA52" i="17"/>
  <c r="Y52" i="17"/>
  <c r="X52" i="17"/>
  <c r="V52" i="17"/>
  <c r="Q52" i="17"/>
  <c r="H52" i="17"/>
  <c r="G52" i="17"/>
  <c r="F52" i="17"/>
  <c r="E52" i="17"/>
  <c r="C52" i="17"/>
  <c r="B52" i="17"/>
  <c r="AA51" i="17"/>
  <c r="Y51" i="17"/>
  <c r="X51" i="17"/>
  <c r="V51" i="17"/>
  <c r="Q51" i="17"/>
  <c r="H51" i="17"/>
  <c r="G51" i="17"/>
  <c r="F51" i="17"/>
  <c r="E51" i="17"/>
  <c r="C51" i="17"/>
  <c r="B51" i="17"/>
  <c r="AA50" i="17"/>
  <c r="Y50" i="17"/>
  <c r="X50" i="17"/>
  <c r="V50" i="17"/>
  <c r="Q50" i="17"/>
  <c r="H50" i="17"/>
  <c r="G50" i="17"/>
  <c r="F50" i="17"/>
  <c r="E50" i="17"/>
  <c r="C50" i="17"/>
  <c r="B50" i="17"/>
  <c r="AA49" i="17"/>
  <c r="Y49" i="17"/>
  <c r="X49" i="17"/>
  <c r="V49" i="17"/>
  <c r="Q49" i="17"/>
  <c r="H49" i="17"/>
  <c r="G49" i="17"/>
  <c r="F49" i="17"/>
  <c r="E49" i="17"/>
  <c r="C49" i="17"/>
  <c r="B49" i="17"/>
  <c r="AA48" i="17"/>
  <c r="Y48" i="17"/>
  <c r="X48" i="17"/>
  <c r="V48" i="17"/>
  <c r="Q48" i="17"/>
  <c r="H48" i="17"/>
  <c r="G48" i="17"/>
  <c r="F48" i="17"/>
  <c r="E48" i="17"/>
  <c r="C48" i="17"/>
  <c r="B48" i="17"/>
  <c r="AA47" i="17"/>
  <c r="Y47" i="17"/>
  <c r="X47" i="17"/>
  <c r="V47" i="17"/>
  <c r="Q47" i="17"/>
  <c r="H47" i="17"/>
  <c r="G47" i="17"/>
  <c r="F47" i="17"/>
  <c r="E47" i="17"/>
  <c r="C47" i="17"/>
  <c r="B47" i="17"/>
  <c r="AA46" i="17"/>
  <c r="Y46" i="17"/>
  <c r="X46" i="17"/>
  <c r="V46" i="17"/>
  <c r="Q46" i="17"/>
  <c r="H46" i="17"/>
  <c r="G46" i="17"/>
  <c r="F46" i="17"/>
  <c r="E46" i="17"/>
  <c r="C46" i="17"/>
  <c r="B46" i="17"/>
  <c r="AA45" i="17"/>
  <c r="Y45" i="17"/>
  <c r="X45" i="17"/>
  <c r="V45" i="17"/>
  <c r="Q45" i="17"/>
  <c r="H45" i="17"/>
  <c r="G45" i="17"/>
  <c r="F45" i="17"/>
  <c r="E45" i="17"/>
  <c r="C45" i="17"/>
  <c r="B45" i="17"/>
  <c r="AA44" i="17"/>
  <c r="Y44" i="17"/>
  <c r="X44" i="17"/>
  <c r="V44" i="17"/>
  <c r="Q44" i="17"/>
  <c r="H44" i="17"/>
  <c r="G44" i="17"/>
  <c r="F44" i="17"/>
  <c r="E44" i="17"/>
  <c r="C44" i="17"/>
  <c r="B44" i="17"/>
  <c r="AA43" i="17"/>
  <c r="Y43" i="17"/>
  <c r="X43" i="17"/>
  <c r="V43" i="17"/>
  <c r="Q43" i="17"/>
  <c r="H43" i="17"/>
  <c r="G43" i="17"/>
  <c r="F43" i="17"/>
  <c r="E43" i="17"/>
  <c r="C43" i="17"/>
  <c r="B43" i="17"/>
  <c r="AA42" i="17"/>
  <c r="Y42" i="17"/>
  <c r="X42" i="17"/>
  <c r="V42" i="17"/>
  <c r="Q42" i="17"/>
  <c r="H42" i="17"/>
  <c r="G42" i="17"/>
  <c r="F42" i="17"/>
  <c r="E42" i="17"/>
  <c r="C42" i="17"/>
  <c r="B42" i="17"/>
  <c r="AA41" i="17"/>
  <c r="Y41" i="17"/>
  <c r="X41" i="17"/>
  <c r="V41" i="17"/>
  <c r="Q41" i="17"/>
  <c r="H41" i="17"/>
  <c r="G41" i="17"/>
  <c r="F41" i="17"/>
  <c r="E41" i="17"/>
  <c r="C41" i="17"/>
  <c r="B41" i="17"/>
  <c r="AA40" i="17"/>
  <c r="Y40" i="17"/>
  <c r="X40" i="17"/>
  <c r="V40" i="17"/>
  <c r="Q40" i="17"/>
  <c r="H40" i="17"/>
  <c r="G40" i="17"/>
  <c r="F40" i="17"/>
  <c r="E40" i="17"/>
  <c r="C40" i="17"/>
  <c r="B40" i="17"/>
  <c r="AA39" i="17"/>
  <c r="Y39" i="17"/>
  <c r="X39" i="17"/>
  <c r="V39" i="17"/>
  <c r="Q39" i="17"/>
  <c r="H39" i="17"/>
  <c r="G39" i="17"/>
  <c r="F39" i="17"/>
  <c r="E39" i="17"/>
  <c r="C39" i="17"/>
  <c r="B39" i="17"/>
  <c r="AA38" i="17"/>
  <c r="Y38" i="17"/>
  <c r="X38" i="17"/>
  <c r="V38" i="17"/>
  <c r="Q38" i="17"/>
  <c r="H38" i="17"/>
  <c r="G38" i="17"/>
  <c r="F38" i="17"/>
  <c r="E38" i="17"/>
  <c r="C38" i="17"/>
  <c r="B38" i="17"/>
  <c r="AA37" i="17"/>
  <c r="Y37" i="17"/>
  <c r="X37" i="17"/>
  <c r="V37" i="17"/>
  <c r="Q37" i="17"/>
  <c r="H37" i="17"/>
  <c r="G37" i="17"/>
  <c r="F37" i="17"/>
  <c r="E37" i="17"/>
  <c r="C37" i="17"/>
  <c r="B37" i="17"/>
  <c r="AA36" i="17"/>
  <c r="Y36" i="17"/>
  <c r="X36" i="17"/>
  <c r="V36" i="17"/>
  <c r="Q36" i="17"/>
  <c r="H36" i="17"/>
  <c r="G36" i="17"/>
  <c r="F36" i="17"/>
  <c r="E36" i="17"/>
  <c r="C36" i="17"/>
  <c r="B36" i="17"/>
  <c r="AA35" i="17"/>
  <c r="Y35" i="17"/>
  <c r="X35" i="17"/>
  <c r="V35" i="17"/>
  <c r="Q35" i="17"/>
  <c r="H35" i="17"/>
  <c r="G35" i="17"/>
  <c r="F35" i="17"/>
  <c r="E35" i="17"/>
  <c r="C35" i="17"/>
  <c r="B35" i="17"/>
  <c r="AA34" i="17"/>
  <c r="Y34" i="17"/>
  <c r="X34" i="17"/>
  <c r="V34" i="17"/>
  <c r="Q34" i="17"/>
  <c r="H34" i="17"/>
  <c r="G34" i="17"/>
  <c r="F34" i="17"/>
  <c r="E34" i="17"/>
  <c r="C34" i="17"/>
  <c r="B34" i="17"/>
  <c r="AA33" i="17"/>
  <c r="Y33" i="17"/>
  <c r="X33" i="17"/>
  <c r="V33" i="17"/>
  <c r="Q33" i="17"/>
  <c r="H33" i="17"/>
  <c r="G33" i="17"/>
  <c r="F33" i="17"/>
  <c r="E33" i="17"/>
  <c r="C33" i="17"/>
  <c r="B33" i="17"/>
  <c r="AA32" i="17"/>
  <c r="Y32" i="17"/>
  <c r="X32" i="17"/>
  <c r="V32" i="17"/>
  <c r="Q32" i="17"/>
  <c r="H32" i="17"/>
  <c r="G32" i="17"/>
  <c r="F32" i="17"/>
  <c r="E32" i="17"/>
  <c r="C32" i="17"/>
  <c r="B32" i="17"/>
  <c r="AA31" i="17"/>
  <c r="Y31" i="17"/>
  <c r="X31" i="17"/>
  <c r="V31" i="17"/>
  <c r="Q31" i="17"/>
  <c r="H31" i="17"/>
  <c r="G31" i="17"/>
  <c r="F31" i="17"/>
  <c r="E31" i="17"/>
  <c r="C31" i="17"/>
  <c r="B31" i="17"/>
  <c r="AA30" i="17"/>
  <c r="Y30" i="17"/>
  <c r="X30" i="17"/>
  <c r="V30" i="17"/>
  <c r="Q30" i="17"/>
  <c r="H30" i="17"/>
  <c r="G30" i="17"/>
  <c r="F30" i="17"/>
  <c r="E30" i="17"/>
  <c r="C30" i="17"/>
  <c r="B30" i="17"/>
  <c r="AA29" i="17"/>
  <c r="Y29" i="17"/>
  <c r="X29" i="17"/>
  <c r="V29" i="17"/>
  <c r="Q29" i="17"/>
  <c r="H29" i="17"/>
  <c r="G29" i="17"/>
  <c r="F29" i="17"/>
  <c r="E29" i="17"/>
  <c r="C29" i="17"/>
  <c r="B29" i="17"/>
  <c r="AA28" i="17"/>
  <c r="Y28" i="17"/>
  <c r="X28" i="17"/>
  <c r="V28" i="17"/>
  <c r="Q28" i="17"/>
  <c r="H28" i="17"/>
  <c r="G28" i="17"/>
  <c r="F28" i="17"/>
  <c r="E28" i="17"/>
  <c r="C28" i="17"/>
  <c r="B28" i="17"/>
  <c r="AA27" i="17"/>
  <c r="Y27" i="17"/>
  <c r="X27" i="17"/>
  <c r="V27" i="17"/>
  <c r="Q27" i="17"/>
  <c r="H27" i="17"/>
  <c r="G27" i="17"/>
  <c r="F27" i="17"/>
  <c r="E27" i="17"/>
  <c r="C27" i="17"/>
  <c r="B27" i="17"/>
  <c r="AA26" i="17"/>
  <c r="Y26" i="17"/>
  <c r="X26" i="17"/>
  <c r="V26" i="17"/>
  <c r="Q26" i="17"/>
  <c r="H26" i="17"/>
  <c r="G26" i="17"/>
  <c r="F26" i="17"/>
  <c r="E26" i="17"/>
  <c r="C26" i="17"/>
  <c r="B26" i="17"/>
  <c r="AA25" i="17"/>
  <c r="Y25" i="17"/>
  <c r="X25" i="17"/>
  <c r="V25" i="17"/>
  <c r="Q25" i="17"/>
  <c r="H25" i="17"/>
  <c r="G25" i="17"/>
  <c r="F25" i="17"/>
  <c r="E25" i="17"/>
  <c r="C25" i="17"/>
  <c r="B25" i="17"/>
  <c r="AA24" i="17"/>
  <c r="Y24" i="17"/>
  <c r="X24" i="17"/>
  <c r="V24" i="17"/>
  <c r="Q24" i="17"/>
  <c r="H24" i="17"/>
  <c r="G24" i="17"/>
  <c r="F24" i="17"/>
  <c r="E24" i="17"/>
  <c r="C24" i="17"/>
  <c r="B24" i="17"/>
  <c r="AA23" i="17"/>
  <c r="Y23" i="17"/>
  <c r="X23" i="17"/>
  <c r="V23" i="17"/>
  <c r="Q23" i="17"/>
  <c r="H23" i="17"/>
  <c r="G23" i="17"/>
  <c r="F23" i="17"/>
  <c r="E23" i="17"/>
  <c r="C23" i="17"/>
  <c r="B23" i="17"/>
  <c r="AA22" i="17"/>
  <c r="Y22" i="17"/>
  <c r="X22" i="17"/>
  <c r="V22" i="17"/>
  <c r="Q22" i="17"/>
  <c r="H22" i="17"/>
  <c r="G22" i="17"/>
  <c r="F22" i="17"/>
  <c r="E22" i="17"/>
  <c r="C22" i="17"/>
  <c r="B22" i="17"/>
  <c r="AA21" i="17"/>
  <c r="Y21" i="17"/>
  <c r="X21" i="17"/>
  <c r="V21" i="17"/>
  <c r="Q21" i="17"/>
  <c r="H21" i="17"/>
  <c r="G21" i="17"/>
  <c r="F21" i="17"/>
  <c r="E21" i="17"/>
  <c r="C21" i="17"/>
  <c r="B21" i="17"/>
  <c r="AA20" i="17"/>
  <c r="Y20" i="17"/>
  <c r="X20" i="17"/>
  <c r="V20" i="17"/>
  <c r="Q20" i="17"/>
  <c r="H20" i="17"/>
  <c r="G20" i="17"/>
  <c r="F20" i="17"/>
  <c r="E20" i="17"/>
  <c r="C20" i="17"/>
  <c r="B20" i="17"/>
  <c r="AA19" i="17"/>
  <c r="Y19" i="17"/>
  <c r="X19" i="17"/>
  <c r="V19" i="17"/>
  <c r="Q19" i="17"/>
  <c r="H19" i="17"/>
  <c r="G19" i="17"/>
  <c r="F19" i="17"/>
  <c r="E19" i="17"/>
  <c r="C19" i="17"/>
  <c r="B19" i="17"/>
  <c r="AA18" i="17"/>
  <c r="Y18" i="17"/>
  <c r="X18" i="17"/>
  <c r="V18" i="17"/>
  <c r="Q18" i="17"/>
  <c r="H18" i="17"/>
  <c r="G18" i="17"/>
  <c r="F18" i="17"/>
  <c r="E18" i="17"/>
  <c r="C18" i="17"/>
  <c r="B18" i="17"/>
  <c r="AA17" i="17"/>
  <c r="Y17" i="17"/>
  <c r="X17" i="17"/>
  <c r="V17" i="17"/>
  <c r="Q17" i="17"/>
  <c r="H17" i="17"/>
  <c r="G17" i="17"/>
  <c r="F17" i="17"/>
  <c r="E17" i="17"/>
  <c r="C17" i="17"/>
  <c r="B17" i="17"/>
  <c r="AA16" i="17"/>
  <c r="Y16" i="17"/>
  <c r="X16" i="17"/>
  <c r="V16" i="17"/>
  <c r="Q16" i="17"/>
  <c r="H16" i="17"/>
  <c r="G16" i="17"/>
  <c r="F16" i="17"/>
  <c r="E16" i="17"/>
  <c r="C16" i="17"/>
  <c r="B16" i="17"/>
  <c r="AA15" i="17"/>
  <c r="Y15" i="17"/>
  <c r="X15" i="17"/>
  <c r="V15" i="17"/>
  <c r="Q15" i="17"/>
  <c r="H15" i="17"/>
  <c r="G15" i="17"/>
  <c r="F15" i="17"/>
  <c r="E15" i="17"/>
  <c r="C15" i="17"/>
  <c r="B15" i="17"/>
  <c r="AA14" i="17"/>
  <c r="Y14" i="17"/>
  <c r="X14" i="17"/>
  <c r="V14" i="17"/>
  <c r="Q14" i="17"/>
  <c r="H14" i="17"/>
  <c r="G14" i="17"/>
  <c r="F14" i="17"/>
  <c r="E14" i="17"/>
  <c r="C14" i="17"/>
  <c r="B14" i="17"/>
  <c r="AA13" i="17"/>
  <c r="Y13" i="17"/>
  <c r="X13" i="17"/>
  <c r="V13" i="17"/>
  <c r="Q13" i="17"/>
  <c r="H13" i="17"/>
  <c r="G13" i="17"/>
  <c r="F13" i="17"/>
  <c r="E13" i="17"/>
  <c r="C13" i="17"/>
  <c r="B13" i="17"/>
  <c r="AA12" i="17"/>
  <c r="Y12" i="17"/>
  <c r="X12" i="17"/>
  <c r="V12" i="17"/>
  <c r="Q12" i="17"/>
  <c r="H12" i="17"/>
  <c r="G12" i="17"/>
  <c r="F12" i="17"/>
  <c r="E12" i="17"/>
  <c r="C12" i="17"/>
  <c r="B12" i="17"/>
  <c r="AA11" i="17"/>
  <c r="Y11" i="17"/>
  <c r="X11" i="17"/>
  <c r="V11" i="17"/>
  <c r="Q11" i="17"/>
  <c r="H11" i="17"/>
  <c r="G11" i="17"/>
  <c r="F11" i="17"/>
  <c r="E11" i="17"/>
  <c r="C11" i="17"/>
  <c r="B11" i="17"/>
  <c r="AA10" i="17"/>
  <c r="Y10" i="17"/>
  <c r="X10" i="17"/>
  <c r="V10" i="17"/>
  <c r="Q10" i="17"/>
  <c r="H10" i="17"/>
  <c r="G10" i="17"/>
  <c r="F10" i="17"/>
  <c r="E10" i="17"/>
  <c r="C10" i="17"/>
  <c r="B10" i="17"/>
  <c r="AA9" i="17"/>
  <c r="Y9" i="17"/>
  <c r="X9" i="17"/>
  <c r="V9" i="17"/>
  <c r="Q9" i="17"/>
  <c r="H9" i="17"/>
  <c r="G9" i="17"/>
  <c r="F9" i="17"/>
  <c r="E9" i="17"/>
  <c r="C9" i="17"/>
  <c r="B9" i="17"/>
  <c r="AA8" i="17"/>
  <c r="Y8" i="17"/>
  <c r="X8" i="17"/>
  <c r="V8" i="17"/>
  <c r="Q8" i="17"/>
  <c r="H8" i="17"/>
  <c r="G8" i="17"/>
  <c r="F8" i="17"/>
  <c r="E8" i="17"/>
  <c r="C8" i="17"/>
  <c r="B8" i="17"/>
  <c r="AA7" i="17"/>
  <c r="Y7" i="17"/>
  <c r="X7" i="17"/>
  <c r="V7" i="17"/>
  <c r="Q7" i="17"/>
  <c r="H7" i="17"/>
  <c r="G7" i="17"/>
  <c r="F7" i="17"/>
  <c r="E7" i="17"/>
  <c r="C7" i="17"/>
  <c r="B7" i="17"/>
  <c r="AA506" i="16"/>
  <c r="Y506" i="16"/>
  <c r="X506" i="16"/>
  <c r="V506" i="16"/>
  <c r="H506" i="16"/>
  <c r="G506" i="16"/>
  <c r="F506" i="16"/>
  <c r="AD506" i="16" s="1"/>
  <c r="E506" i="16"/>
  <c r="C506" i="16"/>
  <c r="B506" i="16"/>
  <c r="AA505" i="16"/>
  <c r="Y505" i="16"/>
  <c r="X505" i="16"/>
  <c r="V505" i="16"/>
  <c r="H505" i="16"/>
  <c r="G505" i="16"/>
  <c r="F505" i="16"/>
  <c r="AD505" i="16" s="1"/>
  <c r="E505" i="16"/>
  <c r="C505" i="16"/>
  <c r="B505" i="16"/>
  <c r="AD504" i="16"/>
  <c r="AA504" i="16"/>
  <c r="Y504" i="16"/>
  <c r="X504" i="16"/>
  <c r="V504" i="16"/>
  <c r="H504" i="16"/>
  <c r="G504" i="16"/>
  <c r="F504" i="16"/>
  <c r="E504" i="16"/>
  <c r="C504" i="16"/>
  <c r="B504" i="16"/>
  <c r="AD503" i="16"/>
  <c r="AA503" i="16"/>
  <c r="Y503" i="16"/>
  <c r="X503" i="16"/>
  <c r="V503" i="16"/>
  <c r="H503" i="16"/>
  <c r="G503" i="16"/>
  <c r="F503" i="16"/>
  <c r="E503" i="16"/>
  <c r="C503" i="16"/>
  <c r="B503" i="16"/>
  <c r="AD502" i="16"/>
  <c r="AA502" i="16"/>
  <c r="Y502" i="16"/>
  <c r="X502" i="16"/>
  <c r="V502" i="16"/>
  <c r="H502" i="16"/>
  <c r="G502" i="16"/>
  <c r="F502" i="16"/>
  <c r="E502" i="16"/>
  <c r="C502" i="16"/>
  <c r="B502" i="16"/>
  <c r="AD501" i="16"/>
  <c r="AA501" i="16"/>
  <c r="Y501" i="16"/>
  <c r="X501" i="16"/>
  <c r="V501" i="16"/>
  <c r="H501" i="16"/>
  <c r="G501" i="16"/>
  <c r="F501" i="16"/>
  <c r="E501" i="16"/>
  <c r="C501" i="16"/>
  <c r="B501" i="16"/>
  <c r="AD500" i="16"/>
  <c r="AA500" i="16"/>
  <c r="Y500" i="16"/>
  <c r="X500" i="16"/>
  <c r="V500" i="16"/>
  <c r="H500" i="16"/>
  <c r="G500" i="16"/>
  <c r="F500" i="16"/>
  <c r="E500" i="16"/>
  <c r="C500" i="16"/>
  <c r="B500" i="16"/>
  <c r="AD499" i="16"/>
  <c r="AA499" i="16"/>
  <c r="Y499" i="16"/>
  <c r="X499" i="16"/>
  <c r="V499" i="16"/>
  <c r="H499" i="16"/>
  <c r="G499" i="16"/>
  <c r="F499" i="16"/>
  <c r="E499" i="16"/>
  <c r="C499" i="16"/>
  <c r="B499" i="16"/>
  <c r="AD498" i="16"/>
  <c r="AA498" i="16"/>
  <c r="Y498" i="16"/>
  <c r="X498" i="16"/>
  <c r="V498" i="16"/>
  <c r="H498" i="16"/>
  <c r="G498" i="16"/>
  <c r="F498" i="16"/>
  <c r="E498" i="16"/>
  <c r="C498" i="16"/>
  <c r="B498" i="16"/>
  <c r="AA497" i="16"/>
  <c r="Y497" i="16"/>
  <c r="X497" i="16"/>
  <c r="V497" i="16"/>
  <c r="H497" i="16"/>
  <c r="G497" i="16"/>
  <c r="F497" i="16"/>
  <c r="AD497" i="16" s="1"/>
  <c r="E497" i="16"/>
  <c r="C497" i="16"/>
  <c r="B497" i="16"/>
  <c r="AD496" i="16"/>
  <c r="AA496" i="16"/>
  <c r="Y496" i="16"/>
  <c r="X496" i="16"/>
  <c r="V496" i="16"/>
  <c r="H496" i="16"/>
  <c r="G496" i="16"/>
  <c r="F496" i="16"/>
  <c r="E496" i="16"/>
  <c r="C496" i="16"/>
  <c r="B496" i="16"/>
  <c r="AA495" i="16"/>
  <c r="Y495" i="16"/>
  <c r="X495" i="16"/>
  <c r="V495" i="16"/>
  <c r="H495" i="16"/>
  <c r="G495" i="16"/>
  <c r="F495" i="16"/>
  <c r="AD495" i="16" s="1"/>
  <c r="E495" i="16"/>
  <c r="C495" i="16"/>
  <c r="B495" i="16"/>
  <c r="AA494" i="16"/>
  <c r="Y494" i="16"/>
  <c r="X494" i="16"/>
  <c r="V494" i="16"/>
  <c r="H494" i="16"/>
  <c r="G494" i="16"/>
  <c r="F494" i="16"/>
  <c r="AD494" i="16" s="1"/>
  <c r="E494" i="16"/>
  <c r="C494" i="16"/>
  <c r="B494" i="16"/>
  <c r="AD493" i="16"/>
  <c r="AA493" i="16"/>
  <c r="Y493" i="16"/>
  <c r="X493" i="16"/>
  <c r="V493" i="16"/>
  <c r="H493" i="16"/>
  <c r="G493" i="16"/>
  <c r="F493" i="16"/>
  <c r="E493" i="16"/>
  <c r="C493" i="16"/>
  <c r="B493" i="16"/>
  <c r="AD492" i="16"/>
  <c r="AA492" i="16"/>
  <c r="Y492" i="16"/>
  <c r="X492" i="16"/>
  <c r="V492" i="16"/>
  <c r="H492" i="16"/>
  <c r="G492" i="16"/>
  <c r="F492" i="16"/>
  <c r="E492" i="16"/>
  <c r="C492" i="16"/>
  <c r="B492" i="16"/>
  <c r="AA491" i="16"/>
  <c r="Y491" i="16"/>
  <c r="X491" i="16"/>
  <c r="V491" i="16"/>
  <c r="H491" i="16"/>
  <c r="G491" i="16"/>
  <c r="F491" i="16"/>
  <c r="AD491" i="16" s="1"/>
  <c r="E491" i="16"/>
  <c r="C491" i="16"/>
  <c r="B491" i="16"/>
  <c r="AA490" i="16"/>
  <c r="Y490" i="16"/>
  <c r="X490" i="16"/>
  <c r="V490" i="16"/>
  <c r="H490" i="16"/>
  <c r="G490" i="16"/>
  <c r="F490" i="16"/>
  <c r="AD490" i="16" s="1"/>
  <c r="E490" i="16"/>
  <c r="C490" i="16"/>
  <c r="B490" i="16"/>
  <c r="AD489" i="16"/>
  <c r="AA489" i="16"/>
  <c r="Y489" i="16"/>
  <c r="X489" i="16"/>
  <c r="V489" i="16"/>
  <c r="H489" i="16"/>
  <c r="G489" i="16"/>
  <c r="F489" i="16"/>
  <c r="E489" i="16"/>
  <c r="C489" i="16"/>
  <c r="B489" i="16"/>
  <c r="AA488" i="16"/>
  <c r="Y488" i="16"/>
  <c r="X488" i="16"/>
  <c r="V488" i="16"/>
  <c r="H488" i="16"/>
  <c r="G488" i="16"/>
  <c r="F488" i="16"/>
  <c r="AD488" i="16" s="1"/>
  <c r="E488" i="16"/>
  <c r="C488" i="16"/>
  <c r="B488" i="16"/>
  <c r="AD487" i="16"/>
  <c r="AA487" i="16"/>
  <c r="Y487" i="16"/>
  <c r="X487" i="16"/>
  <c r="V487" i="16"/>
  <c r="H487" i="16"/>
  <c r="G487" i="16"/>
  <c r="F487" i="16"/>
  <c r="E487" i="16"/>
  <c r="C487" i="16"/>
  <c r="B487" i="16"/>
  <c r="AA486" i="16"/>
  <c r="Y486" i="16"/>
  <c r="X486" i="16"/>
  <c r="V486" i="16"/>
  <c r="H486" i="16"/>
  <c r="G486" i="16"/>
  <c r="F486" i="16"/>
  <c r="AD486" i="16" s="1"/>
  <c r="E486" i="16"/>
  <c r="C486" i="16"/>
  <c r="B486" i="16"/>
  <c r="AA485" i="16"/>
  <c r="Y485" i="16"/>
  <c r="X485" i="16"/>
  <c r="V485" i="16"/>
  <c r="H485" i="16"/>
  <c r="G485" i="16"/>
  <c r="F485" i="16"/>
  <c r="AD485" i="16" s="1"/>
  <c r="E485" i="16"/>
  <c r="C485" i="16"/>
  <c r="B485" i="16"/>
  <c r="AA484" i="16"/>
  <c r="Y484" i="16"/>
  <c r="X484" i="16"/>
  <c r="V484" i="16"/>
  <c r="H484" i="16"/>
  <c r="G484" i="16"/>
  <c r="F484" i="16"/>
  <c r="AD484" i="16" s="1"/>
  <c r="E484" i="16"/>
  <c r="C484" i="16"/>
  <c r="B484" i="16"/>
  <c r="AD483" i="16"/>
  <c r="AA483" i="16"/>
  <c r="Y483" i="16"/>
  <c r="X483" i="16"/>
  <c r="V483" i="16"/>
  <c r="H483" i="16"/>
  <c r="G483" i="16"/>
  <c r="F483" i="16"/>
  <c r="E483" i="16"/>
  <c r="C483" i="16"/>
  <c r="B483" i="16"/>
  <c r="AA482" i="16"/>
  <c r="Y482" i="16"/>
  <c r="X482" i="16"/>
  <c r="V482" i="16"/>
  <c r="H482" i="16"/>
  <c r="G482" i="16"/>
  <c r="F482" i="16"/>
  <c r="AD482" i="16" s="1"/>
  <c r="E482" i="16"/>
  <c r="C482" i="16"/>
  <c r="B482" i="16"/>
  <c r="AD481" i="16"/>
  <c r="AA481" i="16"/>
  <c r="Y481" i="16"/>
  <c r="X481" i="16"/>
  <c r="V481" i="16"/>
  <c r="H481" i="16"/>
  <c r="G481" i="16"/>
  <c r="F481" i="16"/>
  <c r="E481" i="16"/>
  <c r="C481" i="16"/>
  <c r="B481" i="16"/>
  <c r="AD480" i="16"/>
  <c r="AA480" i="16"/>
  <c r="Y480" i="16"/>
  <c r="X480" i="16"/>
  <c r="V480" i="16"/>
  <c r="H480" i="16"/>
  <c r="G480" i="16"/>
  <c r="F480" i="16"/>
  <c r="E480" i="16"/>
  <c r="C480" i="16"/>
  <c r="B480" i="16"/>
  <c r="AA479" i="16"/>
  <c r="Y479" i="16"/>
  <c r="X479" i="16"/>
  <c r="V479" i="16"/>
  <c r="H479" i="16"/>
  <c r="G479" i="16"/>
  <c r="F479" i="16"/>
  <c r="AD479" i="16" s="1"/>
  <c r="E479" i="16"/>
  <c r="C479" i="16"/>
  <c r="B479" i="16"/>
  <c r="AD478" i="16"/>
  <c r="AA478" i="16"/>
  <c r="Y478" i="16"/>
  <c r="X478" i="16"/>
  <c r="V478" i="16"/>
  <c r="H478" i="16"/>
  <c r="G478" i="16"/>
  <c r="F478" i="16"/>
  <c r="E478" i="16"/>
  <c r="C478" i="16"/>
  <c r="B478" i="16"/>
  <c r="AA477" i="16"/>
  <c r="Y477" i="16"/>
  <c r="X477" i="16"/>
  <c r="V477" i="16"/>
  <c r="H477" i="16"/>
  <c r="G477" i="16"/>
  <c r="F477" i="16"/>
  <c r="AD477" i="16" s="1"/>
  <c r="E477" i="16"/>
  <c r="C477" i="16"/>
  <c r="B477" i="16"/>
  <c r="AD476" i="16"/>
  <c r="AA476" i="16"/>
  <c r="Y476" i="16"/>
  <c r="X476" i="16"/>
  <c r="V476" i="16"/>
  <c r="H476" i="16"/>
  <c r="G476" i="16"/>
  <c r="F476" i="16"/>
  <c r="E476" i="16"/>
  <c r="C476" i="16"/>
  <c r="B476" i="16"/>
  <c r="AD475" i="16"/>
  <c r="AA475" i="16"/>
  <c r="Y475" i="16"/>
  <c r="X475" i="16"/>
  <c r="V475" i="16"/>
  <c r="H475" i="16"/>
  <c r="G475" i="16"/>
  <c r="F475" i="16"/>
  <c r="E475" i="16"/>
  <c r="C475" i="16"/>
  <c r="B475" i="16"/>
  <c r="AD474" i="16"/>
  <c r="AA474" i="16"/>
  <c r="Y474" i="16"/>
  <c r="X474" i="16"/>
  <c r="V474" i="16"/>
  <c r="H474" i="16"/>
  <c r="G474" i="16"/>
  <c r="F474" i="16"/>
  <c r="E474" i="16"/>
  <c r="C474" i="16"/>
  <c r="B474" i="16"/>
  <c r="AA473" i="16"/>
  <c r="Y473" i="16"/>
  <c r="X473" i="16"/>
  <c r="V473" i="16"/>
  <c r="H473" i="16"/>
  <c r="G473" i="16"/>
  <c r="F473" i="16"/>
  <c r="AD473" i="16" s="1"/>
  <c r="E473" i="16"/>
  <c r="C473" i="16"/>
  <c r="B473" i="16"/>
  <c r="AA472" i="16"/>
  <c r="Y472" i="16"/>
  <c r="X472" i="16"/>
  <c r="V472" i="16"/>
  <c r="H472" i="16"/>
  <c r="G472" i="16"/>
  <c r="F472" i="16"/>
  <c r="AD472" i="16" s="1"/>
  <c r="E472" i="16"/>
  <c r="C472" i="16"/>
  <c r="B472" i="16"/>
  <c r="AA471" i="16"/>
  <c r="Y471" i="16"/>
  <c r="X471" i="16"/>
  <c r="V471" i="16"/>
  <c r="H471" i="16"/>
  <c r="G471" i="16"/>
  <c r="F471" i="16"/>
  <c r="AD471" i="16" s="1"/>
  <c r="E471" i="16"/>
  <c r="C471" i="16"/>
  <c r="B471" i="16"/>
  <c r="AA470" i="16"/>
  <c r="Y470" i="16"/>
  <c r="X470" i="16"/>
  <c r="V470" i="16"/>
  <c r="H470" i="16"/>
  <c r="G470" i="16"/>
  <c r="F470" i="16"/>
  <c r="AD470" i="16" s="1"/>
  <c r="E470" i="16"/>
  <c r="C470" i="16"/>
  <c r="B470" i="16"/>
  <c r="AD469" i="16"/>
  <c r="AA469" i="16"/>
  <c r="Y469" i="16"/>
  <c r="X469" i="16"/>
  <c r="V469" i="16"/>
  <c r="H469" i="16"/>
  <c r="G469" i="16"/>
  <c r="F469" i="16"/>
  <c r="E469" i="16"/>
  <c r="C469" i="16"/>
  <c r="B469" i="16"/>
  <c r="AA468" i="16"/>
  <c r="Y468" i="16"/>
  <c r="X468" i="16"/>
  <c r="V468" i="16"/>
  <c r="H468" i="16"/>
  <c r="G468" i="16"/>
  <c r="F468" i="16"/>
  <c r="AD468" i="16" s="1"/>
  <c r="E468" i="16"/>
  <c r="C468" i="16"/>
  <c r="B468" i="16"/>
  <c r="AD467" i="16"/>
  <c r="AA467" i="16"/>
  <c r="Y467" i="16"/>
  <c r="X467" i="16"/>
  <c r="V467" i="16"/>
  <c r="H467" i="16"/>
  <c r="G467" i="16"/>
  <c r="F467" i="16"/>
  <c r="E467" i="16"/>
  <c r="C467" i="16"/>
  <c r="B467" i="16"/>
  <c r="AA466" i="16"/>
  <c r="Y466" i="16"/>
  <c r="X466" i="16"/>
  <c r="V466" i="16"/>
  <c r="H466" i="16"/>
  <c r="G466" i="16"/>
  <c r="F466" i="16"/>
  <c r="AD466" i="16" s="1"/>
  <c r="E466" i="16"/>
  <c r="C466" i="16"/>
  <c r="B466" i="16"/>
  <c r="AD465" i="16"/>
  <c r="AA465" i="16"/>
  <c r="Y465" i="16"/>
  <c r="X465" i="16"/>
  <c r="V465" i="16"/>
  <c r="H465" i="16"/>
  <c r="G465" i="16"/>
  <c r="F465" i="16"/>
  <c r="E465" i="16"/>
  <c r="C465" i="16"/>
  <c r="B465" i="16"/>
  <c r="AA464" i="16"/>
  <c r="Y464" i="16"/>
  <c r="X464" i="16"/>
  <c r="V464" i="16"/>
  <c r="H464" i="16"/>
  <c r="G464" i="16"/>
  <c r="F464" i="16"/>
  <c r="AD464" i="16" s="1"/>
  <c r="E464" i="16"/>
  <c r="C464" i="16"/>
  <c r="B464" i="16"/>
  <c r="AD463" i="16"/>
  <c r="AA463" i="16"/>
  <c r="Y463" i="16"/>
  <c r="X463" i="16"/>
  <c r="V463" i="16"/>
  <c r="H463" i="16"/>
  <c r="G463" i="16"/>
  <c r="F463" i="16"/>
  <c r="E463" i="16"/>
  <c r="C463" i="16"/>
  <c r="B463" i="16"/>
  <c r="AA462" i="16"/>
  <c r="Y462" i="16"/>
  <c r="X462" i="16"/>
  <c r="V462" i="16"/>
  <c r="H462" i="16"/>
  <c r="G462" i="16"/>
  <c r="F462" i="16"/>
  <c r="AD462" i="16" s="1"/>
  <c r="E462" i="16"/>
  <c r="C462" i="16"/>
  <c r="B462" i="16"/>
  <c r="AA461" i="16"/>
  <c r="Y461" i="16"/>
  <c r="X461" i="16"/>
  <c r="V461" i="16"/>
  <c r="H461" i="16"/>
  <c r="G461" i="16"/>
  <c r="F461" i="16"/>
  <c r="AD461" i="16" s="1"/>
  <c r="E461" i="16"/>
  <c r="C461" i="16"/>
  <c r="B461" i="16"/>
  <c r="AA460" i="16"/>
  <c r="Y460" i="16"/>
  <c r="X460" i="16"/>
  <c r="V460" i="16"/>
  <c r="H460" i="16"/>
  <c r="G460" i="16"/>
  <c r="F460" i="16"/>
  <c r="AD460" i="16" s="1"/>
  <c r="E460" i="16"/>
  <c r="C460" i="16"/>
  <c r="B460" i="16"/>
  <c r="AD459" i="16"/>
  <c r="AA459" i="16"/>
  <c r="Y459" i="16"/>
  <c r="X459" i="16"/>
  <c r="V459" i="16"/>
  <c r="H459" i="16"/>
  <c r="G459" i="16"/>
  <c r="F459" i="16"/>
  <c r="E459" i="16"/>
  <c r="C459" i="16"/>
  <c r="B459" i="16"/>
  <c r="AA458" i="16"/>
  <c r="Y458" i="16"/>
  <c r="X458" i="16"/>
  <c r="V458" i="16"/>
  <c r="H458" i="16"/>
  <c r="G458" i="16"/>
  <c r="F458" i="16"/>
  <c r="AD458" i="16" s="1"/>
  <c r="E458" i="16"/>
  <c r="C458" i="16"/>
  <c r="B458" i="16"/>
  <c r="AD457" i="16"/>
  <c r="AA457" i="16"/>
  <c r="Y457" i="16"/>
  <c r="X457" i="16"/>
  <c r="V457" i="16"/>
  <c r="H457" i="16"/>
  <c r="G457" i="16"/>
  <c r="F457" i="16"/>
  <c r="E457" i="16"/>
  <c r="C457" i="16"/>
  <c r="B457" i="16"/>
  <c r="AD456" i="16"/>
  <c r="AA456" i="16"/>
  <c r="Y456" i="16"/>
  <c r="X456" i="16"/>
  <c r="V456" i="16"/>
  <c r="H456" i="16"/>
  <c r="G456" i="16"/>
  <c r="F456" i="16"/>
  <c r="E456" i="16"/>
  <c r="C456" i="16"/>
  <c r="B456" i="16"/>
  <c r="AA455" i="16"/>
  <c r="Y455" i="16"/>
  <c r="X455" i="16"/>
  <c r="V455" i="16"/>
  <c r="H455" i="16"/>
  <c r="G455" i="16"/>
  <c r="F455" i="16"/>
  <c r="AD455" i="16" s="1"/>
  <c r="E455" i="16"/>
  <c r="C455" i="16"/>
  <c r="B455" i="16"/>
  <c r="AD454" i="16"/>
  <c r="AA454" i="16"/>
  <c r="Y454" i="16"/>
  <c r="X454" i="16"/>
  <c r="V454" i="16"/>
  <c r="H454" i="16"/>
  <c r="G454" i="16"/>
  <c r="F454" i="16"/>
  <c r="E454" i="16"/>
  <c r="C454" i="16"/>
  <c r="B454" i="16"/>
  <c r="AD453" i="16"/>
  <c r="AA453" i="16"/>
  <c r="Y453" i="16"/>
  <c r="X453" i="16"/>
  <c r="V453" i="16"/>
  <c r="H453" i="16"/>
  <c r="G453" i="16"/>
  <c r="F453" i="16"/>
  <c r="E453" i="16"/>
  <c r="C453" i="16"/>
  <c r="B453" i="16"/>
  <c r="AA452" i="16"/>
  <c r="Y452" i="16"/>
  <c r="X452" i="16"/>
  <c r="V452" i="16"/>
  <c r="H452" i="16"/>
  <c r="G452" i="16"/>
  <c r="F452" i="16"/>
  <c r="AD452" i="16" s="1"/>
  <c r="E452" i="16"/>
  <c r="C452" i="16"/>
  <c r="B452" i="16"/>
  <c r="AD451" i="16"/>
  <c r="AA451" i="16"/>
  <c r="Y451" i="16"/>
  <c r="X451" i="16"/>
  <c r="V451" i="16"/>
  <c r="H451" i="16"/>
  <c r="G451" i="16"/>
  <c r="F451" i="16"/>
  <c r="E451" i="16"/>
  <c r="C451" i="16"/>
  <c r="B451" i="16"/>
  <c r="AD450" i="16"/>
  <c r="AA450" i="16"/>
  <c r="Y450" i="16"/>
  <c r="X450" i="16"/>
  <c r="V450" i="16"/>
  <c r="H450" i="16"/>
  <c r="G450" i="16"/>
  <c r="F450" i="16"/>
  <c r="E450" i="16"/>
  <c r="C450" i="16"/>
  <c r="B450" i="16"/>
  <c r="AA449" i="16"/>
  <c r="Y449" i="16"/>
  <c r="X449" i="16"/>
  <c r="V449" i="16"/>
  <c r="H449" i="16"/>
  <c r="G449" i="16"/>
  <c r="F449" i="16"/>
  <c r="AD449" i="16" s="1"/>
  <c r="E449" i="16"/>
  <c r="C449" i="16"/>
  <c r="B449" i="16"/>
  <c r="AD448" i="16"/>
  <c r="AA448" i="16"/>
  <c r="Y448" i="16"/>
  <c r="X448" i="16"/>
  <c r="V448" i="16"/>
  <c r="H448" i="16"/>
  <c r="G448" i="16"/>
  <c r="F448" i="16"/>
  <c r="E448" i="16"/>
  <c r="C448" i="16"/>
  <c r="B448" i="16"/>
  <c r="AD447" i="16"/>
  <c r="AA447" i="16"/>
  <c r="Y447" i="16"/>
  <c r="X447" i="16"/>
  <c r="V447" i="16"/>
  <c r="H447" i="16"/>
  <c r="G447" i="16"/>
  <c r="F447" i="16"/>
  <c r="E447" i="16"/>
  <c r="C447" i="16"/>
  <c r="B447" i="16"/>
  <c r="AA446" i="16"/>
  <c r="Y446" i="16"/>
  <c r="X446" i="16"/>
  <c r="V446" i="16"/>
  <c r="H446" i="16"/>
  <c r="G446" i="16"/>
  <c r="F446" i="16"/>
  <c r="AD446" i="16" s="1"/>
  <c r="E446" i="16"/>
  <c r="C446" i="16"/>
  <c r="B446" i="16"/>
  <c r="AD445" i="16"/>
  <c r="AA445" i="16"/>
  <c r="Y445" i="16"/>
  <c r="X445" i="16"/>
  <c r="V445" i="16"/>
  <c r="H445" i="16"/>
  <c r="G445" i="16"/>
  <c r="F445" i="16"/>
  <c r="E445" i="16"/>
  <c r="C445" i="16"/>
  <c r="B445" i="16"/>
  <c r="AA444" i="16"/>
  <c r="Y444" i="16"/>
  <c r="X444" i="16"/>
  <c r="V444" i="16"/>
  <c r="H444" i="16"/>
  <c r="G444" i="16"/>
  <c r="F444" i="16"/>
  <c r="AD444" i="16" s="1"/>
  <c r="E444" i="16"/>
  <c r="C444" i="16"/>
  <c r="B444" i="16"/>
  <c r="AD443" i="16"/>
  <c r="AA443" i="16"/>
  <c r="Y443" i="16"/>
  <c r="X443" i="16"/>
  <c r="V443" i="16"/>
  <c r="H443" i="16"/>
  <c r="G443" i="16"/>
  <c r="F443" i="16"/>
  <c r="E443" i="16"/>
  <c r="C443" i="16"/>
  <c r="B443" i="16"/>
  <c r="AD442" i="16"/>
  <c r="AA442" i="16"/>
  <c r="Y442" i="16"/>
  <c r="X442" i="16"/>
  <c r="V442" i="16"/>
  <c r="H442" i="16"/>
  <c r="G442" i="16"/>
  <c r="F442" i="16"/>
  <c r="E442" i="16"/>
  <c r="C442" i="16"/>
  <c r="B442" i="16"/>
  <c r="AD441" i="16"/>
  <c r="AA441" i="16"/>
  <c r="Y441" i="16"/>
  <c r="X441" i="16"/>
  <c r="V441" i="16"/>
  <c r="H441" i="16"/>
  <c r="G441" i="16"/>
  <c r="F441" i="16"/>
  <c r="E441" i="16"/>
  <c r="C441" i="16"/>
  <c r="B441" i="16"/>
  <c r="AA440" i="16"/>
  <c r="Y440" i="16"/>
  <c r="X440" i="16"/>
  <c r="V440" i="16"/>
  <c r="H440" i="16"/>
  <c r="G440" i="16"/>
  <c r="F440" i="16"/>
  <c r="AD440" i="16" s="1"/>
  <c r="E440" i="16"/>
  <c r="C440" i="16"/>
  <c r="B440" i="16"/>
  <c r="AD439" i="16"/>
  <c r="AA439" i="16"/>
  <c r="Y439" i="16"/>
  <c r="X439" i="16"/>
  <c r="V439" i="16"/>
  <c r="H439" i="16"/>
  <c r="G439" i="16"/>
  <c r="F439" i="16"/>
  <c r="E439" i="16"/>
  <c r="C439" i="16"/>
  <c r="B439" i="16"/>
  <c r="AA438" i="16"/>
  <c r="Y438" i="16"/>
  <c r="X438" i="16"/>
  <c r="V438" i="16"/>
  <c r="H438" i="16"/>
  <c r="G438" i="16"/>
  <c r="F438" i="16"/>
  <c r="AD438" i="16" s="1"/>
  <c r="E438" i="16"/>
  <c r="C438" i="16"/>
  <c r="B438" i="16"/>
  <c r="AD437" i="16"/>
  <c r="AA437" i="16"/>
  <c r="Y437" i="16"/>
  <c r="X437" i="16"/>
  <c r="V437" i="16"/>
  <c r="H437" i="16"/>
  <c r="G437" i="16"/>
  <c r="F437" i="16"/>
  <c r="E437" i="16"/>
  <c r="C437" i="16"/>
  <c r="B437" i="16"/>
  <c r="AA436" i="16"/>
  <c r="Y436" i="16"/>
  <c r="X436" i="16"/>
  <c r="V436" i="16"/>
  <c r="H436" i="16"/>
  <c r="G436" i="16"/>
  <c r="F436" i="16"/>
  <c r="AD436" i="16" s="1"/>
  <c r="E436" i="16"/>
  <c r="C436" i="16"/>
  <c r="B436" i="16"/>
  <c r="AD435" i="16"/>
  <c r="AA435" i="16"/>
  <c r="Y435" i="16"/>
  <c r="X435" i="16"/>
  <c r="V435" i="16"/>
  <c r="H435" i="16"/>
  <c r="G435" i="16"/>
  <c r="F435" i="16"/>
  <c r="E435" i="16"/>
  <c r="C435" i="16"/>
  <c r="B435" i="16"/>
  <c r="AA434" i="16"/>
  <c r="Y434" i="16"/>
  <c r="X434" i="16"/>
  <c r="V434" i="16"/>
  <c r="H434" i="16"/>
  <c r="G434" i="16"/>
  <c r="F434" i="16"/>
  <c r="AD434" i="16" s="1"/>
  <c r="E434" i="16"/>
  <c r="C434" i="16"/>
  <c r="B434" i="16"/>
  <c r="AA433" i="16"/>
  <c r="Y433" i="16"/>
  <c r="X433" i="16"/>
  <c r="V433" i="16"/>
  <c r="H433" i="16"/>
  <c r="G433" i="16"/>
  <c r="F433" i="16"/>
  <c r="AD433" i="16" s="1"/>
  <c r="E433" i="16"/>
  <c r="C433" i="16"/>
  <c r="B433" i="16"/>
  <c r="AD432" i="16"/>
  <c r="AA432" i="16"/>
  <c r="Y432" i="16"/>
  <c r="X432" i="16"/>
  <c r="V432" i="16"/>
  <c r="H432" i="16"/>
  <c r="G432" i="16"/>
  <c r="F432" i="16"/>
  <c r="E432" i="16"/>
  <c r="C432" i="16"/>
  <c r="B432" i="16"/>
  <c r="AA431" i="16"/>
  <c r="Y431" i="16"/>
  <c r="X431" i="16"/>
  <c r="V431" i="16"/>
  <c r="H431" i="16"/>
  <c r="G431" i="16"/>
  <c r="F431" i="16"/>
  <c r="AD431" i="16" s="1"/>
  <c r="E431" i="16"/>
  <c r="C431" i="16"/>
  <c r="B431" i="16"/>
  <c r="AD430" i="16"/>
  <c r="AA430" i="16"/>
  <c r="Y430" i="16"/>
  <c r="X430" i="16"/>
  <c r="V430" i="16"/>
  <c r="H430" i="16"/>
  <c r="G430" i="16"/>
  <c r="F430" i="16"/>
  <c r="E430" i="16"/>
  <c r="C430" i="16"/>
  <c r="B430" i="16"/>
  <c r="AA429" i="16"/>
  <c r="Y429" i="16"/>
  <c r="X429" i="16"/>
  <c r="V429" i="16"/>
  <c r="H429" i="16"/>
  <c r="G429" i="16"/>
  <c r="F429" i="16"/>
  <c r="AD429" i="16" s="1"/>
  <c r="E429" i="16"/>
  <c r="C429" i="16"/>
  <c r="B429" i="16"/>
  <c r="AA428" i="16"/>
  <c r="Y428" i="16"/>
  <c r="X428" i="16"/>
  <c r="V428" i="16"/>
  <c r="H428" i="16"/>
  <c r="G428" i="16"/>
  <c r="F428" i="16"/>
  <c r="AD428" i="16" s="1"/>
  <c r="E428" i="16"/>
  <c r="C428" i="16"/>
  <c r="B428" i="16"/>
  <c r="AD427" i="16"/>
  <c r="AA427" i="16"/>
  <c r="Y427" i="16"/>
  <c r="X427" i="16"/>
  <c r="V427" i="16"/>
  <c r="H427" i="16"/>
  <c r="G427" i="16"/>
  <c r="F427" i="16"/>
  <c r="E427" i="16"/>
  <c r="C427" i="16"/>
  <c r="B427" i="16"/>
  <c r="AD426" i="16"/>
  <c r="AA426" i="16"/>
  <c r="Y426" i="16"/>
  <c r="X426" i="16"/>
  <c r="V426" i="16"/>
  <c r="H426" i="16"/>
  <c r="G426" i="16"/>
  <c r="F426" i="16"/>
  <c r="E426" i="16"/>
  <c r="C426" i="16"/>
  <c r="B426" i="16"/>
  <c r="AD425" i="16"/>
  <c r="AA425" i="16"/>
  <c r="Y425" i="16"/>
  <c r="X425" i="16"/>
  <c r="V425" i="16"/>
  <c r="H425" i="16"/>
  <c r="G425" i="16"/>
  <c r="F425" i="16"/>
  <c r="E425" i="16"/>
  <c r="C425" i="16"/>
  <c r="B425" i="16"/>
  <c r="AD424" i="16"/>
  <c r="AA424" i="16"/>
  <c r="Y424" i="16"/>
  <c r="X424" i="16"/>
  <c r="V424" i="16"/>
  <c r="H424" i="16"/>
  <c r="G424" i="16"/>
  <c r="F424" i="16"/>
  <c r="E424" i="16"/>
  <c r="C424" i="16"/>
  <c r="B424" i="16"/>
  <c r="AA423" i="16"/>
  <c r="Y423" i="16"/>
  <c r="X423" i="16"/>
  <c r="V423" i="16"/>
  <c r="H423" i="16"/>
  <c r="G423" i="16"/>
  <c r="F423" i="16"/>
  <c r="AD423" i="16" s="1"/>
  <c r="E423" i="16"/>
  <c r="C423" i="16"/>
  <c r="B423" i="16"/>
  <c r="AA422" i="16"/>
  <c r="Y422" i="16"/>
  <c r="X422" i="16"/>
  <c r="V422" i="16"/>
  <c r="H422" i="16"/>
  <c r="G422" i="16"/>
  <c r="F422" i="16"/>
  <c r="AD422" i="16" s="1"/>
  <c r="E422" i="16"/>
  <c r="C422" i="16"/>
  <c r="B422" i="16"/>
  <c r="AD421" i="16"/>
  <c r="AA421" i="16"/>
  <c r="Y421" i="16"/>
  <c r="X421" i="16"/>
  <c r="V421" i="16"/>
  <c r="H421" i="16"/>
  <c r="G421" i="16"/>
  <c r="F421" i="16"/>
  <c r="E421" i="16"/>
  <c r="C421" i="16"/>
  <c r="B421" i="16"/>
  <c r="AD420" i="16"/>
  <c r="AA420" i="16"/>
  <c r="Y420" i="16"/>
  <c r="X420" i="16"/>
  <c r="V420" i="16"/>
  <c r="H420" i="16"/>
  <c r="G420" i="16"/>
  <c r="F420" i="16"/>
  <c r="E420" i="16"/>
  <c r="C420" i="16"/>
  <c r="B420" i="16"/>
  <c r="AD419" i="16"/>
  <c r="AA419" i="16"/>
  <c r="Y419" i="16"/>
  <c r="X419" i="16"/>
  <c r="V419" i="16"/>
  <c r="H419" i="16"/>
  <c r="G419" i="16"/>
  <c r="F419" i="16"/>
  <c r="E419" i="16"/>
  <c r="C419" i="16"/>
  <c r="B419" i="16"/>
  <c r="AA418" i="16"/>
  <c r="Y418" i="16"/>
  <c r="X418" i="16"/>
  <c r="V418" i="16"/>
  <c r="H418" i="16"/>
  <c r="G418" i="16"/>
  <c r="F418" i="16"/>
  <c r="AD418" i="16" s="1"/>
  <c r="E418" i="16"/>
  <c r="C418" i="16"/>
  <c r="B418" i="16"/>
  <c r="AD417" i="16"/>
  <c r="AA417" i="16"/>
  <c r="Y417" i="16"/>
  <c r="X417" i="16"/>
  <c r="V417" i="16"/>
  <c r="H417" i="16"/>
  <c r="G417" i="16"/>
  <c r="F417" i="16"/>
  <c r="E417" i="16"/>
  <c r="C417" i="16"/>
  <c r="B417" i="16"/>
  <c r="AA416" i="16"/>
  <c r="Y416" i="16"/>
  <c r="X416" i="16"/>
  <c r="V416" i="16"/>
  <c r="H416" i="16"/>
  <c r="G416" i="16"/>
  <c r="F416" i="16"/>
  <c r="AD416" i="16" s="1"/>
  <c r="E416" i="16"/>
  <c r="C416" i="16"/>
  <c r="B416" i="16"/>
  <c r="AD415" i="16"/>
  <c r="AA415" i="16"/>
  <c r="Y415" i="16"/>
  <c r="X415" i="16"/>
  <c r="V415" i="16"/>
  <c r="H415" i="16"/>
  <c r="G415" i="16"/>
  <c r="F415" i="16"/>
  <c r="E415" i="16"/>
  <c r="C415" i="16"/>
  <c r="B415" i="16"/>
  <c r="AA414" i="16"/>
  <c r="Y414" i="16"/>
  <c r="X414" i="16"/>
  <c r="V414" i="16"/>
  <c r="H414" i="16"/>
  <c r="G414" i="16"/>
  <c r="F414" i="16"/>
  <c r="AD414" i="16" s="1"/>
  <c r="E414" i="16"/>
  <c r="C414" i="16"/>
  <c r="B414" i="16"/>
  <c r="AA413" i="16"/>
  <c r="Y413" i="16"/>
  <c r="X413" i="16"/>
  <c r="V413" i="16"/>
  <c r="H413" i="16"/>
  <c r="G413" i="16"/>
  <c r="F413" i="16"/>
  <c r="AD413" i="16" s="1"/>
  <c r="E413" i="16"/>
  <c r="C413" i="16"/>
  <c r="B413" i="16"/>
  <c r="AD412" i="16"/>
  <c r="AA412" i="16"/>
  <c r="Y412" i="16"/>
  <c r="X412" i="16"/>
  <c r="V412" i="16"/>
  <c r="H412" i="16"/>
  <c r="G412" i="16"/>
  <c r="F412" i="16"/>
  <c r="E412" i="16"/>
  <c r="C412" i="16"/>
  <c r="B412" i="16"/>
  <c r="AD411" i="16"/>
  <c r="AA411" i="16"/>
  <c r="Y411" i="16"/>
  <c r="X411" i="16"/>
  <c r="V411" i="16"/>
  <c r="H411" i="16"/>
  <c r="G411" i="16"/>
  <c r="F411" i="16"/>
  <c r="E411" i="16"/>
  <c r="C411" i="16"/>
  <c r="B411" i="16"/>
  <c r="AA410" i="16"/>
  <c r="Y410" i="16"/>
  <c r="X410" i="16"/>
  <c r="V410" i="16"/>
  <c r="H410" i="16"/>
  <c r="G410" i="16"/>
  <c r="F410" i="16"/>
  <c r="AD410" i="16" s="1"/>
  <c r="E410" i="16"/>
  <c r="C410" i="16"/>
  <c r="B410" i="16"/>
  <c r="AA409" i="16"/>
  <c r="Y409" i="16"/>
  <c r="X409" i="16"/>
  <c r="V409" i="16"/>
  <c r="H409" i="16"/>
  <c r="G409" i="16"/>
  <c r="F409" i="16"/>
  <c r="AD409" i="16" s="1"/>
  <c r="E409" i="16"/>
  <c r="C409" i="16"/>
  <c r="B409" i="16"/>
  <c r="AA408" i="16"/>
  <c r="Y408" i="16"/>
  <c r="X408" i="16"/>
  <c r="V408" i="16"/>
  <c r="H408" i="16"/>
  <c r="G408" i="16"/>
  <c r="F408" i="16"/>
  <c r="AD408" i="16" s="1"/>
  <c r="E408" i="16"/>
  <c r="C408" i="16"/>
  <c r="B408" i="16"/>
  <c r="AA407" i="16"/>
  <c r="Y407" i="16"/>
  <c r="X407" i="16"/>
  <c r="V407" i="16"/>
  <c r="H407" i="16"/>
  <c r="G407" i="16"/>
  <c r="F407" i="16"/>
  <c r="AD407" i="16" s="1"/>
  <c r="E407" i="16"/>
  <c r="C407" i="16"/>
  <c r="B407" i="16"/>
  <c r="AD406" i="16"/>
  <c r="AA406" i="16"/>
  <c r="Y406" i="16"/>
  <c r="X406" i="16"/>
  <c r="V406" i="16"/>
  <c r="H406" i="16"/>
  <c r="G406" i="16"/>
  <c r="F406" i="16"/>
  <c r="E406" i="16"/>
  <c r="C406" i="16"/>
  <c r="B406" i="16"/>
  <c r="AA405" i="16"/>
  <c r="Y405" i="16"/>
  <c r="X405" i="16"/>
  <c r="V405" i="16"/>
  <c r="H405" i="16"/>
  <c r="G405" i="16"/>
  <c r="F405" i="16"/>
  <c r="AD405" i="16" s="1"/>
  <c r="E405" i="16"/>
  <c r="C405" i="16"/>
  <c r="B405" i="16"/>
  <c r="AD404" i="16"/>
  <c r="AA404" i="16"/>
  <c r="Y404" i="16"/>
  <c r="X404" i="16"/>
  <c r="V404" i="16"/>
  <c r="H404" i="16"/>
  <c r="G404" i="16"/>
  <c r="F404" i="16"/>
  <c r="E404" i="16"/>
  <c r="C404" i="16"/>
  <c r="B404" i="16"/>
  <c r="AD403" i="16"/>
  <c r="AA403" i="16"/>
  <c r="Y403" i="16"/>
  <c r="X403" i="16"/>
  <c r="V403" i="16"/>
  <c r="H403" i="16"/>
  <c r="G403" i="16"/>
  <c r="F403" i="16"/>
  <c r="E403" i="16"/>
  <c r="C403" i="16"/>
  <c r="B403" i="16"/>
  <c r="AA402" i="16"/>
  <c r="Y402" i="16"/>
  <c r="X402" i="16"/>
  <c r="V402" i="16"/>
  <c r="H402" i="16"/>
  <c r="G402" i="16"/>
  <c r="F402" i="16"/>
  <c r="AD402" i="16" s="1"/>
  <c r="E402" i="16"/>
  <c r="C402" i="16"/>
  <c r="B402" i="16"/>
  <c r="AD401" i="16"/>
  <c r="AA401" i="16"/>
  <c r="Y401" i="16"/>
  <c r="X401" i="16"/>
  <c r="V401" i="16"/>
  <c r="H401" i="16"/>
  <c r="G401" i="16"/>
  <c r="F401" i="16"/>
  <c r="E401" i="16"/>
  <c r="C401" i="16"/>
  <c r="B401" i="16"/>
  <c r="AD400" i="16"/>
  <c r="AA400" i="16"/>
  <c r="Y400" i="16"/>
  <c r="X400" i="16"/>
  <c r="V400" i="16"/>
  <c r="H400" i="16"/>
  <c r="G400" i="16"/>
  <c r="F400" i="16"/>
  <c r="E400" i="16"/>
  <c r="C400" i="16"/>
  <c r="B400" i="16"/>
  <c r="AA399" i="16"/>
  <c r="Y399" i="16"/>
  <c r="X399" i="16"/>
  <c r="V399" i="16"/>
  <c r="H399" i="16"/>
  <c r="G399" i="16"/>
  <c r="F399" i="16"/>
  <c r="AD399" i="16" s="1"/>
  <c r="E399" i="16"/>
  <c r="C399" i="16"/>
  <c r="B399" i="16"/>
  <c r="AA398" i="16"/>
  <c r="Y398" i="16"/>
  <c r="X398" i="16"/>
  <c r="V398" i="16"/>
  <c r="H398" i="16"/>
  <c r="G398" i="16"/>
  <c r="F398" i="16"/>
  <c r="AD398" i="16" s="1"/>
  <c r="E398" i="16"/>
  <c r="C398" i="16"/>
  <c r="B398" i="16"/>
  <c r="AD397" i="16"/>
  <c r="AA397" i="16"/>
  <c r="Y397" i="16"/>
  <c r="X397" i="16"/>
  <c r="V397" i="16"/>
  <c r="H397" i="16"/>
  <c r="G397" i="16"/>
  <c r="F397" i="16"/>
  <c r="E397" i="16"/>
  <c r="C397" i="16"/>
  <c r="B397" i="16"/>
  <c r="AA396" i="16"/>
  <c r="Y396" i="16"/>
  <c r="X396" i="16"/>
  <c r="V396" i="16"/>
  <c r="H396" i="16"/>
  <c r="G396" i="16"/>
  <c r="F396" i="16"/>
  <c r="AD396" i="16" s="1"/>
  <c r="E396" i="16"/>
  <c r="C396" i="16"/>
  <c r="B396" i="16"/>
  <c r="AD395" i="16"/>
  <c r="AA395" i="16"/>
  <c r="Y395" i="16"/>
  <c r="X395" i="16"/>
  <c r="V395" i="16"/>
  <c r="H395" i="16"/>
  <c r="G395" i="16"/>
  <c r="F395" i="16"/>
  <c r="E395" i="16"/>
  <c r="C395" i="16"/>
  <c r="B395" i="16"/>
  <c r="AA394" i="16"/>
  <c r="Y394" i="16"/>
  <c r="X394" i="16"/>
  <c r="V394" i="16"/>
  <c r="H394" i="16"/>
  <c r="G394" i="16"/>
  <c r="F394" i="16"/>
  <c r="AD394" i="16" s="1"/>
  <c r="E394" i="16"/>
  <c r="C394" i="16"/>
  <c r="B394" i="16"/>
  <c r="AD393" i="16"/>
  <c r="AA393" i="16"/>
  <c r="Y393" i="16"/>
  <c r="X393" i="16"/>
  <c r="V393" i="16"/>
  <c r="H393" i="16"/>
  <c r="G393" i="16"/>
  <c r="F393" i="16"/>
  <c r="E393" i="16"/>
  <c r="C393" i="16"/>
  <c r="B393" i="16"/>
  <c r="AA392" i="16"/>
  <c r="Y392" i="16"/>
  <c r="X392" i="16"/>
  <c r="V392" i="16"/>
  <c r="H392" i="16"/>
  <c r="G392" i="16"/>
  <c r="F392" i="16"/>
  <c r="AD392" i="16" s="1"/>
  <c r="E392" i="16"/>
  <c r="C392" i="16"/>
  <c r="B392" i="16"/>
  <c r="AD391" i="16"/>
  <c r="AA391" i="16"/>
  <c r="Y391" i="16"/>
  <c r="X391" i="16"/>
  <c r="V391" i="16"/>
  <c r="H391" i="16"/>
  <c r="G391" i="16"/>
  <c r="F391" i="16"/>
  <c r="E391" i="16"/>
  <c r="C391" i="16"/>
  <c r="B391" i="16"/>
  <c r="AD390" i="16"/>
  <c r="AA390" i="16"/>
  <c r="Y390" i="16"/>
  <c r="X390" i="16"/>
  <c r="V390" i="16"/>
  <c r="H390" i="16"/>
  <c r="G390" i="16"/>
  <c r="F390" i="16"/>
  <c r="E390" i="16"/>
  <c r="C390" i="16"/>
  <c r="B390" i="16"/>
  <c r="AD389" i="16"/>
  <c r="AA389" i="16"/>
  <c r="Y389" i="16"/>
  <c r="X389" i="16"/>
  <c r="V389" i="16"/>
  <c r="H389" i="16"/>
  <c r="G389" i="16"/>
  <c r="F389" i="16"/>
  <c r="E389" i="16"/>
  <c r="C389" i="16"/>
  <c r="B389" i="16"/>
  <c r="AA388" i="16"/>
  <c r="Y388" i="16"/>
  <c r="X388" i="16"/>
  <c r="V388" i="16"/>
  <c r="H388" i="16"/>
  <c r="G388" i="16"/>
  <c r="F388" i="16"/>
  <c r="AD388" i="16" s="1"/>
  <c r="E388" i="16"/>
  <c r="C388" i="16"/>
  <c r="B388" i="16"/>
  <c r="AD387" i="16"/>
  <c r="AA387" i="16"/>
  <c r="Y387" i="16"/>
  <c r="X387" i="16"/>
  <c r="V387" i="16"/>
  <c r="H387" i="16"/>
  <c r="G387" i="16"/>
  <c r="F387" i="16"/>
  <c r="E387" i="16"/>
  <c r="C387" i="16"/>
  <c r="B387" i="16"/>
  <c r="AA386" i="16"/>
  <c r="Y386" i="16"/>
  <c r="X386" i="16"/>
  <c r="V386" i="16"/>
  <c r="H386" i="16"/>
  <c r="G386" i="16"/>
  <c r="F386" i="16"/>
  <c r="AD386" i="16" s="1"/>
  <c r="E386" i="16"/>
  <c r="C386" i="16"/>
  <c r="B386" i="16"/>
  <c r="AA385" i="16"/>
  <c r="Y385" i="16"/>
  <c r="X385" i="16"/>
  <c r="V385" i="16"/>
  <c r="H385" i="16"/>
  <c r="G385" i="16"/>
  <c r="F385" i="16"/>
  <c r="AD385" i="16" s="1"/>
  <c r="E385" i="16"/>
  <c r="C385" i="16"/>
  <c r="B385" i="16"/>
  <c r="AD384" i="16"/>
  <c r="AA384" i="16"/>
  <c r="Y384" i="16"/>
  <c r="X384" i="16"/>
  <c r="V384" i="16"/>
  <c r="H384" i="16"/>
  <c r="G384" i="16"/>
  <c r="F384" i="16"/>
  <c r="E384" i="16"/>
  <c r="C384" i="16"/>
  <c r="B384" i="16"/>
  <c r="AA383" i="16"/>
  <c r="Y383" i="16"/>
  <c r="X383" i="16"/>
  <c r="V383" i="16"/>
  <c r="H383" i="16"/>
  <c r="G383" i="16"/>
  <c r="F383" i="16"/>
  <c r="AD383" i="16" s="1"/>
  <c r="E383" i="16"/>
  <c r="C383" i="16"/>
  <c r="B383" i="16"/>
  <c r="AD382" i="16"/>
  <c r="AA382" i="16"/>
  <c r="Y382" i="16"/>
  <c r="X382" i="16"/>
  <c r="V382" i="16"/>
  <c r="H382" i="16"/>
  <c r="G382" i="16"/>
  <c r="F382" i="16"/>
  <c r="E382" i="16"/>
  <c r="C382" i="16"/>
  <c r="B382" i="16"/>
  <c r="AA381" i="16"/>
  <c r="Y381" i="16"/>
  <c r="X381" i="16"/>
  <c r="V381" i="16"/>
  <c r="H381" i="16"/>
  <c r="G381" i="16"/>
  <c r="F381" i="16"/>
  <c r="AD381" i="16" s="1"/>
  <c r="E381" i="16"/>
  <c r="C381" i="16"/>
  <c r="B381" i="16"/>
  <c r="AA380" i="16"/>
  <c r="Y380" i="16"/>
  <c r="X380" i="16"/>
  <c r="V380" i="16"/>
  <c r="H380" i="16"/>
  <c r="G380" i="16"/>
  <c r="F380" i="16"/>
  <c r="AD380" i="16" s="1"/>
  <c r="E380" i="16"/>
  <c r="C380" i="16"/>
  <c r="B380" i="16"/>
  <c r="AD379" i="16"/>
  <c r="AA379" i="16"/>
  <c r="Y379" i="16"/>
  <c r="X379" i="16"/>
  <c r="V379" i="16"/>
  <c r="H379" i="16"/>
  <c r="G379" i="16"/>
  <c r="F379" i="16"/>
  <c r="E379" i="16"/>
  <c r="C379" i="16"/>
  <c r="B379" i="16"/>
  <c r="AD378" i="16"/>
  <c r="AA378" i="16"/>
  <c r="Y378" i="16"/>
  <c r="X378" i="16"/>
  <c r="V378" i="16"/>
  <c r="H378" i="16"/>
  <c r="G378" i="16"/>
  <c r="F378" i="16"/>
  <c r="E378" i="16"/>
  <c r="C378" i="16"/>
  <c r="B378" i="16"/>
  <c r="AA377" i="16"/>
  <c r="Y377" i="16"/>
  <c r="X377" i="16"/>
  <c r="V377" i="16"/>
  <c r="H377" i="16"/>
  <c r="G377" i="16"/>
  <c r="F377" i="16"/>
  <c r="AD377" i="16" s="1"/>
  <c r="E377" i="16"/>
  <c r="C377" i="16"/>
  <c r="B377" i="16"/>
  <c r="AD376" i="16"/>
  <c r="AA376" i="16"/>
  <c r="Y376" i="16"/>
  <c r="X376" i="16"/>
  <c r="V376" i="16"/>
  <c r="H376" i="16"/>
  <c r="G376" i="16"/>
  <c r="F376" i="16"/>
  <c r="E376" i="16"/>
  <c r="C376" i="16"/>
  <c r="B376" i="16"/>
  <c r="AA375" i="16"/>
  <c r="Y375" i="16"/>
  <c r="X375" i="16"/>
  <c r="V375" i="16"/>
  <c r="H375" i="16"/>
  <c r="G375" i="16"/>
  <c r="F375" i="16"/>
  <c r="AD375" i="16" s="1"/>
  <c r="E375" i="16"/>
  <c r="C375" i="16"/>
  <c r="B375" i="16"/>
  <c r="AA374" i="16"/>
  <c r="Y374" i="16"/>
  <c r="X374" i="16"/>
  <c r="V374" i="16"/>
  <c r="H374" i="16"/>
  <c r="G374" i="16"/>
  <c r="F374" i="16"/>
  <c r="AD374" i="16" s="1"/>
  <c r="E374" i="16"/>
  <c r="C374" i="16"/>
  <c r="B374" i="16"/>
  <c r="AD373" i="16"/>
  <c r="AA373" i="16"/>
  <c r="Y373" i="16"/>
  <c r="X373" i="16"/>
  <c r="V373" i="16"/>
  <c r="H373" i="16"/>
  <c r="G373" i="16"/>
  <c r="F373" i="16"/>
  <c r="E373" i="16"/>
  <c r="C373" i="16"/>
  <c r="B373" i="16"/>
  <c r="AA372" i="16"/>
  <c r="Y372" i="16"/>
  <c r="X372" i="16"/>
  <c r="V372" i="16"/>
  <c r="H372" i="16"/>
  <c r="G372" i="16"/>
  <c r="F372" i="16"/>
  <c r="AD372" i="16" s="1"/>
  <c r="E372" i="16"/>
  <c r="C372" i="16"/>
  <c r="B372" i="16"/>
  <c r="AD371" i="16"/>
  <c r="AA371" i="16"/>
  <c r="Y371" i="16"/>
  <c r="X371" i="16"/>
  <c r="V371" i="16"/>
  <c r="H371" i="16"/>
  <c r="G371" i="16"/>
  <c r="F371" i="16"/>
  <c r="E371" i="16"/>
  <c r="C371" i="16"/>
  <c r="B371" i="16"/>
  <c r="AD370" i="16"/>
  <c r="AA370" i="16"/>
  <c r="Y370" i="16"/>
  <c r="X370" i="16"/>
  <c r="V370" i="16"/>
  <c r="H370" i="16"/>
  <c r="G370" i="16"/>
  <c r="F370" i="16"/>
  <c r="E370" i="16"/>
  <c r="C370" i="16"/>
  <c r="B370" i="16"/>
  <c r="AA369" i="16"/>
  <c r="Y369" i="16"/>
  <c r="X369" i="16"/>
  <c r="V369" i="16"/>
  <c r="H369" i="16"/>
  <c r="G369" i="16"/>
  <c r="F369" i="16"/>
  <c r="AD369" i="16" s="1"/>
  <c r="E369" i="16"/>
  <c r="C369" i="16"/>
  <c r="B369" i="16"/>
  <c r="AD368" i="16"/>
  <c r="AA368" i="16"/>
  <c r="Y368" i="16"/>
  <c r="X368" i="16"/>
  <c r="V368" i="16"/>
  <c r="H368" i="16"/>
  <c r="G368" i="16"/>
  <c r="F368" i="16"/>
  <c r="E368" i="16"/>
  <c r="C368" i="16"/>
  <c r="B368" i="16"/>
  <c r="AD367" i="16"/>
  <c r="AA367" i="16"/>
  <c r="Y367" i="16"/>
  <c r="X367" i="16"/>
  <c r="V367" i="16"/>
  <c r="H367" i="16"/>
  <c r="G367" i="16"/>
  <c r="F367" i="16"/>
  <c r="E367" i="16"/>
  <c r="C367" i="16"/>
  <c r="B367" i="16"/>
  <c r="AA366" i="16"/>
  <c r="Y366" i="16"/>
  <c r="X366" i="16"/>
  <c r="V366" i="16"/>
  <c r="H366" i="16"/>
  <c r="G366" i="16"/>
  <c r="F366" i="16"/>
  <c r="AD366" i="16" s="1"/>
  <c r="E366" i="16"/>
  <c r="C366" i="16"/>
  <c r="B366" i="16"/>
  <c r="AD365" i="16"/>
  <c r="AA365" i="16"/>
  <c r="Y365" i="16"/>
  <c r="X365" i="16"/>
  <c r="V365" i="16"/>
  <c r="H365" i="16"/>
  <c r="G365" i="16"/>
  <c r="F365" i="16"/>
  <c r="E365" i="16"/>
  <c r="C365" i="16"/>
  <c r="B365" i="16"/>
  <c r="AA364" i="16"/>
  <c r="Y364" i="16"/>
  <c r="X364" i="16"/>
  <c r="V364" i="16"/>
  <c r="H364" i="16"/>
  <c r="G364" i="16"/>
  <c r="F364" i="16"/>
  <c r="AD364" i="16" s="1"/>
  <c r="E364" i="16"/>
  <c r="C364" i="16"/>
  <c r="B364" i="16"/>
  <c r="AD363" i="16"/>
  <c r="AA363" i="16"/>
  <c r="Y363" i="16"/>
  <c r="X363" i="16"/>
  <c r="V363" i="16"/>
  <c r="H363" i="16"/>
  <c r="G363" i="16"/>
  <c r="F363" i="16"/>
  <c r="E363" i="16"/>
  <c r="C363" i="16"/>
  <c r="B363" i="16"/>
  <c r="AA362" i="16"/>
  <c r="Y362" i="16"/>
  <c r="X362" i="16"/>
  <c r="V362" i="16"/>
  <c r="H362" i="16"/>
  <c r="G362" i="16"/>
  <c r="F362" i="16"/>
  <c r="AD362" i="16" s="1"/>
  <c r="E362" i="16"/>
  <c r="C362" i="16"/>
  <c r="B362" i="16"/>
  <c r="AA361" i="16"/>
  <c r="Y361" i="16"/>
  <c r="X361" i="16"/>
  <c r="V361" i="16"/>
  <c r="H361" i="16"/>
  <c r="G361" i="16"/>
  <c r="F361" i="16"/>
  <c r="AD361" i="16" s="1"/>
  <c r="E361" i="16"/>
  <c r="C361" i="16"/>
  <c r="B361" i="16"/>
  <c r="AD360" i="16"/>
  <c r="AA360" i="16"/>
  <c r="Y360" i="16"/>
  <c r="X360" i="16"/>
  <c r="V360" i="16"/>
  <c r="H360" i="16"/>
  <c r="G360" i="16"/>
  <c r="F360" i="16"/>
  <c r="E360" i="16"/>
  <c r="C360" i="16"/>
  <c r="B360" i="16"/>
  <c r="AD359" i="16"/>
  <c r="AA359" i="16"/>
  <c r="Y359" i="16"/>
  <c r="X359" i="16"/>
  <c r="V359" i="16"/>
  <c r="H359" i="16"/>
  <c r="G359" i="16"/>
  <c r="F359" i="16"/>
  <c r="E359" i="16"/>
  <c r="C359" i="16"/>
  <c r="B359" i="16"/>
  <c r="AD358" i="16"/>
  <c r="AA358" i="16"/>
  <c r="Y358" i="16"/>
  <c r="X358" i="16"/>
  <c r="V358" i="16"/>
  <c r="H358" i="16"/>
  <c r="G358" i="16"/>
  <c r="F358" i="16"/>
  <c r="E358" i="16"/>
  <c r="C358" i="16"/>
  <c r="B358" i="16"/>
  <c r="AD357" i="16"/>
  <c r="AA357" i="16"/>
  <c r="Y357" i="16"/>
  <c r="X357" i="16"/>
  <c r="V357" i="16"/>
  <c r="H357" i="16"/>
  <c r="G357" i="16"/>
  <c r="F357" i="16"/>
  <c r="E357" i="16"/>
  <c r="C357" i="16"/>
  <c r="B357" i="16"/>
  <c r="AD356" i="16"/>
  <c r="AA356" i="16"/>
  <c r="Y356" i="16"/>
  <c r="X356" i="16"/>
  <c r="V356" i="16"/>
  <c r="H356" i="16"/>
  <c r="G356" i="16"/>
  <c r="F356" i="16"/>
  <c r="E356" i="16"/>
  <c r="C356" i="16"/>
  <c r="B356" i="16"/>
  <c r="AD355" i="16"/>
  <c r="AA355" i="16"/>
  <c r="Y355" i="16"/>
  <c r="X355" i="16"/>
  <c r="V355" i="16"/>
  <c r="H355" i="16"/>
  <c r="G355" i="16"/>
  <c r="F355" i="16"/>
  <c r="E355" i="16"/>
  <c r="C355" i="16"/>
  <c r="B355" i="16"/>
  <c r="AD354" i="16"/>
  <c r="AA354" i="16"/>
  <c r="Y354" i="16"/>
  <c r="X354" i="16"/>
  <c r="V354" i="16"/>
  <c r="H354" i="16"/>
  <c r="G354" i="16"/>
  <c r="F354" i="16"/>
  <c r="E354" i="16"/>
  <c r="C354" i="16"/>
  <c r="B354" i="16"/>
  <c r="AD353" i="16"/>
  <c r="AA353" i="16"/>
  <c r="Y353" i="16"/>
  <c r="X353" i="16"/>
  <c r="V353" i="16"/>
  <c r="H353" i="16"/>
  <c r="G353" i="16"/>
  <c r="F353" i="16"/>
  <c r="E353" i="16"/>
  <c r="C353" i="16"/>
  <c r="B353" i="16"/>
  <c r="AA352" i="16"/>
  <c r="Y352" i="16"/>
  <c r="X352" i="16"/>
  <c r="V352" i="16"/>
  <c r="H352" i="16"/>
  <c r="G352" i="16"/>
  <c r="F352" i="16"/>
  <c r="AD352" i="16" s="1"/>
  <c r="E352" i="16"/>
  <c r="C352" i="16"/>
  <c r="B352" i="16"/>
  <c r="AA351" i="16"/>
  <c r="Y351" i="16"/>
  <c r="X351" i="16"/>
  <c r="V351" i="16"/>
  <c r="H351" i="16"/>
  <c r="G351" i="16"/>
  <c r="F351" i="16"/>
  <c r="AD351" i="16" s="1"/>
  <c r="E351" i="16"/>
  <c r="C351" i="16"/>
  <c r="B351" i="16"/>
  <c r="AA350" i="16"/>
  <c r="Y350" i="16"/>
  <c r="X350" i="16"/>
  <c r="V350" i="16"/>
  <c r="H350" i="16"/>
  <c r="G350" i="16"/>
  <c r="F350" i="16"/>
  <c r="AD350" i="16" s="1"/>
  <c r="E350" i="16"/>
  <c r="C350" i="16"/>
  <c r="B350" i="16"/>
  <c r="AD349" i="16"/>
  <c r="AA349" i="16"/>
  <c r="Y349" i="16"/>
  <c r="X349" i="16"/>
  <c r="V349" i="16"/>
  <c r="H349" i="16"/>
  <c r="G349" i="16"/>
  <c r="F349" i="16"/>
  <c r="E349" i="16"/>
  <c r="C349" i="16"/>
  <c r="B349" i="16"/>
  <c r="AD348" i="16"/>
  <c r="AA348" i="16"/>
  <c r="Y348" i="16"/>
  <c r="X348" i="16"/>
  <c r="V348" i="16"/>
  <c r="H348" i="16"/>
  <c r="G348" i="16"/>
  <c r="F348" i="16"/>
  <c r="E348" i="16"/>
  <c r="C348" i="16"/>
  <c r="B348" i="16"/>
  <c r="AD347" i="16"/>
  <c r="AA347" i="16"/>
  <c r="Y347" i="16"/>
  <c r="X347" i="16"/>
  <c r="V347" i="16"/>
  <c r="H347" i="16"/>
  <c r="G347" i="16"/>
  <c r="F347" i="16"/>
  <c r="E347" i="16"/>
  <c r="C347" i="16"/>
  <c r="B347" i="16"/>
  <c r="AA346" i="16"/>
  <c r="Y346" i="16"/>
  <c r="X346" i="16"/>
  <c r="V346" i="16"/>
  <c r="H346" i="16"/>
  <c r="G346" i="16"/>
  <c r="F346" i="16"/>
  <c r="AD346" i="16" s="1"/>
  <c r="E346" i="16"/>
  <c r="C346" i="16"/>
  <c r="B346" i="16"/>
  <c r="AD345" i="16"/>
  <c r="AA345" i="16"/>
  <c r="Y345" i="16"/>
  <c r="X345" i="16"/>
  <c r="V345" i="16"/>
  <c r="H345" i="16"/>
  <c r="G345" i="16"/>
  <c r="F345" i="16"/>
  <c r="E345" i="16"/>
  <c r="C345" i="16"/>
  <c r="B345" i="16"/>
  <c r="AA344" i="16"/>
  <c r="Y344" i="16"/>
  <c r="X344" i="16"/>
  <c r="V344" i="16"/>
  <c r="H344" i="16"/>
  <c r="G344" i="16"/>
  <c r="F344" i="16"/>
  <c r="AD344" i="16" s="1"/>
  <c r="E344" i="16"/>
  <c r="C344" i="16"/>
  <c r="B344" i="16"/>
  <c r="AD343" i="16"/>
  <c r="AA343" i="16"/>
  <c r="Y343" i="16"/>
  <c r="X343" i="16"/>
  <c r="V343" i="16"/>
  <c r="H343" i="16"/>
  <c r="G343" i="16"/>
  <c r="F343" i="16"/>
  <c r="E343" i="16"/>
  <c r="C343" i="16"/>
  <c r="B343" i="16"/>
  <c r="AD342" i="16"/>
  <c r="AA342" i="16"/>
  <c r="Y342" i="16"/>
  <c r="X342" i="16"/>
  <c r="V342" i="16"/>
  <c r="H342" i="16"/>
  <c r="G342" i="16"/>
  <c r="F342" i="16"/>
  <c r="E342" i="16"/>
  <c r="C342" i="16"/>
  <c r="B342" i="16"/>
  <c r="AA341" i="16"/>
  <c r="Y341" i="16"/>
  <c r="X341" i="16"/>
  <c r="V341" i="16"/>
  <c r="H341" i="16"/>
  <c r="G341" i="16"/>
  <c r="F341" i="16"/>
  <c r="AD341" i="16" s="1"/>
  <c r="E341" i="16"/>
  <c r="C341" i="16"/>
  <c r="B341" i="16"/>
  <c r="AA340" i="16"/>
  <c r="Y340" i="16"/>
  <c r="X340" i="16"/>
  <c r="V340" i="16"/>
  <c r="H340" i="16"/>
  <c r="G340" i="16"/>
  <c r="F340" i="16"/>
  <c r="AD340" i="16" s="1"/>
  <c r="E340" i="16"/>
  <c r="C340" i="16"/>
  <c r="B340" i="16"/>
  <c r="AD339" i="16"/>
  <c r="AA339" i="16"/>
  <c r="Y339" i="16"/>
  <c r="X339" i="16"/>
  <c r="V339" i="16"/>
  <c r="H339" i="16"/>
  <c r="G339" i="16"/>
  <c r="F339" i="16"/>
  <c r="E339" i="16"/>
  <c r="C339" i="16"/>
  <c r="B339" i="16"/>
  <c r="AA338" i="16"/>
  <c r="Y338" i="16"/>
  <c r="X338" i="16"/>
  <c r="V338" i="16"/>
  <c r="H338" i="16"/>
  <c r="G338" i="16"/>
  <c r="F338" i="16"/>
  <c r="AD338" i="16" s="1"/>
  <c r="E338" i="16"/>
  <c r="C338" i="16"/>
  <c r="B338" i="16"/>
  <c r="AA337" i="16"/>
  <c r="Y337" i="16"/>
  <c r="X337" i="16"/>
  <c r="V337" i="16"/>
  <c r="H337" i="16"/>
  <c r="G337" i="16"/>
  <c r="F337" i="16"/>
  <c r="AD337" i="16" s="1"/>
  <c r="E337" i="16"/>
  <c r="C337" i="16"/>
  <c r="B337" i="16"/>
  <c r="AD336" i="16"/>
  <c r="AA336" i="16"/>
  <c r="Y336" i="16"/>
  <c r="X336" i="16"/>
  <c r="V336" i="16"/>
  <c r="H336" i="16"/>
  <c r="G336" i="16"/>
  <c r="F336" i="16"/>
  <c r="E336" i="16"/>
  <c r="C336" i="16"/>
  <c r="B336" i="16"/>
  <c r="AA335" i="16"/>
  <c r="Y335" i="16"/>
  <c r="X335" i="16"/>
  <c r="V335" i="16"/>
  <c r="H335" i="16"/>
  <c r="G335" i="16"/>
  <c r="F335" i="16"/>
  <c r="AD335" i="16" s="1"/>
  <c r="E335" i="16"/>
  <c r="C335" i="16"/>
  <c r="B335" i="16"/>
  <c r="AD334" i="16"/>
  <c r="AA334" i="16"/>
  <c r="Y334" i="16"/>
  <c r="X334" i="16"/>
  <c r="V334" i="16"/>
  <c r="H334" i="16"/>
  <c r="G334" i="16"/>
  <c r="F334" i="16"/>
  <c r="E334" i="16"/>
  <c r="C334" i="16"/>
  <c r="B334" i="16"/>
  <c r="AA333" i="16"/>
  <c r="Y333" i="16"/>
  <c r="X333" i="16"/>
  <c r="V333" i="16"/>
  <c r="H333" i="16"/>
  <c r="G333" i="16"/>
  <c r="F333" i="16"/>
  <c r="AD333" i="16" s="1"/>
  <c r="E333" i="16"/>
  <c r="C333" i="16"/>
  <c r="B333" i="16"/>
  <c r="AD332" i="16"/>
  <c r="AA332" i="16"/>
  <c r="Y332" i="16"/>
  <c r="X332" i="16"/>
  <c r="V332" i="16"/>
  <c r="H332" i="16"/>
  <c r="G332" i="16"/>
  <c r="F332" i="16"/>
  <c r="E332" i="16"/>
  <c r="C332" i="16"/>
  <c r="B332" i="16"/>
  <c r="AD331" i="16"/>
  <c r="AA331" i="16"/>
  <c r="Y331" i="16"/>
  <c r="X331" i="16"/>
  <c r="V331" i="16"/>
  <c r="H331" i="16"/>
  <c r="G331" i="16"/>
  <c r="F331" i="16"/>
  <c r="E331" i="16"/>
  <c r="C331" i="16"/>
  <c r="B331" i="16"/>
  <c r="AD330" i="16"/>
  <c r="AA330" i="16"/>
  <c r="Y330" i="16"/>
  <c r="X330" i="16"/>
  <c r="V330" i="16"/>
  <c r="H330" i="16"/>
  <c r="G330" i="16"/>
  <c r="F330" i="16"/>
  <c r="E330" i="16"/>
  <c r="C330" i="16"/>
  <c r="B330" i="16"/>
  <c r="AA329" i="16"/>
  <c r="Y329" i="16"/>
  <c r="X329" i="16"/>
  <c r="V329" i="16"/>
  <c r="H329" i="16"/>
  <c r="G329" i="16"/>
  <c r="F329" i="16"/>
  <c r="AD329" i="16" s="1"/>
  <c r="E329" i="16"/>
  <c r="C329" i="16"/>
  <c r="B329" i="16"/>
  <c r="AA328" i="16"/>
  <c r="Y328" i="16"/>
  <c r="X328" i="16"/>
  <c r="V328" i="16"/>
  <c r="H328" i="16"/>
  <c r="G328" i="16"/>
  <c r="F328" i="16"/>
  <c r="AD328" i="16" s="1"/>
  <c r="E328" i="16"/>
  <c r="C328" i="16"/>
  <c r="B328" i="16"/>
  <c r="AA327" i="16"/>
  <c r="Y327" i="16"/>
  <c r="X327" i="16"/>
  <c r="V327" i="16"/>
  <c r="H327" i="16"/>
  <c r="G327" i="16"/>
  <c r="F327" i="16"/>
  <c r="AD327" i="16" s="1"/>
  <c r="E327" i="16"/>
  <c r="C327" i="16"/>
  <c r="B327" i="16"/>
  <c r="AA326" i="16"/>
  <c r="Y326" i="16"/>
  <c r="X326" i="16"/>
  <c r="V326" i="16"/>
  <c r="H326" i="16"/>
  <c r="G326" i="16"/>
  <c r="F326" i="16"/>
  <c r="AD326" i="16" s="1"/>
  <c r="E326" i="16"/>
  <c r="C326" i="16"/>
  <c r="B326" i="16"/>
  <c r="AD325" i="16"/>
  <c r="AA325" i="16"/>
  <c r="Y325" i="16"/>
  <c r="X325" i="16"/>
  <c r="V325" i="16"/>
  <c r="H325" i="16"/>
  <c r="G325" i="16"/>
  <c r="F325" i="16"/>
  <c r="E325" i="16"/>
  <c r="C325" i="16"/>
  <c r="B325" i="16"/>
  <c r="AD324" i="16"/>
  <c r="AA324" i="16"/>
  <c r="Y324" i="16"/>
  <c r="X324" i="16"/>
  <c r="V324" i="16"/>
  <c r="H324" i="16"/>
  <c r="G324" i="16"/>
  <c r="F324" i="16"/>
  <c r="E324" i="16"/>
  <c r="C324" i="16"/>
  <c r="B324" i="16"/>
  <c r="AD323" i="16"/>
  <c r="AA323" i="16"/>
  <c r="Y323" i="16"/>
  <c r="X323" i="16"/>
  <c r="V323" i="16"/>
  <c r="H323" i="16"/>
  <c r="G323" i="16"/>
  <c r="F323" i="16"/>
  <c r="E323" i="16"/>
  <c r="C323" i="16"/>
  <c r="B323" i="16"/>
  <c r="AA322" i="16"/>
  <c r="Y322" i="16"/>
  <c r="X322" i="16"/>
  <c r="V322" i="16"/>
  <c r="H322" i="16"/>
  <c r="G322" i="16"/>
  <c r="F322" i="16"/>
  <c r="AD322" i="16" s="1"/>
  <c r="E322" i="16"/>
  <c r="C322" i="16"/>
  <c r="B322" i="16"/>
  <c r="AD321" i="16"/>
  <c r="AA321" i="16"/>
  <c r="Y321" i="16"/>
  <c r="X321" i="16"/>
  <c r="V321" i="16"/>
  <c r="H321" i="16"/>
  <c r="G321" i="16"/>
  <c r="F321" i="16"/>
  <c r="E321" i="16"/>
  <c r="C321" i="16"/>
  <c r="B321" i="16"/>
  <c r="AD320" i="16"/>
  <c r="AA320" i="16"/>
  <c r="Y320" i="16"/>
  <c r="X320" i="16"/>
  <c r="V320" i="16"/>
  <c r="H320" i="16"/>
  <c r="G320" i="16"/>
  <c r="F320" i="16"/>
  <c r="E320" i="16"/>
  <c r="C320" i="16"/>
  <c r="B320" i="16"/>
  <c r="AD319" i="16"/>
  <c r="AA319" i="16"/>
  <c r="Y319" i="16"/>
  <c r="X319" i="16"/>
  <c r="V319" i="16"/>
  <c r="H319" i="16"/>
  <c r="G319" i="16"/>
  <c r="F319" i="16"/>
  <c r="E319" i="16"/>
  <c r="C319" i="16"/>
  <c r="B319" i="16"/>
  <c r="AA318" i="16"/>
  <c r="Y318" i="16"/>
  <c r="X318" i="16"/>
  <c r="V318" i="16"/>
  <c r="H318" i="16"/>
  <c r="G318" i="16"/>
  <c r="F318" i="16"/>
  <c r="AD318" i="16" s="1"/>
  <c r="E318" i="16"/>
  <c r="C318" i="16"/>
  <c r="B318" i="16"/>
  <c r="AA317" i="16"/>
  <c r="Y317" i="16"/>
  <c r="X317" i="16"/>
  <c r="V317" i="16"/>
  <c r="H317" i="16"/>
  <c r="G317" i="16"/>
  <c r="F317" i="16"/>
  <c r="AD317" i="16" s="1"/>
  <c r="E317" i="16"/>
  <c r="C317" i="16"/>
  <c r="B317" i="16"/>
  <c r="AA316" i="16"/>
  <c r="Y316" i="16"/>
  <c r="X316" i="16"/>
  <c r="V316" i="16"/>
  <c r="H316" i="16"/>
  <c r="G316" i="16"/>
  <c r="F316" i="16"/>
  <c r="AD316" i="16" s="1"/>
  <c r="E316" i="16"/>
  <c r="C316" i="16"/>
  <c r="B316" i="16"/>
  <c r="AD315" i="16"/>
  <c r="AA315" i="16"/>
  <c r="Y315" i="16"/>
  <c r="X315" i="16"/>
  <c r="V315" i="16"/>
  <c r="H315" i="16"/>
  <c r="G315" i="16"/>
  <c r="F315" i="16"/>
  <c r="E315" i="16"/>
  <c r="C315" i="16"/>
  <c r="B315" i="16"/>
  <c r="AA314" i="16"/>
  <c r="Y314" i="16"/>
  <c r="X314" i="16"/>
  <c r="V314" i="16"/>
  <c r="H314" i="16"/>
  <c r="G314" i="16"/>
  <c r="F314" i="16"/>
  <c r="AD314" i="16" s="1"/>
  <c r="E314" i="16"/>
  <c r="C314" i="16"/>
  <c r="B314" i="16"/>
  <c r="AD313" i="16"/>
  <c r="AA313" i="16"/>
  <c r="Y313" i="16"/>
  <c r="X313" i="16"/>
  <c r="V313" i="16"/>
  <c r="H313" i="16"/>
  <c r="G313" i="16"/>
  <c r="F313" i="16"/>
  <c r="E313" i="16"/>
  <c r="C313" i="16"/>
  <c r="B313" i="16"/>
  <c r="AD312" i="16"/>
  <c r="AA312" i="16"/>
  <c r="Y312" i="16"/>
  <c r="X312" i="16"/>
  <c r="V312" i="16"/>
  <c r="H312" i="16"/>
  <c r="G312" i="16"/>
  <c r="F312" i="16"/>
  <c r="E312" i="16"/>
  <c r="C312" i="16"/>
  <c r="B312" i="16"/>
  <c r="AA311" i="16"/>
  <c r="Y311" i="16"/>
  <c r="X311" i="16"/>
  <c r="V311" i="16"/>
  <c r="H311" i="16"/>
  <c r="G311" i="16"/>
  <c r="F311" i="16"/>
  <c r="AD311" i="16" s="1"/>
  <c r="E311" i="16"/>
  <c r="C311" i="16"/>
  <c r="B311" i="16"/>
  <c r="AD310" i="16"/>
  <c r="AA310" i="16"/>
  <c r="Y310" i="16"/>
  <c r="X310" i="16"/>
  <c r="V310" i="16"/>
  <c r="H310" i="16"/>
  <c r="G310" i="16"/>
  <c r="F310" i="16"/>
  <c r="E310" i="16"/>
  <c r="C310" i="16"/>
  <c r="B310" i="16"/>
  <c r="AD309" i="16"/>
  <c r="AA309" i="16"/>
  <c r="Y309" i="16"/>
  <c r="X309" i="16"/>
  <c r="V309" i="16"/>
  <c r="H309" i="16"/>
  <c r="G309" i="16"/>
  <c r="F309" i="16"/>
  <c r="E309" i="16"/>
  <c r="C309" i="16"/>
  <c r="B309" i="16"/>
  <c r="AA308" i="16"/>
  <c r="Y308" i="16"/>
  <c r="X308" i="16"/>
  <c r="V308" i="16"/>
  <c r="H308" i="16"/>
  <c r="G308" i="16"/>
  <c r="F308" i="16"/>
  <c r="AD308" i="16" s="1"/>
  <c r="E308" i="16"/>
  <c r="C308" i="16"/>
  <c r="B308" i="16"/>
  <c r="AD307" i="16"/>
  <c r="AA307" i="16"/>
  <c r="Y307" i="16"/>
  <c r="X307" i="16"/>
  <c r="V307" i="16"/>
  <c r="H307" i="16"/>
  <c r="G307" i="16"/>
  <c r="F307" i="16"/>
  <c r="E307" i="16"/>
  <c r="C307" i="16"/>
  <c r="B307" i="16"/>
  <c r="AD306" i="16"/>
  <c r="AA306" i="16"/>
  <c r="Y306" i="16"/>
  <c r="X306" i="16"/>
  <c r="V306" i="16"/>
  <c r="H306" i="16"/>
  <c r="G306" i="16"/>
  <c r="F306" i="16"/>
  <c r="E306" i="16"/>
  <c r="C306" i="16"/>
  <c r="B306" i="16"/>
  <c r="AA305" i="16"/>
  <c r="Y305" i="16"/>
  <c r="X305" i="16"/>
  <c r="V305" i="16"/>
  <c r="H305" i="16"/>
  <c r="G305" i="16"/>
  <c r="F305" i="16"/>
  <c r="AD305" i="16" s="1"/>
  <c r="E305" i="16"/>
  <c r="C305" i="16"/>
  <c r="B305" i="16"/>
  <c r="AD304" i="16"/>
  <c r="AA304" i="16"/>
  <c r="Y304" i="16"/>
  <c r="X304" i="16"/>
  <c r="V304" i="16"/>
  <c r="H304" i="16"/>
  <c r="G304" i="16"/>
  <c r="F304" i="16"/>
  <c r="E304" i="16"/>
  <c r="C304" i="16"/>
  <c r="B304" i="16"/>
  <c r="AD303" i="16"/>
  <c r="AA303" i="16"/>
  <c r="Y303" i="16"/>
  <c r="X303" i="16"/>
  <c r="V303" i="16"/>
  <c r="H303" i="16"/>
  <c r="G303" i="16"/>
  <c r="F303" i="16"/>
  <c r="E303" i="16"/>
  <c r="C303" i="16"/>
  <c r="B303" i="16"/>
  <c r="AA302" i="16"/>
  <c r="Y302" i="16"/>
  <c r="X302" i="16"/>
  <c r="V302" i="16"/>
  <c r="H302" i="16"/>
  <c r="G302" i="16"/>
  <c r="F302" i="16"/>
  <c r="AD302" i="16" s="1"/>
  <c r="E302" i="16"/>
  <c r="C302" i="16"/>
  <c r="B302" i="16"/>
  <c r="AD301" i="16"/>
  <c r="AA301" i="16"/>
  <c r="Y301" i="16"/>
  <c r="X301" i="16"/>
  <c r="V301" i="16"/>
  <c r="H301" i="16"/>
  <c r="G301" i="16"/>
  <c r="F301" i="16"/>
  <c r="E301" i="16"/>
  <c r="C301" i="16"/>
  <c r="B301" i="16"/>
  <c r="AA300" i="16"/>
  <c r="Y300" i="16"/>
  <c r="X300" i="16"/>
  <c r="V300" i="16"/>
  <c r="H300" i="16"/>
  <c r="G300" i="16"/>
  <c r="F300" i="16"/>
  <c r="AD300" i="16" s="1"/>
  <c r="E300" i="16"/>
  <c r="C300" i="16"/>
  <c r="B300" i="16"/>
  <c r="AD299" i="16"/>
  <c r="AA299" i="16"/>
  <c r="Y299" i="16"/>
  <c r="X299" i="16"/>
  <c r="V299" i="16"/>
  <c r="H299" i="16"/>
  <c r="G299" i="16"/>
  <c r="F299" i="16"/>
  <c r="E299" i="16"/>
  <c r="C299" i="16"/>
  <c r="B299" i="16"/>
  <c r="AA298" i="16"/>
  <c r="Y298" i="16"/>
  <c r="X298" i="16"/>
  <c r="V298" i="16"/>
  <c r="H298" i="16"/>
  <c r="G298" i="16"/>
  <c r="F298" i="16"/>
  <c r="AD298" i="16" s="1"/>
  <c r="E298" i="16"/>
  <c r="C298" i="16"/>
  <c r="B298" i="16"/>
  <c r="AD297" i="16"/>
  <c r="AA297" i="16"/>
  <c r="Y297" i="16"/>
  <c r="X297" i="16"/>
  <c r="V297" i="16"/>
  <c r="H297" i="16"/>
  <c r="G297" i="16"/>
  <c r="F297" i="16"/>
  <c r="E297" i="16"/>
  <c r="C297" i="16"/>
  <c r="B297" i="16"/>
  <c r="AA296" i="16"/>
  <c r="Y296" i="16"/>
  <c r="X296" i="16"/>
  <c r="V296" i="16"/>
  <c r="H296" i="16"/>
  <c r="G296" i="16"/>
  <c r="F296" i="16"/>
  <c r="AD296" i="16" s="1"/>
  <c r="E296" i="16"/>
  <c r="C296" i="16"/>
  <c r="B296" i="16"/>
  <c r="AD295" i="16"/>
  <c r="AA295" i="16"/>
  <c r="Y295" i="16"/>
  <c r="X295" i="16"/>
  <c r="V295" i="16"/>
  <c r="H295" i="16"/>
  <c r="G295" i="16"/>
  <c r="F295" i="16"/>
  <c r="E295" i="16"/>
  <c r="C295" i="16"/>
  <c r="B295" i="16"/>
  <c r="AA294" i="16"/>
  <c r="Y294" i="16"/>
  <c r="X294" i="16"/>
  <c r="V294" i="16"/>
  <c r="H294" i="16"/>
  <c r="G294" i="16"/>
  <c r="F294" i="16"/>
  <c r="AD294" i="16" s="1"/>
  <c r="E294" i="16"/>
  <c r="C294" i="16"/>
  <c r="B294" i="16"/>
  <c r="AD293" i="16"/>
  <c r="AA293" i="16"/>
  <c r="Y293" i="16"/>
  <c r="X293" i="16"/>
  <c r="V293" i="16"/>
  <c r="H293" i="16"/>
  <c r="G293" i="16"/>
  <c r="F293" i="16"/>
  <c r="E293" i="16"/>
  <c r="C293" i="16"/>
  <c r="B293" i="16"/>
  <c r="AA292" i="16"/>
  <c r="Y292" i="16"/>
  <c r="X292" i="16"/>
  <c r="V292" i="16"/>
  <c r="H292" i="16"/>
  <c r="G292" i="16"/>
  <c r="F292" i="16"/>
  <c r="AD292" i="16" s="1"/>
  <c r="E292" i="16"/>
  <c r="C292" i="16"/>
  <c r="B292" i="16"/>
  <c r="AA291" i="16"/>
  <c r="Y291" i="16"/>
  <c r="X291" i="16"/>
  <c r="V291" i="16"/>
  <c r="H291" i="16"/>
  <c r="G291" i="16"/>
  <c r="F291" i="16"/>
  <c r="AD291" i="16" s="1"/>
  <c r="E291" i="16"/>
  <c r="C291" i="16"/>
  <c r="B291" i="16"/>
  <c r="AA290" i="16"/>
  <c r="Y290" i="16"/>
  <c r="X290" i="16"/>
  <c r="V290" i="16"/>
  <c r="H290" i="16"/>
  <c r="G290" i="16"/>
  <c r="F290" i="16"/>
  <c r="AD290" i="16" s="1"/>
  <c r="E290" i="16"/>
  <c r="C290" i="16"/>
  <c r="B290" i="16"/>
  <c r="AA289" i="16"/>
  <c r="Y289" i="16"/>
  <c r="X289" i="16"/>
  <c r="V289" i="16"/>
  <c r="H289" i="16"/>
  <c r="G289" i="16"/>
  <c r="F289" i="16"/>
  <c r="AD289" i="16" s="1"/>
  <c r="E289" i="16"/>
  <c r="C289" i="16"/>
  <c r="B289" i="16"/>
  <c r="AD288" i="16"/>
  <c r="AA288" i="16"/>
  <c r="Y288" i="16"/>
  <c r="X288" i="16"/>
  <c r="V288" i="16"/>
  <c r="H288" i="16"/>
  <c r="G288" i="16"/>
  <c r="F288" i="16"/>
  <c r="E288" i="16"/>
  <c r="C288" i="16"/>
  <c r="B288" i="16"/>
  <c r="AA287" i="16"/>
  <c r="Y287" i="16"/>
  <c r="X287" i="16"/>
  <c r="V287" i="16"/>
  <c r="H287" i="16"/>
  <c r="G287" i="16"/>
  <c r="F287" i="16"/>
  <c r="AD287" i="16" s="1"/>
  <c r="E287" i="16"/>
  <c r="C287" i="16"/>
  <c r="B287" i="16"/>
  <c r="AD286" i="16"/>
  <c r="AA286" i="16"/>
  <c r="Y286" i="16"/>
  <c r="X286" i="16"/>
  <c r="V286" i="16"/>
  <c r="H286" i="16"/>
  <c r="G286" i="16"/>
  <c r="F286" i="16"/>
  <c r="E286" i="16"/>
  <c r="C286" i="16"/>
  <c r="B286" i="16"/>
  <c r="AA285" i="16"/>
  <c r="Y285" i="16"/>
  <c r="X285" i="16"/>
  <c r="V285" i="16"/>
  <c r="H285" i="16"/>
  <c r="G285" i="16"/>
  <c r="F285" i="16"/>
  <c r="AD285" i="16" s="1"/>
  <c r="E285" i="16"/>
  <c r="C285" i="16"/>
  <c r="B285" i="16"/>
  <c r="AD284" i="16"/>
  <c r="AA284" i="16"/>
  <c r="Y284" i="16"/>
  <c r="X284" i="16"/>
  <c r="V284" i="16"/>
  <c r="H284" i="16"/>
  <c r="G284" i="16"/>
  <c r="F284" i="16"/>
  <c r="E284" i="16"/>
  <c r="C284" i="16"/>
  <c r="B284" i="16"/>
  <c r="AD283" i="16"/>
  <c r="AA283" i="16"/>
  <c r="Y283" i="16"/>
  <c r="X283" i="16"/>
  <c r="V283" i="16"/>
  <c r="H283" i="16"/>
  <c r="G283" i="16"/>
  <c r="F283" i="16"/>
  <c r="E283" i="16"/>
  <c r="C283" i="16"/>
  <c r="B283" i="16"/>
  <c r="AD282" i="16"/>
  <c r="AA282" i="16"/>
  <c r="Y282" i="16"/>
  <c r="X282" i="16"/>
  <c r="V282" i="16"/>
  <c r="H282" i="16"/>
  <c r="G282" i="16"/>
  <c r="F282" i="16"/>
  <c r="E282" i="16"/>
  <c r="C282" i="16"/>
  <c r="B282" i="16"/>
  <c r="AD281" i="16"/>
  <c r="AA281" i="16"/>
  <c r="Y281" i="16"/>
  <c r="X281" i="16"/>
  <c r="V281" i="16"/>
  <c r="H281" i="16"/>
  <c r="G281" i="16"/>
  <c r="F281" i="16"/>
  <c r="E281" i="16"/>
  <c r="C281" i="16"/>
  <c r="B281" i="16"/>
  <c r="AA280" i="16"/>
  <c r="Y280" i="16"/>
  <c r="X280" i="16"/>
  <c r="V280" i="16"/>
  <c r="H280" i="16"/>
  <c r="G280" i="16"/>
  <c r="F280" i="16"/>
  <c r="AD280" i="16" s="1"/>
  <c r="E280" i="16"/>
  <c r="C280" i="16"/>
  <c r="B280" i="16"/>
  <c r="AA279" i="16"/>
  <c r="Y279" i="16"/>
  <c r="X279" i="16"/>
  <c r="V279" i="16"/>
  <c r="H279" i="16"/>
  <c r="G279" i="16"/>
  <c r="F279" i="16"/>
  <c r="AD279" i="16" s="1"/>
  <c r="E279" i="16"/>
  <c r="C279" i="16"/>
  <c r="B279" i="16"/>
  <c r="AA278" i="16"/>
  <c r="Y278" i="16"/>
  <c r="X278" i="16"/>
  <c r="V278" i="16"/>
  <c r="H278" i="16"/>
  <c r="G278" i="16"/>
  <c r="F278" i="16"/>
  <c r="AD278" i="16" s="1"/>
  <c r="E278" i="16"/>
  <c r="C278" i="16"/>
  <c r="B278" i="16"/>
  <c r="AD277" i="16"/>
  <c r="AA277" i="16"/>
  <c r="Y277" i="16"/>
  <c r="X277" i="16"/>
  <c r="V277" i="16"/>
  <c r="H277" i="16"/>
  <c r="G277" i="16"/>
  <c r="F277" i="16"/>
  <c r="E277" i="16"/>
  <c r="C277" i="16"/>
  <c r="B277" i="16"/>
  <c r="AD276" i="16"/>
  <c r="AA276" i="16"/>
  <c r="Y276" i="16"/>
  <c r="X276" i="16"/>
  <c r="V276" i="16"/>
  <c r="H276" i="16"/>
  <c r="G276" i="16"/>
  <c r="F276" i="16"/>
  <c r="E276" i="16"/>
  <c r="C276" i="16"/>
  <c r="B276" i="16"/>
  <c r="AD275" i="16"/>
  <c r="AA275" i="16"/>
  <c r="Y275" i="16"/>
  <c r="X275" i="16"/>
  <c r="V275" i="16"/>
  <c r="H275" i="16"/>
  <c r="G275" i="16"/>
  <c r="F275" i="16"/>
  <c r="E275" i="16"/>
  <c r="C275" i="16"/>
  <c r="B275" i="16"/>
  <c r="AA274" i="16"/>
  <c r="Y274" i="16"/>
  <c r="X274" i="16"/>
  <c r="V274" i="16"/>
  <c r="H274" i="16"/>
  <c r="G274" i="16"/>
  <c r="F274" i="16"/>
  <c r="AD274" i="16" s="1"/>
  <c r="E274" i="16"/>
  <c r="C274" i="16"/>
  <c r="B274" i="16"/>
  <c r="AA273" i="16"/>
  <c r="Y273" i="16"/>
  <c r="X273" i="16"/>
  <c r="V273" i="16"/>
  <c r="H273" i="16"/>
  <c r="G273" i="16"/>
  <c r="F273" i="16"/>
  <c r="AD273" i="16" s="1"/>
  <c r="E273" i="16"/>
  <c r="C273" i="16"/>
  <c r="B273" i="16"/>
  <c r="AA272" i="16"/>
  <c r="Y272" i="16"/>
  <c r="X272" i="16"/>
  <c r="V272" i="16"/>
  <c r="H272" i="16"/>
  <c r="G272" i="16"/>
  <c r="F272" i="16"/>
  <c r="AD272" i="16" s="1"/>
  <c r="E272" i="16"/>
  <c r="C272" i="16"/>
  <c r="B272" i="16"/>
  <c r="AD271" i="16"/>
  <c r="AA271" i="16"/>
  <c r="Y271" i="16"/>
  <c r="X271" i="16"/>
  <c r="V271" i="16"/>
  <c r="H271" i="16"/>
  <c r="G271" i="16"/>
  <c r="F271" i="16"/>
  <c r="E271" i="16"/>
  <c r="C271" i="16"/>
  <c r="B271" i="16"/>
  <c r="AA270" i="16"/>
  <c r="Y270" i="16"/>
  <c r="X270" i="16"/>
  <c r="V270" i="16"/>
  <c r="H270" i="16"/>
  <c r="G270" i="16"/>
  <c r="F270" i="16"/>
  <c r="AD270" i="16" s="1"/>
  <c r="E270" i="16"/>
  <c r="C270" i="16"/>
  <c r="B270" i="16"/>
  <c r="AD269" i="16"/>
  <c r="AA269" i="16"/>
  <c r="Y269" i="16"/>
  <c r="X269" i="16"/>
  <c r="V269" i="16"/>
  <c r="H269" i="16"/>
  <c r="G269" i="16"/>
  <c r="F269" i="16"/>
  <c r="E269" i="16"/>
  <c r="C269" i="16"/>
  <c r="B269" i="16"/>
  <c r="AA268" i="16"/>
  <c r="Y268" i="16"/>
  <c r="X268" i="16"/>
  <c r="V268" i="16"/>
  <c r="H268" i="16"/>
  <c r="G268" i="16"/>
  <c r="F268" i="16"/>
  <c r="AD268" i="16" s="1"/>
  <c r="E268" i="16"/>
  <c r="C268" i="16"/>
  <c r="B268" i="16"/>
  <c r="AD267" i="16"/>
  <c r="AA267" i="16"/>
  <c r="Y267" i="16"/>
  <c r="X267" i="16"/>
  <c r="V267" i="16"/>
  <c r="H267" i="16"/>
  <c r="G267" i="16"/>
  <c r="F267" i="16"/>
  <c r="E267" i="16"/>
  <c r="C267" i="16"/>
  <c r="B267" i="16"/>
  <c r="AA266" i="16"/>
  <c r="Y266" i="16"/>
  <c r="X266" i="16"/>
  <c r="V266" i="16"/>
  <c r="H266" i="16"/>
  <c r="G266" i="16"/>
  <c r="F266" i="16"/>
  <c r="AD266" i="16" s="1"/>
  <c r="E266" i="16"/>
  <c r="C266" i="16"/>
  <c r="B266" i="16"/>
  <c r="AD265" i="16"/>
  <c r="AA265" i="16"/>
  <c r="Y265" i="16"/>
  <c r="X265" i="16"/>
  <c r="V265" i="16"/>
  <c r="H265" i="16"/>
  <c r="G265" i="16"/>
  <c r="F265" i="16"/>
  <c r="E265" i="16"/>
  <c r="C265" i="16"/>
  <c r="B265" i="16"/>
  <c r="AD264" i="16"/>
  <c r="AA264" i="16"/>
  <c r="Y264" i="16"/>
  <c r="X264" i="16"/>
  <c r="V264" i="16"/>
  <c r="H264" i="16"/>
  <c r="G264" i="16"/>
  <c r="F264" i="16"/>
  <c r="E264" i="16"/>
  <c r="C264" i="16"/>
  <c r="B264" i="16"/>
  <c r="AA263" i="16"/>
  <c r="Y263" i="16"/>
  <c r="X263" i="16"/>
  <c r="V263" i="16"/>
  <c r="H263" i="16"/>
  <c r="G263" i="16"/>
  <c r="F263" i="16"/>
  <c r="AD263" i="16" s="1"/>
  <c r="E263" i="16"/>
  <c r="C263" i="16"/>
  <c r="B263" i="16"/>
  <c r="AD262" i="16"/>
  <c r="AA262" i="16"/>
  <c r="Y262" i="16"/>
  <c r="X262" i="16"/>
  <c r="V262" i="16"/>
  <c r="H262" i="16"/>
  <c r="G262" i="16"/>
  <c r="F262" i="16"/>
  <c r="E262" i="16"/>
  <c r="C262" i="16"/>
  <c r="B262" i="16"/>
  <c r="AA261" i="16"/>
  <c r="Y261" i="16"/>
  <c r="X261" i="16"/>
  <c r="V261" i="16"/>
  <c r="H261" i="16"/>
  <c r="G261" i="16"/>
  <c r="F261" i="16"/>
  <c r="AD261" i="16" s="1"/>
  <c r="E261" i="16"/>
  <c r="C261" i="16"/>
  <c r="B261" i="16"/>
  <c r="AD260" i="16"/>
  <c r="AA260" i="16"/>
  <c r="Y260" i="16"/>
  <c r="X260" i="16"/>
  <c r="V260" i="16"/>
  <c r="H260" i="16"/>
  <c r="G260" i="16"/>
  <c r="F260" i="16"/>
  <c r="E260" i="16"/>
  <c r="C260" i="16"/>
  <c r="B260" i="16"/>
  <c r="AD259" i="16"/>
  <c r="AA259" i="16"/>
  <c r="Y259" i="16"/>
  <c r="X259" i="16"/>
  <c r="V259" i="16"/>
  <c r="H259" i="16"/>
  <c r="G259" i="16"/>
  <c r="F259" i="16"/>
  <c r="E259" i="16"/>
  <c r="C259" i="16"/>
  <c r="B259" i="16"/>
  <c r="AA258" i="16"/>
  <c r="Y258" i="16"/>
  <c r="X258" i="16"/>
  <c r="V258" i="16"/>
  <c r="H258" i="16"/>
  <c r="G258" i="16"/>
  <c r="F258" i="16"/>
  <c r="AD258" i="16" s="1"/>
  <c r="E258" i="16"/>
  <c r="C258" i="16"/>
  <c r="B258" i="16"/>
  <c r="AD257" i="16"/>
  <c r="AA257" i="16"/>
  <c r="Y257" i="16"/>
  <c r="X257" i="16"/>
  <c r="V257" i="16"/>
  <c r="H257" i="16"/>
  <c r="G257" i="16"/>
  <c r="F257" i="16"/>
  <c r="E257" i="16"/>
  <c r="C257" i="16"/>
  <c r="B257" i="16"/>
  <c r="AD256" i="16"/>
  <c r="AA256" i="16"/>
  <c r="Y256" i="16"/>
  <c r="X256" i="16"/>
  <c r="V256" i="16"/>
  <c r="H256" i="16"/>
  <c r="G256" i="16"/>
  <c r="F256" i="16"/>
  <c r="E256" i="16"/>
  <c r="C256" i="16"/>
  <c r="B256" i="16"/>
  <c r="AA255" i="16"/>
  <c r="Y255" i="16"/>
  <c r="X255" i="16"/>
  <c r="V255" i="16"/>
  <c r="H255" i="16"/>
  <c r="G255" i="16"/>
  <c r="F255" i="16"/>
  <c r="AD255" i="16" s="1"/>
  <c r="E255" i="16"/>
  <c r="C255" i="16"/>
  <c r="B255" i="16"/>
  <c r="AA254" i="16"/>
  <c r="Y254" i="16"/>
  <c r="X254" i="16"/>
  <c r="V254" i="16"/>
  <c r="H254" i="16"/>
  <c r="G254" i="16"/>
  <c r="F254" i="16"/>
  <c r="AD254" i="16" s="1"/>
  <c r="E254" i="16"/>
  <c r="C254" i="16"/>
  <c r="B254" i="16"/>
  <c r="AD253" i="16"/>
  <c r="AA253" i="16"/>
  <c r="Y253" i="16"/>
  <c r="X253" i="16"/>
  <c r="V253" i="16"/>
  <c r="H253" i="16"/>
  <c r="G253" i="16"/>
  <c r="F253" i="16"/>
  <c r="E253" i="16"/>
  <c r="C253" i="16"/>
  <c r="B253" i="16"/>
  <c r="AA252" i="16"/>
  <c r="Y252" i="16"/>
  <c r="X252" i="16"/>
  <c r="V252" i="16"/>
  <c r="H252" i="16"/>
  <c r="G252" i="16"/>
  <c r="F252" i="16"/>
  <c r="AD252" i="16" s="1"/>
  <c r="E252" i="16"/>
  <c r="C252" i="16"/>
  <c r="B252" i="16"/>
  <c r="AD251" i="16"/>
  <c r="AA251" i="16"/>
  <c r="Y251" i="16"/>
  <c r="X251" i="16"/>
  <c r="V251" i="16"/>
  <c r="H251" i="16"/>
  <c r="G251" i="16"/>
  <c r="F251" i="16"/>
  <c r="E251" i="16"/>
  <c r="C251" i="16"/>
  <c r="B251" i="16"/>
  <c r="AA250" i="16"/>
  <c r="Y250" i="16"/>
  <c r="X250" i="16"/>
  <c r="V250" i="16"/>
  <c r="H250" i="16"/>
  <c r="G250" i="16"/>
  <c r="F250" i="16"/>
  <c r="AD250" i="16" s="1"/>
  <c r="E250" i="16"/>
  <c r="C250" i="16"/>
  <c r="B250" i="16"/>
  <c r="AD249" i="16"/>
  <c r="AA249" i="16"/>
  <c r="Y249" i="16"/>
  <c r="X249" i="16"/>
  <c r="V249" i="16"/>
  <c r="H249" i="16"/>
  <c r="G249" i="16"/>
  <c r="F249" i="16"/>
  <c r="E249" i="16"/>
  <c r="C249" i="16"/>
  <c r="B249" i="16"/>
  <c r="AD248" i="16"/>
  <c r="AA248" i="16"/>
  <c r="Y248" i="16"/>
  <c r="X248" i="16"/>
  <c r="V248" i="16"/>
  <c r="H248" i="16"/>
  <c r="G248" i="16"/>
  <c r="F248" i="16"/>
  <c r="E248" i="16"/>
  <c r="C248" i="16"/>
  <c r="B248" i="16"/>
  <c r="AD247" i="16"/>
  <c r="AA247" i="16"/>
  <c r="Y247" i="16"/>
  <c r="X247" i="16"/>
  <c r="V247" i="16"/>
  <c r="H247" i="16"/>
  <c r="G247" i="16"/>
  <c r="F247" i="16"/>
  <c r="E247" i="16"/>
  <c r="C247" i="16"/>
  <c r="B247" i="16"/>
  <c r="AD246" i="16"/>
  <c r="AA246" i="16"/>
  <c r="Y246" i="16"/>
  <c r="X246" i="16"/>
  <c r="V246" i="16"/>
  <c r="H246" i="16"/>
  <c r="G246" i="16"/>
  <c r="F246" i="16"/>
  <c r="E246" i="16"/>
  <c r="C246" i="16"/>
  <c r="B246" i="16"/>
  <c r="AD245" i="16"/>
  <c r="AA245" i="16"/>
  <c r="Y245" i="16"/>
  <c r="X245" i="16"/>
  <c r="V245" i="16"/>
  <c r="H245" i="16"/>
  <c r="G245" i="16"/>
  <c r="F245" i="16"/>
  <c r="E245" i="16"/>
  <c r="C245" i="16"/>
  <c r="B245" i="16"/>
  <c r="AA244" i="16"/>
  <c r="Y244" i="16"/>
  <c r="X244" i="16"/>
  <c r="V244" i="16"/>
  <c r="H244" i="16"/>
  <c r="G244" i="16"/>
  <c r="F244" i="16"/>
  <c r="AD244" i="16" s="1"/>
  <c r="E244" i="16"/>
  <c r="C244" i="16"/>
  <c r="B244" i="16"/>
  <c r="AD243" i="16"/>
  <c r="AA243" i="16"/>
  <c r="Y243" i="16"/>
  <c r="X243" i="16"/>
  <c r="V243" i="16"/>
  <c r="H243" i="16"/>
  <c r="G243" i="16"/>
  <c r="F243" i="16"/>
  <c r="E243" i="16"/>
  <c r="C243" i="16"/>
  <c r="B243" i="16"/>
  <c r="AA242" i="16"/>
  <c r="Y242" i="16"/>
  <c r="X242" i="16"/>
  <c r="V242" i="16"/>
  <c r="H242" i="16"/>
  <c r="G242" i="16"/>
  <c r="F242" i="16"/>
  <c r="AD242" i="16" s="1"/>
  <c r="E242" i="16"/>
  <c r="C242" i="16"/>
  <c r="B242" i="16"/>
  <c r="AA241" i="16"/>
  <c r="Y241" i="16"/>
  <c r="X241" i="16"/>
  <c r="V241" i="16"/>
  <c r="H241" i="16"/>
  <c r="G241" i="16"/>
  <c r="F241" i="16"/>
  <c r="AD241" i="16" s="1"/>
  <c r="E241" i="16"/>
  <c r="C241" i="16"/>
  <c r="B241" i="16"/>
  <c r="AD240" i="16"/>
  <c r="AA240" i="16"/>
  <c r="Y240" i="16"/>
  <c r="X240" i="16"/>
  <c r="V240" i="16"/>
  <c r="H240" i="16"/>
  <c r="G240" i="16"/>
  <c r="F240" i="16"/>
  <c r="E240" i="16"/>
  <c r="C240" i="16"/>
  <c r="B240" i="16"/>
  <c r="AA239" i="16"/>
  <c r="Y239" i="16"/>
  <c r="X239" i="16"/>
  <c r="V239" i="16"/>
  <c r="H239" i="16"/>
  <c r="G239" i="16"/>
  <c r="F239" i="16"/>
  <c r="AD239" i="16" s="1"/>
  <c r="E239" i="16"/>
  <c r="C239" i="16"/>
  <c r="B239" i="16"/>
  <c r="AD238" i="16"/>
  <c r="AA238" i="16"/>
  <c r="Y238" i="16"/>
  <c r="X238" i="16"/>
  <c r="V238" i="16"/>
  <c r="H238" i="16"/>
  <c r="G238" i="16"/>
  <c r="F238" i="16"/>
  <c r="E238" i="16"/>
  <c r="C238" i="16"/>
  <c r="B238" i="16"/>
  <c r="AA237" i="16"/>
  <c r="Y237" i="16"/>
  <c r="X237" i="16"/>
  <c r="V237" i="16"/>
  <c r="H237" i="16"/>
  <c r="G237" i="16"/>
  <c r="F237" i="16"/>
  <c r="AD237" i="16" s="1"/>
  <c r="E237" i="16"/>
  <c r="C237" i="16"/>
  <c r="B237" i="16"/>
  <c r="AA236" i="16"/>
  <c r="Y236" i="16"/>
  <c r="X236" i="16"/>
  <c r="V236" i="16"/>
  <c r="H236" i="16"/>
  <c r="G236" i="16"/>
  <c r="F236" i="16"/>
  <c r="AD236" i="16" s="1"/>
  <c r="E236" i="16"/>
  <c r="C236" i="16"/>
  <c r="B236" i="16"/>
  <c r="AD235" i="16"/>
  <c r="AA235" i="16"/>
  <c r="Y235" i="16"/>
  <c r="X235" i="16"/>
  <c r="V235" i="16"/>
  <c r="H235" i="16"/>
  <c r="G235" i="16"/>
  <c r="F235" i="16"/>
  <c r="E235" i="16"/>
  <c r="C235" i="16"/>
  <c r="B235" i="16"/>
  <c r="AD234" i="16"/>
  <c r="AA234" i="16"/>
  <c r="Y234" i="16"/>
  <c r="X234" i="16"/>
  <c r="V234" i="16"/>
  <c r="H234" i="16"/>
  <c r="G234" i="16"/>
  <c r="F234" i="16"/>
  <c r="E234" i="16"/>
  <c r="C234" i="16"/>
  <c r="B234" i="16"/>
  <c r="AA233" i="16"/>
  <c r="Y233" i="16"/>
  <c r="X233" i="16"/>
  <c r="V233" i="16"/>
  <c r="H233" i="16"/>
  <c r="G233" i="16"/>
  <c r="F233" i="16"/>
  <c r="AD233" i="16" s="1"/>
  <c r="E233" i="16"/>
  <c r="C233" i="16"/>
  <c r="B233" i="16"/>
  <c r="AD232" i="16"/>
  <c r="AA232" i="16"/>
  <c r="Y232" i="16"/>
  <c r="X232" i="16"/>
  <c r="V232" i="16"/>
  <c r="H232" i="16"/>
  <c r="G232" i="16"/>
  <c r="F232" i="16"/>
  <c r="E232" i="16"/>
  <c r="C232" i="16"/>
  <c r="B232" i="16"/>
  <c r="AA231" i="16"/>
  <c r="Y231" i="16"/>
  <c r="X231" i="16"/>
  <c r="V231" i="16"/>
  <c r="H231" i="16"/>
  <c r="G231" i="16"/>
  <c r="F231" i="16"/>
  <c r="AD231" i="16" s="1"/>
  <c r="E231" i="16"/>
  <c r="C231" i="16"/>
  <c r="B231" i="16"/>
  <c r="AA230" i="16"/>
  <c r="Y230" i="16"/>
  <c r="X230" i="16"/>
  <c r="V230" i="16"/>
  <c r="H230" i="16"/>
  <c r="G230" i="16"/>
  <c r="F230" i="16"/>
  <c r="AD230" i="16" s="1"/>
  <c r="E230" i="16"/>
  <c r="C230" i="16"/>
  <c r="B230" i="16"/>
  <c r="AD229" i="16"/>
  <c r="AA229" i="16"/>
  <c r="Y229" i="16"/>
  <c r="X229" i="16"/>
  <c r="V229" i="16"/>
  <c r="H229" i="16"/>
  <c r="G229" i="16"/>
  <c r="F229" i="16"/>
  <c r="E229" i="16"/>
  <c r="C229" i="16"/>
  <c r="B229" i="16"/>
  <c r="AA228" i="16"/>
  <c r="Y228" i="16"/>
  <c r="X228" i="16"/>
  <c r="V228" i="16"/>
  <c r="H228" i="16"/>
  <c r="G228" i="16"/>
  <c r="F228" i="16"/>
  <c r="AD228" i="16" s="1"/>
  <c r="E228" i="16"/>
  <c r="C228" i="16"/>
  <c r="B228" i="16"/>
  <c r="AD227" i="16"/>
  <c r="AA227" i="16"/>
  <c r="Y227" i="16"/>
  <c r="X227" i="16"/>
  <c r="V227" i="16"/>
  <c r="H227" i="16"/>
  <c r="G227" i="16"/>
  <c r="F227" i="16"/>
  <c r="E227" i="16"/>
  <c r="C227" i="16"/>
  <c r="B227" i="16"/>
  <c r="AD226" i="16"/>
  <c r="AA226" i="16"/>
  <c r="Y226" i="16"/>
  <c r="X226" i="16"/>
  <c r="V226" i="16"/>
  <c r="H226" i="16"/>
  <c r="G226" i="16"/>
  <c r="F226" i="16"/>
  <c r="E226" i="16"/>
  <c r="C226" i="16"/>
  <c r="B226" i="16"/>
  <c r="AA225" i="16"/>
  <c r="Y225" i="16"/>
  <c r="X225" i="16"/>
  <c r="V225" i="16"/>
  <c r="H225" i="16"/>
  <c r="G225" i="16"/>
  <c r="F225" i="16"/>
  <c r="AD225" i="16" s="1"/>
  <c r="E225" i="16"/>
  <c r="C225" i="16"/>
  <c r="B225" i="16"/>
  <c r="AA224" i="16"/>
  <c r="Y224" i="16"/>
  <c r="X224" i="16"/>
  <c r="V224" i="16"/>
  <c r="H224" i="16"/>
  <c r="G224" i="16"/>
  <c r="F224" i="16"/>
  <c r="AD224" i="16" s="1"/>
  <c r="E224" i="16"/>
  <c r="C224" i="16"/>
  <c r="B224" i="16"/>
  <c r="AD223" i="16"/>
  <c r="AA223" i="16"/>
  <c r="Y223" i="16"/>
  <c r="X223" i="16"/>
  <c r="V223" i="16"/>
  <c r="H223" i="16"/>
  <c r="G223" i="16"/>
  <c r="F223" i="16"/>
  <c r="E223" i="16"/>
  <c r="C223" i="16"/>
  <c r="B223" i="16"/>
  <c r="AA222" i="16"/>
  <c r="Y222" i="16"/>
  <c r="X222" i="16"/>
  <c r="V222" i="16"/>
  <c r="H222" i="16"/>
  <c r="G222" i="16"/>
  <c r="F222" i="16"/>
  <c r="AD222" i="16" s="1"/>
  <c r="E222" i="16"/>
  <c r="C222" i="16"/>
  <c r="B222" i="16"/>
  <c r="AD221" i="16"/>
  <c r="AA221" i="16"/>
  <c r="Y221" i="16"/>
  <c r="X221" i="16"/>
  <c r="V221" i="16"/>
  <c r="H221" i="16"/>
  <c r="G221" i="16"/>
  <c r="F221" i="16"/>
  <c r="E221" i="16"/>
  <c r="C221" i="16"/>
  <c r="B221" i="16"/>
  <c r="AD220" i="16"/>
  <c r="AA220" i="16"/>
  <c r="Y220" i="16"/>
  <c r="X220" i="16"/>
  <c r="V220" i="16"/>
  <c r="H220" i="16"/>
  <c r="G220" i="16"/>
  <c r="F220" i="16"/>
  <c r="E220" i="16"/>
  <c r="C220" i="16"/>
  <c r="B220" i="16"/>
  <c r="AD219" i="16"/>
  <c r="AA219" i="16"/>
  <c r="Y219" i="16"/>
  <c r="X219" i="16"/>
  <c r="V219" i="16"/>
  <c r="H219" i="16"/>
  <c r="G219" i="16"/>
  <c r="F219" i="16"/>
  <c r="E219" i="16"/>
  <c r="C219" i="16"/>
  <c r="B219" i="16"/>
  <c r="AA218" i="16"/>
  <c r="Y218" i="16"/>
  <c r="X218" i="16"/>
  <c r="V218" i="16"/>
  <c r="H218" i="16"/>
  <c r="G218" i="16"/>
  <c r="F218" i="16"/>
  <c r="AD218" i="16" s="1"/>
  <c r="E218" i="16"/>
  <c r="C218" i="16"/>
  <c r="B218" i="16"/>
  <c r="AA217" i="16"/>
  <c r="Y217" i="16"/>
  <c r="X217" i="16"/>
  <c r="V217" i="16"/>
  <c r="H217" i="16"/>
  <c r="G217" i="16"/>
  <c r="F217" i="16"/>
  <c r="AD217" i="16" s="1"/>
  <c r="E217" i="16"/>
  <c r="C217" i="16"/>
  <c r="B217" i="16"/>
  <c r="AD216" i="16"/>
  <c r="AA216" i="16"/>
  <c r="Y216" i="16"/>
  <c r="X216" i="16"/>
  <c r="V216" i="16"/>
  <c r="H216" i="16"/>
  <c r="G216" i="16"/>
  <c r="F216" i="16"/>
  <c r="E216" i="16"/>
  <c r="C216" i="16"/>
  <c r="B216" i="16"/>
  <c r="AA215" i="16"/>
  <c r="Y215" i="16"/>
  <c r="X215" i="16"/>
  <c r="V215" i="16"/>
  <c r="H215" i="16"/>
  <c r="G215" i="16"/>
  <c r="F215" i="16"/>
  <c r="AD215" i="16" s="1"/>
  <c r="E215" i="16"/>
  <c r="C215" i="16"/>
  <c r="B215" i="16"/>
  <c r="AD214" i="16"/>
  <c r="AA214" i="16"/>
  <c r="Y214" i="16"/>
  <c r="X214" i="16"/>
  <c r="V214" i="16"/>
  <c r="H214" i="16"/>
  <c r="G214" i="16"/>
  <c r="F214" i="16"/>
  <c r="E214" i="16"/>
  <c r="C214" i="16"/>
  <c r="B214" i="16"/>
  <c r="AA213" i="16"/>
  <c r="Y213" i="16"/>
  <c r="X213" i="16"/>
  <c r="V213" i="16"/>
  <c r="H213" i="16"/>
  <c r="G213" i="16"/>
  <c r="F213" i="16"/>
  <c r="AD213" i="16" s="1"/>
  <c r="E213" i="16"/>
  <c r="C213" i="16"/>
  <c r="B213" i="16"/>
  <c r="AD212" i="16"/>
  <c r="AA212" i="16"/>
  <c r="Y212" i="16"/>
  <c r="X212" i="16"/>
  <c r="V212" i="16"/>
  <c r="H212" i="16"/>
  <c r="G212" i="16"/>
  <c r="F212" i="16"/>
  <c r="E212" i="16"/>
  <c r="C212" i="16"/>
  <c r="B212" i="16"/>
  <c r="AD211" i="16"/>
  <c r="AA211" i="16"/>
  <c r="Y211" i="16"/>
  <c r="X211" i="16"/>
  <c r="V211" i="16"/>
  <c r="H211" i="16"/>
  <c r="G211" i="16"/>
  <c r="F211" i="16"/>
  <c r="E211" i="16"/>
  <c r="C211" i="16"/>
  <c r="B211" i="16"/>
  <c r="AD210" i="16"/>
  <c r="AA210" i="16"/>
  <c r="Y210" i="16"/>
  <c r="X210" i="16"/>
  <c r="V210" i="16"/>
  <c r="H210" i="16"/>
  <c r="G210" i="16"/>
  <c r="F210" i="16"/>
  <c r="E210" i="16"/>
  <c r="C210" i="16"/>
  <c r="B210" i="16"/>
  <c r="AD209" i="16"/>
  <c r="AA209" i="16"/>
  <c r="Y209" i="16"/>
  <c r="X209" i="16"/>
  <c r="V209" i="16"/>
  <c r="H209" i="16"/>
  <c r="G209" i="16"/>
  <c r="F209" i="16"/>
  <c r="E209" i="16"/>
  <c r="C209" i="16"/>
  <c r="B209" i="16"/>
  <c r="AD208" i="16"/>
  <c r="AA208" i="16"/>
  <c r="Y208" i="16"/>
  <c r="X208" i="16"/>
  <c r="V208" i="16"/>
  <c r="H208" i="16"/>
  <c r="G208" i="16"/>
  <c r="F208" i="16"/>
  <c r="E208" i="16"/>
  <c r="C208" i="16"/>
  <c r="B208" i="16"/>
  <c r="AA207" i="16"/>
  <c r="Y207" i="16"/>
  <c r="X207" i="16"/>
  <c r="V207" i="16"/>
  <c r="H207" i="16"/>
  <c r="G207" i="16"/>
  <c r="F207" i="16"/>
  <c r="AD207" i="16" s="1"/>
  <c r="E207" i="16"/>
  <c r="C207" i="16"/>
  <c r="B207" i="16"/>
  <c r="AA206" i="16"/>
  <c r="Y206" i="16"/>
  <c r="X206" i="16"/>
  <c r="V206" i="16"/>
  <c r="H206" i="16"/>
  <c r="G206" i="16"/>
  <c r="F206" i="16"/>
  <c r="AD206" i="16" s="1"/>
  <c r="E206" i="16"/>
  <c r="C206" i="16"/>
  <c r="B206" i="16"/>
  <c r="AD205" i="16"/>
  <c r="AA205" i="16"/>
  <c r="Y205" i="16"/>
  <c r="X205" i="16"/>
  <c r="V205" i="16"/>
  <c r="H205" i="16"/>
  <c r="G205" i="16"/>
  <c r="F205" i="16"/>
  <c r="E205" i="16"/>
  <c r="C205" i="16"/>
  <c r="B205" i="16"/>
  <c r="AD204" i="16"/>
  <c r="AA204" i="16"/>
  <c r="Y204" i="16"/>
  <c r="X204" i="16"/>
  <c r="V204" i="16"/>
  <c r="H204" i="16"/>
  <c r="G204" i="16"/>
  <c r="F204" i="16"/>
  <c r="E204" i="16"/>
  <c r="C204" i="16"/>
  <c r="B204" i="16"/>
  <c r="AA203" i="16"/>
  <c r="Y203" i="16"/>
  <c r="X203" i="16"/>
  <c r="V203" i="16"/>
  <c r="H203" i="16"/>
  <c r="G203" i="16"/>
  <c r="F203" i="16"/>
  <c r="AD203" i="16" s="1"/>
  <c r="E203" i="16"/>
  <c r="C203" i="16"/>
  <c r="B203" i="16"/>
  <c r="AA202" i="16"/>
  <c r="Y202" i="16"/>
  <c r="X202" i="16"/>
  <c r="V202" i="16"/>
  <c r="H202" i="16"/>
  <c r="G202" i="16"/>
  <c r="F202" i="16"/>
  <c r="AD202" i="16" s="1"/>
  <c r="E202" i="16"/>
  <c r="C202" i="16"/>
  <c r="B202" i="16"/>
  <c r="AD201" i="16"/>
  <c r="AA201" i="16"/>
  <c r="Y201" i="16"/>
  <c r="X201" i="16"/>
  <c r="V201" i="16"/>
  <c r="H201" i="16"/>
  <c r="G201" i="16"/>
  <c r="F201" i="16"/>
  <c r="E201" i="16"/>
  <c r="C201" i="16"/>
  <c r="B201" i="16"/>
  <c r="AA200" i="16"/>
  <c r="Y200" i="16"/>
  <c r="X200" i="16"/>
  <c r="V200" i="16"/>
  <c r="H200" i="16"/>
  <c r="G200" i="16"/>
  <c r="F200" i="16"/>
  <c r="AD200" i="16" s="1"/>
  <c r="E200" i="16"/>
  <c r="C200" i="16"/>
  <c r="B200" i="16"/>
  <c r="AD199" i="16"/>
  <c r="AA199" i="16"/>
  <c r="Y199" i="16"/>
  <c r="X199" i="16"/>
  <c r="V199" i="16"/>
  <c r="H199" i="16"/>
  <c r="G199" i="16"/>
  <c r="F199" i="16"/>
  <c r="E199" i="16"/>
  <c r="C199" i="16"/>
  <c r="B199" i="16"/>
  <c r="AA198" i="16"/>
  <c r="Y198" i="16"/>
  <c r="X198" i="16"/>
  <c r="V198" i="16"/>
  <c r="H198" i="16"/>
  <c r="G198" i="16"/>
  <c r="F198" i="16"/>
  <c r="AD198" i="16" s="1"/>
  <c r="E198" i="16"/>
  <c r="C198" i="16"/>
  <c r="B198" i="16"/>
  <c r="AA197" i="16"/>
  <c r="Y197" i="16"/>
  <c r="X197" i="16"/>
  <c r="V197" i="16"/>
  <c r="H197" i="16"/>
  <c r="G197" i="16"/>
  <c r="F197" i="16"/>
  <c r="AD197" i="16" s="1"/>
  <c r="E197" i="16"/>
  <c r="C197" i="16"/>
  <c r="B197" i="16"/>
  <c r="AA196" i="16"/>
  <c r="Y196" i="16"/>
  <c r="X196" i="16"/>
  <c r="V196" i="16"/>
  <c r="H196" i="16"/>
  <c r="G196" i="16"/>
  <c r="F196" i="16"/>
  <c r="AD196" i="16" s="1"/>
  <c r="E196" i="16"/>
  <c r="C196" i="16"/>
  <c r="B196" i="16"/>
  <c r="AA195" i="16"/>
  <c r="Y195" i="16"/>
  <c r="X195" i="16"/>
  <c r="V195" i="16"/>
  <c r="H195" i="16"/>
  <c r="G195" i="16"/>
  <c r="F195" i="16"/>
  <c r="AD195" i="16" s="1"/>
  <c r="E195" i="16"/>
  <c r="C195" i="16"/>
  <c r="B195" i="16"/>
  <c r="AA194" i="16"/>
  <c r="Y194" i="16"/>
  <c r="X194" i="16"/>
  <c r="V194" i="16"/>
  <c r="H194" i="16"/>
  <c r="G194" i="16"/>
  <c r="F194" i="16"/>
  <c r="AD194" i="16" s="1"/>
  <c r="E194" i="16"/>
  <c r="C194" i="16"/>
  <c r="B194" i="16"/>
  <c r="AD193" i="16"/>
  <c r="AA193" i="16"/>
  <c r="Y193" i="16"/>
  <c r="X193" i="16"/>
  <c r="V193" i="16"/>
  <c r="H193" i="16"/>
  <c r="G193" i="16"/>
  <c r="F193" i="16"/>
  <c r="E193" i="16"/>
  <c r="C193" i="16"/>
  <c r="B193" i="16"/>
  <c r="AD192" i="16"/>
  <c r="AA192" i="16"/>
  <c r="Y192" i="16"/>
  <c r="X192" i="16"/>
  <c r="V192" i="16"/>
  <c r="H192" i="16"/>
  <c r="G192" i="16"/>
  <c r="F192" i="16"/>
  <c r="E192" i="16"/>
  <c r="C192" i="16"/>
  <c r="B192" i="16"/>
  <c r="AD191" i="16"/>
  <c r="AA191" i="16"/>
  <c r="Y191" i="16"/>
  <c r="X191" i="16"/>
  <c r="V191" i="16"/>
  <c r="H191" i="16"/>
  <c r="G191" i="16"/>
  <c r="F191" i="16"/>
  <c r="E191" i="16"/>
  <c r="C191" i="16"/>
  <c r="B191" i="16"/>
  <c r="AD190" i="16"/>
  <c r="AA190" i="16"/>
  <c r="Y190" i="16"/>
  <c r="X190" i="16"/>
  <c r="V190" i="16"/>
  <c r="H190" i="16"/>
  <c r="G190" i="16"/>
  <c r="F190" i="16"/>
  <c r="E190" i="16"/>
  <c r="C190" i="16"/>
  <c r="B190" i="16"/>
  <c r="AD189" i="16"/>
  <c r="AA189" i="16"/>
  <c r="Y189" i="16"/>
  <c r="X189" i="16"/>
  <c r="V189" i="16"/>
  <c r="H189" i="16"/>
  <c r="G189" i="16"/>
  <c r="F189" i="16"/>
  <c r="E189" i="16"/>
  <c r="C189" i="16"/>
  <c r="B189" i="16"/>
  <c r="AA188" i="16"/>
  <c r="Y188" i="16"/>
  <c r="X188" i="16"/>
  <c r="V188" i="16"/>
  <c r="H188" i="16"/>
  <c r="G188" i="16"/>
  <c r="F188" i="16"/>
  <c r="AD188" i="16" s="1"/>
  <c r="E188" i="16"/>
  <c r="C188" i="16"/>
  <c r="B188" i="16"/>
  <c r="AD187" i="16"/>
  <c r="AA187" i="16"/>
  <c r="Y187" i="16"/>
  <c r="X187" i="16"/>
  <c r="V187" i="16"/>
  <c r="H187" i="16"/>
  <c r="G187" i="16"/>
  <c r="F187" i="16"/>
  <c r="E187" i="16"/>
  <c r="C187" i="16"/>
  <c r="B187" i="16"/>
  <c r="AA186" i="16"/>
  <c r="Y186" i="16"/>
  <c r="X186" i="16"/>
  <c r="V186" i="16"/>
  <c r="H186" i="16"/>
  <c r="G186" i="16"/>
  <c r="F186" i="16"/>
  <c r="AD186" i="16" s="1"/>
  <c r="E186" i="16"/>
  <c r="C186" i="16"/>
  <c r="B186" i="16"/>
  <c r="AA185" i="16"/>
  <c r="Y185" i="16"/>
  <c r="X185" i="16"/>
  <c r="V185" i="16"/>
  <c r="H185" i="16"/>
  <c r="G185" i="16"/>
  <c r="F185" i="16"/>
  <c r="AD185" i="16" s="1"/>
  <c r="E185" i="16"/>
  <c r="C185" i="16"/>
  <c r="B185" i="16"/>
  <c r="AA184" i="16"/>
  <c r="Y184" i="16"/>
  <c r="X184" i="16"/>
  <c r="V184" i="16"/>
  <c r="H184" i="16"/>
  <c r="G184" i="16"/>
  <c r="F184" i="16"/>
  <c r="AD184" i="16" s="1"/>
  <c r="E184" i="16"/>
  <c r="C184" i="16"/>
  <c r="B184" i="16"/>
  <c r="AA183" i="16"/>
  <c r="Y183" i="16"/>
  <c r="X183" i="16"/>
  <c r="V183" i="16"/>
  <c r="H183" i="16"/>
  <c r="G183" i="16"/>
  <c r="F183" i="16"/>
  <c r="AD183" i="16" s="1"/>
  <c r="E183" i="16"/>
  <c r="C183" i="16"/>
  <c r="B183" i="16"/>
  <c r="AA182" i="16"/>
  <c r="Y182" i="16"/>
  <c r="X182" i="16"/>
  <c r="V182" i="16"/>
  <c r="H182" i="16"/>
  <c r="G182" i="16"/>
  <c r="F182" i="16"/>
  <c r="AD182" i="16" s="1"/>
  <c r="E182" i="16"/>
  <c r="C182" i="16"/>
  <c r="B182" i="16"/>
  <c r="AD181" i="16"/>
  <c r="AA181" i="16"/>
  <c r="Y181" i="16"/>
  <c r="X181" i="16"/>
  <c r="V181" i="16"/>
  <c r="H181" i="16"/>
  <c r="G181" i="16"/>
  <c r="F181" i="16"/>
  <c r="E181" i="16"/>
  <c r="C181" i="16"/>
  <c r="B181" i="16"/>
  <c r="AD180" i="16"/>
  <c r="AA180" i="16"/>
  <c r="Y180" i="16"/>
  <c r="X180" i="16"/>
  <c r="V180" i="16"/>
  <c r="H180" i="16"/>
  <c r="G180" i="16"/>
  <c r="F180" i="16"/>
  <c r="E180" i="16"/>
  <c r="C180" i="16"/>
  <c r="B180" i="16"/>
  <c r="AA179" i="16"/>
  <c r="Y179" i="16"/>
  <c r="X179" i="16"/>
  <c r="V179" i="16"/>
  <c r="H179" i="16"/>
  <c r="G179" i="16"/>
  <c r="F179" i="16"/>
  <c r="AD179" i="16" s="1"/>
  <c r="E179" i="16"/>
  <c r="C179" i="16"/>
  <c r="B179" i="16"/>
  <c r="AA178" i="16"/>
  <c r="Y178" i="16"/>
  <c r="X178" i="16"/>
  <c r="V178" i="16"/>
  <c r="H178" i="16"/>
  <c r="G178" i="16"/>
  <c r="F178" i="16"/>
  <c r="AD178" i="16" s="1"/>
  <c r="E178" i="16"/>
  <c r="C178" i="16"/>
  <c r="B178" i="16"/>
  <c r="AD177" i="16"/>
  <c r="AA177" i="16"/>
  <c r="Y177" i="16"/>
  <c r="X177" i="16"/>
  <c r="V177" i="16"/>
  <c r="H177" i="16"/>
  <c r="G177" i="16"/>
  <c r="F177" i="16"/>
  <c r="E177" i="16"/>
  <c r="C177" i="16"/>
  <c r="B177" i="16"/>
  <c r="AA176" i="16"/>
  <c r="Y176" i="16"/>
  <c r="X176" i="16"/>
  <c r="V176" i="16"/>
  <c r="H176" i="16"/>
  <c r="G176" i="16"/>
  <c r="F176" i="16"/>
  <c r="AD176" i="16" s="1"/>
  <c r="E176" i="16"/>
  <c r="C176" i="16"/>
  <c r="B176" i="16"/>
  <c r="AD175" i="16"/>
  <c r="AA175" i="16"/>
  <c r="Y175" i="16"/>
  <c r="X175" i="16"/>
  <c r="V175" i="16"/>
  <c r="H175" i="16"/>
  <c r="G175" i="16"/>
  <c r="F175" i="16"/>
  <c r="E175" i="16"/>
  <c r="C175" i="16"/>
  <c r="B175" i="16"/>
  <c r="AA174" i="16"/>
  <c r="Y174" i="16"/>
  <c r="X174" i="16"/>
  <c r="V174" i="16"/>
  <c r="H174" i="16"/>
  <c r="G174" i="16"/>
  <c r="F174" i="16"/>
  <c r="AD174" i="16" s="1"/>
  <c r="E174" i="16"/>
  <c r="C174" i="16"/>
  <c r="B174" i="16"/>
  <c r="AA173" i="16"/>
  <c r="Y173" i="16"/>
  <c r="X173" i="16"/>
  <c r="V173" i="16"/>
  <c r="H173" i="16"/>
  <c r="G173" i="16"/>
  <c r="F173" i="16"/>
  <c r="AD173" i="16" s="1"/>
  <c r="E173" i="16"/>
  <c r="C173" i="16"/>
  <c r="B173" i="16"/>
  <c r="AA172" i="16"/>
  <c r="Y172" i="16"/>
  <c r="X172" i="16"/>
  <c r="V172" i="16"/>
  <c r="H172" i="16"/>
  <c r="G172" i="16"/>
  <c r="F172" i="16"/>
  <c r="AD172" i="16" s="1"/>
  <c r="E172" i="16"/>
  <c r="C172" i="16"/>
  <c r="B172" i="16"/>
  <c r="AD171" i="16"/>
  <c r="AA171" i="16"/>
  <c r="Y171" i="16"/>
  <c r="X171" i="16"/>
  <c r="V171" i="16"/>
  <c r="H171" i="16"/>
  <c r="G171" i="16"/>
  <c r="F171" i="16"/>
  <c r="E171" i="16"/>
  <c r="C171" i="16"/>
  <c r="B171" i="16"/>
  <c r="AA170" i="16"/>
  <c r="Y170" i="16"/>
  <c r="X170" i="16"/>
  <c r="V170" i="16"/>
  <c r="H170" i="16"/>
  <c r="G170" i="16"/>
  <c r="F170" i="16"/>
  <c r="AD170" i="16" s="1"/>
  <c r="E170" i="16"/>
  <c r="C170" i="16"/>
  <c r="B170" i="16"/>
  <c r="AA169" i="16"/>
  <c r="Y169" i="16"/>
  <c r="X169" i="16"/>
  <c r="V169" i="16"/>
  <c r="H169" i="16"/>
  <c r="G169" i="16"/>
  <c r="F169" i="16"/>
  <c r="AD169" i="16" s="1"/>
  <c r="E169" i="16"/>
  <c r="C169" i="16"/>
  <c r="B169" i="16"/>
  <c r="AD168" i="16"/>
  <c r="AA168" i="16"/>
  <c r="Y168" i="16"/>
  <c r="X168" i="16"/>
  <c r="V168" i="16"/>
  <c r="H168" i="16"/>
  <c r="G168" i="16"/>
  <c r="F168" i="16"/>
  <c r="E168" i="16"/>
  <c r="C168" i="16"/>
  <c r="B168" i="16"/>
  <c r="AA167" i="16"/>
  <c r="Y167" i="16"/>
  <c r="X167" i="16"/>
  <c r="V167" i="16"/>
  <c r="H167" i="16"/>
  <c r="G167" i="16"/>
  <c r="F167" i="16"/>
  <c r="AD167" i="16" s="1"/>
  <c r="E167" i="16"/>
  <c r="C167" i="16"/>
  <c r="B167" i="16"/>
  <c r="AA166" i="16"/>
  <c r="Y166" i="16"/>
  <c r="X166" i="16"/>
  <c r="V166" i="16"/>
  <c r="H166" i="16"/>
  <c r="G166" i="16"/>
  <c r="F166" i="16"/>
  <c r="AD166" i="16" s="1"/>
  <c r="E166" i="16"/>
  <c r="C166" i="16"/>
  <c r="B166" i="16"/>
  <c r="AD165" i="16"/>
  <c r="AA165" i="16"/>
  <c r="Y165" i="16"/>
  <c r="X165" i="16"/>
  <c r="V165" i="16"/>
  <c r="H165" i="16"/>
  <c r="G165" i="16"/>
  <c r="F165" i="16"/>
  <c r="E165" i="16"/>
  <c r="C165" i="16"/>
  <c r="B165" i="16"/>
  <c r="AA164" i="16"/>
  <c r="Y164" i="16"/>
  <c r="X164" i="16"/>
  <c r="V164" i="16"/>
  <c r="H164" i="16"/>
  <c r="G164" i="16"/>
  <c r="F164" i="16"/>
  <c r="AD164" i="16" s="1"/>
  <c r="E164" i="16"/>
  <c r="C164" i="16"/>
  <c r="B164" i="16"/>
  <c r="AD163" i="16"/>
  <c r="AA163" i="16"/>
  <c r="Y163" i="16"/>
  <c r="X163" i="16"/>
  <c r="V163" i="16"/>
  <c r="H163" i="16"/>
  <c r="G163" i="16"/>
  <c r="F163" i="16"/>
  <c r="E163" i="16"/>
  <c r="C163" i="16"/>
  <c r="B163" i="16"/>
  <c r="AD162" i="16"/>
  <c r="AA162" i="16"/>
  <c r="Y162" i="16"/>
  <c r="X162" i="16"/>
  <c r="V162" i="16"/>
  <c r="H162" i="16"/>
  <c r="G162" i="16"/>
  <c r="F162" i="16"/>
  <c r="E162" i="16"/>
  <c r="C162" i="16"/>
  <c r="B162" i="16"/>
  <c r="AD161" i="16"/>
  <c r="AA161" i="16"/>
  <c r="Y161" i="16"/>
  <c r="X161" i="16"/>
  <c r="V161" i="16"/>
  <c r="H161" i="16"/>
  <c r="G161" i="16"/>
  <c r="F161" i="16"/>
  <c r="E161" i="16"/>
  <c r="C161" i="16"/>
  <c r="B161" i="16"/>
  <c r="AA160" i="16"/>
  <c r="Y160" i="16"/>
  <c r="X160" i="16"/>
  <c r="V160" i="16"/>
  <c r="H160" i="16"/>
  <c r="G160" i="16"/>
  <c r="F160" i="16"/>
  <c r="AD160" i="16" s="1"/>
  <c r="E160" i="16"/>
  <c r="C160" i="16"/>
  <c r="B160" i="16"/>
  <c r="AA159" i="16"/>
  <c r="Y159" i="16"/>
  <c r="X159" i="16"/>
  <c r="V159" i="16"/>
  <c r="H159" i="16"/>
  <c r="G159" i="16"/>
  <c r="F159" i="16"/>
  <c r="AD159" i="16" s="1"/>
  <c r="E159" i="16"/>
  <c r="C159" i="16"/>
  <c r="B159" i="16"/>
  <c r="AA158" i="16"/>
  <c r="Y158" i="16"/>
  <c r="X158" i="16"/>
  <c r="V158" i="16"/>
  <c r="H158" i="16"/>
  <c r="G158" i="16"/>
  <c r="F158" i="16"/>
  <c r="AD158" i="16" s="1"/>
  <c r="E158" i="16"/>
  <c r="C158" i="16"/>
  <c r="B158" i="16"/>
  <c r="AA157" i="16"/>
  <c r="Y157" i="16"/>
  <c r="X157" i="16"/>
  <c r="V157" i="16"/>
  <c r="H157" i="16"/>
  <c r="G157" i="16"/>
  <c r="F157" i="16"/>
  <c r="AD157" i="16" s="1"/>
  <c r="D35" i="10" s="1"/>
  <c r="E157" i="16"/>
  <c r="C157" i="16"/>
  <c r="B157" i="16"/>
  <c r="AA156" i="16"/>
  <c r="Y156" i="16"/>
  <c r="X156" i="16"/>
  <c r="V156" i="16"/>
  <c r="H156" i="16"/>
  <c r="G156" i="16"/>
  <c r="F156" i="16"/>
  <c r="AD156" i="16" s="1"/>
  <c r="E156" i="16"/>
  <c r="C156" i="16"/>
  <c r="B156" i="16"/>
  <c r="AD155" i="16"/>
  <c r="AA155" i="16"/>
  <c r="Y155" i="16"/>
  <c r="X155" i="16"/>
  <c r="V155" i="16"/>
  <c r="H155" i="16"/>
  <c r="G155" i="16"/>
  <c r="F155" i="16"/>
  <c r="E155" i="16"/>
  <c r="C155" i="16"/>
  <c r="B155" i="16"/>
  <c r="AD154" i="16"/>
  <c r="AA154" i="16"/>
  <c r="Y154" i="16"/>
  <c r="X154" i="16"/>
  <c r="V154" i="16"/>
  <c r="H154" i="16"/>
  <c r="G154" i="16"/>
  <c r="F154" i="16"/>
  <c r="E154" i="16"/>
  <c r="C154" i="16"/>
  <c r="B154" i="16"/>
  <c r="AD153" i="16"/>
  <c r="AA153" i="16"/>
  <c r="Y153" i="16"/>
  <c r="X153" i="16"/>
  <c r="V153" i="16"/>
  <c r="H153" i="16"/>
  <c r="G153" i="16"/>
  <c r="F153" i="16"/>
  <c r="E153" i="16"/>
  <c r="C153" i="16"/>
  <c r="B153" i="16"/>
  <c r="AD152" i="16"/>
  <c r="AA152" i="16"/>
  <c r="Y152" i="16"/>
  <c r="X152" i="16"/>
  <c r="V152" i="16"/>
  <c r="H152" i="16"/>
  <c r="G152" i="16"/>
  <c r="F152" i="16"/>
  <c r="E152" i="16"/>
  <c r="C152" i="16"/>
  <c r="B152" i="16"/>
  <c r="AD151" i="16"/>
  <c r="AA151" i="16"/>
  <c r="Y151" i="16"/>
  <c r="X151" i="16"/>
  <c r="V151" i="16"/>
  <c r="H151" i="16"/>
  <c r="G151" i="16"/>
  <c r="F151" i="16"/>
  <c r="E151" i="16"/>
  <c r="C151" i="16"/>
  <c r="B151" i="16"/>
  <c r="AD150" i="16"/>
  <c r="AA150" i="16"/>
  <c r="Y150" i="16"/>
  <c r="X150" i="16"/>
  <c r="V150" i="16"/>
  <c r="H150" i="16"/>
  <c r="G150" i="16"/>
  <c r="F150" i="16"/>
  <c r="E150" i="16"/>
  <c r="C150" i="16"/>
  <c r="B150" i="16"/>
  <c r="AD149" i="16"/>
  <c r="AA149" i="16"/>
  <c r="Y149" i="16"/>
  <c r="X149" i="16"/>
  <c r="V149" i="16"/>
  <c r="H149" i="16"/>
  <c r="G149" i="16"/>
  <c r="F149" i="16"/>
  <c r="E149" i="16"/>
  <c r="C149" i="16"/>
  <c r="B149" i="16"/>
  <c r="AA148" i="16"/>
  <c r="Y148" i="16"/>
  <c r="X148" i="16"/>
  <c r="V148" i="16"/>
  <c r="H148" i="16"/>
  <c r="G148" i="16"/>
  <c r="F148" i="16"/>
  <c r="AD148" i="16" s="1"/>
  <c r="E148" i="16"/>
  <c r="C148" i="16"/>
  <c r="B148" i="16"/>
  <c r="AD147" i="16"/>
  <c r="AA147" i="16"/>
  <c r="Y147" i="16"/>
  <c r="X147" i="16"/>
  <c r="V147" i="16"/>
  <c r="H147" i="16"/>
  <c r="G147" i="16"/>
  <c r="F147" i="16"/>
  <c r="E147" i="16"/>
  <c r="C147" i="16"/>
  <c r="B147" i="16"/>
  <c r="AA146" i="16"/>
  <c r="Y146" i="16"/>
  <c r="X146" i="16"/>
  <c r="V146" i="16"/>
  <c r="H146" i="16"/>
  <c r="G146" i="16"/>
  <c r="F146" i="16"/>
  <c r="AD146" i="16" s="1"/>
  <c r="E146" i="16"/>
  <c r="C146" i="16"/>
  <c r="B146" i="16"/>
  <c r="AD145" i="16"/>
  <c r="AA145" i="16"/>
  <c r="Y145" i="16"/>
  <c r="X145" i="16"/>
  <c r="V145" i="16"/>
  <c r="H145" i="16"/>
  <c r="G145" i="16"/>
  <c r="F145" i="16"/>
  <c r="E145" i="16"/>
  <c r="C145" i="16"/>
  <c r="B145" i="16"/>
  <c r="AD144" i="16"/>
  <c r="AA144" i="16"/>
  <c r="Y144" i="16"/>
  <c r="X144" i="16"/>
  <c r="V144" i="16"/>
  <c r="H144" i="16"/>
  <c r="G144" i="16"/>
  <c r="F144" i="16"/>
  <c r="E144" i="16"/>
  <c r="C144" i="16"/>
  <c r="B144" i="16"/>
  <c r="AA143" i="16"/>
  <c r="Y143" i="16"/>
  <c r="X143" i="16"/>
  <c r="V143" i="16"/>
  <c r="H143" i="16"/>
  <c r="G143" i="16"/>
  <c r="F143" i="16"/>
  <c r="AD143" i="16" s="1"/>
  <c r="E143" i="16"/>
  <c r="C143" i="16"/>
  <c r="B143" i="16"/>
  <c r="AD142" i="16"/>
  <c r="AA142" i="16"/>
  <c r="Y142" i="16"/>
  <c r="X142" i="16"/>
  <c r="V142" i="16"/>
  <c r="H142" i="16"/>
  <c r="G142" i="16"/>
  <c r="F142" i="16"/>
  <c r="E142" i="16"/>
  <c r="C142" i="16"/>
  <c r="B142" i="16"/>
  <c r="AD141" i="16"/>
  <c r="AA141" i="16"/>
  <c r="Y141" i="16"/>
  <c r="X141" i="16"/>
  <c r="V141" i="16"/>
  <c r="H141" i="16"/>
  <c r="G141" i="16"/>
  <c r="F141" i="16"/>
  <c r="E141" i="16"/>
  <c r="C141" i="16"/>
  <c r="B141" i="16"/>
  <c r="AD140" i="16"/>
  <c r="AA140" i="16"/>
  <c r="Y140" i="16"/>
  <c r="X140" i="16"/>
  <c r="V140" i="16"/>
  <c r="H140" i="16"/>
  <c r="G140" i="16"/>
  <c r="F140" i="16"/>
  <c r="E140" i="16"/>
  <c r="C140" i="16"/>
  <c r="B140" i="16"/>
  <c r="AD139" i="16"/>
  <c r="AA139" i="16"/>
  <c r="Y139" i="16"/>
  <c r="X139" i="16"/>
  <c r="V139" i="16"/>
  <c r="H139" i="16"/>
  <c r="G139" i="16"/>
  <c r="F139" i="16"/>
  <c r="E139" i="16"/>
  <c r="C139" i="16"/>
  <c r="B139" i="16"/>
  <c r="AA138" i="16"/>
  <c r="Y138" i="16"/>
  <c r="X138" i="16"/>
  <c r="V138" i="16"/>
  <c r="H138" i="16"/>
  <c r="G138" i="16"/>
  <c r="F138" i="16"/>
  <c r="AD138" i="16" s="1"/>
  <c r="E138" i="16"/>
  <c r="C138" i="16"/>
  <c r="B138" i="16"/>
  <c r="AA137" i="16"/>
  <c r="Y137" i="16"/>
  <c r="X137" i="16"/>
  <c r="V137" i="16"/>
  <c r="H137" i="16"/>
  <c r="G137" i="16"/>
  <c r="F137" i="16"/>
  <c r="AD137" i="16" s="1"/>
  <c r="E137" i="16"/>
  <c r="C137" i="16"/>
  <c r="B137" i="16"/>
  <c r="AA136" i="16"/>
  <c r="Y136" i="16"/>
  <c r="X136" i="16"/>
  <c r="V136" i="16"/>
  <c r="H136" i="16"/>
  <c r="G136" i="16"/>
  <c r="F136" i="16"/>
  <c r="AD136" i="16" s="1"/>
  <c r="E136" i="16"/>
  <c r="C136" i="16"/>
  <c r="B136" i="16"/>
  <c r="AA135" i="16"/>
  <c r="Y135" i="16"/>
  <c r="X135" i="16"/>
  <c r="V135" i="16"/>
  <c r="H135" i="16"/>
  <c r="G135" i="16"/>
  <c r="F135" i="16"/>
  <c r="AD135" i="16" s="1"/>
  <c r="E135" i="16"/>
  <c r="C135" i="16"/>
  <c r="B135" i="16"/>
  <c r="AA134" i="16"/>
  <c r="Y134" i="16"/>
  <c r="X134" i="16"/>
  <c r="V134" i="16"/>
  <c r="H134" i="16"/>
  <c r="G134" i="16"/>
  <c r="F134" i="16"/>
  <c r="AD134" i="16" s="1"/>
  <c r="E134" i="16"/>
  <c r="C134" i="16"/>
  <c r="B134" i="16"/>
  <c r="AA133" i="16"/>
  <c r="Y133" i="16"/>
  <c r="X133" i="16"/>
  <c r="V133" i="16"/>
  <c r="H133" i="16"/>
  <c r="G133" i="16"/>
  <c r="F133" i="16"/>
  <c r="AD133" i="16" s="1"/>
  <c r="E133" i="16"/>
  <c r="C133" i="16"/>
  <c r="B133" i="16"/>
  <c r="AA132" i="16"/>
  <c r="Y132" i="16"/>
  <c r="X132" i="16"/>
  <c r="V132" i="16"/>
  <c r="H132" i="16"/>
  <c r="G132" i="16"/>
  <c r="F132" i="16"/>
  <c r="AD132" i="16" s="1"/>
  <c r="E132" i="16"/>
  <c r="C132" i="16"/>
  <c r="B132" i="16"/>
  <c r="AA131" i="16"/>
  <c r="Y131" i="16"/>
  <c r="X131" i="16"/>
  <c r="V131" i="16"/>
  <c r="H131" i="16"/>
  <c r="G131" i="16"/>
  <c r="F131" i="16"/>
  <c r="AD131" i="16" s="1"/>
  <c r="E131" i="16"/>
  <c r="C131" i="16"/>
  <c r="B131" i="16"/>
  <c r="AA130" i="16"/>
  <c r="Y130" i="16"/>
  <c r="X130" i="16"/>
  <c r="V130" i="16"/>
  <c r="H130" i="16"/>
  <c r="G130" i="16"/>
  <c r="F130" i="16"/>
  <c r="AD130" i="16" s="1"/>
  <c r="E130" i="16"/>
  <c r="C130" i="16"/>
  <c r="B130" i="16"/>
  <c r="AA129" i="16"/>
  <c r="Y129" i="16"/>
  <c r="X129" i="16"/>
  <c r="V129" i="16"/>
  <c r="H129" i="16"/>
  <c r="G129" i="16"/>
  <c r="F129" i="16"/>
  <c r="AD129" i="16" s="1"/>
  <c r="E129" i="16"/>
  <c r="C129" i="16"/>
  <c r="B129" i="16"/>
  <c r="AA128" i="16"/>
  <c r="Y128" i="16"/>
  <c r="X128" i="16"/>
  <c r="V128" i="16"/>
  <c r="H128" i="16"/>
  <c r="G128" i="16"/>
  <c r="F128" i="16"/>
  <c r="AD128" i="16" s="1"/>
  <c r="E128" i="16"/>
  <c r="C128" i="16"/>
  <c r="B128" i="16"/>
  <c r="AA127" i="16"/>
  <c r="Y127" i="16"/>
  <c r="X127" i="16"/>
  <c r="V127" i="16"/>
  <c r="H127" i="16"/>
  <c r="G127" i="16"/>
  <c r="F127" i="16"/>
  <c r="AD127" i="16" s="1"/>
  <c r="E127" i="16"/>
  <c r="C127" i="16"/>
  <c r="B127" i="16"/>
  <c r="AA126" i="16"/>
  <c r="Y126" i="16"/>
  <c r="X126" i="16"/>
  <c r="V126" i="16"/>
  <c r="H126" i="16"/>
  <c r="G126" i="16"/>
  <c r="F126" i="16"/>
  <c r="AD126" i="16" s="1"/>
  <c r="E126" i="16"/>
  <c r="C126" i="16"/>
  <c r="B126" i="16"/>
  <c r="AA125" i="16"/>
  <c r="Y125" i="16"/>
  <c r="X125" i="16"/>
  <c r="V125" i="16"/>
  <c r="H125" i="16"/>
  <c r="G125" i="16"/>
  <c r="F125" i="16"/>
  <c r="AD125" i="16" s="1"/>
  <c r="E125" i="16"/>
  <c r="C125" i="16"/>
  <c r="B125" i="16"/>
  <c r="AA124" i="16"/>
  <c r="Y124" i="16"/>
  <c r="X124" i="16"/>
  <c r="V124" i="16"/>
  <c r="H124" i="16"/>
  <c r="G124" i="16"/>
  <c r="F124" i="16"/>
  <c r="AD124" i="16" s="1"/>
  <c r="E124" i="16"/>
  <c r="C124" i="16"/>
  <c r="B124" i="16"/>
  <c r="AA123" i="16"/>
  <c r="Y123" i="16"/>
  <c r="X123" i="16"/>
  <c r="V123" i="16"/>
  <c r="H123" i="16"/>
  <c r="G123" i="16"/>
  <c r="F123" i="16"/>
  <c r="AD123" i="16" s="1"/>
  <c r="E123" i="16"/>
  <c r="C123" i="16"/>
  <c r="B123" i="16"/>
  <c r="AA122" i="16"/>
  <c r="Y122" i="16"/>
  <c r="X122" i="16"/>
  <c r="V122" i="16"/>
  <c r="H122" i="16"/>
  <c r="G122" i="16"/>
  <c r="F122" i="16"/>
  <c r="AD122" i="16" s="1"/>
  <c r="E122" i="16"/>
  <c r="C122" i="16"/>
  <c r="B122" i="16"/>
  <c r="AA121" i="16"/>
  <c r="Y121" i="16"/>
  <c r="X121" i="16"/>
  <c r="V121" i="16"/>
  <c r="H121" i="16"/>
  <c r="G121" i="16"/>
  <c r="F121" i="16"/>
  <c r="AD121" i="16" s="1"/>
  <c r="E121" i="16"/>
  <c r="C121" i="16"/>
  <c r="B121" i="16"/>
  <c r="AA120" i="16"/>
  <c r="Y120" i="16"/>
  <c r="X120" i="16"/>
  <c r="V120" i="16"/>
  <c r="H120" i="16"/>
  <c r="G120" i="16"/>
  <c r="F120" i="16"/>
  <c r="AD120" i="16" s="1"/>
  <c r="E120" i="16"/>
  <c r="C120" i="16"/>
  <c r="B120" i="16"/>
  <c r="AA119" i="16"/>
  <c r="Y119" i="16"/>
  <c r="X119" i="16"/>
  <c r="V119" i="16"/>
  <c r="H119" i="16"/>
  <c r="G119" i="16"/>
  <c r="F119" i="16"/>
  <c r="AD119" i="16" s="1"/>
  <c r="E119" i="16"/>
  <c r="C119" i="16"/>
  <c r="B119" i="16"/>
  <c r="AA118" i="16"/>
  <c r="Y118" i="16"/>
  <c r="X118" i="16"/>
  <c r="V118" i="16"/>
  <c r="H118" i="16"/>
  <c r="G118" i="16"/>
  <c r="F118" i="16"/>
  <c r="AD118" i="16" s="1"/>
  <c r="E118" i="16"/>
  <c r="C118" i="16"/>
  <c r="B118" i="16"/>
  <c r="AA117" i="16"/>
  <c r="Y117" i="16"/>
  <c r="X117" i="16"/>
  <c r="V117" i="16"/>
  <c r="H117" i="16"/>
  <c r="G117" i="16"/>
  <c r="F117" i="16"/>
  <c r="AD117" i="16" s="1"/>
  <c r="E117" i="16"/>
  <c r="C117" i="16"/>
  <c r="B117" i="16"/>
  <c r="AA116" i="16"/>
  <c r="Y116" i="16"/>
  <c r="X116" i="16"/>
  <c r="V116" i="16"/>
  <c r="H116" i="16"/>
  <c r="G116" i="16"/>
  <c r="F116" i="16"/>
  <c r="AD116" i="16" s="1"/>
  <c r="E116" i="16"/>
  <c r="C116" i="16"/>
  <c r="B116" i="16"/>
  <c r="AD115" i="16"/>
  <c r="AA115" i="16"/>
  <c r="Y115" i="16"/>
  <c r="X115" i="16"/>
  <c r="V115" i="16"/>
  <c r="H115" i="16"/>
  <c r="G115" i="16"/>
  <c r="F115" i="16"/>
  <c r="E115" i="16"/>
  <c r="C115" i="16"/>
  <c r="B115" i="16"/>
  <c r="AA114" i="16"/>
  <c r="Y114" i="16"/>
  <c r="X114" i="16"/>
  <c r="V114" i="16"/>
  <c r="H114" i="16"/>
  <c r="G114" i="16"/>
  <c r="F114" i="16"/>
  <c r="E114" i="16"/>
  <c r="C114" i="16"/>
  <c r="B114" i="16"/>
  <c r="AA113" i="16"/>
  <c r="Y113" i="16"/>
  <c r="X113" i="16"/>
  <c r="V113" i="16"/>
  <c r="H113" i="16"/>
  <c r="G113" i="16"/>
  <c r="F113" i="16"/>
  <c r="E113" i="16"/>
  <c r="C113" i="16"/>
  <c r="B113" i="16"/>
  <c r="AA112" i="16"/>
  <c r="Y112" i="16"/>
  <c r="X112" i="16"/>
  <c r="V112" i="16"/>
  <c r="H112" i="16"/>
  <c r="G112" i="16"/>
  <c r="F112" i="16"/>
  <c r="E112" i="16"/>
  <c r="C112" i="16"/>
  <c r="B112" i="16"/>
  <c r="AA111" i="16"/>
  <c r="Y111" i="16"/>
  <c r="X111" i="16"/>
  <c r="V111" i="16"/>
  <c r="H111" i="16"/>
  <c r="G111" i="16"/>
  <c r="F111" i="16"/>
  <c r="E111" i="16"/>
  <c r="C111" i="16"/>
  <c r="B111" i="16"/>
  <c r="AA110" i="16"/>
  <c r="Y110" i="16"/>
  <c r="X110" i="16"/>
  <c r="V110" i="16"/>
  <c r="H110" i="16"/>
  <c r="G110" i="16"/>
  <c r="F110" i="16"/>
  <c r="E110" i="16"/>
  <c r="C110" i="16"/>
  <c r="B110" i="16"/>
  <c r="AA109" i="16"/>
  <c r="Y109" i="16"/>
  <c r="X109" i="16"/>
  <c r="V109" i="16"/>
  <c r="H109" i="16"/>
  <c r="G109" i="16"/>
  <c r="F109" i="16"/>
  <c r="E109" i="16"/>
  <c r="C109" i="16"/>
  <c r="B109" i="16"/>
  <c r="AA108" i="16"/>
  <c r="Y108" i="16"/>
  <c r="X108" i="16"/>
  <c r="V108" i="16"/>
  <c r="H108" i="16"/>
  <c r="G108" i="16"/>
  <c r="F108" i="16"/>
  <c r="E108" i="16"/>
  <c r="C108" i="16"/>
  <c r="B108" i="16"/>
  <c r="AA107" i="16"/>
  <c r="Y107" i="16"/>
  <c r="X107" i="16"/>
  <c r="V107" i="16"/>
  <c r="H107" i="16"/>
  <c r="G107" i="16"/>
  <c r="F107" i="16"/>
  <c r="E107" i="16"/>
  <c r="C107" i="16"/>
  <c r="B107" i="16"/>
  <c r="AA106" i="16"/>
  <c r="Y106" i="16"/>
  <c r="X106" i="16"/>
  <c r="V106" i="16"/>
  <c r="H106" i="16"/>
  <c r="G106" i="16"/>
  <c r="F106" i="16"/>
  <c r="E106" i="16"/>
  <c r="C106" i="16"/>
  <c r="B106" i="16"/>
  <c r="AA105" i="16"/>
  <c r="Y105" i="16"/>
  <c r="X105" i="16"/>
  <c r="V105" i="16"/>
  <c r="H105" i="16"/>
  <c r="G105" i="16"/>
  <c r="F105" i="16"/>
  <c r="E105" i="16"/>
  <c r="C105" i="16"/>
  <c r="B105" i="16"/>
  <c r="AA104" i="16"/>
  <c r="Y104" i="16"/>
  <c r="X104" i="16"/>
  <c r="V104" i="16"/>
  <c r="H104" i="16"/>
  <c r="G104" i="16"/>
  <c r="F104" i="16"/>
  <c r="E104" i="16"/>
  <c r="C104" i="16"/>
  <c r="B104" i="16"/>
  <c r="AA103" i="16"/>
  <c r="Y103" i="16"/>
  <c r="X103" i="16"/>
  <c r="V103" i="16"/>
  <c r="H103" i="16"/>
  <c r="G103" i="16"/>
  <c r="F103" i="16"/>
  <c r="E103" i="16"/>
  <c r="C103" i="16"/>
  <c r="B103" i="16"/>
  <c r="AA102" i="16"/>
  <c r="Y102" i="16"/>
  <c r="X102" i="16"/>
  <c r="V102" i="16"/>
  <c r="H102" i="16"/>
  <c r="G102" i="16"/>
  <c r="F102" i="16"/>
  <c r="E102" i="16"/>
  <c r="C102" i="16"/>
  <c r="B102" i="16"/>
  <c r="AA101" i="16"/>
  <c r="Y101" i="16"/>
  <c r="X101" i="16"/>
  <c r="V101" i="16"/>
  <c r="H101" i="16"/>
  <c r="G101" i="16"/>
  <c r="F101" i="16"/>
  <c r="E101" i="16"/>
  <c r="C101" i="16"/>
  <c r="B101" i="16"/>
  <c r="AA100" i="16"/>
  <c r="Y100" i="16"/>
  <c r="X100" i="16"/>
  <c r="V100" i="16"/>
  <c r="H100" i="16"/>
  <c r="G100" i="16"/>
  <c r="F100" i="16"/>
  <c r="E100" i="16"/>
  <c r="C100" i="16"/>
  <c r="B100" i="16"/>
  <c r="AA99" i="16"/>
  <c r="Y99" i="16"/>
  <c r="X99" i="16"/>
  <c r="V99" i="16"/>
  <c r="H99" i="16"/>
  <c r="G99" i="16"/>
  <c r="F99" i="16"/>
  <c r="E99" i="16"/>
  <c r="C99" i="16"/>
  <c r="B99" i="16"/>
  <c r="AA98" i="16"/>
  <c r="Y98" i="16"/>
  <c r="X98" i="16"/>
  <c r="V98" i="16"/>
  <c r="H98" i="16"/>
  <c r="G98" i="16"/>
  <c r="F98" i="16"/>
  <c r="E98" i="16"/>
  <c r="C98" i="16"/>
  <c r="B98" i="16"/>
  <c r="AA97" i="16"/>
  <c r="Y97" i="16"/>
  <c r="X97" i="16"/>
  <c r="V97" i="16"/>
  <c r="H97" i="16"/>
  <c r="G97" i="16"/>
  <c r="F97" i="16"/>
  <c r="E97" i="16"/>
  <c r="C97" i="16"/>
  <c r="B97" i="16"/>
  <c r="AA96" i="16"/>
  <c r="Y96" i="16"/>
  <c r="X96" i="16"/>
  <c r="V96" i="16"/>
  <c r="H96" i="16"/>
  <c r="G96" i="16"/>
  <c r="F96" i="16"/>
  <c r="E96" i="16"/>
  <c r="C96" i="16"/>
  <c r="B96" i="16"/>
  <c r="AA95" i="16"/>
  <c r="Y95" i="16"/>
  <c r="X95" i="16"/>
  <c r="V95" i="16"/>
  <c r="H95" i="16"/>
  <c r="G95" i="16"/>
  <c r="F95" i="16"/>
  <c r="E95" i="16"/>
  <c r="C95" i="16"/>
  <c r="B95" i="16"/>
  <c r="AA94" i="16"/>
  <c r="Y94" i="16"/>
  <c r="X94" i="16"/>
  <c r="V94" i="16"/>
  <c r="H94" i="16"/>
  <c r="G94" i="16"/>
  <c r="F94" i="16"/>
  <c r="E94" i="16"/>
  <c r="C94" i="16"/>
  <c r="B94" i="16"/>
  <c r="AA93" i="16"/>
  <c r="Y93" i="16"/>
  <c r="X93" i="16"/>
  <c r="V93" i="16"/>
  <c r="H93" i="16"/>
  <c r="G93" i="16"/>
  <c r="F93" i="16"/>
  <c r="E93" i="16"/>
  <c r="C93" i="16"/>
  <c r="B93" i="16"/>
  <c r="AA92" i="16"/>
  <c r="Y92" i="16"/>
  <c r="X92" i="16"/>
  <c r="V92" i="16"/>
  <c r="H92" i="16"/>
  <c r="G92" i="16"/>
  <c r="F92" i="16"/>
  <c r="E92" i="16"/>
  <c r="C92" i="16"/>
  <c r="B92" i="16"/>
  <c r="AA91" i="16"/>
  <c r="Y91" i="16"/>
  <c r="X91" i="16"/>
  <c r="V91" i="16"/>
  <c r="H91" i="16"/>
  <c r="G91" i="16"/>
  <c r="F91" i="16"/>
  <c r="E91" i="16"/>
  <c r="C91" i="16"/>
  <c r="B91" i="16"/>
  <c r="AA90" i="16"/>
  <c r="Y90" i="16"/>
  <c r="X90" i="16"/>
  <c r="V90" i="16"/>
  <c r="H90" i="16"/>
  <c r="G90" i="16"/>
  <c r="F90" i="16"/>
  <c r="E90" i="16"/>
  <c r="C90" i="16"/>
  <c r="B90" i="16"/>
  <c r="AA89" i="16"/>
  <c r="Y89" i="16"/>
  <c r="X89" i="16"/>
  <c r="V89" i="16"/>
  <c r="H89" i="16"/>
  <c r="G89" i="16"/>
  <c r="F89" i="16"/>
  <c r="E89" i="16"/>
  <c r="C89" i="16"/>
  <c r="B89" i="16"/>
  <c r="AA88" i="16"/>
  <c r="Y88" i="16"/>
  <c r="X88" i="16"/>
  <c r="V88" i="16"/>
  <c r="H88" i="16"/>
  <c r="G88" i="16"/>
  <c r="F88" i="16"/>
  <c r="E88" i="16"/>
  <c r="C88" i="16"/>
  <c r="B88" i="16"/>
  <c r="AA87" i="16"/>
  <c r="Y87" i="16"/>
  <c r="X87" i="16"/>
  <c r="V87" i="16"/>
  <c r="H87" i="16"/>
  <c r="G87" i="16"/>
  <c r="F87" i="16"/>
  <c r="E87" i="16"/>
  <c r="C87" i="16"/>
  <c r="B87" i="16"/>
  <c r="AA86" i="16"/>
  <c r="Y86" i="16"/>
  <c r="X86" i="16"/>
  <c r="V86" i="16"/>
  <c r="H86" i="16"/>
  <c r="G86" i="16"/>
  <c r="F86" i="16"/>
  <c r="E86" i="16"/>
  <c r="C86" i="16"/>
  <c r="B86" i="16"/>
  <c r="AA85" i="16"/>
  <c r="Y85" i="16"/>
  <c r="X85" i="16"/>
  <c r="V85" i="16"/>
  <c r="H85" i="16"/>
  <c r="G85" i="16"/>
  <c r="F85" i="16"/>
  <c r="E85" i="16"/>
  <c r="C85" i="16"/>
  <c r="B85" i="16"/>
  <c r="AA84" i="16"/>
  <c r="Y84" i="16"/>
  <c r="X84" i="16"/>
  <c r="V84" i="16"/>
  <c r="H84" i="16"/>
  <c r="G84" i="16"/>
  <c r="F84" i="16"/>
  <c r="E84" i="16"/>
  <c r="C84" i="16"/>
  <c r="B84" i="16"/>
  <c r="AA83" i="16"/>
  <c r="Y83" i="16"/>
  <c r="X83" i="16"/>
  <c r="V83" i="16"/>
  <c r="H83" i="16"/>
  <c r="G83" i="16"/>
  <c r="F83" i="16"/>
  <c r="E83" i="16"/>
  <c r="C83" i="16"/>
  <c r="B83" i="16"/>
  <c r="AA82" i="16"/>
  <c r="Y82" i="16"/>
  <c r="X82" i="16"/>
  <c r="V82" i="16"/>
  <c r="H82" i="16"/>
  <c r="G82" i="16"/>
  <c r="F82" i="16"/>
  <c r="E82" i="16"/>
  <c r="C82" i="16"/>
  <c r="B82" i="16"/>
  <c r="AA81" i="16"/>
  <c r="Y81" i="16"/>
  <c r="X81" i="16"/>
  <c r="V81" i="16"/>
  <c r="H81" i="16"/>
  <c r="G81" i="16"/>
  <c r="F81" i="16"/>
  <c r="E81" i="16"/>
  <c r="C81" i="16"/>
  <c r="B81" i="16"/>
  <c r="AA80" i="16"/>
  <c r="Y80" i="16"/>
  <c r="X80" i="16"/>
  <c r="V80" i="16"/>
  <c r="H80" i="16"/>
  <c r="G80" i="16"/>
  <c r="F80" i="16"/>
  <c r="E80" i="16"/>
  <c r="C80" i="16"/>
  <c r="B80" i="16"/>
  <c r="AA79" i="16"/>
  <c r="Y79" i="16"/>
  <c r="X79" i="16"/>
  <c r="V79" i="16"/>
  <c r="H79" i="16"/>
  <c r="G79" i="16"/>
  <c r="F79" i="16"/>
  <c r="E79" i="16"/>
  <c r="C79" i="16"/>
  <c r="B79" i="16"/>
  <c r="AA78" i="16"/>
  <c r="Y78" i="16"/>
  <c r="X78" i="16"/>
  <c r="V78" i="16"/>
  <c r="H78" i="16"/>
  <c r="G78" i="16"/>
  <c r="F78" i="16"/>
  <c r="E78" i="16"/>
  <c r="C78" i="16"/>
  <c r="B78" i="16"/>
  <c r="AA77" i="16"/>
  <c r="Y77" i="16"/>
  <c r="X77" i="16"/>
  <c r="V77" i="16"/>
  <c r="H77" i="16"/>
  <c r="G77" i="16"/>
  <c r="F77" i="16"/>
  <c r="E77" i="16"/>
  <c r="C77" i="16"/>
  <c r="B77" i="16"/>
  <c r="AA76" i="16"/>
  <c r="Y76" i="16"/>
  <c r="X76" i="16"/>
  <c r="V76" i="16"/>
  <c r="H76" i="16"/>
  <c r="G76" i="16"/>
  <c r="F76" i="16"/>
  <c r="E76" i="16"/>
  <c r="C76" i="16"/>
  <c r="B76" i="16"/>
  <c r="AA75" i="16"/>
  <c r="Y75" i="16"/>
  <c r="X75" i="16"/>
  <c r="V75" i="16"/>
  <c r="H75" i="16"/>
  <c r="G75" i="16"/>
  <c r="F75" i="16"/>
  <c r="E75" i="16"/>
  <c r="C75" i="16"/>
  <c r="B75" i="16"/>
  <c r="AA74" i="16"/>
  <c r="Y74" i="16"/>
  <c r="X74" i="16"/>
  <c r="V74" i="16"/>
  <c r="H74" i="16"/>
  <c r="G74" i="16"/>
  <c r="F74" i="16"/>
  <c r="E74" i="16"/>
  <c r="C74" i="16"/>
  <c r="B74" i="16"/>
  <c r="AA73" i="16"/>
  <c r="Y73" i="16"/>
  <c r="X73" i="16"/>
  <c r="V73" i="16"/>
  <c r="H73" i="16"/>
  <c r="G73" i="16"/>
  <c r="F73" i="16"/>
  <c r="E73" i="16"/>
  <c r="C73" i="16"/>
  <c r="B73" i="16"/>
  <c r="AA72" i="16"/>
  <c r="Y72" i="16"/>
  <c r="X72" i="16"/>
  <c r="V72" i="16"/>
  <c r="H72" i="16"/>
  <c r="G72" i="16"/>
  <c r="F72" i="16"/>
  <c r="E72" i="16"/>
  <c r="C72" i="16"/>
  <c r="B72" i="16"/>
  <c r="AA71" i="16"/>
  <c r="Y71" i="16"/>
  <c r="X71" i="16"/>
  <c r="V71" i="16"/>
  <c r="H71" i="16"/>
  <c r="G71" i="16"/>
  <c r="F71" i="16"/>
  <c r="E71" i="16"/>
  <c r="C71" i="16"/>
  <c r="B71" i="16"/>
  <c r="AA70" i="16"/>
  <c r="Y70" i="16"/>
  <c r="X70" i="16"/>
  <c r="V70" i="16"/>
  <c r="H70" i="16"/>
  <c r="G70" i="16"/>
  <c r="F70" i="16"/>
  <c r="E70" i="16"/>
  <c r="C70" i="16"/>
  <c r="B70" i="16"/>
  <c r="AA69" i="16"/>
  <c r="Y69" i="16"/>
  <c r="X69" i="16"/>
  <c r="V69" i="16"/>
  <c r="H69" i="16"/>
  <c r="G69" i="16"/>
  <c r="F69" i="16"/>
  <c r="E69" i="16"/>
  <c r="C69" i="16"/>
  <c r="B69" i="16"/>
  <c r="AA68" i="16"/>
  <c r="Y68" i="16"/>
  <c r="X68" i="16"/>
  <c r="V68" i="16"/>
  <c r="H68" i="16"/>
  <c r="G68" i="16"/>
  <c r="F68" i="16"/>
  <c r="E68" i="16"/>
  <c r="C68" i="16"/>
  <c r="B68" i="16"/>
  <c r="AA67" i="16"/>
  <c r="Y67" i="16"/>
  <c r="X67" i="16"/>
  <c r="V67" i="16"/>
  <c r="H67" i="16"/>
  <c r="G67" i="16"/>
  <c r="F67" i="16"/>
  <c r="E67" i="16"/>
  <c r="C67" i="16"/>
  <c r="B67" i="16"/>
  <c r="AA66" i="16"/>
  <c r="Y66" i="16"/>
  <c r="X66" i="16"/>
  <c r="V66" i="16"/>
  <c r="H66" i="16"/>
  <c r="G66" i="16"/>
  <c r="F66" i="16"/>
  <c r="E66" i="16"/>
  <c r="C66" i="16"/>
  <c r="B66" i="16"/>
  <c r="AA65" i="16"/>
  <c r="Y65" i="16"/>
  <c r="X65" i="16"/>
  <c r="V65" i="16"/>
  <c r="H65" i="16"/>
  <c r="G65" i="16"/>
  <c r="F65" i="16"/>
  <c r="E65" i="16"/>
  <c r="C65" i="16"/>
  <c r="B65" i="16"/>
  <c r="AA64" i="16"/>
  <c r="Y64" i="16"/>
  <c r="X64" i="16"/>
  <c r="V64" i="16"/>
  <c r="H64" i="16"/>
  <c r="G64" i="16"/>
  <c r="F64" i="16"/>
  <c r="E64" i="16"/>
  <c r="C64" i="16"/>
  <c r="B64" i="16"/>
  <c r="AA63" i="16"/>
  <c r="Y63" i="16"/>
  <c r="X63" i="16"/>
  <c r="V63" i="16"/>
  <c r="H63" i="16"/>
  <c r="G63" i="16"/>
  <c r="F63" i="16"/>
  <c r="E63" i="16"/>
  <c r="C63" i="16"/>
  <c r="B63" i="16"/>
  <c r="AA62" i="16"/>
  <c r="Y62" i="16"/>
  <c r="X62" i="16"/>
  <c r="V62" i="16"/>
  <c r="H62" i="16"/>
  <c r="G62" i="16"/>
  <c r="F62" i="16"/>
  <c r="E62" i="16"/>
  <c r="C62" i="16"/>
  <c r="B62" i="16"/>
  <c r="AA61" i="16"/>
  <c r="Y61" i="16"/>
  <c r="X61" i="16"/>
  <c r="V61" i="16"/>
  <c r="H61" i="16"/>
  <c r="G61" i="16"/>
  <c r="F61" i="16"/>
  <c r="E61" i="16"/>
  <c r="C61" i="16"/>
  <c r="B61" i="16"/>
  <c r="AA60" i="16"/>
  <c r="Y60" i="16"/>
  <c r="X60" i="16"/>
  <c r="V60" i="16"/>
  <c r="H60" i="16"/>
  <c r="G60" i="16"/>
  <c r="F60" i="16"/>
  <c r="E60" i="16"/>
  <c r="C60" i="16"/>
  <c r="B60" i="16"/>
  <c r="AA59" i="16"/>
  <c r="Y59" i="16"/>
  <c r="X59" i="16"/>
  <c r="V59" i="16"/>
  <c r="H59" i="16"/>
  <c r="G59" i="16"/>
  <c r="F59" i="16"/>
  <c r="E59" i="16"/>
  <c r="C59" i="16"/>
  <c r="B59" i="16"/>
  <c r="AA58" i="16"/>
  <c r="Y58" i="16"/>
  <c r="X58" i="16"/>
  <c r="V58" i="16"/>
  <c r="H58" i="16"/>
  <c r="G58" i="16"/>
  <c r="F58" i="16"/>
  <c r="E58" i="16"/>
  <c r="C58" i="16"/>
  <c r="B58" i="16"/>
  <c r="AA57" i="16"/>
  <c r="Y57" i="16"/>
  <c r="X57" i="16"/>
  <c r="V57" i="16"/>
  <c r="H57" i="16"/>
  <c r="G57" i="16"/>
  <c r="F57" i="16"/>
  <c r="E57" i="16"/>
  <c r="C57" i="16"/>
  <c r="B57" i="16"/>
  <c r="AA56" i="16"/>
  <c r="Y56" i="16"/>
  <c r="X56" i="16"/>
  <c r="V56" i="16"/>
  <c r="H56" i="16"/>
  <c r="G56" i="16"/>
  <c r="F56" i="16"/>
  <c r="E56" i="16"/>
  <c r="C56" i="16"/>
  <c r="B56" i="16"/>
  <c r="AA55" i="16"/>
  <c r="Y55" i="16"/>
  <c r="X55" i="16"/>
  <c r="V55" i="16"/>
  <c r="H55" i="16"/>
  <c r="G55" i="16"/>
  <c r="F55" i="16"/>
  <c r="E55" i="16"/>
  <c r="C55" i="16"/>
  <c r="B55" i="16"/>
  <c r="AA54" i="16"/>
  <c r="Y54" i="16"/>
  <c r="X54" i="16"/>
  <c r="V54" i="16"/>
  <c r="H54" i="16"/>
  <c r="G54" i="16"/>
  <c r="F54" i="16"/>
  <c r="E54" i="16"/>
  <c r="C54" i="16"/>
  <c r="B54" i="16"/>
  <c r="AA53" i="16"/>
  <c r="Y53" i="16"/>
  <c r="X53" i="16"/>
  <c r="V53" i="16"/>
  <c r="H53" i="16"/>
  <c r="G53" i="16"/>
  <c r="F53" i="16"/>
  <c r="E53" i="16"/>
  <c r="C53" i="16"/>
  <c r="B53" i="16"/>
  <c r="AA52" i="16"/>
  <c r="Y52" i="16"/>
  <c r="X52" i="16"/>
  <c r="V52" i="16"/>
  <c r="H52" i="16"/>
  <c r="G52" i="16"/>
  <c r="F52" i="16"/>
  <c r="E52" i="16"/>
  <c r="C52" i="16"/>
  <c r="B52" i="16"/>
  <c r="AA51" i="16"/>
  <c r="Y51" i="16"/>
  <c r="X51" i="16"/>
  <c r="V51" i="16"/>
  <c r="H51" i="16"/>
  <c r="G51" i="16"/>
  <c r="F51" i="16"/>
  <c r="E51" i="16"/>
  <c r="C51" i="16"/>
  <c r="B51" i="16"/>
  <c r="AA50" i="16"/>
  <c r="Y50" i="16"/>
  <c r="X50" i="16"/>
  <c r="V50" i="16"/>
  <c r="H50" i="16"/>
  <c r="G50" i="16"/>
  <c r="F50" i="16"/>
  <c r="E50" i="16"/>
  <c r="C50" i="16"/>
  <c r="B50" i="16"/>
  <c r="AA49" i="16"/>
  <c r="Y49" i="16"/>
  <c r="X49" i="16"/>
  <c r="V49" i="16"/>
  <c r="H49" i="16"/>
  <c r="G49" i="16"/>
  <c r="F49" i="16"/>
  <c r="E49" i="16"/>
  <c r="C49" i="16"/>
  <c r="B49" i="16"/>
  <c r="AA48" i="16"/>
  <c r="Y48" i="16"/>
  <c r="X48" i="16"/>
  <c r="V48" i="16"/>
  <c r="H48" i="16"/>
  <c r="G48" i="16"/>
  <c r="F48" i="16"/>
  <c r="E48" i="16"/>
  <c r="C48" i="16"/>
  <c r="B48" i="16"/>
  <c r="AA47" i="16"/>
  <c r="Y47" i="16"/>
  <c r="X47" i="16"/>
  <c r="V47" i="16"/>
  <c r="H47" i="16"/>
  <c r="G47" i="16"/>
  <c r="F47" i="16"/>
  <c r="E47" i="16"/>
  <c r="C47" i="16"/>
  <c r="B47" i="16"/>
  <c r="AA46" i="16"/>
  <c r="Y46" i="16"/>
  <c r="X46" i="16"/>
  <c r="V46" i="16"/>
  <c r="H46" i="16"/>
  <c r="G46" i="16"/>
  <c r="F46" i="16"/>
  <c r="E46" i="16"/>
  <c r="C46" i="16"/>
  <c r="B46" i="16"/>
  <c r="AA45" i="16"/>
  <c r="Y45" i="16"/>
  <c r="X45" i="16"/>
  <c r="V45" i="16"/>
  <c r="H45" i="16"/>
  <c r="G45" i="16"/>
  <c r="F45" i="16"/>
  <c r="E45" i="16"/>
  <c r="C45" i="16"/>
  <c r="B45" i="16"/>
  <c r="AA44" i="16"/>
  <c r="Y44" i="16"/>
  <c r="X44" i="16"/>
  <c r="V44" i="16"/>
  <c r="H44" i="16"/>
  <c r="G44" i="16"/>
  <c r="F44" i="16"/>
  <c r="E44" i="16"/>
  <c r="C44" i="16"/>
  <c r="B44" i="16"/>
  <c r="AA43" i="16"/>
  <c r="Y43" i="16"/>
  <c r="X43" i="16"/>
  <c r="V43" i="16"/>
  <c r="H43" i="16"/>
  <c r="G43" i="16"/>
  <c r="F43" i="16"/>
  <c r="E43" i="16"/>
  <c r="C43" i="16"/>
  <c r="B43" i="16"/>
  <c r="AA42" i="16"/>
  <c r="Y42" i="16"/>
  <c r="X42" i="16"/>
  <c r="V42" i="16"/>
  <c r="H42" i="16"/>
  <c r="G42" i="16"/>
  <c r="F42" i="16"/>
  <c r="E42" i="16"/>
  <c r="C42" i="16"/>
  <c r="B42" i="16"/>
  <c r="AA41" i="16"/>
  <c r="Y41" i="16"/>
  <c r="X41" i="16"/>
  <c r="V41" i="16"/>
  <c r="H41" i="16"/>
  <c r="G41" i="16"/>
  <c r="F41" i="16"/>
  <c r="E41" i="16"/>
  <c r="C41" i="16"/>
  <c r="B41" i="16"/>
  <c r="AA40" i="16"/>
  <c r="Y40" i="16"/>
  <c r="X40" i="16"/>
  <c r="V40" i="16"/>
  <c r="H40" i="16"/>
  <c r="G40" i="16"/>
  <c r="F40" i="16"/>
  <c r="E40" i="16"/>
  <c r="C40" i="16"/>
  <c r="B40" i="16"/>
  <c r="AA39" i="16"/>
  <c r="Y39" i="16"/>
  <c r="X39" i="16"/>
  <c r="V39" i="16"/>
  <c r="H39" i="16"/>
  <c r="G39" i="16"/>
  <c r="F39" i="16"/>
  <c r="E39" i="16"/>
  <c r="C39" i="16"/>
  <c r="B39" i="16"/>
  <c r="AA38" i="16"/>
  <c r="Y38" i="16"/>
  <c r="X38" i="16"/>
  <c r="V38" i="16"/>
  <c r="H38" i="16"/>
  <c r="G38" i="16"/>
  <c r="F38" i="16"/>
  <c r="E38" i="16"/>
  <c r="C38" i="16"/>
  <c r="B38" i="16"/>
  <c r="AA37" i="16"/>
  <c r="Y37" i="16"/>
  <c r="X37" i="16"/>
  <c r="V37" i="16"/>
  <c r="H37" i="16"/>
  <c r="G37" i="16"/>
  <c r="F37" i="16"/>
  <c r="E37" i="16"/>
  <c r="C37" i="16"/>
  <c r="B37" i="16"/>
  <c r="AA36" i="16"/>
  <c r="Y36" i="16"/>
  <c r="X36" i="16"/>
  <c r="V36" i="16"/>
  <c r="H36" i="16"/>
  <c r="G36" i="16"/>
  <c r="F36" i="16"/>
  <c r="E36" i="16"/>
  <c r="C36" i="16"/>
  <c r="B36" i="16"/>
  <c r="AA35" i="16"/>
  <c r="Y35" i="16"/>
  <c r="X35" i="16"/>
  <c r="V35" i="16"/>
  <c r="H35" i="16"/>
  <c r="G35" i="16"/>
  <c r="F35" i="16"/>
  <c r="E35" i="16"/>
  <c r="C35" i="16"/>
  <c r="B35" i="16"/>
  <c r="AA34" i="16"/>
  <c r="Y34" i="16"/>
  <c r="X34" i="16"/>
  <c r="V34" i="16"/>
  <c r="H34" i="16"/>
  <c r="G34" i="16"/>
  <c r="F34" i="16"/>
  <c r="E34" i="16"/>
  <c r="C34" i="16"/>
  <c r="B34" i="16"/>
  <c r="AA33" i="16"/>
  <c r="Y33" i="16"/>
  <c r="X33" i="16"/>
  <c r="V33" i="16"/>
  <c r="H33" i="16"/>
  <c r="G33" i="16"/>
  <c r="F33" i="16"/>
  <c r="E33" i="16"/>
  <c r="C33" i="16"/>
  <c r="B33" i="16"/>
  <c r="AA32" i="16"/>
  <c r="Y32" i="16"/>
  <c r="X32" i="16"/>
  <c r="V32" i="16"/>
  <c r="H32" i="16"/>
  <c r="G32" i="16"/>
  <c r="F32" i="16"/>
  <c r="E32" i="16"/>
  <c r="C32" i="16"/>
  <c r="B32" i="16"/>
  <c r="AA31" i="16"/>
  <c r="Y31" i="16"/>
  <c r="X31" i="16"/>
  <c r="V31" i="16"/>
  <c r="H31" i="16"/>
  <c r="G31" i="16"/>
  <c r="F31" i="16"/>
  <c r="E31" i="16"/>
  <c r="C31" i="16"/>
  <c r="B31" i="16"/>
  <c r="AA30" i="16"/>
  <c r="Y30" i="16"/>
  <c r="X30" i="16"/>
  <c r="V30" i="16"/>
  <c r="H30" i="16"/>
  <c r="G30" i="16"/>
  <c r="F30" i="16"/>
  <c r="E30" i="16"/>
  <c r="C30" i="16"/>
  <c r="B30" i="16"/>
  <c r="AA29" i="16"/>
  <c r="Y29" i="16"/>
  <c r="X29" i="16"/>
  <c r="V29" i="16"/>
  <c r="H29" i="16"/>
  <c r="G29" i="16"/>
  <c r="F29" i="16"/>
  <c r="E29" i="16"/>
  <c r="C29" i="16"/>
  <c r="B29" i="16"/>
  <c r="AA28" i="16"/>
  <c r="Y28" i="16"/>
  <c r="X28" i="16"/>
  <c r="V28" i="16"/>
  <c r="H28" i="16"/>
  <c r="G28" i="16"/>
  <c r="F28" i="16"/>
  <c r="E28" i="16"/>
  <c r="C28" i="16"/>
  <c r="B28" i="16"/>
  <c r="AA27" i="16"/>
  <c r="Y27" i="16"/>
  <c r="X27" i="16"/>
  <c r="V27" i="16"/>
  <c r="H27" i="16"/>
  <c r="G27" i="16"/>
  <c r="F27" i="16"/>
  <c r="E27" i="16"/>
  <c r="C27" i="16"/>
  <c r="B27" i="16"/>
  <c r="AA26" i="16"/>
  <c r="Y26" i="16"/>
  <c r="X26" i="16"/>
  <c r="V26" i="16"/>
  <c r="H26" i="16"/>
  <c r="G26" i="16"/>
  <c r="F26" i="16"/>
  <c r="E26" i="16"/>
  <c r="C26" i="16"/>
  <c r="B26" i="16"/>
  <c r="AA25" i="16"/>
  <c r="Y25" i="16"/>
  <c r="X25" i="16"/>
  <c r="V25" i="16"/>
  <c r="H25" i="16"/>
  <c r="G25" i="16"/>
  <c r="F25" i="16"/>
  <c r="E25" i="16"/>
  <c r="C25" i="16"/>
  <c r="B25" i="16"/>
  <c r="AA24" i="16"/>
  <c r="Y24" i="16"/>
  <c r="X24" i="16"/>
  <c r="V24" i="16"/>
  <c r="H24" i="16"/>
  <c r="G24" i="16"/>
  <c r="F24" i="16"/>
  <c r="E24" i="16"/>
  <c r="C24" i="16"/>
  <c r="B24" i="16"/>
  <c r="AA23" i="16"/>
  <c r="Y23" i="16"/>
  <c r="X23" i="16"/>
  <c r="V23" i="16"/>
  <c r="H23" i="16"/>
  <c r="G23" i="16"/>
  <c r="F23" i="16"/>
  <c r="E23" i="16"/>
  <c r="C23" i="16"/>
  <c r="B23" i="16"/>
  <c r="AA22" i="16"/>
  <c r="Y22" i="16"/>
  <c r="X22" i="16"/>
  <c r="V22" i="16"/>
  <c r="H22" i="16"/>
  <c r="G22" i="16"/>
  <c r="F22" i="16"/>
  <c r="E22" i="16"/>
  <c r="C22" i="16"/>
  <c r="B22" i="16"/>
  <c r="AA21" i="16"/>
  <c r="Y21" i="16"/>
  <c r="X21" i="16"/>
  <c r="V21" i="16"/>
  <c r="H21" i="16"/>
  <c r="G21" i="16"/>
  <c r="F21" i="16"/>
  <c r="E21" i="16"/>
  <c r="C21" i="16"/>
  <c r="B21" i="16"/>
  <c r="AA20" i="16"/>
  <c r="Y20" i="16"/>
  <c r="X20" i="16"/>
  <c r="V20" i="16"/>
  <c r="H20" i="16"/>
  <c r="G20" i="16"/>
  <c r="F20" i="16"/>
  <c r="E20" i="16"/>
  <c r="C20" i="16"/>
  <c r="B20" i="16"/>
  <c r="AA19" i="16"/>
  <c r="Y19" i="16"/>
  <c r="X19" i="16"/>
  <c r="V19" i="16"/>
  <c r="H19" i="16"/>
  <c r="G19" i="16"/>
  <c r="F19" i="16"/>
  <c r="E19" i="16"/>
  <c r="C19" i="16"/>
  <c r="B19" i="16"/>
  <c r="AA18" i="16"/>
  <c r="Y18" i="16"/>
  <c r="X18" i="16"/>
  <c r="V18" i="16"/>
  <c r="H18" i="16"/>
  <c r="G18" i="16"/>
  <c r="F18" i="16"/>
  <c r="E18" i="16"/>
  <c r="C18" i="16"/>
  <c r="B18" i="16"/>
  <c r="AA17" i="16"/>
  <c r="Y17" i="16"/>
  <c r="X17" i="16"/>
  <c r="V17" i="16"/>
  <c r="H17" i="16"/>
  <c r="G17" i="16"/>
  <c r="F17" i="16"/>
  <c r="E17" i="16"/>
  <c r="C17" i="16"/>
  <c r="B17" i="16"/>
  <c r="AA16" i="16"/>
  <c r="Y16" i="16"/>
  <c r="X16" i="16"/>
  <c r="V16" i="16"/>
  <c r="H16" i="16"/>
  <c r="G16" i="16"/>
  <c r="F16" i="16"/>
  <c r="E16" i="16"/>
  <c r="C16" i="16"/>
  <c r="B16" i="16"/>
  <c r="AA15" i="16"/>
  <c r="Y15" i="16"/>
  <c r="X15" i="16"/>
  <c r="V15" i="16"/>
  <c r="H15" i="16"/>
  <c r="G15" i="16"/>
  <c r="F15" i="16"/>
  <c r="E15" i="16"/>
  <c r="C15" i="16"/>
  <c r="B15" i="16"/>
  <c r="AA14" i="16"/>
  <c r="Y14" i="16"/>
  <c r="X14" i="16"/>
  <c r="V14" i="16"/>
  <c r="H14" i="16"/>
  <c r="G14" i="16"/>
  <c r="F14" i="16"/>
  <c r="E14" i="16"/>
  <c r="C14" i="16"/>
  <c r="B14" i="16"/>
  <c r="AA13" i="16"/>
  <c r="Y13" i="16"/>
  <c r="X13" i="16"/>
  <c r="V13" i="16"/>
  <c r="H13" i="16"/>
  <c r="G13" i="16"/>
  <c r="F13" i="16"/>
  <c r="E13" i="16"/>
  <c r="C13" i="16"/>
  <c r="B13" i="16"/>
  <c r="AA12" i="16"/>
  <c r="Y12" i="16"/>
  <c r="X12" i="16"/>
  <c r="V12" i="16"/>
  <c r="H12" i="16"/>
  <c r="G12" i="16"/>
  <c r="F12" i="16"/>
  <c r="E12" i="16"/>
  <c r="C12" i="16"/>
  <c r="B12" i="16"/>
  <c r="AA11" i="16"/>
  <c r="Y11" i="16"/>
  <c r="X11" i="16"/>
  <c r="V11" i="16"/>
  <c r="H11" i="16"/>
  <c r="G11" i="16"/>
  <c r="F11" i="16"/>
  <c r="E11" i="16"/>
  <c r="C11" i="16"/>
  <c r="B11" i="16"/>
  <c r="AA10" i="16"/>
  <c r="Y10" i="16"/>
  <c r="X10" i="16"/>
  <c r="V10" i="16"/>
  <c r="H10" i="16"/>
  <c r="G10" i="16"/>
  <c r="F10" i="16"/>
  <c r="E10" i="16"/>
  <c r="C10" i="16"/>
  <c r="B10" i="16"/>
  <c r="AA9" i="16"/>
  <c r="Y9" i="16"/>
  <c r="X9" i="16"/>
  <c r="V9" i="16"/>
  <c r="H9" i="16"/>
  <c r="G9" i="16"/>
  <c r="F9" i="16"/>
  <c r="E9" i="16"/>
  <c r="C9" i="16"/>
  <c r="B9" i="16"/>
  <c r="AA8" i="16"/>
  <c r="Y8" i="16"/>
  <c r="X8" i="16"/>
  <c r="V8" i="16"/>
  <c r="H8" i="16"/>
  <c r="G8" i="16"/>
  <c r="F8" i="16"/>
  <c r="E8" i="16"/>
  <c r="C8" i="16"/>
  <c r="B8" i="16"/>
  <c r="AA7" i="16"/>
  <c r="Y7" i="16"/>
  <c r="X7" i="16"/>
  <c r="V7" i="16"/>
  <c r="H7" i="16"/>
  <c r="G7" i="16"/>
  <c r="F7" i="16"/>
  <c r="E7" i="16"/>
  <c r="C7" i="16"/>
  <c r="B7" i="16"/>
  <c r="AA414" i="15"/>
  <c r="Y414" i="15"/>
  <c r="X414" i="15"/>
  <c r="V414" i="15"/>
  <c r="H414" i="15"/>
  <c r="G414" i="15"/>
  <c r="F414" i="15"/>
  <c r="AD414" i="15" s="1"/>
  <c r="E414" i="15"/>
  <c r="C414" i="15"/>
  <c r="AD413" i="15"/>
  <c r="AA413" i="15"/>
  <c r="Y413" i="15"/>
  <c r="X413" i="15"/>
  <c r="V413" i="15"/>
  <c r="H413" i="15"/>
  <c r="G413" i="15"/>
  <c r="F413" i="15"/>
  <c r="E413" i="15"/>
  <c r="C413" i="15"/>
  <c r="AD412" i="15"/>
  <c r="AA412" i="15"/>
  <c r="Y412" i="15"/>
  <c r="X412" i="15"/>
  <c r="V412" i="15"/>
  <c r="H412" i="15"/>
  <c r="G412" i="15"/>
  <c r="F412" i="15"/>
  <c r="E412" i="15"/>
  <c r="C412" i="15"/>
  <c r="AD411" i="15"/>
  <c r="AA411" i="15"/>
  <c r="Y411" i="15"/>
  <c r="X411" i="15"/>
  <c r="V411" i="15"/>
  <c r="H411" i="15"/>
  <c r="G411" i="15"/>
  <c r="F411" i="15"/>
  <c r="E411" i="15"/>
  <c r="C411" i="15"/>
  <c r="AA410" i="15"/>
  <c r="Y410" i="15"/>
  <c r="X410" i="15"/>
  <c r="V410" i="15"/>
  <c r="H410" i="15"/>
  <c r="G410" i="15"/>
  <c r="F410" i="15"/>
  <c r="AD410" i="15" s="1"/>
  <c r="E410" i="15"/>
  <c r="C410" i="15"/>
  <c r="AD409" i="15"/>
  <c r="AA409" i="15"/>
  <c r="Y409" i="15"/>
  <c r="X409" i="15"/>
  <c r="V409" i="15"/>
  <c r="H409" i="15"/>
  <c r="G409" i="15"/>
  <c r="F409" i="15"/>
  <c r="E409" i="15"/>
  <c r="C409" i="15"/>
  <c r="AA408" i="15"/>
  <c r="Y408" i="15"/>
  <c r="X408" i="15"/>
  <c r="V408" i="15"/>
  <c r="H408" i="15"/>
  <c r="G408" i="15"/>
  <c r="F408" i="15"/>
  <c r="AD408" i="15" s="1"/>
  <c r="E408" i="15"/>
  <c r="C408" i="15"/>
  <c r="AA407" i="15"/>
  <c r="Y407" i="15"/>
  <c r="X407" i="15"/>
  <c r="V407" i="15"/>
  <c r="H407" i="15"/>
  <c r="G407" i="15"/>
  <c r="F407" i="15"/>
  <c r="AD407" i="15" s="1"/>
  <c r="E407" i="15"/>
  <c r="C407" i="15"/>
  <c r="AD406" i="15"/>
  <c r="AA406" i="15"/>
  <c r="Y406" i="15"/>
  <c r="X406" i="15"/>
  <c r="V406" i="15"/>
  <c r="H406" i="15"/>
  <c r="G406" i="15"/>
  <c r="F406" i="15"/>
  <c r="E406" i="15"/>
  <c r="C406" i="15"/>
  <c r="AD405" i="15"/>
  <c r="AA405" i="15"/>
  <c r="Y405" i="15"/>
  <c r="X405" i="15"/>
  <c r="V405" i="15"/>
  <c r="H405" i="15"/>
  <c r="G405" i="15"/>
  <c r="F405" i="15"/>
  <c r="E405" i="15"/>
  <c r="C405" i="15"/>
  <c r="AA404" i="15"/>
  <c r="Y404" i="15"/>
  <c r="X404" i="15"/>
  <c r="V404" i="15"/>
  <c r="H404" i="15"/>
  <c r="G404" i="15"/>
  <c r="F404" i="15"/>
  <c r="AD404" i="15" s="1"/>
  <c r="E404" i="15"/>
  <c r="C404" i="15"/>
  <c r="AD403" i="15"/>
  <c r="AA403" i="15"/>
  <c r="Y403" i="15"/>
  <c r="X403" i="15"/>
  <c r="V403" i="15"/>
  <c r="H403" i="15"/>
  <c r="G403" i="15"/>
  <c r="F403" i="15"/>
  <c r="E403" i="15"/>
  <c r="C403" i="15"/>
  <c r="AA402" i="15"/>
  <c r="Y402" i="15"/>
  <c r="X402" i="15"/>
  <c r="V402" i="15"/>
  <c r="H402" i="15"/>
  <c r="G402" i="15"/>
  <c r="F402" i="15"/>
  <c r="AD402" i="15" s="1"/>
  <c r="E402" i="15"/>
  <c r="C402" i="15"/>
  <c r="AA401" i="15"/>
  <c r="Y401" i="15"/>
  <c r="X401" i="15"/>
  <c r="V401" i="15"/>
  <c r="H401" i="15"/>
  <c r="G401" i="15"/>
  <c r="F401" i="15"/>
  <c r="AD401" i="15" s="1"/>
  <c r="E401" i="15"/>
  <c r="C401" i="15"/>
  <c r="AD400" i="15"/>
  <c r="AA400" i="15"/>
  <c r="Y400" i="15"/>
  <c r="X400" i="15"/>
  <c r="V400" i="15"/>
  <c r="H400" i="15"/>
  <c r="G400" i="15"/>
  <c r="F400" i="15"/>
  <c r="E400" i="15"/>
  <c r="C400" i="15"/>
  <c r="AD399" i="15"/>
  <c r="AA399" i="15"/>
  <c r="Y399" i="15"/>
  <c r="X399" i="15"/>
  <c r="V399" i="15"/>
  <c r="H399" i="15"/>
  <c r="G399" i="15"/>
  <c r="F399" i="15"/>
  <c r="E399" i="15"/>
  <c r="C399" i="15"/>
  <c r="AA398" i="15"/>
  <c r="Y398" i="15"/>
  <c r="X398" i="15"/>
  <c r="V398" i="15"/>
  <c r="H398" i="15"/>
  <c r="G398" i="15"/>
  <c r="F398" i="15"/>
  <c r="AD398" i="15" s="1"/>
  <c r="E398" i="15"/>
  <c r="C398" i="15"/>
  <c r="AD397" i="15"/>
  <c r="AA397" i="15"/>
  <c r="Y397" i="15"/>
  <c r="X397" i="15"/>
  <c r="V397" i="15"/>
  <c r="H397" i="15"/>
  <c r="G397" i="15"/>
  <c r="F397" i="15"/>
  <c r="E397" i="15"/>
  <c r="C397" i="15"/>
  <c r="AA396" i="15"/>
  <c r="Y396" i="15"/>
  <c r="X396" i="15"/>
  <c r="V396" i="15"/>
  <c r="H396" i="15"/>
  <c r="G396" i="15"/>
  <c r="F396" i="15"/>
  <c r="AD396" i="15" s="1"/>
  <c r="E396" i="15"/>
  <c r="C396" i="15"/>
  <c r="AA395" i="15"/>
  <c r="Y395" i="15"/>
  <c r="X395" i="15"/>
  <c r="V395" i="15"/>
  <c r="H395" i="15"/>
  <c r="G395" i="15"/>
  <c r="F395" i="15"/>
  <c r="AD395" i="15" s="1"/>
  <c r="E395" i="15"/>
  <c r="C395" i="15"/>
  <c r="AD394" i="15"/>
  <c r="AA394" i="15"/>
  <c r="Y394" i="15"/>
  <c r="X394" i="15"/>
  <c r="V394" i="15"/>
  <c r="H394" i="15"/>
  <c r="G394" i="15"/>
  <c r="F394" i="15"/>
  <c r="E394" i="15"/>
  <c r="C394" i="15"/>
  <c r="AD393" i="15"/>
  <c r="AA393" i="15"/>
  <c r="Y393" i="15"/>
  <c r="X393" i="15"/>
  <c r="V393" i="15"/>
  <c r="H393" i="15"/>
  <c r="G393" i="15"/>
  <c r="F393" i="15"/>
  <c r="E393" i="15"/>
  <c r="C393" i="15"/>
  <c r="AA392" i="15"/>
  <c r="Y392" i="15"/>
  <c r="X392" i="15"/>
  <c r="V392" i="15"/>
  <c r="H392" i="15"/>
  <c r="G392" i="15"/>
  <c r="F392" i="15"/>
  <c r="AD392" i="15" s="1"/>
  <c r="E392" i="15"/>
  <c r="C392" i="15"/>
  <c r="AD391" i="15"/>
  <c r="AA391" i="15"/>
  <c r="Y391" i="15"/>
  <c r="X391" i="15"/>
  <c r="V391" i="15"/>
  <c r="H391" i="15"/>
  <c r="G391" i="15"/>
  <c r="F391" i="15"/>
  <c r="E391" i="15"/>
  <c r="C391" i="15"/>
  <c r="AA390" i="15"/>
  <c r="Y390" i="15"/>
  <c r="X390" i="15"/>
  <c r="V390" i="15"/>
  <c r="H390" i="15"/>
  <c r="G390" i="15"/>
  <c r="F390" i="15"/>
  <c r="AD390" i="15" s="1"/>
  <c r="E390" i="15"/>
  <c r="C390" i="15"/>
  <c r="AD389" i="15"/>
  <c r="AA389" i="15"/>
  <c r="Y389" i="15"/>
  <c r="X389" i="15"/>
  <c r="V389" i="15"/>
  <c r="H389" i="15"/>
  <c r="G389" i="15"/>
  <c r="F389" i="15"/>
  <c r="E389" i="15"/>
  <c r="C389" i="15"/>
  <c r="AD388" i="15"/>
  <c r="AA388" i="15"/>
  <c r="Y388" i="15"/>
  <c r="X388" i="15"/>
  <c r="V388" i="15"/>
  <c r="H388" i="15"/>
  <c r="G388" i="15"/>
  <c r="F388" i="15"/>
  <c r="E388" i="15"/>
  <c r="C388" i="15"/>
  <c r="AD387" i="15"/>
  <c r="AA387" i="15"/>
  <c r="Y387" i="15"/>
  <c r="X387" i="15"/>
  <c r="V387" i="15"/>
  <c r="H387" i="15"/>
  <c r="G387" i="15"/>
  <c r="F387" i="15"/>
  <c r="E387" i="15"/>
  <c r="C387" i="15"/>
  <c r="AA386" i="15"/>
  <c r="Y386" i="15"/>
  <c r="X386" i="15"/>
  <c r="V386" i="15"/>
  <c r="H386" i="15"/>
  <c r="G386" i="15"/>
  <c r="F386" i="15"/>
  <c r="AD386" i="15" s="1"/>
  <c r="E386" i="15"/>
  <c r="C386" i="15"/>
  <c r="AD385" i="15"/>
  <c r="AA385" i="15"/>
  <c r="Y385" i="15"/>
  <c r="X385" i="15"/>
  <c r="V385" i="15"/>
  <c r="H385" i="15"/>
  <c r="G385" i="15"/>
  <c r="F385" i="15"/>
  <c r="E385" i="15"/>
  <c r="C385" i="15"/>
  <c r="AA384" i="15"/>
  <c r="Y384" i="15"/>
  <c r="X384" i="15"/>
  <c r="V384" i="15"/>
  <c r="H384" i="15"/>
  <c r="G384" i="15"/>
  <c r="F384" i="15"/>
  <c r="AD384" i="15" s="1"/>
  <c r="E384" i="15"/>
  <c r="C384" i="15"/>
  <c r="AD383" i="15"/>
  <c r="AA383" i="15"/>
  <c r="Y383" i="15"/>
  <c r="X383" i="15"/>
  <c r="V383" i="15"/>
  <c r="H383" i="15"/>
  <c r="G383" i="15"/>
  <c r="F383" i="15"/>
  <c r="E383" i="15"/>
  <c r="C383" i="15"/>
  <c r="AD382" i="15"/>
  <c r="AA382" i="15"/>
  <c r="Y382" i="15"/>
  <c r="X382" i="15"/>
  <c r="V382" i="15"/>
  <c r="H382" i="15"/>
  <c r="G382" i="15"/>
  <c r="F382" i="15"/>
  <c r="E382" i="15"/>
  <c r="C382" i="15"/>
  <c r="AD381" i="15"/>
  <c r="AA381" i="15"/>
  <c r="Y381" i="15"/>
  <c r="X381" i="15"/>
  <c r="V381" i="15"/>
  <c r="H381" i="15"/>
  <c r="G381" i="15"/>
  <c r="F381" i="15"/>
  <c r="E381" i="15"/>
  <c r="C381" i="15"/>
  <c r="AA380" i="15"/>
  <c r="Y380" i="15"/>
  <c r="X380" i="15"/>
  <c r="V380" i="15"/>
  <c r="H380" i="15"/>
  <c r="G380" i="15"/>
  <c r="F380" i="15"/>
  <c r="AD380" i="15" s="1"/>
  <c r="E380" i="15"/>
  <c r="C380" i="15"/>
  <c r="AD379" i="15"/>
  <c r="AA379" i="15"/>
  <c r="Y379" i="15"/>
  <c r="X379" i="15"/>
  <c r="V379" i="15"/>
  <c r="H379" i="15"/>
  <c r="G379" i="15"/>
  <c r="F379" i="15"/>
  <c r="E379" i="15"/>
  <c r="C379" i="15"/>
  <c r="AA378" i="15"/>
  <c r="Y378" i="15"/>
  <c r="X378" i="15"/>
  <c r="V378" i="15"/>
  <c r="H378" i="15"/>
  <c r="G378" i="15"/>
  <c r="F378" i="15"/>
  <c r="AD378" i="15" s="1"/>
  <c r="E378" i="15"/>
  <c r="C378" i="15"/>
  <c r="AD377" i="15"/>
  <c r="AA377" i="15"/>
  <c r="Y377" i="15"/>
  <c r="X377" i="15"/>
  <c r="V377" i="15"/>
  <c r="H377" i="15"/>
  <c r="G377" i="15"/>
  <c r="F377" i="15"/>
  <c r="E377" i="15"/>
  <c r="C377" i="15"/>
  <c r="AD376" i="15"/>
  <c r="AA376" i="15"/>
  <c r="Y376" i="15"/>
  <c r="X376" i="15"/>
  <c r="V376" i="15"/>
  <c r="H376" i="15"/>
  <c r="G376" i="15"/>
  <c r="F376" i="15"/>
  <c r="E376" i="15"/>
  <c r="C376" i="15"/>
  <c r="AD375" i="15"/>
  <c r="AA375" i="15"/>
  <c r="Y375" i="15"/>
  <c r="X375" i="15"/>
  <c r="V375" i="15"/>
  <c r="H375" i="15"/>
  <c r="G375" i="15"/>
  <c r="F375" i="15"/>
  <c r="E375" i="15"/>
  <c r="C375" i="15"/>
  <c r="AA374" i="15"/>
  <c r="Y374" i="15"/>
  <c r="X374" i="15"/>
  <c r="V374" i="15"/>
  <c r="H374" i="15"/>
  <c r="G374" i="15"/>
  <c r="F374" i="15"/>
  <c r="AD374" i="15" s="1"/>
  <c r="E374" i="15"/>
  <c r="C374" i="15"/>
  <c r="AD373" i="15"/>
  <c r="AA373" i="15"/>
  <c r="Y373" i="15"/>
  <c r="X373" i="15"/>
  <c r="V373" i="15"/>
  <c r="H373" i="15"/>
  <c r="G373" i="15"/>
  <c r="F373" i="15"/>
  <c r="E373" i="15"/>
  <c r="C373" i="15"/>
  <c r="AA372" i="15"/>
  <c r="Y372" i="15"/>
  <c r="X372" i="15"/>
  <c r="V372" i="15"/>
  <c r="H372" i="15"/>
  <c r="G372" i="15"/>
  <c r="F372" i="15"/>
  <c r="AD372" i="15" s="1"/>
  <c r="E372" i="15"/>
  <c r="C372" i="15"/>
  <c r="AA371" i="15"/>
  <c r="Y371" i="15"/>
  <c r="X371" i="15"/>
  <c r="V371" i="15"/>
  <c r="H371" i="15"/>
  <c r="G371" i="15"/>
  <c r="F371" i="15"/>
  <c r="AD371" i="15" s="1"/>
  <c r="E371" i="15"/>
  <c r="C371" i="15"/>
  <c r="AD370" i="15"/>
  <c r="AA370" i="15"/>
  <c r="Y370" i="15"/>
  <c r="X370" i="15"/>
  <c r="V370" i="15"/>
  <c r="H370" i="15"/>
  <c r="G370" i="15"/>
  <c r="F370" i="15"/>
  <c r="E370" i="15"/>
  <c r="C370" i="15"/>
  <c r="AD369" i="15"/>
  <c r="AA369" i="15"/>
  <c r="Y369" i="15"/>
  <c r="X369" i="15"/>
  <c r="V369" i="15"/>
  <c r="H369" i="15"/>
  <c r="G369" i="15"/>
  <c r="F369" i="15"/>
  <c r="E369" i="15"/>
  <c r="C369" i="15"/>
  <c r="AA368" i="15"/>
  <c r="Y368" i="15"/>
  <c r="X368" i="15"/>
  <c r="V368" i="15"/>
  <c r="H368" i="15"/>
  <c r="G368" i="15"/>
  <c r="F368" i="15"/>
  <c r="AD368" i="15" s="1"/>
  <c r="E368" i="15"/>
  <c r="C368" i="15"/>
  <c r="AD367" i="15"/>
  <c r="AA367" i="15"/>
  <c r="Y367" i="15"/>
  <c r="X367" i="15"/>
  <c r="V367" i="15"/>
  <c r="H367" i="15"/>
  <c r="G367" i="15"/>
  <c r="F367" i="15"/>
  <c r="E367" i="15"/>
  <c r="C367" i="15"/>
  <c r="AA366" i="15"/>
  <c r="Y366" i="15"/>
  <c r="X366" i="15"/>
  <c r="V366" i="15"/>
  <c r="H366" i="15"/>
  <c r="G366" i="15"/>
  <c r="F366" i="15"/>
  <c r="AD366" i="15" s="1"/>
  <c r="E366" i="15"/>
  <c r="C366" i="15"/>
  <c r="AA365" i="15"/>
  <c r="Y365" i="15"/>
  <c r="X365" i="15"/>
  <c r="V365" i="15"/>
  <c r="H365" i="15"/>
  <c r="G365" i="15"/>
  <c r="F365" i="15"/>
  <c r="AD365" i="15" s="1"/>
  <c r="E365" i="15"/>
  <c r="C365" i="15"/>
  <c r="AD364" i="15"/>
  <c r="AA364" i="15"/>
  <c r="Y364" i="15"/>
  <c r="X364" i="15"/>
  <c r="V364" i="15"/>
  <c r="H364" i="15"/>
  <c r="G364" i="15"/>
  <c r="F364" i="15"/>
  <c r="E364" i="15"/>
  <c r="C364" i="15"/>
  <c r="AD363" i="15"/>
  <c r="AA363" i="15"/>
  <c r="Y363" i="15"/>
  <c r="X363" i="15"/>
  <c r="V363" i="15"/>
  <c r="H363" i="15"/>
  <c r="G363" i="15"/>
  <c r="F363" i="15"/>
  <c r="E363" i="15"/>
  <c r="C363" i="15"/>
  <c r="AA362" i="15"/>
  <c r="Y362" i="15"/>
  <c r="X362" i="15"/>
  <c r="V362" i="15"/>
  <c r="H362" i="15"/>
  <c r="G362" i="15"/>
  <c r="F362" i="15"/>
  <c r="AD362" i="15" s="1"/>
  <c r="E362" i="15"/>
  <c r="C362" i="15"/>
  <c r="AD361" i="15"/>
  <c r="AA361" i="15"/>
  <c r="Y361" i="15"/>
  <c r="X361" i="15"/>
  <c r="V361" i="15"/>
  <c r="H361" i="15"/>
  <c r="G361" i="15"/>
  <c r="F361" i="15"/>
  <c r="E361" i="15"/>
  <c r="C361" i="15"/>
  <c r="AA360" i="15"/>
  <c r="Y360" i="15"/>
  <c r="X360" i="15"/>
  <c r="V360" i="15"/>
  <c r="H360" i="15"/>
  <c r="G360" i="15"/>
  <c r="F360" i="15"/>
  <c r="AD360" i="15" s="1"/>
  <c r="E360" i="15"/>
  <c r="C360" i="15"/>
  <c r="AA359" i="15"/>
  <c r="Y359" i="15"/>
  <c r="X359" i="15"/>
  <c r="V359" i="15"/>
  <c r="H359" i="15"/>
  <c r="G359" i="15"/>
  <c r="F359" i="15"/>
  <c r="AD359" i="15" s="1"/>
  <c r="E359" i="15"/>
  <c r="C359" i="15"/>
  <c r="AD358" i="15"/>
  <c r="AA358" i="15"/>
  <c r="Y358" i="15"/>
  <c r="X358" i="15"/>
  <c r="V358" i="15"/>
  <c r="H358" i="15"/>
  <c r="G358" i="15"/>
  <c r="F358" i="15"/>
  <c r="E358" i="15"/>
  <c r="C358" i="15"/>
  <c r="AD357" i="15"/>
  <c r="AA357" i="15"/>
  <c r="Y357" i="15"/>
  <c r="X357" i="15"/>
  <c r="V357" i="15"/>
  <c r="H357" i="15"/>
  <c r="G357" i="15"/>
  <c r="F357" i="15"/>
  <c r="E357" i="15"/>
  <c r="C357" i="15"/>
  <c r="AA356" i="15"/>
  <c r="Y356" i="15"/>
  <c r="X356" i="15"/>
  <c r="V356" i="15"/>
  <c r="H356" i="15"/>
  <c r="G356" i="15"/>
  <c r="F356" i="15"/>
  <c r="AD356" i="15" s="1"/>
  <c r="E356" i="15"/>
  <c r="C356" i="15"/>
  <c r="AD355" i="15"/>
  <c r="AA355" i="15"/>
  <c r="Y355" i="15"/>
  <c r="X355" i="15"/>
  <c r="V355" i="15"/>
  <c r="H355" i="15"/>
  <c r="G355" i="15"/>
  <c r="F355" i="15"/>
  <c r="E355" i="15"/>
  <c r="C355" i="15"/>
  <c r="AA354" i="15"/>
  <c r="Y354" i="15"/>
  <c r="X354" i="15"/>
  <c r="V354" i="15"/>
  <c r="H354" i="15"/>
  <c r="G354" i="15"/>
  <c r="F354" i="15"/>
  <c r="AD354" i="15" s="1"/>
  <c r="E354" i="15"/>
  <c r="C354" i="15"/>
  <c r="AD353" i="15"/>
  <c r="AA353" i="15"/>
  <c r="Y353" i="15"/>
  <c r="X353" i="15"/>
  <c r="V353" i="15"/>
  <c r="H353" i="15"/>
  <c r="G353" i="15"/>
  <c r="F353" i="15"/>
  <c r="E353" i="15"/>
  <c r="C353" i="15"/>
  <c r="AD352" i="15"/>
  <c r="AA352" i="15"/>
  <c r="Y352" i="15"/>
  <c r="X352" i="15"/>
  <c r="V352" i="15"/>
  <c r="H352" i="15"/>
  <c r="G352" i="15"/>
  <c r="F352" i="15"/>
  <c r="E352" i="15"/>
  <c r="C352" i="15"/>
  <c r="AD351" i="15"/>
  <c r="AA351" i="15"/>
  <c r="Y351" i="15"/>
  <c r="X351" i="15"/>
  <c r="V351" i="15"/>
  <c r="H351" i="15"/>
  <c r="G351" i="15"/>
  <c r="F351" i="15"/>
  <c r="E351" i="15"/>
  <c r="C351" i="15"/>
  <c r="AA350" i="15"/>
  <c r="Y350" i="15"/>
  <c r="X350" i="15"/>
  <c r="V350" i="15"/>
  <c r="H350" i="15"/>
  <c r="G350" i="15"/>
  <c r="F350" i="15"/>
  <c r="AD350" i="15" s="1"/>
  <c r="E350" i="15"/>
  <c r="C350" i="15"/>
  <c r="AD349" i="15"/>
  <c r="AA349" i="15"/>
  <c r="Y349" i="15"/>
  <c r="X349" i="15"/>
  <c r="V349" i="15"/>
  <c r="H349" i="15"/>
  <c r="G349" i="15"/>
  <c r="F349" i="15"/>
  <c r="E349" i="15"/>
  <c r="C349" i="15"/>
  <c r="AA348" i="15"/>
  <c r="Y348" i="15"/>
  <c r="X348" i="15"/>
  <c r="V348" i="15"/>
  <c r="H348" i="15"/>
  <c r="G348" i="15"/>
  <c r="F348" i="15"/>
  <c r="AD348" i="15" s="1"/>
  <c r="E348" i="15"/>
  <c r="C348" i="15"/>
  <c r="AD347" i="15"/>
  <c r="AA347" i="15"/>
  <c r="Y347" i="15"/>
  <c r="X347" i="15"/>
  <c r="V347" i="15"/>
  <c r="H347" i="15"/>
  <c r="G347" i="15"/>
  <c r="F347" i="15"/>
  <c r="E347" i="15"/>
  <c r="C347" i="15"/>
  <c r="AD346" i="15"/>
  <c r="AA346" i="15"/>
  <c r="Y346" i="15"/>
  <c r="X346" i="15"/>
  <c r="V346" i="15"/>
  <c r="H346" i="15"/>
  <c r="G346" i="15"/>
  <c r="F346" i="15"/>
  <c r="E346" i="15"/>
  <c r="C346" i="15"/>
  <c r="AD345" i="15"/>
  <c r="AA345" i="15"/>
  <c r="Y345" i="15"/>
  <c r="X345" i="15"/>
  <c r="V345" i="15"/>
  <c r="H345" i="15"/>
  <c r="G345" i="15"/>
  <c r="F345" i="15"/>
  <c r="E345" i="15"/>
  <c r="C345" i="15"/>
  <c r="AA344" i="15"/>
  <c r="Y344" i="15"/>
  <c r="X344" i="15"/>
  <c r="V344" i="15"/>
  <c r="H344" i="15"/>
  <c r="G344" i="15"/>
  <c r="F344" i="15"/>
  <c r="AD344" i="15" s="1"/>
  <c r="E344" i="15"/>
  <c r="C344" i="15"/>
  <c r="AD343" i="15"/>
  <c r="AA343" i="15"/>
  <c r="Y343" i="15"/>
  <c r="X343" i="15"/>
  <c r="V343" i="15"/>
  <c r="H343" i="15"/>
  <c r="G343" i="15"/>
  <c r="F343" i="15"/>
  <c r="E343" i="15"/>
  <c r="C343" i="15"/>
  <c r="AA342" i="15"/>
  <c r="Y342" i="15"/>
  <c r="X342" i="15"/>
  <c r="V342" i="15"/>
  <c r="H342" i="15"/>
  <c r="G342" i="15"/>
  <c r="F342" i="15"/>
  <c r="AD342" i="15" s="1"/>
  <c r="E342" i="15"/>
  <c r="C342" i="15"/>
  <c r="AD341" i="15"/>
  <c r="AA341" i="15"/>
  <c r="Y341" i="15"/>
  <c r="X341" i="15"/>
  <c r="V341" i="15"/>
  <c r="H341" i="15"/>
  <c r="G341" i="15"/>
  <c r="F341" i="15"/>
  <c r="E341" i="15"/>
  <c r="C341" i="15"/>
  <c r="AD340" i="15"/>
  <c r="AA340" i="15"/>
  <c r="Y340" i="15"/>
  <c r="X340" i="15"/>
  <c r="V340" i="15"/>
  <c r="H340" i="15"/>
  <c r="G340" i="15"/>
  <c r="F340" i="15"/>
  <c r="E340" i="15"/>
  <c r="C340" i="15"/>
  <c r="AD339" i="15"/>
  <c r="AA339" i="15"/>
  <c r="Y339" i="15"/>
  <c r="X339" i="15"/>
  <c r="V339" i="15"/>
  <c r="H339" i="15"/>
  <c r="G339" i="15"/>
  <c r="F339" i="15"/>
  <c r="E339" i="15"/>
  <c r="C339" i="15"/>
  <c r="AA338" i="15"/>
  <c r="Y338" i="15"/>
  <c r="X338" i="15"/>
  <c r="V338" i="15"/>
  <c r="H338" i="15"/>
  <c r="G338" i="15"/>
  <c r="F338" i="15"/>
  <c r="AD338" i="15" s="1"/>
  <c r="E338" i="15"/>
  <c r="C338" i="15"/>
  <c r="AD337" i="15"/>
  <c r="AA337" i="15"/>
  <c r="Y337" i="15"/>
  <c r="X337" i="15"/>
  <c r="V337" i="15"/>
  <c r="H337" i="15"/>
  <c r="G337" i="15"/>
  <c r="F337" i="15"/>
  <c r="E337" i="15"/>
  <c r="C337" i="15"/>
  <c r="AA336" i="15"/>
  <c r="Y336" i="15"/>
  <c r="X336" i="15"/>
  <c r="V336" i="15"/>
  <c r="H336" i="15"/>
  <c r="G336" i="15"/>
  <c r="F336" i="15"/>
  <c r="AD336" i="15" s="1"/>
  <c r="E336" i="15"/>
  <c r="C336" i="15"/>
  <c r="AA335" i="15"/>
  <c r="Y335" i="15"/>
  <c r="X335" i="15"/>
  <c r="V335" i="15"/>
  <c r="H335" i="15"/>
  <c r="G335" i="15"/>
  <c r="F335" i="15"/>
  <c r="AD335" i="15" s="1"/>
  <c r="E335" i="15"/>
  <c r="C335" i="15"/>
  <c r="AD334" i="15"/>
  <c r="AA334" i="15"/>
  <c r="Y334" i="15"/>
  <c r="X334" i="15"/>
  <c r="V334" i="15"/>
  <c r="H334" i="15"/>
  <c r="G334" i="15"/>
  <c r="F334" i="15"/>
  <c r="E334" i="15"/>
  <c r="C334" i="15"/>
  <c r="AD333" i="15"/>
  <c r="AA333" i="15"/>
  <c r="Y333" i="15"/>
  <c r="X333" i="15"/>
  <c r="V333" i="15"/>
  <c r="H333" i="15"/>
  <c r="G333" i="15"/>
  <c r="F333" i="15"/>
  <c r="E333" i="15"/>
  <c r="C333" i="15"/>
  <c r="AA332" i="15"/>
  <c r="Y332" i="15"/>
  <c r="X332" i="15"/>
  <c r="V332" i="15"/>
  <c r="H332" i="15"/>
  <c r="G332" i="15"/>
  <c r="F332" i="15"/>
  <c r="AD332" i="15" s="1"/>
  <c r="E332" i="15"/>
  <c r="C332" i="15"/>
  <c r="AD331" i="15"/>
  <c r="AA331" i="15"/>
  <c r="Y331" i="15"/>
  <c r="X331" i="15"/>
  <c r="V331" i="15"/>
  <c r="H331" i="15"/>
  <c r="G331" i="15"/>
  <c r="F331" i="15"/>
  <c r="E331" i="15"/>
  <c r="C331" i="15"/>
  <c r="AA330" i="15"/>
  <c r="Y330" i="15"/>
  <c r="X330" i="15"/>
  <c r="V330" i="15"/>
  <c r="H330" i="15"/>
  <c r="G330" i="15"/>
  <c r="F330" i="15"/>
  <c r="AD330" i="15" s="1"/>
  <c r="E330" i="15"/>
  <c r="C330" i="15"/>
  <c r="AA329" i="15"/>
  <c r="Y329" i="15"/>
  <c r="X329" i="15"/>
  <c r="V329" i="15"/>
  <c r="H329" i="15"/>
  <c r="G329" i="15"/>
  <c r="F329" i="15"/>
  <c r="AD329" i="15" s="1"/>
  <c r="E329" i="15"/>
  <c r="C329" i="15"/>
  <c r="AD328" i="15"/>
  <c r="AA328" i="15"/>
  <c r="Y328" i="15"/>
  <c r="X328" i="15"/>
  <c r="V328" i="15"/>
  <c r="H328" i="15"/>
  <c r="G328" i="15"/>
  <c r="F328" i="15"/>
  <c r="E328" i="15"/>
  <c r="C328" i="15"/>
  <c r="AD327" i="15"/>
  <c r="AA327" i="15"/>
  <c r="Y327" i="15"/>
  <c r="X327" i="15"/>
  <c r="V327" i="15"/>
  <c r="H327" i="15"/>
  <c r="G327" i="15"/>
  <c r="F327" i="15"/>
  <c r="E327" i="15"/>
  <c r="C327" i="15"/>
  <c r="AA326" i="15"/>
  <c r="Y326" i="15"/>
  <c r="X326" i="15"/>
  <c r="V326" i="15"/>
  <c r="H326" i="15"/>
  <c r="G326" i="15"/>
  <c r="F326" i="15"/>
  <c r="AD326" i="15" s="1"/>
  <c r="E326" i="15"/>
  <c r="C326" i="15"/>
  <c r="AD325" i="15"/>
  <c r="AA325" i="15"/>
  <c r="Y325" i="15"/>
  <c r="X325" i="15"/>
  <c r="V325" i="15"/>
  <c r="H325" i="15"/>
  <c r="G325" i="15"/>
  <c r="F325" i="15"/>
  <c r="E325" i="15"/>
  <c r="C325" i="15"/>
  <c r="AA324" i="15"/>
  <c r="Y324" i="15"/>
  <c r="X324" i="15"/>
  <c r="V324" i="15"/>
  <c r="H324" i="15"/>
  <c r="G324" i="15"/>
  <c r="F324" i="15"/>
  <c r="AD324" i="15" s="1"/>
  <c r="E324" i="15"/>
  <c r="C324" i="15"/>
  <c r="AA323" i="15"/>
  <c r="Y323" i="15"/>
  <c r="X323" i="15"/>
  <c r="V323" i="15"/>
  <c r="H323" i="15"/>
  <c r="G323" i="15"/>
  <c r="F323" i="15"/>
  <c r="AD323" i="15" s="1"/>
  <c r="E323" i="15"/>
  <c r="C323" i="15"/>
  <c r="AD322" i="15"/>
  <c r="AA322" i="15"/>
  <c r="Y322" i="15"/>
  <c r="X322" i="15"/>
  <c r="V322" i="15"/>
  <c r="H322" i="15"/>
  <c r="G322" i="15"/>
  <c r="F322" i="15"/>
  <c r="E322" i="15"/>
  <c r="C322" i="15"/>
  <c r="AD321" i="15"/>
  <c r="AA321" i="15"/>
  <c r="Y321" i="15"/>
  <c r="X321" i="15"/>
  <c r="V321" i="15"/>
  <c r="H321" i="15"/>
  <c r="G321" i="15"/>
  <c r="F321" i="15"/>
  <c r="E321" i="15"/>
  <c r="C321" i="15"/>
  <c r="AA320" i="15"/>
  <c r="Y320" i="15"/>
  <c r="X320" i="15"/>
  <c r="V320" i="15"/>
  <c r="H320" i="15"/>
  <c r="G320" i="15"/>
  <c r="F320" i="15"/>
  <c r="AD320" i="15" s="1"/>
  <c r="E320" i="15"/>
  <c r="C320" i="15"/>
  <c r="AD319" i="15"/>
  <c r="AA319" i="15"/>
  <c r="Y319" i="15"/>
  <c r="X319" i="15"/>
  <c r="V319" i="15"/>
  <c r="H319" i="15"/>
  <c r="G319" i="15"/>
  <c r="F319" i="15"/>
  <c r="E319" i="15"/>
  <c r="C319" i="15"/>
  <c r="AA318" i="15"/>
  <c r="Y318" i="15"/>
  <c r="X318" i="15"/>
  <c r="V318" i="15"/>
  <c r="H318" i="15"/>
  <c r="G318" i="15"/>
  <c r="F318" i="15"/>
  <c r="AD318" i="15" s="1"/>
  <c r="E318" i="15"/>
  <c r="C318" i="15"/>
  <c r="AD317" i="15"/>
  <c r="AA317" i="15"/>
  <c r="Y317" i="15"/>
  <c r="X317" i="15"/>
  <c r="V317" i="15"/>
  <c r="H317" i="15"/>
  <c r="G317" i="15"/>
  <c r="F317" i="15"/>
  <c r="E317" i="15"/>
  <c r="C317" i="15"/>
  <c r="AD316" i="15"/>
  <c r="AA316" i="15"/>
  <c r="Y316" i="15"/>
  <c r="X316" i="15"/>
  <c r="V316" i="15"/>
  <c r="H316" i="15"/>
  <c r="G316" i="15"/>
  <c r="F316" i="15"/>
  <c r="E316" i="15"/>
  <c r="C316" i="15"/>
  <c r="AD315" i="15"/>
  <c r="AA315" i="15"/>
  <c r="Y315" i="15"/>
  <c r="X315" i="15"/>
  <c r="V315" i="15"/>
  <c r="H315" i="15"/>
  <c r="G315" i="15"/>
  <c r="F315" i="15"/>
  <c r="E315" i="15"/>
  <c r="C315" i="15"/>
  <c r="AA314" i="15"/>
  <c r="Y314" i="15"/>
  <c r="X314" i="15"/>
  <c r="V314" i="15"/>
  <c r="H314" i="15"/>
  <c r="G314" i="15"/>
  <c r="F314" i="15"/>
  <c r="AD314" i="15" s="1"/>
  <c r="E314" i="15"/>
  <c r="C314" i="15"/>
  <c r="AD313" i="15"/>
  <c r="AA313" i="15"/>
  <c r="Y313" i="15"/>
  <c r="X313" i="15"/>
  <c r="V313" i="15"/>
  <c r="H313" i="15"/>
  <c r="G313" i="15"/>
  <c r="F313" i="15"/>
  <c r="E313" i="15"/>
  <c r="C313" i="15"/>
  <c r="AA312" i="15"/>
  <c r="Y312" i="15"/>
  <c r="X312" i="15"/>
  <c r="V312" i="15"/>
  <c r="H312" i="15"/>
  <c r="G312" i="15"/>
  <c r="F312" i="15"/>
  <c r="AD312" i="15" s="1"/>
  <c r="E312" i="15"/>
  <c r="C312" i="15"/>
  <c r="AD311" i="15"/>
  <c r="AA311" i="15"/>
  <c r="Y311" i="15"/>
  <c r="X311" i="15"/>
  <c r="V311" i="15"/>
  <c r="H311" i="15"/>
  <c r="G311" i="15"/>
  <c r="F311" i="15"/>
  <c r="E311" i="15"/>
  <c r="C311" i="15"/>
  <c r="AD310" i="15"/>
  <c r="AA310" i="15"/>
  <c r="Y310" i="15"/>
  <c r="X310" i="15"/>
  <c r="V310" i="15"/>
  <c r="H310" i="15"/>
  <c r="G310" i="15"/>
  <c r="F310" i="15"/>
  <c r="E310" i="15"/>
  <c r="C310" i="15"/>
  <c r="AD309" i="15"/>
  <c r="AA309" i="15"/>
  <c r="Y309" i="15"/>
  <c r="X309" i="15"/>
  <c r="V309" i="15"/>
  <c r="H309" i="15"/>
  <c r="G309" i="15"/>
  <c r="F309" i="15"/>
  <c r="E309" i="15"/>
  <c r="C309" i="15"/>
  <c r="AA308" i="15"/>
  <c r="Y308" i="15"/>
  <c r="X308" i="15"/>
  <c r="V308" i="15"/>
  <c r="H308" i="15"/>
  <c r="G308" i="15"/>
  <c r="F308" i="15"/>
  <c r="AD308" i="15" s="1"/>
  <c r="E308" i="15"/>
  <c r="C308" i="15"/>
  <c r="AD307" i="15"/>
  <c r="AA307" i="15"/>
  <c r="Y307" i="15"/>
  <c r="X307" i="15"/>
  <c r="V307" i="15"/>
  <c r="H307" i="15"/>
  <c r="G307" i="15"/>
  <c r="F307" i="15"/>
  <c r="E307" i="15"/>
  <c r="C307" i="15"/>
  <c r="AA306" i="15"/>
  <c r="Y306" i="15"/>
  <c r="X306" i="15"/>
  <c r="V306" i="15"/>
  <c r="H306" i="15"/>
  <c r="G306" i="15"/>
  <c r="F306" i="15"/>
  <c r="AD306" i="15" s="1"/>
  <c r="E306" i="15"/>
  <c r="C306" i="15"/>
  <c r="AD305" i="15"/>
  <c r="AA305" i="15"/>
  <c r="Y305" i="15"/>
  <c r="X305" i="15"/>
  <c r="V305" i="15"/>
  <c r="H305" i="15"/>
  <c r="G305" i="15"/>
  <c r="F305" i="15"/>
  <c r="E305" i="15"/>
  <c r="C305" i="15"/>
  <c r="AD304" i="15"/>
  <c r="AA304" i="15"/>
  <c r="Y304" i="15"/>
  <c r="X304" i="15"/>
  <c r="V304" i="15"/>
  <c r="H304" i="15"/>
  <c r="G304" i="15"/>
  <c r="F304" i="15"/>
  <c r="E304" i="15"/>
  <c r="C304" i="15"/>
  <c r="AD303" i="15"/>
  <c r="AA303" i="15"/>
  <c r="Y303" i="15"/>
  <c r="X303" i="15"/>
  <c r="V303" i="15"/>
  <c r="H303" i="15"/>
  <c r="G303" i="15"/>
  <c r="F303" i="15"/>
  <c r="E303" i="15"/>
  <c r="C303" i="15"/>
  <c r="AA302" i="15"/>
  <c r="Y302" i="15"/>
  <c r="X302" i="15"/>
  <c r="V302" i="15"/>
  <c r="H302" i="15"/>
  <c r="G302" i="15"/>
  <c r="F302" i="15"/>
  <c r="AD302" i="15" s="1"/>
  <c r="E302" i="15"/>
  <c r="C302" i="15"/>
  <c r="AD301" i="15"/>
  <c r="AA301" i="15"/>
  <c r="Y301" i="15"/>
  <c r="X301" i="15"/>
  <c r="V301" i="15"/>
  <c r="H301" i="15"/>
  <c r="G301" i="15"/>
  <c r="F301" i="15"/>
  <c r="E301" i="15"/>
  <c r="C301" i="15"/>
  <c r="AA300" i="15"/>
  <c r="Y300" i="15"/>
  <c r="X300" i="15"/>
  <c r="V300" i="15"/>
  <c r="H300" i="15"/>
  <c r="G300" i="15"/>
  <c r="F300" i="15"/>
  <c r="AD300" i="15" s="1"/>
  <c r="E300" i="15"/>
  <c r="C300" i="15"/>
  <c r="AA299" i="15"/>
  <c r="Y299" i="15"/>
  <c r="X299" i="15"/>
  <c r="V299" i="15"/>
  <c r="H299" i="15"/>
  <c r="G299" i="15"/>
  <c r="F299" i="15"/>
  <c r="AD299" i="15" s="1"/>
  <c r="E299" i="15"/>
  <c r="C299" i="15"/>
  <c r="AD298" i="15"/>
  <c r="AA298" i="15"/>
  <c r="Y298" i="15"/>
  <c r="X298" i="15"/>
  <c r="V298" i="15"/>
  <c r="H298" i="15"/>
  <c r="G298" i="15"/>
  <c r="F298" i="15"/>
  <c r="E298" i="15"/>
  <c r="C298" i="15"/>
  <c r="AD297" i="15"/>
  <c r="AA297" i="15"/>
  <c r="Y297" i="15"/>
  <c r="X297" i="15"/>
  <c r="V297" i="15"/>
  <c r="H297" i="15"/>
  <c r="G297" i="15"/>
  <c r="F297" i="15"/>
  <c r="E297" i="15"/>
  <c r="C297" i="15"/>
  <c r="AA296" i="15"/>
  <c r="Y296" i="15"/>
  <c r="X296" i="15"/>
  <c r="V296" i="15"/>
  <c r="H296" i="15"/>
  <c r="G296" i="15"/>
  <c r="F296" i="15"/>
  <c r="AD296" i="15" s="1"/>
  <c r="E296" i="15"/>
  <c r="C296" i="15"/>
  <c r="AD295" i="15"/>
  <c r="AA295" i="15"/>
  <c r="Y295" i="15"/>
  <c r="X295" i="15"/>
  <c r="V295" i="15"/>
  <c r="H295" i="15"/>
  <c r="G295" i="15"/>
  <c r="F295" i="15"/>
  <c r="E295" i="15"/>
  <c r="C295" i="15"/>
  <c r="AA294" i="15"/>
  <c r="Y294" i="15"/>
  <c r="X294" i="15"/>
  <c r="V294" i="15"/>
  <c r="H294" i="15"/>
  <c r="G294" i="15"/>
  <c r="F294" i="15"/>
  <c r="AD294" i="15" s="1"/>
  <c r="E294" i="15"/>
  <c r="C294" i="15"/>
  <c r="AA293" i="15"/>
  <c r="Y293" i="15"/>
  <c r="X293" i="15"/>
  <c r="V293" i="15"/>
  <c r="H293" i="15"/>
  <c r="G293" i="15"/>
  <c r="F293" i="15"/>
  <c r="AD293" i="15" s="1"/>
  <c r="E293" i="15"/>
  <c r="C293" i="15"/>
  <c r="AD292" i="15"/>
  <c r="AA292" i="15"/>
  <c r="Y292" i="15"/>
  <c r="X292" i="15"/>
  <c r="V292" i="15"/>
  <c r="H292" i="15"/>
  <c r="G292" i="15"/>
  <c r="F292" i="15"/>
  <c r="E292" i="15"/>
  <c r="C292" i="15"/>
  <c r="AD291" i="15"/>
  <c r="AA291" i="15"/>
  <c r="Y291" i="15"/>
  <c r="X291" i="15"/>
  <c r="V291" i="15"/>
  <c r="H291" i="15"/>
  <c r="G291" i="15"/>
  <c r="F291" i="15"/>
  <c r="E291" i="15"/>
  <c r="C291" i="15"/>
  <c r="AA290" i="15"/>
  <c r="Y290" i="15"/>
  <c r="X290" i="15"/>
  <c r="V290" i="15"/>
  <c r="H290" i="15"/>
  <c r="G290" i="15"/>
  <c r="F290" i="15"/>
  <c r="AD290" i="15" s="1"/>
  <c r="E290" i="15"/>
  <c r="C290" i="15"/>
  <c r="AD289" i="15"/>
  <c r="AA289" i="15"/>
  <c r="Y289" i="15"/>
  <c r="X289" i="15"/>
  <c r="V289" i="15"/>
  <c r="H289" i="15"/>
  <c r="G289" i="15"/>
  <c r="F289" i="15"/>
  <c r="E289" i="15"/>
  <c r="C289" i="15"/>
  <c r="AA288" i="15"/>
  <c r="Y288" i="15"/>
  <c r="X288" i="15"/>
  <c r="V288" i="15"/>
  <c r="H288" i="15"/>
  <c r="G288" i="15"/>
  <c r="F288" i="15"/>
  <c r="AD288" i="15" s="1"/>
  <c r="E288" i="15"/>
  <c r="C288" i="15"/>
  <c r="AA287" i="15"/>
  <c r="Y287" i="15"/>
  <c r="X287" i="15"/>
  <c r="V287" i="15"/>
  <c r="H287" i="15"/>
  <c r="G287" i="15"/>
  <c r="F287" i="15"/>
  <c r="AD287" i="15" s="1"/>
  <c r="E287" i="15"/>
  <c r="C287" i="15"/>
  <c r="AD286" i="15"/>
  <c r="AA286" i="15"/>
  <c r="Y286" i="15"/>
  <c r="X286" i="15"/>
  <c r="V286" i="15"/>
  <c r="H286" i="15"/>
  <c r="G286" i="15"/>
  <c r="F286" i="15"/>
  <c r="E286" i="15"/>
  <c r="C286" i="15"/>
  <c r="AD285" i="15"/>
  <c r="AA285" i="15"/>
  <c r="Y285" i="15"/>
  <c r="X285" i="15"/>
  <c r="V285" i="15"/>
  <c r="H285" i="15"/>
  <c r="G285" i="15"/>
  <c r="F285" i="15"/>
  <c r="E285" i="15"/>
  <c r="C285" i="15"/>
  <c r="AA284" i="15"/>
  <c r="Y284" i="15"/>
  <c r="X284" i="15"/>
  <c r="V284" i="15"/>
  <c r="H284" i="15"/>
  <c r="G284" i="15"/>
  <c r="F284" i="15"/>
  <c r="AD284" i="15" s="1"/>
  <c r="E284" i="15"/>
  <c r="C284" i="15"/>
  <c r="AD283" i="15"/>
  <c r="AA283" i="15"/>
  <c r="Y283" i="15"/>
  <c r="X283" i="15"/>
  <c r="V283" i="15"/>
  <c r="H283" i="15"/>
  <c r="G283" i="15"/>
  <c r="F283" i="15"/>
  <c r="E283" i="15"/>
  <c r="C283" i="15"/>
  <c r="AA282" i="15"/>
  <c r="Y282" i="15"/>
  <c r="X282" i="15"/>
  <c r="V282" i="15"/>
  <c r="H282" i="15"/>
  <c r="G282" i="15"/>
  <c r="F282" i="15"/>
  <c r="AD282" i="15" s="1"/>
  <c r="E282" i="15"/>
  <c r="C282" i="15"/>
  <c r="AD281" i="15"/>
  <c r="AA281" i="15"/>
  <c r="Y281" i="15"/>
  <c r="X281" i="15"/>
  <c r="V281" i="15"/>
  <c r="H281" i="15"/>
  <c r="G281" i="15"/>
  <c r="F281" i="15"/>
  <c r="E281" i="15"/>
  <c r="C281" i="15"/>
  <c r="AD280" i="15"/>
  <c r="AA280" i="15"/>
  <c r="Y280" i="15"/>
  <c r="X280" i="15"/>
  <c r="V280" i="15"/>
  <c r="H280" i="15"/>
  <c r="G280" i="15"/>
  <c r="F280" i="15"/>
  <c r="E280" i="15"/>
  <c r="C280" i="15"/>
  <c r="AD279" i="15"/>
  <c r="AA279" i="15"/>
  <c r="Y279" i="15"/>
  <c r="X279" i="15"/>
  <c r="V279" i="15"/>
  <c r="H279" i="15"/>
  <c r="G279" i="15"/>
  <c r="F279" i="15"/>
  <c r="E279" i="15"/>
  <c r="C279" i="15"/>
  <c r="AA278" i="15"/>
  <c r="Y278" i="15"/>
  <c r="X278" i="15"/>
  <c r="V278" i="15"/>
  <c r="H278" i="15"/>
  <c r="G278" i="15"/>
  <c r="F278" i="15"/>
  <c r="AD278" i="15" s="1"/>
  <c r="E278" i="15"/>
  <c r="C278" i="15"/>
  <c r="AD277" i="15"/>
  <c r="AA277" i="15"/>
  <c r="Y277" i="15"/>
  <c r="X277" i="15"/>
  <c r="V277" i="15"/>
  <c r="H277" i="15"/>
  <c r="G277" i="15"/>
  <c r="F277" i="15"/>
  <c r="E277" i="15"/>
  <c r="C277" i="15"/>
  <c r="AA276" i="15"/>
  <c r="Y276" i="15"/>
  <c r="X276" i="15"/>
  <c r="V276" i="15"/>
  <c r="H276" i="15"/>
  <c r="G276" i="15"/>
  <c r="F276" i="15"/>
  <c r="AD276" i="15" s="1"/>
  <c r="E276" i="15"/>
  <c r="C276" i="15"/>
  <c r="AD275" i="15"/>
  <c r="AA275" i="15"/>
  <c r="Y275" i="15"/>
  <c r="X275" i="15"/>
  <c r="V275" i="15"/>
  <c r="H275" i="15"/>
  <c r="G275" i="15"/>
  <c r="F275" i="15"/>
  <c r="E275" i="15"/>
  <c r="C275" i="15"/>
  <c r="AD274" i="15"/>
  <c r="AA274" i="15"/>
  <c r="Y274" i="15"/>
  <c r="X274" i="15"/>
  <c r="V274" i="15"/>
  <c r="H274" i="15"/>
  <c r="G274" i="15"/>
  <c r="F274" i="15"/>
  <c r="E274" i="15"/>
  <c r="C274" i="15"/>
  <c r="AD273" i="15"/>
  <c r="AA273" i="15"/>
  <c r="Y273" i="15"/>
  <c r="X273" i="15"/>
  <c r="V273" i="15"/>
  <c r="H273" i="15"/>
  <c r="G273" i="15"/>
  <c r="F273" i="15"/>
  <c r="E273" i="15"/>
  <c r="C273" i="15"/>
  <c r="AA272" i="15"/>
  <c r="Y272" i="15"/>
  <c r="X272" i="15"/>
  <c r="V272" i="15"/>
  <c r="H272" i="15"/>
  <c r="G272" i="15"/>
  <c r="F272" i="15"/>
  <c r="AD272" i="15" s="1"/>
  <c r="E272" i="15"/>
  <c r="C272" i="15"/>
  <c r="AD271" i="15"/>
  <c r="AA271" i="15"/>
  <c r="Y271" i="15"/>
  <c r="X271" i="15"/>
  <c r="V271" i="15"/>
  <c r="H271" i="15"/>
  <c r="G271" i="15"/>
  <c r="F271" i="15"/>
  <c r="E271" i="15"/>
  <c r="C271" i="15"/>
  <c r="AA270" i="15"/>
  <c r="Y270" i="15"/>
  <c r="X270" i="15"/>
  <c r="V270" i="15"/>
  <c r="H270" i="15"/>
  <c r="G270" i="15"/>
  <c r="F270" i="15"/>
  <c r="AD270" i="15" s="1"/>
  <c r="E270" i="15"/>
  <c r="C270" i="15"/>
  <c r="AD269" i="15"/>
  <c r="AA269" i="15"/>
  <c r="Y269" i="15"/>
  <c r="X269" i="15"/>
  <c r="V269" i="15"/>
  <c r="H269" i="15"/>
  <c r="G269" i="15"/>
  <c r="F269" i="15"/>
  <c r="E269" i="15"/>
  <c r="C269" i="15"/>
  <c r="AD268" i="15"/>
  <c r="AA268" i="15"/>
  <c r="Y268" i="15"/>
  <c r="X268" i="15"/>
  <c r="V268" i="15"/>
  <c r="H268" i="15"/>
  <c r="G268" i="15"/>
  <c r="F268" i="15"/>
  <c r="E268" i="15"/>
  <c r="C268" i="15"/>
  <c r="AD267" i="15"/>
  <c r="AA267" i="15"/>
  <c r="Y267" i="15"/>
  <c r="X267" i="15"/>
  <c r="V267" i="15"/>
  <c r="H267" i="15"/>
  <c r="G267" i="15"/>
  <c r="F267" i="15"/>
  <c r="E267" i="15"/>
  <c r="C267" i="15"/>
  <c r="AA266" i="15"/>
  <c r="Y266" i="15"/>
  <c r="X266" i="15"/>
  <c r="V266" i="15"/>
  <c r="H266" i="15"/>
  <c r="G266" i="15"/>
  <c r="F266" i="15"/>
  <c r="AD266" i="15" s="1"/>
  <c r="E266" i="15"/>
  <c r="C266" i="15"/>
  <c r="AD265" i="15"/>
  <c r="AA265" i="15"/>
  <c r="Y265" i="15"/>
  <c r="X265" i="15"/>
  <c r="V265" i="15"/>
  <c r="H265" i="15"/>
  <c r="G265" i="15"/>
  <c r="F265" i="15"/>
  <c r="E265" i="15"/>
  <c r="C265" i="15"/>
  <c r="AA264" i="15"/>
  <c r="Y264" i="15"/>
  <c r="X264" i="15"/>
  <c r="V264" i="15"/>
  <c r="H264" i="15"/>
  <c r="G264" i="15"/>
  <c r="F264" i="15"/>
  <c r="AD264" i="15" s="1"/>
  <c r="E264" i="15"/>
  <c r="C264" i="15"/>
  <c r="AA263" i="15"/>
  <c r="Y263" i="15"/>
  <c r="X263" i="15"/>
  <c r="V263" i="15"/>
  <c r="H263" i="15"/>
  <c r="G263" i="15"/>
  <c r="F263" i="15"/>
  <c r="AD263" i="15" s="1"/>
  <c r="E263" i="15"/>
  <c r="C263" i="15"/>
  <c r="AD262" i="15"/>
  <c r="AA262" i="15"/>
  <c r="Y262" i="15"/>
  <c r="X262" i="15"/>
  <c r="V262" i="15"/>
  <c r="H262" i="15"/>
  <c r="G262" i="15"/>
  <c r="F262" i="15"/>
  <c r="E262" i="15"/>
  <c r="C262" i="15"/>
  <c r="AD261" i="15"/>
  <c r="AA261" i="15"/>
  <c r="Y261" i="15"/>
  <c r="X261" i="15"/>
  <c r="V261" i="15"/>
  <c r="H261" i="15"/>
  <c r="G261" i="15"/>
  <c r="F261" i="15"/>
  <c r="E261" i="15"/>
  <c r="C261" i="15"/>
  <c r="AA260" i="15"/>
  <c r="Y260" i="15"/>
  <c r="X260" i="15"/>
  <c r="V260" i="15"/>
  <c r="H260" i="15"/>
  <c r="G260" i="15"/>
  <c r="F260" i="15"/>
  <c r="AD260" i="15" s="1"/>
  <c r="E260" i="15"/>
  <c r="C260" i="15"/>
  <c r="AD259" i="15"/>
  <c r="AA259" i="15"/>
  <c r="Y259" i="15"/>
  <c r="X259" i="15"/>
  <c r="V259" i="15"/>
  <c r="H259" i="15"/>
  <c r="G259" i="15"/>
  <c r="F259" i="15"/>
  <c r="E259" i="15"/>
  <c r="C259" i="15"/>
  <c r="AA258" i="15"/>
  <c r="Y258" i="15"/>
  <c r="X258" i="15"/>
  <c r="V258" i="15"/>
  <c r="H258" i="15"/>
  <c r="G258" i="15"/>
  <c r="F258" i="15"/>
  <c r="AD258" i="15" s="1"/>
  <c r="E258" i="15"/>
  <c r="C258" i="15"/>
  <c r="AA257" i="15"/>
  <c r="Y257" i="15"/>
  <c r="X257" i="15"/>
  <c r="V257" i="15"/>
  <c r="H257" i="15"/>
  <c r="G257" i="15"/>
  <c r="F257" i="15"/>
  <c r="AD257" i="15" s="1"/>
  <c r="E257" i="15"/>
  <c r="C257" i="15"/>
  <c r="AD256" i="15"/>
  <c r="AA256" i="15"/>
  <c r="Y256" i="15"/>
  <c r="X256" i="15"/>
  <c r="V256" i="15"/>
  <c r="H256" i="15"/>
  <c r="G256" i="15"/>
  <c r="F256" i="15"/>
  <c r="E256" i="15"/>
  <c r="C256" i="15"/>
  <c r="AD255" i="15"/>
  <c r="AA255" i="15"/>
  <c r="Y255" i="15"/>
  <c r="X255" i="15"/>
  <c r="V255" i="15"/>
  <c r="H255" i="15"/>
  <c r="G255" i="15"/>
  <c r="F255" i="15"/>
  <c r="E255" i="15"/>
  <c r="C255" i="15"/>
  <c r="AA254" i="15"/>
  <c r="Y254" i="15"/>
  <c r="X254" i="15"/>
  <c r="V254" i="15"/>
  <c r="H254" i="15"/>
  <c r="G254" i="15"/>
  <c r="F254" i="15"/>
  <c r="AD254" i="15" s="1"/>
  <c r="E254" i="15"/>
  <c r="C254" i="15"/>
  <c r="AD253" i="15"/>
  <c r="AA253" i="15"/>
  <c r="Y253" i="15"/>
  <c r="X253" i="15"/>
  <c r="V253" i="15"/>
  <c r="H253" i="15"/>
  <c r="G253" i="15"/>
  <c r="F253" i="15"/>
  <c r="E253" i="15"/>
  <c r="C253" i="15"/>
  <c r="AA252" i="15"/>
  <c r="Y252" i="15"/>
  <c r="X252" i="15"/>
  <c r="V252" i="15"/>
  <c r="H252" i="15"/>
  <c r="G252" i="15"/>
  <c r="F252" i="15"/>
  <c r="AD252" i="15" s="1"/>
  <c r="E252" i="15"/>
  <c r="C252" i="15"/>
  <c r="AA251" i="15"/>
  <c r="Y251" i="15"/>
  <c r="X251" i="15"/>
  <c r="V251" i="15"/>
  <c r="H251" i="15"/>
  <c r="G251" i="15"/>
  <c r="F251" i="15"/>
  <c r="AD251" i="15" s="1"/>
  <c r="E251" i="15"/>
  <c r="C251" i="15"/>
  <c r="AD250" i="15"/>
  <c r="AA250" i="15"/>
  <c r="Y250" i="15"/>
  <c r="X250" i="15"/>
  <c r="V250" i="15"/>
  <c r="H250" i="15"/>
  <c r="G250" i="15"/>
  <c r="F250" i="15"/>
  <c r="E250" i="15"/>
  <c r="C250" i="15"/>
  <c r="AD249" i="15"/>
  <c r="AA249" i="15"/>
  <c r="Y249" i="15"/>
  <c r="X249" i="15"/>
  <c r="V249" i="15"/>
  <c r="H249" i="15"/>
  <c r="G249" i="15"/>
  <c r="F249" i="15"/>
  <c r="E249" i="15"/>
  <c r="C249" i="15"/>
  <c r="AA248" i="15"/>
  <c r="Y248" i="15"/>
  <c r="X248" i="15"/>
  <c r="V248" i="15"/>
  <c r="H248" i="15"/>
  <c r="G248" i="15"/>
  <c r="F248" i="15"/>
  <c r="AD248" i="15" s="1"/>
  <c r="E248" i="15"/>
  <c r="C248" i="15"/>
  <c r="AD247" i="15"/>
  <c r="AA247" i="15"/>
  <c r="Y247" i="15"/>
  <c r="X247" i="15"/>
  <c r="V247" i="15"/>
  <c r="H247" i="15"/>
  <c r="G247" i="15"/>
  <c r="F247" i="15"/>
  <c r="E247" i="15"/>
  <c r="C247" i="15"/>
  <c r="AA246" i="15"/>
  <c r="Y246" i="15"/>
  <c r="X246" i="15"/>
  <c r="V246" i="15"/>
  <c r="H246" i="15"/>
  <c r="G246" i="15"/>
  <c r="F246" i="15"/>
  <c r="AD246" i="15" s="1"/>
  <c r="E246" i="15"/>
  <c r="C246" i="15"/>
  <c r="AD245" i="15"/>
  <c r="AA245" i="15"/>
  <c r="Y245" i="15"/>
  <c r="X245" i="15"/>
  <c r="V245" i="15"/>
  <c r="H245" i="15"/>
  <c r="G245" i="15"/>
  <c r="F245" i="15"/>
  <c r="E245" i="15"/>
  <c r="C245" i="15"/>
  <c r="AD244" i="15"/>
  <c r="AA244" i="15"/>
  <c r="Y244" i="15"/>
  <c r="X244" i="15"/>
  <c r="V244" i="15"/>
  <c r="H244" i="15"/>
  <c r="G244" i="15"/>
  <c r="F244" i="15"/>
  <c r="E244" i="15"/>
  <c r="C244" i="15"/>
  <c r="AD243" i="15"/>
  <c r="AA243" i="15"/>
  <c r="Y243" i="15"/>
  <c r="X243" i="15"/>
  <c r="V243" i="15"/>
  <c r="H243" i="15"/>
  <c r="G243" i="15"/>
  <c r="F243" i="15"/>
  <c r="E243" i="15"/>
  <c r="C243" i="15"/>
  <c r="AA242" i="15"/>
  <c r="Y242" i="15"/>
  <c r="X242" i="15"/>
  <c r="V242" i="15"/>
  <c r="H242" i="15"/>
  <c r="G242" i="15"/>
  <c r="F242" i="15"/>
  <c r="AD242" i="15" s="1"/>
  <c r="E242" i="15"/>
  <c r="C242" i="15"/>
  <c r="AD241" i="15"/>
  <c r="AA241" i="15"/>
  <c r="Y241" i="15"/>
  <c r="X241" i="15"/>
  <c r="V241" i="15"/>
  <c r="H241" i="15"/>
  <c r="G241" i="15"/>
  <c r="F241" i="15"/>
  <c r="E241" i="15"/>
  <c r="C241" i="15"/>
  <c r="AA240" i="15"/>
  <c r="Y240" i="15"/>
  <c r="X240" i="15"/>
  <c r="V240" i="15"/>
  <c r="H240" i="15"/>
  <c r="G240" i="15"/>
  <c r="F240" i="15"/>
  <c r="AD240" i="15" s="1"/>
  <c r="E240" i="15"/>
  <c r="C240" i="15"/>
  <c r="AD239" i="15"/>
  <c r="AA239" i="15"/>
  <c r="Y239" i="15"/>
  <c r="X239" i="15"/>
  <c r="V239" i="15"/>
  <c r="H239" i="15"/>
  <c r="G239" i="15"/>
  <c r="F239" i="15"/>
  <c r="E239" i="15"/>
  <c r="C239" i="15"/>
  <c r="AD238" i="15"/>
  <c r="AA238" i="15"/>
  <c r="Y238" i="15"/>
  <c r="X238" i="15"/>
  <c r="V238" i="15"/>
  <c r="H238" i="15"/>
  <c r="G238" i="15"/>
  <c r="F238" i="15"/>
  <c r="E238" i="15"/>
  <c r="C238" i="15"/>
  <c r="AD237" i="15"/>
  <c r="AA237" i="15"/>
  <c r="Y237" i="15"/>
  <c r="X237" i="15"/>
  <c r="V237" i="15"/>
  <c r="H237" i="15"/>
  <c r="G237" i="15"/>
  <c r="F237" i="15"/>
  <c r="E237" i="15"/>
  <c r="C237" i="15"/>
  <c r="AA236" i="15"/>
  <c r="Y236" i="15"/>
  <c r="X236" i="15"/>
  <c r="V236" i="15"/>
  <c r="H236" i="15"/>
  <c r="G236" i="15"/>
  <c r="F236" i="15"/>
  <c r="AD236" i="15" s="1"/>
  <c r="E236" i="15"/>
  <c r="C236" i="15"/>
  <c r="AD235" i="15"/>
  <c r="AA235" i="15"/>
  <c r="Y235" i="15"/>
  <c r="X235" i="15"/>
  <c r="V235" i="15"/>
  <c r="H235" i="15"/>
  <c r="G235" i="15"/>
  <c r="F235" i="15"/>
  <c r="E235" i="15"/>
  <c r="C235" i="15"/>
  <c r="AA234" i="15"/>
  <c r="Y234" i="15"/>
  <c r="X234" i="15"/>
  <c r="V234" i="15"/>
  <c r="H234" i="15"/>
  <c r="G234" i="15"/>
  <c r="F234" i="15"/>
  <c r="AD234" i="15" s="1"/>
  <c r="E234" i="15"/>
  <c r="C234" i="15"/>
  <c r="AD233" i="15"/>
  <c r="AA233" i="15"/>
  <c r="Y233" i="15"/>
  <c r="X233" i="15"/>
  <c r="V233" i="15"/>
  <c r="H233" i="15"/>
  <c r="G233" i="15"/>
  <c r="F233" i="15"/>
  <c r="E233" i="15"/>
  <c r="C233" i="15"/>
  <c r="AD232" i="15"/>
  <c r="AA232" i="15"/>
  <c r="Y232" i="15"/>
  <c r="X232" i="15"/>
  <c r="V232" i="15"/>
  <c r="H232" i="15"/>
  <c r="G232" i="15"/>
  <c r="F232" i="15"/>
  <c r="E232" i="15"/>
  <c r="C232" i="15"/>
  <c r="AD231" i="15"/>
  <c r="AA231" i="15"/>
  <c r="Y231" i="15"/>
  <c r="X231" i="15"/>
  <c r="V231" i="15"/>
  <c r="H231" i="15"/>
  <c r="G231" i="15"/>
  <c r="F231" i="15"/>
  <c r="E231" i="15"/>
  <c r="C231" i="15"/>
  <c r="AA230" i="15"/>
  <c r="Y230" i="15"/>
  <c r="X230" i="15"/>
  <c r="V230" i="15"/>
  <c r="H230" i="15"/>
  <c r="G230" i="15"/>
  <c r="F230" i="15"/>
  <c r="AD230" i="15" s="1"/>
  <c r="E230" i="15"/>
  <c r="C230" i="15"/>
  <c r="AD229" i="15"/>
  <c r="AA229" i="15"/>
  <c r="Y229" i="15"/>
  <c r="X229" i="15"/>
  <c r="V229" i="15"/>
  <c r="H229" i="15"/>
  <c r="G229" i="15"/>
  <c r="F229" i="15"/>
  <c r="E229" i="15"/>
  <c r="C229" i="15"/>
  <c r="AA228" i="15"/>
  <c r="Y228" i="15"/>
  <c r="X228" i="15"/>
  <c r="V228" i="15"/>
  <c r="H228" i="15"/>
  <c r="G228" i="15"/>
  <c r="F228" i="15"/>
  <c r="AD228" i="15" s="1"/>
  <c r="E228" i="15"/>
  <c r="C228" i="15"/>
  <c r="AA227" i="15"/>
  <c r="Y227" i="15"/>
  <c r="X227" i="15"/>
  <c r="V227" i="15"/>
  <c r="H227" i="15"/>
  <c r="G227" i="15"/>
  <c r="F227" i="15"/>
  <c r="AD227" i="15" s="1"/>
  <c r="E227" i="15"/>
  <c r="C227" i="15"/>
  <c r="AD226" i="15"/>
  <c r="AA226" i="15"/>
  <c r="Y226" i="15"/>
  <c r="X226" i="15"/>
  <c r="V226" i="15"/>
  <c r="H226" i="15"/>
  <c r="G226" i="15"/>
  <c r="F226" i="15"/>
  <c r="E226" i="15"/>
  <c r="C226" i="15"/>
  <c r="AD225" i="15"/>
  <c r="AA225" i="15"/>
  <c r="Y225" i="15"/>
  <c r="X225" i="15"/>
  <c r="V225" i="15"/>
  <c r="H225" i="15"/>
  <c r="G225" i="15"/>
  <c r="F225" i="15"/>
  <c r="E225" i="15"/>
  <c r="C225" i="15"/>
  <c r="AA224" i="15"/>
  <c r="Y224" i="15"/>
  <c r="X224" i="15"/>
  <c r="V224" i="15"/>
  <c r="H224" i="15"/>
  <c r="G224" i="15"/>
  <c r="F224" i="15"/>
  <c r="AD224" i="15" s="1"/>
  <c r="E224" i="15"/>
  <c r="C224" i="15"/>
  <c r="AD223" i="15"/>
  <c r="AA223" i="15"/>
  <c r="Y223" i="15"/>
  <c r="X223" i="15"/>
  <c r="V223" i="15"/>
  <c r="H223" i="15"/>
  <c r="G223" i="15"/>
  <c r="F223" i="15"/>
  <c r="E223" i="15"/>
  <c r="C223" i="15"/>
  <c r="AA222" i="15"/>
  <c r="Y222" i="15"/>
  <c r="X222" i="15"/>
  <c r="V222" i="15"/>
  <c r="H222" i="15"/>
  <c r="G222" i="15"/>
  <c r="F222" i="15"/>
  <c r="AD222" i="15" s="1"/>
  <c r="E222" i="15"/>
  <c r="C222" i="15"/>
  <c r="AA221" i="15"/>
  <c r="Y221" i="15"/>
  <c r="X221" i="15"/>
  <c r="V221" i="15"/>
  <c r="H221" i="15"/>
  <c r="G221" i="15"/>
  <c r="F221" i="15"/>
  <c r="AD221" i="15" s="1"/>
  <c r="E221" i="15"/>
  <c r="C221" i="15"/>
  <c r="AD220" i="15"/>
  <c r="AA220" i="15"/>
  <c r="Y220" i="15"/>
  <c r="X220" i="15"/>
  <c r="V220" i="15"/>
  <c r="H220" i="15"/>
  <c r="G220" i="15"/>
  <c r="F220" i="15"/>
  <c r="E220" i="15"/>
  <c r="C220" i="15"/>
  <c r="AD219" i="15"/>
  <c r="AA219" i="15"/>
  <c r="Y219" i="15"/>
  <c r="X219" i="15"/>
  <c r="V219" i="15"/>
  <c r="H219" i="15"/>
  <c r="G219" i="15"/>
  <c r="F219" i="15"/>
  <c r="E219" i="15"/>
  <c r="C219" i="15"/>
  <c r="AA218" i="15"/>
  <c r="Y218" i="15"/>
  <c r="X218" i="15"/>
  <c r="V218" i="15"/>
  <c r="H218" i="15"/>
  <c r="G218" i="15"/>
  <c r="F218" i="15"/>
  <c r="AD218" i="15" s="1"/>
  <c r="E218" i="15"/>
  <c r="C218" i="15"/>
  <c r="AD217" i="15"/>
  <c r="AA217" i="15"/>
  <c r="Y217" i="15"/>
  <c r="X217" i="15"/>
  <c r="V217" i="15"/>
  <c r="H217" i="15"/>
  <c r="G217" i="15"/>
  <c r="F217" i="15"/>
  <c r="E217" i="15"/>
  <c r="C217" i="15"/>
  <c r="AA216" i="15"/>
  <c r="Y216" i="15"/>
  <c r="X216" i="15"/>
  <c r="V216" i="15"/>
  <c r="H216" i="15"/>
  <c r="G216" i="15"/>
  <c r="F216" i="15"/>
  <c r="AD216" i="15" s="1"/>
  <c r="E216" i="15"/>
  <c r="C216" i="15"/>
  <c r="AA215" i="15"/>
  <c r="Y215" i="15"/>
  <c r="X215" i="15"/>
  <c r="V215" i="15"/>
  <c r="H215" i="15"/>
  <c r="G215" i="15"/>
  <c r="F215" i="15"/>
  <c r="AD215" i="15" s="1"/>
  <c r="E215" i="15"/>
  <c r="C215" i="15"/>
  <c r="AD214" i="15"/>
  <c r="AA214" i="15"/>
  <c r="Y214" i="15"/>
  <c r="X214" i="15"/>
  <c r="V214" i="15"/>
  <c r="H214" i="15"/>
  <c r="G214" i="15"/>
  <c r="F214" i="15"/>
  <c r="E214" i="15"/>
  <c r="C214" i="15"/>
  <c r="AD213" i="15"/>
  <c r="AA213" i="15"/>
  <c r="Y213" i="15"/>
  <c r="X213" i="15"/>
  <c r="V213" i="15"/>
  <c r="H213" i="15"/>
  <c r="G213" i="15"/>
  <c r="F213" i="15"/>
  <c r="E213" i="15"/>
  <c r="C213" i="15"/>
  <c r="AA212" i="15"/>
  <c r="Y212" i="15"/>
  <c r="X212" i="15"/>
  <c r="V212" i="15"/>
  <c r="H212" i="15"/>
  <c r="G212" i="15"/>
  <c r="F212" i="15"/>
  <c r="AD212" i="15" s="1"/>
  <c r="E212" i="15"/>
  <c r="C212" i="15"/>
  <c r="AD211" i="15"/>
  <c r="AA211" i="15"/>
  <c r="Y211" i="15"/>
  <c r="X211" i="15"/>
  <c r="V211" i="15"/>
  <c r="H211" i="15"/>
  <c r="G211" i="15"/>
  <c r="F211" i="15"/>
  <c r="E211" i="15"/>
  <c r="C211" i="15"/>
  <c r="AA210" i="15"/>
  <c r="Y210" i="15"/>
  <c r="X210" i="15"/>
  <c r="V210" i="15"/>
  <c r="H210" i="15"/>
  <c r="G210" i="15"/>
  <c r="F210" i="15"/>
  <c r="AD210" i="15" s="1"/>
  <c r="E210" i="15"/>
  <c r="C210" i="15"/>
  <c r="AD209" i="15"/>
  <c r="AA209" i="15"/>
  <c r="Y209" i="15"/>
  <c r="X209" i="15"/>
  <c r="V209" i="15"/>
  <c r="H209" i="15"/>
  <c r="G209" i="15"/>
  <c r="F209" i="15"/>
  <c r="E209" i="15"/>
  <c r="C209" i="15"/>
  <c r="AD208" i="15"/>
  <c r="AA208" i="15"/>
  <c r="Y208" i="15"/>
  <c r="X208" i="15"/>
  <c r="V208" i="15"/>
  <c r="H208" i="15"/>
  <c r="G208" i="15"/>
  <c r="F208" i="15"/>
  <c r="E208" i="15"/>
  <c r="C208" i="15"/>
  <c r="AD207" i="15"/>
  <c r="AA207" i="15"/>
  <c r="Y207" i="15"/>
  <c r="X207" i="15"/>
  <c r="V207" i="15"/>
  <c r="H207" i="15"/>
  <c r="G207" i="15"/>
  <c r="F207" i="15"/>
  <c r="E207" i="15"/>
  <c r="C207" i="15"/>
  <c r="AA206" i="15"/>
  <c r="Y206" i="15"/>
  <c r="X206" i="15"/>
  <c r="V206" i="15"/>
  <c r="H206" i="15"/>
  <c r="G206" i="15"/>
  <c r="F206" i="15"/>
  <c r="AD206" i="15" s="1"/>
  <c r="E206" i="15"/>
  <c r="C206" i="15"/>
  <c r="AD205" i="15"/>
  <c r="AA205" i="15"/>
  <c r="Y205" i="15"/>
  <c r="X205" i="15"/>
  <c r="V205" i="15"/>
  <c r="H205" i="15"/>
  <c r="G205" i="15"/>
  <c r="F205" i="15"/>
  <c r="E205" i="15"/>
  <c r="C205" i="15"/>
  <c r="AA204" i="15"/>
  <c r="Y204" i="15"/>
  <c r="X204" i="15"/>
  <c r="V204" i="15"/>
  <c r="H204" i="15"/>
  <c r="G204" i="15"/>
  <c r="F204" i="15"/>
  <c r="AD204" i="15" s="1"/>
  <c r="E204" i="15"/>
  <c r="C204" i="15"/>
  <c r="AD203" i="15"/>
  <c r="AA203" i="15"/>
  <c r="Y203" i="15"/>
  <c r="X203" i="15"/>
  <c r="V203" i="15"/>
  <c r="H203" i="15"/>
  <c r="G203" i="15"/>
  <c r="F203" i="15"/>
  <c r="E203" i="15"/>
  <c r="C203" i="15"/>
  <c r="AD202" i="15"/>
  <c r="AA202" i="15"/>
  <c r="Y202" i="15"/>
  <c r="X202" i="15"/>
  <c r="V202" i="15"/>
  <c r="H202" i="15"/>
  <c r="G202" i="15"/>
  <c r="F202" i="15"/>
  <c r="E202" i="15"/>
  <c r="C202" i="15"/>
  <c r="AD201" i="15"/>
  <c r="AA201" i="15"/>
  <c r="Y201" i="15"/>
  <c r="X201" i="15"/>
  <c r="V201" i="15"/>
  <c r="H201" i="15"/>
  <c r="G201" i="15"/>
  <c r="F201" i="15"/>
  <c r="E201" i="15"/>
  <c r="C201" i="15"/>
  <c r="AA200" i="15"/>
  <c r="Y200" i="15"/>
  <c r="X200" i="15"/>
  <c r="V200" i="15"/>
  <c r="H200" i="15"/>
  <c r="G200" i="15"/>
  <c r="F200" i="15"/>
  <c r="AD200" i="15" s="1"/>
  <c r="E200" i="15"/>
  <c r="C200" i="15"/>
  <c r="AD199" i="15"/>
  <c r="AA199" i="15"/>
  <c r="Y199" i="15"/>
  <c r="X199" i="15"/>
  <c r="V199" i="15"/>
  <c r="H199" i="15"/>
  <c r="G199" i="15"/>
  <c r="F199" i="15"/>
  <c r="E199" i="15"/>
  <c r="C199" i="15"/>
  <c r="AA198" i="15"/>
  <c r="Y198" i="15"/>
  <c r="X198" i="15"/>
  <c r="V198" i="15"/>
  <c r="H198" i="15"/>
  <c r="G198" i="15"/>
  <c r="F198" i="15"/>
  <c r="AD198" i="15" s="1"/>
  <c r="E198" i="15"/>
  <c r="C198" i="15"/>
  <c r="AD197" i="15"/>
  <c r="AA197" i="15"/>
  <c r="Y197" i="15"/>
  <c r="X197" i="15"/>
  <c r="V197" i="15"/>
  <c r="H197" i="15"/>
  <c r="G197" i="15"/>
  <c r="F197" i="15"/>
  <c r="E197" i="15"/>
  <c r="C197" i="15"/>
  <c r="AD196" i="15"/>
  <c r="AA196" i="15"/>
  <c r="Y196" i="15"/>
  <c r="X196" i="15"/>
  <c r="V196" i="15"/>
  <c r="H196" i="15"/>
  <c r="G196" i="15"/>
  <c r="F196" i="15"/>
  <c r="E196" i="15"/>
  <c r="C196" i="15"/>
  <c r="AD195" i="15"/>
  <c r="AA195" i="15"/>
  <c r="Y195" i="15"/>
  <c r="X195" i="15"/>
  <c r="V195" i="15"/>
  <c r="H195" i="15"/>
  <c r="G195" i="15"/>
  <c r="F195" i="15"/>
  <c r="E195" i="15"/>
  <c r="C195" i="15"/>
  <c r="AA194" i="15"/>
  <c r="Y194" i="15"/>
  <c r="X194" i="15"/>
  <c r="V194" i="15"/>
  <c r="H194" i="15"/>
  <c r="G194" i="15"/>
  <c r="F194" i="15"/>
  <c r="AD194" i="15" s="1"/>
  <c r="E194" i="15"/>
  <c r="C194" i="15"/>
  <c r="AD193" i="15"/>
  <c r="AA193" i="15"/>
  <c r="Y193" i="15"/>
  <c r="X193" i="15"/>
  <c r="V193" i="15"/>
  <c r="H193" i="15"/>
  <c r="G193" i="15"/>
  <c r="F193" i="15"/>
  <c r="E193" i="15"/>
  <c r="C193" i="15"/>
  <c r="AA192" i="15"/>
  <c r="Y192" i="15"/>
  <c r="X192" i="15"/>
  <c r="V192" i="15"/>
  <c r="H192" i="15"/>
  <c r="G192" i="15"/>
  <c r="F192" i="15"/>
  <c r="AD192" i="15" s="1"/>
  <c r="E192" i="15"/>
  <c r="C192" i="15"/>
  <c r="AA191" i="15"/>
  <c r="Y191" i="15"/>
  <c r="X191" i="15"/>
  <c r="V191" i="15"/>
  <c r="H191" i="15"/>
  <c r="G191" i="15"/>
  <c r="F191" i="15"/>
  <c r="AD191" i="15" s="1"/>
  <c r="E191" i="15"/>
  <c r="C191" i="15"/>
  <c r="AD190" i="15"/>
  <c r="AA190" i="15"/>
  <c r="Y190" i="15"/>
  <c r="X190" i="15"/>
  <c r="V190" i="15"/>
  <c r="H190" i="15"/>
  <c r="G190" i="15"/>
  <c r="F190" i="15"/>
  <c r="E190" i="15"/>
  <c r="C190" i="15"/>
  <c r="AD189" i="15"/>
  <c r="AA189" i="15"/>
  <c r="Y189" i="15"/>
  <c r="X189" i="15"/>
  <c r="V189" i="15"/>
  <c r="H189" i="15"/>
  <c r="G189" i="15"/>
  <c r="F189" i="15"/>
  <c r="E189" i="15"/>
  <c r="C189" i="15"/>
  <c r="AA188" i="15"/>
  <c r="Y188" i="15"/>
  <c r="X188" i="15"/>
  <c r="V188" i="15"/>
  <c r="H188" i="15"/>
  <c r="G188" i="15"/>
  <c r="F188" i="15"/>
  <c r="AD188" i="15" s="1"/>
  <c r="E188" i="15"/>
  <c r="C188" i="15"/>
  <c r="AD187" i="15"/>
  <c r="AA187" i="15"/>
  <c r="Y187" i="15"/>
  <c r="X187" i="15"/>
  <c r="V187" i="15"/>
  <c r="H187" i="15"/>
  <c r="G187" i="15"/>
  <c r="F187" i="15"/>
  <c r="E187" i="15"/>
  <c r="C187" i="15"/>
  <c r="AA186" i="15"/>
  <c r="Y186" i="15"/>
  <c r="X186" i="15"/>
  <c r="V186" i="15"/>
  <c r="H186" i="15"/>
  <c r="G186" i="15"/>
  <c r="F186" i="15"/>
  <c r="AD186" i="15" s="1"/>
  <c r="E186" i="15"/>
  <c r="C186" i="15"/>
  <c r="AA185" i="15"/>
  <c r="Y185" i="15"/>
  <c r="X185" i="15"/>
  <c r="V185" i="15"/>
  <c r="H185" i="15"/>
  <c r="G185" i="15"/>
  <c r="F185" i="15"/>
  <c r="AD185" i="15" s="1"/>
  <c r="E185" i="15"/>
  <c r="C185" i="15"/>
  <c r="AD184" i="15"/>
  <c r="AA184" i="15"/>
  <c r="Y184" i="15"/>
  <c r="X184" i="15"/>
  <c r="V184" i="15"/>
  <c r="H184" i="15"/>
  <c r="G184" i="15"/>
  <c r="F184" i="15"/>
  <c r="E184" i="15"/>
  <c r="C184" i="15"/>
  <c r="AD183" i="15"/>
  <c r="AA183" i="15"/>
  <c r="Y183" i="15"/>
  <c r="X183" i="15"/>
  <c r="V183" i="15"/>
  <c r="H183" i="15"/>
  <c r="G183" i="15"/>
  <c r="F183" i="15"/>
  <c r="E183" i="15"/>
  <c r="C183" i="15"/>
  <c r="AA182" i="15"/>
  <c r="Y182" i="15"/>
  <c r="X182" i="15"/>
  <c r="V182" i="15"/>
  <c r="H182" i="15"/>
  <c r="G182" i="15"/>
  <c r="F182" i="15"/>
  <c r="AD182" i="15" s="1"/>
  <c r="E182" i="15"/>
  <c r="C182" i="15"/>
  <c r="AD181" i="15"/>
  <c r="AA181" i="15"/>
  <c r="Y181" i="15"/>
  <c r="X181" i="15"/>
  <c r="V181" i="15"/>
  <c r="H181" i="15"/>
  <c r="G181" i="15"/>
  <c r="F181" i="15"/>
  <c r="E181" i="15"/>
  <c r="C181" i="15"/>
  <c r="AA180" i="15"/>
  <c r="Y180" i="15"/>
  <c r="X180" i="15"/>
  <c r="V180" i="15"/>
  <c r="H180" i="15"/>
  <c r="G180" i="15"/>
  <c r="F180" i="15"/>
  <c r="AD180" i="15" s="1"/>
  <c r="E180" i="15"/>
  <c r="C180" i="15"/>
  <c r="AA179" i="15"/>
  <c r="Y179" i="15"/>
  <c r="X179" i="15"/>
  <c r="V179" i="15"/>
  <c r="H179" i="15"/>
  <c r="G179" i="15"/>
  <c r="F179" i="15"/>
  <c r="AD179" i="15" s="1"/>
  <c r="E179" i="15"/>
  <c r="C179" i="15"/>
  <c r="AD178" i="15"/>
  <c r="AA178" i="15"/>
  <c r="Y178" i="15"/>
  <c r="X178" i="15"/>
  <c r="V178" i="15"/>
  <c r="H178" i="15"/>
  <c r="G178" i="15"/>
  <c r="F178" i="15"/>
  <c r="E178" i="15"/>
  <c r="C178" i="15"/>
  <c r="AD177" i="15"/>
  <c r="AA177" i="15"/>
  <c r="Y177" i="15"/>
  <c r="X177" i="15"/>
  <c r="V177" i="15"/>
  <c r="H177" i="15"/>
  <c r="G177" i="15"/>
  <c r="F177" i="15"/>
  <c r="E177" i="15"/>
  <c r="C177" i="15"/>
  <c r="AA176" i="15"/>
  <c r="Y176" i="15"/>
  <c r="X176" i="15"/>
  <c r="V176" i="15"/>
  <c r="H176" i="15"/>
  <c r="G176" i="15"/>
  <c r="F176" i="15"/>
  <c r="AD176" i="15" s="1"/>
  <c r="E176" i="15"/>
  <c r="C176" i="15"/>
  <c r="AD175" i="15"/>
  <c r="AA175" i="15"/>
  <c r="Y175" i="15"/>
  <c r="X175" i="15"/>
  <c r="V175" i="15"/>
  <c r="H175" i="15"/>
  <c r="G175" i="15"/>
  <c r="F175" i="15"/>
  <c r="E175" i="15"/>
  <c r="C175" i="15"/>
  <c r="AA174" i="15"/>
  <c r="Y174" i="15"/>
  <c r="X174" i="15"/>
  <c r="V174" i="15"/>
  <c r="H174" i="15"/>
  <c r="G174" i="15"/>
  <c r="F174" i="15"/>
  <c r="AD174" i="15" s="1"/>
  <c r="E174" i="15"/>
  <c r="C174" i="15"/>
  <c r="AD173" i="15"/>
  <c r="AA173" i="15"/>
  <c r="Y173" i="15"/>
  <c r="X173" i="15"/>
  <c r="V173" i="15"/>
  <c r="H173" i="15"/>
  <c r="G173" i="15"/>
  <c r="F173" i="15"/>
  <c r="E173" i="15"/>
  <c r="C173" i="15"/>
  <c r="AD172" i="15"/>
  <c r="AA172" i="15"/>
  <c r="Y172" i="15"/>
  <c r="X172" i="15"/>
  <c r="V172" i="15"/>
  <c r="H172" i="15"/>
  <c r="G172" i="15"/>
  <c r="F172" i="15"/>
  <c r="E172" i="15"/>
  <c r="C172" i="15"/>
  <c r="AD171" i="15"/>
  <c r="AA171" i="15"/>
  <c r="Y171" i="15"/>
  <c r="X171" i="15"/>
  <c r="V171" i="15"/>
  <c r="H171" i="15"/>
  <c r="G171" i="15"/>
  <c r="F171" i="15"/>
  <c r="E171" i="15"/>
  <c r="C171" i="15"/>
  <c r="AA170" i="15"/>
  <c r="Y170" i="15"/>
  <c r="X170" i="15"/>
  <c r="V170" i="15"/>
  <c r="H170" i="15"/>
  <c r="G170" i="15"/>
  <c r="F170" i="15"/>
  <c r="AD170" i="15" s="1"/>
  <c r="E170" i="15"/>
  <c r="C170" i="15"/>
  <c r="AD169" i="15"/>
  <c r="AA169" i="15"/>
  <c r="Y169" i="15"/>
  <c r="X169" i="15"/>
  <c r="V169" i="15"/>
  <c r="H169" i="15"/>
  <c r="G169" i="15"/>
  <c r="F169" i="15"/>
  <c r="E169" i="15"/>
  <c r="C169" i="15"/>
  <c r="AA168" i="15"/>
  <c r="Y168" i="15"/>
  <c r="X168" i="15"/>
  <c r="V168" i="15"/>
  <c r="H168" i="15"/>
  <c r="G168" i="15"/>
  <c r="F168" i="15"/>
  <c r="AD168" i="15" s="1"/>
  <c r="E168" i="15"/>
  <c r="C168" i="15"/>
  <c r="AD167" i="15"/>
  <c r="AA167" i="15"/>
  <c r="Y167" i="15"/>
  <c r="X167" i="15"/>
  <c r="V167" i="15"/>
  <c r="H167" i="15"/>
  <c r="G167" i="15"/>
  <c r="F167" i="15"/>
  <c r="E167" i="15"/>
  <c r="C167" i="15"/>
  <c r="AD166" i="15"/>
  <c r="AA166" i="15"/>
  <c r="Y166" i="15"/>
  <c r="X166" i="15"/>
  <c r="V166" i="15"/>
  <c r="H166" i="15"/>
  <c r="G166" i="15"/>
  <c r="F166" i="15"/>
  <c r="E166" i="15"/>
  <c r="C166" i="15"/>
  <c r="AD165" i="15"/>
  <c r="AA165" i="15"/>
  <c r="Y165" i="15"/>
  <c r="X165" i="15"/>
  <c r="V165" i="15"/>
  <c r="H165" i="15"/>
  <c r="G165" i="15"/>
  <c r="F165" i="15"/>
  <c r="E165" i="15"/>
  <c r="C165" i="15"/>
  <c r="AA164" i="15"/>
  <c r="Y164" i="15"/>
  <c r="X164" i="15"/>
  <c r="V164" i="15"/>
  <c r="H164" i="15"/>
  <c r="G164" i="15"/>
  <c r="F164" i="15"/>
  <c r="AD164" i="15" s="1"/>
  <c r="E164" i="15"/>
  <c r="C164" i="15"/>
  <c r="AD163" i="15"/>
  <c r="AA163" i="15"/>
  <c r="Y163" i="15"/>
  <c r="X163" i="15"/>
  <c r="V163" i="15"/>
  <c r="H163" i="15"/>
  <c r="G163" i="15"/>
  <c r="F163" i="15"/>
  <c r="E163" i="15"/>
  <c r="C163" i="15"/>
  <c r="AA162" i="15"/>
  <c r="Y162" i="15"/>
  <c r="X162" i="15"/>
  <c r="V162" i="15"/>
  <c r="H162" i="15"/>
  <c r="G162" i="15"/>
  <c r="F162" i="15"/>
  <c r="AD162" i="15" s="1"/>
  <c r="E162" i="15"/>
  <c r="C162" i="15"/>
  <c r="AD161" i="15"/>
  <c r="AA161" i="15"/>
  <c r="Y161" i="15"/>
  <c r="X161" i="15"/>
  <c r="V161" i="15"/>
  <c r="H161" i="15"/>
  <c r="G161" i="15"/>
  <c r="F161" i="15"/>
  <c r="E161" i="15"/>
  <c r="C161" i="15"/>
  <c r="AD160" i="15"/>
  <c r="AA160" i="15"/>
  <c r="Y160" i="15"/>
  <c r="X160" i="15"/>
  <c r="V160" i="15"/>
  <c r="H160" i="15"/>
  <c r="G160" i="15"/>
  <c r="F160" i="15"/>
  <c r="E160" i="15"/>
  <c r="C160" i="15"/>
  <c r="AD159" i="15"/>
  <c r="AA159" i="15"/>
  <c r="Y159" i="15"/>
  <c r="X159" i="15"/>
  <c r="V159" i="15"/>
  <c r="H159" i="15"/>
  <c r="G159" i="15"/>
  <c r="F159" i="15"/>
  <c r="E159" i="15"/>
  <c r="C159" i="15"/>
  <c r="AA158" i="15"/>
  <c r="Y158" i="15"/>
  <c r="X158" i="15"/>
  <c r="V158" i="15"/>
  <c r="H158" i="15"/>
  <c r="G158" i="15"/>
  <c r="F158" i="15"/>
  <c r="AD158" i="15" s="1"/>
  <c r="E158" i="15"/>
  <c r="C158" i="15"/>
  <c r="AD157" i="15"/>
  <c r="AA157" i="15"/>
  <c r="Y157" i="15"/>
  <c r="X157" i="15"/>
  <c r="V157" i="15"/>
  <c r="H157" i="15"/>
  <c r="G157" i="15"/>
  <c r="F157" i="15"/>
  <c r="E157" i="15"/>
  <c r="C157" i="15"/>
  <c r="AA156" i="15"/>
  <c r="Y156" i="15"/>
  <c r="X156" i="15"/>
  <c r="V156" i="15"/>
  <c r="H156" i="15"/>
  <c r="G156" i="15"/>
  <c r="F156" i="15"/>
  <c r="AD156" i="15" s="1"/>
  <c r="E156" i="15"/>
  <c r="C156" i="15"/>
  <c r="AA155" i="15"/>
  <c r="Y155" i="15"/>
  <c r="X155" i="15"/>
  <c r="V155" i="15"/>
  <c r="H155" i="15"/>
  <c r="G155" i="15"/>
  <c r="F155" i="15"/>
  <c r="AD155" i="15" s="1"/>
  <c r="E155" i="15"/>
  <c r="C155" i="15"/>
  <c r="AD154" i="15"/>
  <c r="AA154" i="15"/>
  <c r="Y154" i="15"/>
  <c r="X154" i="15"/>
  <c r="V154" i="15"/>
  <c r="H154" i="15"/>
  <c r="G154" i="15"/>
  <c r="F154" i="15"/>
  <c r="E154" i="15"/>
  <c r="C154" i="15"/>
  <c r="AD153" i="15"/>
  <c r="AA153" i="15"/>
  <c r="Y153" i="15"/>
  <c r="X153" i="15"/>
  <c r="V153" i="15"/>
  <c r="H153" i="15"/>
  <c r="G153" i="15"/>
  <c r="F153" i="15"/>
  <c r="E153" i="15"/>
  <c r="C153" i="15"/>
  <c r="AA152" i="15"/>
  <c r="Y152" i="15"/>
  <c r="X152" i="15"/>
  <c r="V152" i="15"/>
  <c r="H152" i="15"/>
  <c r="G152" i="15"/>
  <c r="F152" i="15"/>
  <c r="AD152" i="15" s="1"/>
  <c r="E152" i="15"/>
  <c r="C152" i="15"/>
  <c r="AD151" i="15"/>
  <c r="AA151" i="15"/>
  <c r="Y151" i="15"/>
  <c r="X151" i="15"/>
  <c r="V151" i="15"/>
  <c r="H151" i="15"/>
  <c r="G151" i="15"/>
  <c r="F151" i="15"/>
  <c r="E151" i="15"/>
  <c r="C151" i="15"/>
  <c r="AA150" i="15"/>
  <c r="Y150" i="15"/>
  <c r="X150" i="15"/>
  <c r="V150" i="15"/>
  <c r="H150" i="15"/>
  <c r="G150" i="15"/>
  <c r="F150" i="15"/>
  <c r="AD150" i="15" s="1"/>
  <c r="E150" i="15"/>
  <c r="C150" i="15"/>
  <c r="AA149" i="15"/>
  <c r="Y149" i="15"/>
  <c r="X149" i="15"/>
  <c r="V149" i="15"/>
  <c r="H149" i="15"/>
  <c r="G149" i="15"/>
  <c r="F149" i="15"/>
  <c r="AD149" i="15" s="1"/>
  <c r="E149" i="15"/>
  <c r="C149" i="15"/>
  <c r="AD148" i="15"/>
  <c r="AA148" i="15"/>
  <c r="Y148" i="15"/>
  <c r="X148" i="15"/>
  <c r="V148" i="15"/>
  <c r="H148" i="15"/>
  <c r="G148" i="15"/>
  <c r="F148" i="15"/>
  <c r="E148" i="15"/>
  <c r="C148" i="15"/>
  <c r="AD147" i="15"/>
  <c r="AA147" i="15"/>
  <c r="Y147" i="15"/>
  <c r="X147" i="15"/>
  <c r="V147" i="15"/>
  <c r="H147" i="15"/>
  <c r="G147" i="15"/>
  <c r="F147" i="15"/>
  <c r="E147" i="15"/>
  <c r="C147" i="15"/>
  <c r="AA146" i="15"/>
  <c r="Y146" i="15"/>
  <c r="X146" i="15"/>
  <c r="V146" i="15"/>
  <c r="H146" i="15"/>
  <c r="G146" i="15"/>
  <c r="F146" i="15"/>
  <c r="AD146" i="15" s="1"/>
  <c r="E146" i="15"/>
  <c r="C146" i="15"/>
  <c r="AD145" i="15"/>
  <c r="AA145" i="15"/>
  <c r="Y145" i="15"/>
  <c r="X145" i="15"/>
  <c r="V145" i="15"/>
  <c r="H145" i="15"/>
  <c r="G145" i="15"/>
  <c r="F145" i="15"/>
  <c r="E145" i="15"/>
  <c r="C145" i="15"/>
  <c r="AA144" i="15"/>
  <c r="Y144" i="15"/>
  <c r="X144" i="15"/>
  <c r="V144" i="15"/>
  <c r="H144" i="15"/>
  <c r="G144" i="15"/>
  <c r="F144" i="15"/>
  <c r="AD144" i="15" s="1"/>
  <c r="E144" i="15"/>
  <c r="C144" i="15"/>
  <c r="AA143" i="15"/>
  <c r="Y143" i="15"/>
  <c r="X143" i="15"/>
  <c r="V143" i="15"/>
  <c r="H143" i="15"/>
  <c r="G143" i="15"/>
  <c r="F143" i="15"/>
  <c r="AD143" i="15" s="1"/>
  <c r="E143" i="15"/>
  <c r="C143" i="15"/>
  <c r="AD142" i="15"/>
  <c r="AA142" i="15"/>
  <c r="Y142" i="15"/>
  <c r="X142" i="15"/>
  <c r="V142" i="15"/>
  <c r="H142" i="15"/>
  <c r="G142" i="15"/>
  <c r="F142" i="15"/>
  <c r="E142" i="15"/>
  <c r="C142" i="15"/>
  <c r="AD141" i="15"/>
  <c r="AA141" i="15"/>
  <c r="Y141" i="15"/>
  <c r="X141" i="15"/>
  <c r="V141" i="15"/>
  <c r="H141" i="15"/>
  <c r="G141" i="15"/>
  <c r="F141" i="15"/>
  <c r="E141" i="15"/>
  <c r="C141" i="15"/>
  <c r="AA140" i="15"/>
  <c r="Y140" i="15"/>
  <c r="X140" i="15"/>
  <c r="V140" i="15"/>
  <c r="H140" i="15"/>
  <c r="G140" i="15"/>
  <c r="F140" i="15"/>
  <c r="AD140" i="15" s="1"/>
  <c r="E140" i="15"/>
  <c r="C140" i="15"/>
  <c r="AD139" i="15"/>
  <c r="AA139" i="15"/>
  <c r="Y139" i="15"/>
  <c r="X139" i="15"/>
  <c r="V139" i="15"/>
  <c r="H139" i="15"/>
  <c r="G139" i="15"/>
  <c r="F139" i="15"/>
  <c r="E139" i="15"/>
  <c r="C139" i="15"/>
  <c r="AA138" i="15"/>
  <c r="Y138" i="15"/>
  <c r="X138" i="15"/>
  <c r="V138" i="15"/>
  <c r="H138" i="15"/>
  <c r="G138" i="15"/>
  <c r="F138" i="15"/>
  <c r="AD138" i="15" s="1"/>
  <c r="E138" i="15"/>
  <c r="C138" i="15"/>
  <c r="AD137" i="15"/>
  <c r="AA137" i="15"/>
  <c r="Y137" i="15"/>
  <c r="X137" i="15"/>
  <c r="V137" i="15"/>
  <c r="H137" i="15"/>
  <c r="G137" i="15"/>
  <c r="F137" i="15"/>
  <c r="E137" i="15"/>
  <c r="C137" i="15"/>
  <c r="AD136" i="15"/>
  <c r="AA136" i="15"/>
  <c r="Y136" i="15"/>
  <c r="X136" i="15"/>
  <c r="V136" i="15"/>
  <c r="H136" i="15"/>
  <c r="G136" i="15"/>
  <c r="F136" i="15"/>
  <c r="E136" i="15"/>
  <c r="C136" i="15"/>
  <c r="AD135" i="15"/>
  <c r="AA135" i="15"/>
  <c r="Y135" i="15"/>
  <c r="X135" i="15"/>
  <c r="V135" i="15"/>
  <c r="H135" i="15"/>
  <c r="G135" i="15"/>
  <c r="F135" i="15"/>
  <c r="E135" i="15"/>
  <c r="C135" i="15"/>
  <c r="AA134" i="15"/>
  <c r="Y134" i="15"/>
  <c r="X134" i="15"/>
  <c r="V134" i="15"/>
  <c r="H134" i="15"/>
  <c r="G134" i="15"/>
  <c r="F134" i="15"/>
  <c r="AD134" i="15" s="1"/>
  <c r="E134" i="15"/>
  <c r="C134" i="15"/>
  <c r="AA133" i="15"/>
  <c r="Y133" i="15"/>
  <c r="X133" i="15"/>
  <c r="V133" i="15"/>
  <c r="H133" i="15"/>
  <c r="G133" i="15"/>
  <c r="F133" i="15"/>
  <c r="AD133" i="15" s="1"/>
  <c r="E133" i="15"/>
  <c r="C133" i="15"/>
  <c r="AA132" i="15"/>
  <c r="Y132" i="15"/>
  <c r="X132" i="15"/>
  <c r="V132" i="15"/>
  <c r="H132" i="15"/>
  <c r="G132" i="15"/>
  <c r="F132" i="15"/>
  <c r="AD132" i="15" s="1"/>
  <c r="E132" i="15"/>
  <c r="C132" i="15"/>
  <c r="AA131" i="15"/>
  <c r="Y131" i="15"/>
  <c r="X131" i="15"/>
  <c r="V131" i="15"/>
  <c r="H131" i="15"/>
  <c r="G131" i="15"/>
  <c r="F131" i="15"/>
  <c r="AD131" i="15" s="1"/>
  <c r="E131" i="15"/>
  <c r="C131" i="15"/>
  <c r="AA130" i="15"/>
  <c r="Y130" i="15"/>
  <c r="X130" i="15"/>
  <c r="V130" i="15"/>
  <c r="H130" i="15"/>
  <c r="G130" i="15"/>
  <c r="F130" i="15"/>
  <c r="AD130" i="15" s="1"/>
  <c r="E130" i="15"/>
  <c r="C130" i="15"/>
  <c r="AA129" i="15"/>
  <c r="Y129" i="15"/>
  <c r="X129" i="15"/>
  <c r="V129" i="15"/>
  <c r="H129" i="15"/>
  <c r="G129" i="15"/>
  <c r="F129" i="15"/>
  <c r="AD129" i="15" s="1"/>
  <c r="E129" i="15"/>
  <c r="C129" i="15"/>
  <c r="AA128" i="15"/>
  <c r="Y128" i="15"/>
  <c r="X128" i="15"/>
  <c r="V128" i="15"/>
  <c r="H128" i="15"/>
  <c r="G128" i="15"/>
  <c r="F128" i="15"/>
  <c r="AD128" i="15" s="1"/>
  <c r="E128" i="15"/>
  <c r="C128" i="15"/>
  <c r="AA127" i="15"/>
  <c r="Y127" i="15"/>
  <c r="X127" i="15"/>
  <c r="V127" i="15"/>
  <c r="H127" i="15"/>
  <c r="G127" i="15"/>
  <c r="F127" i="15"/>
  <c r="AD127" i="15" s="1"/>
  <c r="E127" i="15"/>
  <c r="C127" i="15"/>
  <c r="AA126" i="15"/>
  <c r="Y126" i="15"/>
  <c r="X126" i="15"/>
  <c r="V126" i="15"/>
  <c r="H126" i="15"/>
  <c r="G126" i="15"/>
  <c r="F126" i="15"/>
  <c r="AD126" i="15" s="1"/>
  <c r="E126" i="15"/>
  <c r="C126" i="15"/>
  <c r="AA125" i="15"/>
  <c r="Y125" i="15"/>
  <c r="X125" i="15"/>
  <c r="V125" i="15"/>
  <c r="H125" i="15"/>
  <c r="G125" i="15"/>
  <c r="F125" i="15"/>
  <c r="AD125" i="15" s="1"/>
  <c r="E125" i="15"/>
  <c r="C125" i="15"/>
  <c r="AA124" i="15"/>
  <c r="Y124" i="15"/>
  <c r="X124" i="15"/>
  <c r="V124" i="15"/>
  <c r="H124" i="15"/>
  <c r="G124" i="15"/>
  <c r="F124" i="15"/>
  <c r="AD124" i="15" s="1"/>
  <c r="E124" i="15"/>
  <c r="C124" i="15"/>
  <c r="AA123" i="15"/>
  <c r="Y123" i="15"/>
  <c r="X123" i="15"/>
  <c r="V123" i="15"/>
  <c r="H123" i="15"/>
  <c r="G123" i="15"/>
  <c r="F123" i="15"/>
  <c r="AD123" i="15" s="1"/>
  <c r="E123" i="15"/>
  <c r="C123" i="15"/>
  <c r="AA122" i="15"/>
  <c r="Y122" i="15"/>
  <c r="X122" i="15"/>
  <c r="V122" i="15"/>
  <c r="H122" i="15"/>
  <c r="G122" i="15"/>
  <c r="F122" i="15"/>
  <c r="AD122" i="15" s="1"/>
  <c r="E122" i="15"/>
  <c r="C122" i="15"/>
  <c r="AA121" i="15"/>
  <c r="Y121" i="15"/>
  <c r="X121" i="15"/>
  <c r="V121" i="15"/>
  <c r="H121" i="15"/>
  <c r="G121" i="15"/>
  <c r="F121" i="15"/>
  <c r="AD121" i="15" s="1"/>
  <c r="E121" i="15"/>
  <c r="C121" i="15"/>
  <c r="AA120" i="15"/>
  <c r="Y120" i="15"/>
  <c r="X120" i="15"/>
  <c r="V120" i="15"/>
  <c r="H120" i="15"/>
  <c r="G120" i="15"/>
  <c r="F120" i="15"/>
  <c r="AD120" i="15" s="1"/>
  <c r="E120" i="15"/>
  <c r="C120" i="15"/>
  <c r="AA119" i="15"/>
  <c r="Y119" i="15"/>
  <c r="X119" i="15"/>
  <c r="V119" i="15"/>
  <c r="H119" i="15"/>
  <c r="G119" i="15"/>
  <c r="F119" i="15"/>
  <c r="AD119" i="15" s="1"/>
  <c r="E119" i="15"/>
  <c r="C119" i="15"/>
  <c r="AA118" i="15"/>
  <c r="Y118" i="15"/>
  <c r="X118" i="15"/>
  <c r="V118" i="15"/>
  <c r="H118" i="15"/>
  <c r="G118" i="15"/>
  <c r="F118" i="15"/>
  <c r="AD118" i="15" s="1"/>
  <c r="E118" i="15"/>
  <c r="C118" i="15"/>
  <c r="AA117" i="15"/>
  <c r="Y117" i="15"/>
  <c r="X117" i="15"/>
  <c r="V117" i="15"/>
  <c r="H117" i="15"/>
  <c r="G117" i="15"/>
  <c r="F117" i="15"/>
  <c r="AD117" i="15" s="1"/>
  <c r="E117" i="15"/>
  <c r="C117" i="15"/>
  <c r="AA116" i="15"/>
  <c r="Y116" i="15"/>
  <c r="X116" i="15"/>
  <c r="V116" i="15"/>
  <c r="H116" i="15"/>
  <c r="G116" i="15"/>
  <c r="F116" i="15"/>
  <c r="AD116" i="15" s="1"/>
  <c r="E116" i="15"/>
  <c r="C116" i="15"/>
  <c r="AA115" i="15"/>
  <c r="Y115" i="15"/>
  <c r="X115" i="15"/>
  <c r="V115" i="15"/>
  <c r="H115" i="15"/>
  <c r="G115" i="15"/>
  <c r="F115" i="15"/>
  <c r="AD115" i="15" s="1"/>
  <c r="E115" i="15"/>
  <c r="C115" i="15"/>
  <c r="AA114" i="15"/>
  <c r="Y114" i="15"/>
  <c r="X114" i="15"/>
  <c r="V114" i="15"/>
  <c r="H114" i="15"/>
  <c r="G114" i="15"/>
  <c r="F114" i="15"/>
  <c r="E114" i="15"/>
  <c r="C114" i="15"/>
  <c r="AA113" i="15"/>
  <c r="Y113" i="15"/>
  <c r="X113" i="15"/>
  <c r="V113" i="15"/>
  <c r="H113" i="15"/>
  <c r="G113" i="15"/>
  <c r="F113" i="15"/>
  <c r="E113" i="15"/>
  <c r="C113" i="15"/>
  <c r="AA112" i="15"/>
  <c r="Y112" i="15"/>
  <c r="X112" i="15"/>
  <c r="V112" i="15"/>
  <c r="H112" i="15"/>
  <c r="G112" i="15"/>
  <c r="F112" i="15"/>
  <c r="E112" i="15"/>
  <c r="C112" i="15"/>
  <c r="AA111" i="15"/>
  <c r="Y111" i="15"/>
  <c r="X111" i="15"/>
  <c r="V111" i="15"/>
  <c r="H111" i="15"/>
  <c r="G111" i="15"/>
  <c r="F111" i="15"/>
  <c r="E111" i="15"/>
  <c r="C111" i="15"/>
  <c r="AA110" i="15"/>
  <c r="Y110" i="15"/>
  <c r="X110" i="15"/>
  <c r="V110" i="15"/>
  <c r="H110" i="15"/>
  <c r="G110" i="15"/>
  <c r="F110" i="15"/>
  <c r="E110" i="15"/>
  <c r="C110" i="15"/>
  <c r="AA109" i="15"/>
  <c r="Y109" i="15"/>
  <c r="X109" i="15"/>
  <c r="V109" i="15"/>
  <c r="H109" i="15"/>
  <c r="G109" i="15"/>
  <c r="AD109" i="15" s="1"/>
  <c r="F109" i="15"/>
  <c r="E109" i="15"/>
  <c r="C109" i="15"/>
  <c r="AA108" i="15"/>
  <c r="Y108" i="15"/>
  <c r="X108" i="15"/>
  <c r="V108" i="15"/>
  <c r="H108" i="15"/>
  <c r="G108" i="15"/>
  <c r="F108" i="15"/>
  <c r="E108" i="15"/>
  <c r="C108" i="15"/>
  <c r="AA107" i="15"/>
  <c r="Y107" i="15"/>
  <c r="X107" i="15"/>
  <c r="V107" i="15"/>
  <c r="H107" i="15"/>
  <c r="G107" i="15"/>
  <c r="F107" i="15"/>
  <c r="E107" i="15"/>
  <c r="C107" i="15"/>
  <c r="AA106" i="15"/>
  <c r="Y106" i="15"/>
  <c r="X106" i="15"/>
  <c r="V106" i="15"/>
  <c r="H106" i="15"/>
  <c r="G106" i="15"/>
  <c r="F106" i="15"/>
  <c r="E106" i="15"/>
  <c r="C106" i="15"/>
  <c r="AA105" i="15"/>
  <c r="Y105" i="15"/>
  <c r="X105" i="15"/>
  <c r="V105" i="15"/>
  <c r="H105" i="15"/>
  <c r="G105" i="15"/>
  <c r="F105" i="15"/>
  <c r="E105" i="15"/>
  <c r="C105" i="15"/>
  <c r="AA104" i="15"/>
  <c r="Y104" i="15"/>
  <c r="X104" i="15"/>
  <c r="V104" i="15"/>
  <c r="H104" i="15"/>
  <c r="G104" i="15"/>
  <c r="F104" i="15"/>
  <c r="E104" i="15"/>
  <c r="C104" i="15"/>
  <c r="AA103" i="15"/>
  <c r="Y103" i="15"/>
  <c r="X103" i="15"/>
  <c r="V103" i="15"/>
  <c r="H103" i="15"/>
  <c r="G103" i="15"/>
  <c r="F103" i="15"/>
  <c r="E103" i="15"/>
  <c r="C103" i="15"/>
  <c r="AA102" i="15"/>
  <c r="Y102" i="15"/>
  <c r="X102" i="15"/>
  <c r="V102" i="15"/>
  <c r="H102" i="15"/>
  <c r="G102" i="15"/>
  <c r="F102" i="15"/>
  <c r="E102" i="15"/>
  <c r="C102" i="15"/>
  <c r="AA101" i="15"/>
  <c r="Y101" i="15"/>
  <c r="X101" i="15"/>
  <c r="V101" i="15"/>
  <c r="H101" i="15"/>
  <c r="G101" i="15"/>
  <c r="F101" i="15"/>
  <c r="E101" i="15"/>
  <c r="C101" i="15"/>
  <c r="AA100" i="15"/>
  <c r="Y100" i="15"/>
  <c r="X100" i="15"/>
  <c r="V100" i="15"/>
  <c r="H100" i="15"/>
  <c r="G100" i="15"/>
  <c r="F100" i="15"/>
  <c r="E100" i="15"/>
  <c r="C100" i="15"/>
  <c r="AA99" i="15"/>
  <c r="Y99" i="15"/>
  <c r="X99" i="15"/>
  <c r="V99" i="15"/>
  <c r="H99" i="15"/>
  <c r="G99" i="15"/>
  <c r="F99" i="15"/>
  <c r="E99" i="15"/>
  <c r="C99" i="15"/>
  <c r="AA98" i="15"/>
  <c r="Y98" i="15"/>
  <c r="X98" i="15"/>
  <c r="V98" i="15"/>
  <c r="H98" i="15"/>
  <c r="G98" i="15"/>
  <c r="F98" i="15"/>
  <c r="E98" i="15"/>
  <c r="C98" i="15"/>
  <c r="AA97" i="15"/>
  <c r="Y97" i="15"/>
  <c r="X97" i="15"/>
  <c r="V97" i="15"/>
  <c r="H97" i="15"/>
  <c r="G97" i="15"/>
  <c r="F97" i="15"/>
  <c r="E97" i="15"/>
  <c r="C97" i="15"/>
  <c r="AA96" i="15"/>
  <c r="Y96" i="15"/>
  <c r="X96" i="15"/>
  <c r="V96" i="15"/>
  <c r="H96" i="15"/>
  <c r="G96" i="15"/>
  <c r="F96" i="15"/>
  <c r="E96" i="15"/>
  <c r="C96" i="15"/>
  <c r="AA95" i="15"/>
  <c r="Y95" i="15"/>
  <c r="X95" i="15"/>
  <c r="V95" i="15"/>
  <c r="H95" i="15"/>
  <c r="G95" i="15"/>
  <c r="F95" i="15"/>
  <c r="E95" i="15"/>
  <c r="C95" i="15"/>
  <c r="AA94" i="15"/>
  <c r="Y94" i="15"/>
  <c r="X94" i="15"/>
  <c r="V94" i="15"/>
  <c r="H94" i="15"/>
  <c r="G94" i="15"/>
  <c r="F94" i="15"/>
  <c r="E94" i="15"/>
  <c r="C94" i="15"/>
  <c r="AA93" i="15"/>
  <c r="Y93" i="15"/>
  <c r="X93" i="15"/>
  <c r="V93" i="15"/>
  <c r="H93" i="15"/>
  <c r="G93" i="15"/>
  <c r="F93" i="15"/>
  <c r="E93" i="15"/>
  <c r="C93" i="15"/>
  <c r="AA92" i="15"/>
  <c r="Y92" i="15"/>
  <c r="X92" i="15"/>
  <c r="V92" i="15"/>
  <c r="H92" i="15"/>
  <c r="G92" i="15"/>
  <c r="F92" i="15"/>
  <c r="E92" i="15"/>
  <c r="C92" i="15"/>
  <c r="AA91" i="15"/>
  <c r="Y91" i="15"/>
  <c r="X91" i="15"/>
  <c r="V91" i="15"/>
  <c r="H91" i="15"/>
  <c r="G91" i="15"/>
  <c r="F91" i="15"/>
  <c r="E91" i="15"/>
  <c r="C91" i="15"/>
  <c r="AA90" i="15"/>
  <c r="Y90" i="15"/>
  <c r="X90" i="15"/>
  <c r="V90" i="15"/>
  <c r="H90" i="15"/>
  <c r="G90" i="15"/>
  <c r="F90" i="15"/>
  <c r="E90" i="15"/>
  <c r="C90" i="15"/>
  <c r="AA89" i="15"/>
  <c r="Y89" i="15"/>
  <c r="X89" i="15"/>
  <c r="V89" i="15"/>
  <c r="H89" i="15"/>
  <c r="G89" i="15"/>
  <c r="F89" i="15"/>
  <c r="E89" i="15"/>
  <c r="C89" i="15"/>
  <c r="AA88" i="15"/>
  <c r="Y88" i="15"/>
  <c r="X88" i="15"/>
  <c r="V88" i="15"/>
  <c r="H88" i="15"/>
  <c r="G88" i="15"/>
  <c r="F88" i="15"/>
  <c r="E88" i="15"/>
  <c r="C88" i="15"/>
  <c r="AA87" i="15"/>
  <c r="Y87" i="15"/>
  <c r="X87" i="15"/>
  <c r="V87" i="15"/>
  <c r="H87" i="15"/>
  <c r="G87" i="15"/>
  <c r="F87" i="15"/>
  <c r="E87" i="15"/>
  <c r="C87" i="15"/>
  <c r="AA86" i="15"/>
  <c r="Y86" i="15"/>
  <c r="X86" i="15"/>
  <c r="V86" i="15"/>
  <c r="H86" i="15"/>
  <c r="G86" i="15"/>
  <c r="F86" i="15"/>
  <c r="E86" i="15"/>
  <c r="C86" i="15"/>
  <c r="AA85" i="15"/>
  <c r="Y85" i="15"/>
  <c r="X85" i="15"/>
  <c r="V85" i="15"/>
  <c r="H85" i="15"/>
  <c r="G85" i="15"/>
  <c r="F85" i="15"/>
  <c r="E85" i="15"/>
  <c r="C85" i="15"/>
  <c r="AA84" i="15"/>
  <c r="Y84" i="15"/>
  <c r="X84" i="15"/>
  <c r="V84" i="15"/>
  <c r="H84" i="15"/>
  <c r="G84" i="15"/>
  <c r="F84" i="15"/>
  <c r="E84" i="15"/>
  <c r="C84" i="15"/>
  <c r="AA83" i="15"/>
  <c r="Y83" i="15"/>
  <c r="X83" i="15"/>
  <c r="V83" i="15"/>
  <c r="H83" i="15"/>
  <c r="G83" i="15"/>
  <c r="F83" i="15"/>
  <c r="E83" i="15"/>
  <c r="C83" i="15"/>
  <c r="AA82" i="15"/>
  <c r="Y82" i="15"/>
  <c r="X82" i="15"/>
  <c r="V82" i="15"/>
  <c r="H82" i="15"/>
  <c r="G82" i="15"/>
  <c r="F82" i="15"/>
  <c r="E82" i="15"/>
  <c r="C82" i="15"/>
  <c r="AA81" i="15"/>
  <c r="Y81" i="15"/>
  <c r="X81" i="15"/>
  <c r="V81" i="15"/>
  <c r="H81" i="15"/>
  <c r="G81" i="15"/>
  <c r="F81" i="15"/>
  <c r="E81" i="15"/>
  <c r="C81" i="15"/>
  <c r="AA80" i="15"/>
  <c r="Y80" i="15"/>
  <c r="X80" i="15"/>
  <c r="V80" i="15"/>
  <c r="H80" i="15"/>
  <c r="G80" i="15"/>
  <c r="F80" i="15"/>
  <c r="E80" i="15"/>
  <c r="C80" i="15"/>
  <c r="AA79" i="15"/>
  <c r="Y79" i="15"/>
  <c r="X79" i="15"/>
  <c r="V79" i="15"/>
  <c r="H79" i="15"/>
  <c r="G79" i="15"/>
  <c r="F79" i="15"/>
  <c r="E79" i="15"/>
  <c r="C79" i="15"/>
  <c r="AA78" i="15"/>
  <c r="Y78" i="15"/>
  <c r="X78" i="15"/>
  <c r="V78" i="15"/>
  <c r="H78" i="15"/>
  <c r="G78" i="15"/>
  <c r="F78" i="15"/>
  <c r="E78" i="15"/>
  <c r="C78" i="15"/>
  <c r="AA77" i="15"/>
  <c r="Y77" i="15"/>
  <c r="X77" i="15"/>
  <c r="V77" i="15"/>
  <c r="H77" i="15"/>
  <c r="G77" i="15"/>
  <c r="F77" i="15"/>
  <c r="E77" i="15"/>
  <c r="C77" i="15"/>
  <c r="AA76" i="15"/>
  <c r="Y76" i="15"/>
  <c r="X76" i="15"/>
  <c r="V76" i="15"/>
  <c r="H76" i="15"/>
  <c r="G76" i="15"/>
  <c r="F76" i="15"/>
  <c r="E76" i="15"/>
  <c r="C76" i="15"/>
  <c r="AA75" i="15"/>
  <c r="Y75" i="15"/>
  <c r="X75" i="15"/>
  <c r="V75" i="15"/>
  <c r="H75" i="15"/>
  <c r="G75" i="15"/>
  <c r="F75" i="15"/>
  <c r="E75" i="15"/>
  <c r="C75" i="15"/>
  <c r="AA74" i="15"/>
  <c r="Y74" i="15"/>
  <c r="X74" i="15"/>
  <c r="V74" i="15"/>
  <c r="H74" i="15"/>
  <c r="G74" i="15"/>
  <c r="F74" i="15"/>
  <c r="E74" i="15"/>
  <c r="C74" i="15"/>
  <c r="AA73" i="15"/>
  <c r="Y73" i="15"/>
  <c r="X73" i="15"/>
  <c r="V73" i="15"/>
  <c r="H73" i="15"/>
  <c r="G73" i="15"/>
  <c r="F73" i="15"/>
  <c r="E73" i="15"/>
  <c r="C73" i="15"/>
  <c r="AA72" i="15"/>
  <c r="Y72" i="15"/>
  <c r="X72" i="15"/>
  <c r="V72" i="15"/>
  <c r="H72" i="15"/>
  <c r="G72" i="15"/>
  <c r="F72" i="15"/>
  <c r="E72" i="15"/>
  <c r="C72" i="15"/>
  <c r="AA71" i="15"/>
  <c r="Y71" i="15"/>
  <c r="X71" i="15"/>
  <c r="V71" i="15"/>
  <c r="H71" i="15"/>
  <c r="G71" i="15"/>
  <c r="F71" i="15"/>
  <c r="E71" i="15"/>
  <c r="C71" i="15"/>
  <c r="AA70" i="15"/>
  <c r="Y70" i="15"/>
  <c r="X70" i="15"/>
  <c r="V70" i="15"/>
  <c r="H70" i="15"/>
  <c r="G70" i="15"/>
  <c r="F70" i="15"/>
  <c r="E70" i="15"/>
  <c r="C70" i="15"/>
  <c r="AA69" i="15"/>
  <c r="Y69" i="15"/>
  <c r="X69" i="15"/>
  <c r="V69" i="15"/>
  <c r="H69" i="15"/>
  <c r="G69" i="15"/>
  <c r="F69" i="15"/>
  <c r="E69" i="15"/>
  <c r="C69" i="15"/>
  <c r="AA68" i="15"/>
  <c r="Y68" i="15"/>
  <c r="X68" i="15"/>
  <c r="V68" i="15"/>
  <c r="H68" i="15"/>
  <c r="G68" i="15"/>
  <c r="F68" i="15"/>
  <c r="E68" i="15"/>
  <c r="C68" i="15"/>
  <c r="AA67" i="15"/>
  <c r="Y67" i="15"/>
  <c r="X67" i="15"/>
  <c r="V67" i="15"/>
  <c r="H67" i="15"/>
  <c r="G67" i="15"/>
  <c r="F67" i="15"/>
  <c r="E67" i="15"/>
  <c r="C67" i="15"/>
  <c r="AA66" i="15"/>
  <c r="Y66" i="15"/>
  <c r="X66" i="15"/>
  <c r="V66" i="15"/>
  <c r="H66" i="15"/>
  <c r="G66" i="15"/>
  <c r="F66" i="15"/>
  <c r="E66" i="15"/>
  <c r="C66" i="15"/>
  <c r="AA65" i="15"/>
  <c r="Y65" i="15"/>
  <c r="X65" i="15"/>
  <c r="V65" i="15"/>
  <c r="H65" i="15"/>
  <c r="G65" i="15"/>
  <c r="F65" i="15"/>
  <c r="E65" i="15"/>
  <c r="C65" i="15"/>
  <c r="AA64" i="15"/>
  <c r="Y64" i="15"/>
  <c r="X64" i="15"/>
  <c r="V64" i="15"/>
  <c r="H64" i="15"/>
  <c r="G64" i="15"/>
  <c r="F64" i="15"/>
  <c r="E64" i="15"/>
  <c r="C64" i="15"/>
  <c r="AA63" i="15"/>
  <c r="Y63" i="15"/>
  <c r="X63" i="15"/>
  <c r="V63" i="15"/>
  <c r="H63" i="15"/>
  <c r="G63" i="15"/>
  <c r="F63" i="15"/>
  <c r="E63" i="15"/>
  <c r="C63" i="15"/>
  <c r="AA62" i="15"/>
  <c r="Y62" i="15"/>
  <c r="X62" i="15"/>
  <c r="V62" i="15"/>
  <c r="H62" i="15"/>
  <c r="G62" i="15"/>
  <c r="F62" i="15"/>
  <c r="E62" i="15"/>
  <c r="C62" i="15"/>
  <c r="AA61" i="15"/>
  <c r="Y61" i="15"/>
  <c r="X61" i="15"/>
  <c r="V61" i="15"/>
  <c r="H61" i="15"/>
  <c r="G61" i="15"/>
  <c r="F61" i="15"/>
  <c r="E61" i="15"/>
  <c r="C61" i="15"/>
  <c r="AA60" i="15"/>
  <c r="Y60" i="15"/>
  <c r="X60" i="15"/>
  <c r="V60" i="15"/>
  <c r="H60" i="15"/>
  <c r="G60" i="15"/>
  <c r="F60" i="15"/>
  <c r="E60" i="15"/>
  <c r="C60" i="15"/>
  <c r="AA59" i="15"/>
  <c r="Y59" i="15"/>
  <c r="X59" i="15"/>
  <c r="V59" i="15"/>
  <c r="H59" i="15"/>
  <c r="G59" i="15"/>
  <c r="F59" i="15"/>
  <c r="E59" i="15"/>
  <c r="C59" i="15"/>
  <c r="AA58" i="15"/>
  <c r="Y58" i="15"/>
  <c r="X58" i="15"/>
  <c r="V58" i="15"/>
  <c r="H58" i="15"/>
  <c r="G58" i="15"/>
  <c r="F58" i="15"/>
  <c r="E58" i="15"/>
  <c r="C58" i="15"/>
  <c r="AA57" i="15"/>
  <c r="Y57" i="15"/>
  <c r="X57" i="15"/>
  <c r="V57" i="15"/>
  <c r="H57" i="15"/>
  <c r="G57" i="15"/>
  <c r="F57" i="15"/>
  <c r="E57" i="15"/>
  <c r="C57" i="15"/>
  <c r="AA56" i="15"/>
  <c r="Y56" i="15"/>
  <c r="X56" i="15"/>
  <c r="V56" i="15"/>
  <c r="H56" i="15"/>
  <c r="G56" i="15"/>
  <c r="F56" i="15"/>
  <c r="E56" i="15"/>
  <c r="C56" i="15"/>
  <c r="AA55" i="15"/>
  <c r="Y55" i="15"/>
  <c r="X55" i="15"/>
  <c r="V55" i="15"/>
  <c r="H55" i="15"/>
  <c r="G55" i="15"/>
  <c r="F55" i="15"/>
  <c r="E55" i="15"/>
  <c r="C55" i="15"/>
  <c r="AA54" i="15"/>
  <c r="Y54" i="15"/>
  <c r="X54" i="15"/>
  <c r="V54" i="15"/>
  <c r="H54" i="15"/>
  <c r="G54" i="15"/>
  <c r="F54" i="15"/>
  <c r="E54" i="15"/>
  <c r="C54" i="15"/>
  <c r="AA53" i="15"/>
  <c r="Y53" i="15"/>
  <c r="X53" i="15"/>
  <c r="V53" i="15"/>
  <c r="H53" i="15"/>
  <c r="G53" i="15"/>
  <c r="F53" i="15"/>
  <c r="E53" i="15"/>
  <c r="C53" i="15"/>
  <c r="AA52" i="15"/>
  <c r="Y52" i="15"/>
  <c r="X52" i="15"/>
  <c r="V52" i="15"/>
  <c r="H52" i="15"/>
  <c r="G52" i="15"/>
  <c r="F52" i="15"/>
  <c r="E52" i="15"/>
  <c r="C52" i="15"/>
  <c r="AA51" i="15"/>
  <c r="Y51" i="15"/>
  <c r="X51" i="15"/>
  <c r="V51" i="15"/>
  <c r="H51" i="15"/>
  <c r="G51" i="15"/>
  <c r="F51" i="15"/>
  <c r="E51" i="15"/>
  <c r="C51" i="15"/>
  <c r="AA50" i="15"/>
  <c r="Y50" i="15"/>
  <c r="X50" i="15"/>
  <c r="V50" i="15"/>
  <c r="H50" i="15"/>
  <c r="G50" i="15"/>
  <c r="F50" i="15"/>
  <c r="E50" i="15"/>
  <c r="C50" i="15"/>
  <c r="AA49" i="15"/>
  <c r="Y49" i="15"/>
  <c r="X49" i="15"/>
  <c r="V49" i="15"/>
  <c r="H49" i="15"/>
  <c r="G49" i="15"/>
  <c r="F49" i="15"/>
  <c r="E49" i="15"/>
  <c r="C49" i="15"/>
  <c r="AA48" i="15"/>
  <c r="Y48" i="15"/>
  <c r="X48" i="15"/>
  <c r="V48" i="15"/>
  <c r="H48" i="15"/>
  <c r="G48" i="15"/>
  <c r="F48" i="15"/>
  <c r="E48" i="15"/>
  <c r="C48" i="15"/>
  <c r="AA47" i="15"/>
  <c r="Y47" i="15"/>
  <c r="X47" i="15"/>
  <c r="V47" i="15"/>
  <c r="H47" i="15"/>
  <c r="G47" i="15"/>
  <c r="F47" i="15"/>
  <c r="E47" i="15"/>
  <c r="C47" i="15"/>
  <c r="AA46" i="15"/>
  <c r="Y46" i="15"/>
  <c r="X46" i="15"/>
  <c r="V46" i="15"/>
  <c r="H46" i="15"/>
  <c r="G46" i="15"/>
  <c r="F46" i="15"/>
  <c r="E46" i="15"/>
  <c r="C46" i="15"/>
  <c r="AA45" i="15"/>
  <c r="Y45" i="15"/>
  <c r="X45" i="15"/>
  <c r="V45" i="15"/>
  <c r="H45" i="15"/>
  <c r="G45" i="15"/>
  <c r="F45" i="15"/>
  <c r="E45" i="15"/>
  <c r="C45" i="15"/>
  <c r="AA44" i="15"/>
  <c r="Y44" i="15"/>
  <c r="X44" i="15"/>
  <c r="V44" i="15"/>
  <c r="H44" i="15"/>
  <c r="G44" i="15"/>
  <c r="F44" i="15"/>
  <c r="E44" i="15"/>
  <c r="C44" i="15"/>
  <c r="AA43" i="15"/>
  <c r="Y43" i="15"/>
  <c r="X43" i="15"/>
  <c r="V43" i="15"/>
  <c r="H43" i="15"/>
  <c r="G43" i="15"/>
  <c r="F43" i="15"/>
  <c r="E43" i="15"/>
  <c r="C43" i="15"/>
  <c r="AA42" i="15"/>
  <c r="Y42" i="15"/>
  <c r="X42" i="15"/>
  <c r="V42" i="15"/>
  <c r="H42" i="15"/>
  <c r="G42" i="15"/>
  <c r="F42" i="15"/>
  <c r="E42" i="15"/>
  <c r="C42" i="15"/>
  <c r="AA41" i="15"/>
  <c r="Y41" i="15"/>
  <c r="X41" i="15"/>
  <c r="V41" i="15"/>
  <c r="H41" i="15"/>
  <c r="G41" i="15"/>
  <c r="F41" i="15"/>
  <c r="E41" i="15"/>
  <c r="C41" i="15"/>
  <c r="AA40" i="15"/>
  <c r="Y40" i="15"/>
  <c r="X40" i="15"/>
  <c r="V40" i="15"/>
  <c r="H40" i="15"/>
  <c r="G40" i="15"/>
  <c r="F40" i="15"/>
  <c r="E40" i="15"/>
  <c r="C40" i="15"/>
  <c r="AA39" i="15"/>
  <c r="Y39" i="15"/>
  <c r="X39" i="15"/>
  <c r="V39" i="15"/>
  <c r="H39" i="15"/>
  <c r="G39" i="15"/>
  <c r="F39" i="15"/>
  <c r="E39" i="15"/>
  <c r="C39" i="15"/>
  <c r="AA38" i="15"/>
  <c r="Y38" i="15"/>
  <c r="X38" i="15"/>
  <c r="V38" i="15"/>
  <c r="H38" i="15"/>
  <c r="G38" i="15"/>
  <c r="F38" i="15"/>
  <c r="E38" i="15"/>
  <c r="C38" i="15"/>
  <c r="AA37" i="15"/>
  <c r="Y37" i="15"/>
  <c r="X37" i="15"/>
  <c r="V37" i="15"/>
  <c r="H37" i="15"/>
  <c r="G37" i="15"/>
  <c r="F37" i="15"/>
  <c r="E37" i="15"/>
  <c r="C37" i="15"/>
  <c r="AA36" i="15"/>
  <c r="Y36" i="15"/>
  <c r="X36" i="15"/>
  <c r="V36" i="15"/>
  <c r="H36" i="15"/>
  <c r="G36" i="15"/>
  <c r="F36" i="15"/>
  <c r="E36" i="15"/>
  <c r="C36" i="15"/>
  <c r="AA35" i="15"/>
  <c r="Y35" i="15"/>
  <c r="X35" i="15"/>
  <c r="V35" i="15"/>
  <c r="H35" i="15"/>
  <c r="G35" i="15"/>
  <c r="F35" i="15"/>
  <c r="E35" i="15"/>
  <c r="C35" i="15"/>
  <c r="AA34" i="15"/>
  <c r="Y34" i="15"/>
  <c r="X34" i="15"/>
  <c r="V34" i="15"/>
  <c r="H34" i="15"/>
  <c r="G34" i="15"/>
  <c r="F34" i="15"/>
  <c r="E34" i="15"/>
  <c r="C34" i="15"/>
  <c r="AA33" i="15"/>
  <c r="Y33" i="15"/>
  <c r="X33" i="15"/>
  <c r="V33" i="15"/>
  <c r="H33" i="15"/>
  <c r="G33" i="15"/>
  <c r="F33" i="15"/>
  <c r="E33" i="15"/>
  <c r="C33" i="15"/>
  <c r="AA32" i="15"/>
  <c r="Y32" i="15"/>
  <c r="X32" i="15"/>
  <c r="V32" i="15"/>
  <c r="H32" i="15"/>
  <c r="G32" i="15"/>
  <c r="F32" i="15"/>
  <c r="E32" i="15"/>
  <c r="C32" i="15"/>
  <c r="AA31" i="15"/>
  <c r="Y31" i="15"/>
  <c r="X31" i="15"/>
  <c r="V31" i="15"/>
  <c r="H31" i="15"/>
  <c r="G31" i="15"/>
  <c r="F31" i="15"/>
  <c r="E31" i="15"/>
  <c r="C31" i="15"/>
  <c r="AA30" i="15"/>
  <c r="Y30" i="15"/>
  <c r="X30" i="15"/>
  <c r="V30" i="15"/>
  <c r="H30" i="15"/>
  <c r="G30" i="15"/>
  <c r="F30" i="15"/>
  <c r="E30" i="15"/>
  <c r="C30" i="15"/>
  <c r="AA29" i="15"/>
  <c r="Y29" i="15"/>
  <c r="X29" i="15"/>
  <c r="V29" i="15"/>
  <c r="H29" i="15"/>
  <c r="G29" i="15"/>
  <c r="F29" i="15"/>
  <c r="E29" i="15"/>
  <c r="C29" i="15"/>
  <c r="AA28" i="15"/>
  <c r="Y28" i="15"/>
  <c r="X28" i="15"/>
  <c r="V28" i="15"/>
  <c r="H28" i="15"/>
  <c r="G28" i="15"/>
  <c r="F28" i="15"/>
  <c r="E28" i="15"/>
  <c r="C28" i="15"/>
  <c r="AA27" i="15"/>
  <c r="Y27" i="15"/>
  <c r="X27" i="15"/>
  <c r="V27" i="15"/>
  <c r="H27" i="15"/>
  <c r="G27" i="15"/>
  <c r="F27" i="15"/>
  <c r="E27" i="15"/>
  <c r="C27" i="15"/>
  <c r="AA26" i="15"/>
  <c r="Y26" i="15"/>
  <c r="X26" i="15"/>
  <c r="V26" i="15"/>
  <c r="H26" i="15"/>
  <c r="G26" i="15"/>
  <c r="F26" i="15"/>
  <c r="E26" i="15"/>
  <c r="C26" i="15"/>
  <c r="AA25" i="15"/>
  <c r="Y25" i="15"/>
  <c r="X25" i="15"/>
  <c r="V25" i="15"/>
  <c r="H25" i="15"/>
  <c r="G25" i="15"/>
  <c r="F25" i="15"/>
  <c r="E25" i="15"/>
  <c r="C25" i="15"/>
  <c r="AA24" i="15"/>
  <c r="Y24" i="15"/>
  <c r="X24" i="15"/>
  <c r="V24" i="15"/>
  <c r="H24" i="15"/>
  <c r="G24" i="15"/>
  <c r="F24" i="15"/>
  <c r="E24" i="15"/>
  <c r="C24" i="15"/>
  <c r="AA23" i="15"/>
  <c r="Y23" i="15"/>
  <c r="X23" i="15"/>
  <c r="V23" i="15"/>
  <c r="H23" i="15"/>
  <c r="G23" i="15"/>
  <c r="F23" i="15"/>
  <c r="E23" i="15"/>
  <c r="C23" i="15"/>
  <c r="AA22" i="15"/>
  <c r="Y22" i="15"/>
  <c r="X22" i="15"/>
  <c r="V22" i="15"/>
  <c r="H22" i="15"/>
  <c r="G22" i="15"/>
  <c r="F22" i="15"/>
  <c r="E22" i="15"/>
  <c r="C22" i="15"/>
  <c r="AA21" i="15"/>
  <c r="Y21" i="15"/>
  <c r="X21" i="15"/>
  <c r="V21" i="15"/>
  <c r="H21" i="15"/>
  <c r="G21" i="15"/>
  <c r="F21" i="15"/>
  <c r="E21" i="15"/>
  <c r="C21" i="15"/>
  <c r="AA20" i="15"/>
  <c r="Y20" i="15"/>
  <c r="X20" i="15"/>
  <c r="V20" i="15"/>
  <c r="H20" i="15"/>
  <c r="G20" i="15"/>
  <c r="F20" i="15"/>
  <c r="E20" i="15"/>
  <c r="C20" i="15"/>
  <c r="AA19" i="15"/>
  <c r="Y19" i="15"/>
  <c r="X19" i="15"/>
  <c r="V19" i="15"/>
  <c r="H19" i="15"/>
  <c r="G19" i="15"/>
  <c r="F19" i="15"/>
  <c r="E19" i="15"/>
  <c r="C19" i="15"/>
  <c r="AA18" i="15"/>
  <c r="Y18" i="15"/>
  <c r="X18" i="15"/>
  <c r="V18" i="15"/>
  <c r="H18" i="15"/>
  <c r="G18" i="15"/>
  <c r="F18" i="15"/>
  <c r="E18" i="15"/>
  <c r="C18" i="15"/>
  <c r="AA17" i="15"/>
  <c r="Y17" i="15"/>
  <c r="X17" i="15"/>
  <c r="V17" i="15"/>
  <c r="H17" i="15"/>
  <c r="G17" i="15"/>
  <c r="F17" i="15"/>
  <c r="E17" i="15"/>
  <c r="C17" i="15"/>
  <c r="AA16" i="15"/>
  <c r="Y16" i="15"/>
  <c r="X16" i="15"/>
  <c r="V16" i="15"/>
  <c r="H16" i="15"/>
  <c r="G16" i="15"/>
  <c r="F16" i="15"/>
  <c r="E16" i="15"/>
  <c r="C16" i="15"/>
  <c r="AA15" i="15"/>
  <c r="Y15" i="15"/>
  <c r="X15" i="15"/>
  <c r="V15" i="15"/>
  <c r="H15" i="15"/>
  <c r="G15" i="15"/>
  <c r="F15" i="15"/>
  <c r="E15" i="15"/>
  <c r="C15" i="15"/>
  <c r="AA14" i="15"/>
  <c r="Y14" i="15"/>
  <c r="X14" i="15"/>
  <c r="V14" i="15"/>
  <c r="H14" i="15"/>
  <c r="G14" i="15"/>
  <c r="F14" i="15"/>
  <c r="E14" i="15"/>
  <c r="C14" i="15"/>
  <c r="AA13" i="15"/>
  <c r="Y13" i="15"/>
  <c r="X13" i="15"/>
  <c r="V13" i="15"/>
  <c r="H13" i="15"/>
  <c r="G13" i="15"/>
  <c r="F13" i="15"/>
  <c r="E13" i="15"/>
  <c r="C13" i="15"/>
  <c r="AA12" i="15"/>
  <c r="Y12" i="15"/>
  <c r="X12" i="15"/>
  <c r="V12" i="15"/>
  <c r="H12" i="15"/>
  <c r="G12" i="15"/>
  <c r="F12" i="15"/>
  <c r="E12" i="15"/>
  <c r="C12" i="15"/>
  <c r="AA11" i="15"/>
  <c r="Y11" i="15"/>
  <c r="X11" i="15"/>
  <c r="V11" i="15"/>
  <c r="H11" i="15"/>
  <c r="G11" i="15"/>
  <c r="F11" i="15"/>
  <c r="E11" i="15"/>
  <c r="C11" i="15"/>
  <c r="AA10" i="15"/>
  <c r="Y10" i="15"/>
  <c r="X10" i="15"/>
  <c r="V10" i="15"/>
  <c r="H10" i="15"/>
  <c r="G10" i="15"/>
  <c r="F10" i="15"/>
  <c r="E10" i="15"/>
  <c r="C10" i="15"/>
  <c r="AA9" i="15"/>
  <c r="Y9" i="15"/>
  <c r="X9" i="15"/>
  <c r="V9" i="15"/>
  <c r="H9" i="15"/>
  <c r="G9" i="15"/>
  <c r="F9" i="15"/>
  <c r="E9" i="15"/>
  <c r="C9" i="15"/>
  <c r="AA8" i="15"/>
  <c r="Y8" i="15"/>
  <c r="X8" i="15"/>
  <c r="V8" i="15"/>
  <c r="H8" i="15"/>
  <c r="G8" i="15"/>
  <c r="F8" i="15"/>
  <c r="E8" i="15"/>
  <c r="C8" i="15"/>
  <c r="AA7" i="15"/>
  <c r="Y7" i="15"/>
  <c r="X7" i="15"/>
  <c r="V7" i="15"/>
  <c r="H7" i="15"/>
  <c r="G7" i="15"/>
  <c r="F7" i="15"/>
  <c r="E7" i="15"/>
  <c r="C7" i="15"/>
  <c r="B7" i="15"/>
  <c r="AA506" i="14"/>
  <c r="Y506" i="14"/>
  <c r="X506" i="14"/>
  <c r="V506" i="14"/>
  <c r="H506" i="14"/>
  <c r="G506" i="14"/>
  <c r="F506" i="14"/>
  <c r="AD506" i="14" s="1"/>
  <c r="E506" i="14"/>
  <c r="C506" i="14"/>
  <c r="B506" i="14"/>
  <c r="AD505" i="14"/>
  <c r="AA505" i="14"/>
  <c r="Y505" i="14"/>
  <c r="X505" i="14"/>
  <c r="V505" i="14"/>
  <c r="H505" i="14"/>
  <c r="G505" i="14"/>
  <c r="F505" i="14"/>
  <c r="E505" i="14"/>
  <c r="C505" i="14"/>
  <c r="B505" i="14"/>
  <c r="AA504" i="14"/>
  <c r="Y504" i="14"/>
  <c r="X504" i="14"/>
  <c r="V504" i="14"/>
  <c r="H504" i="14"/>
  <c r="G504" i="14"/>
  <c r="F504" i="14"/>
  <c r="AD504" i="14" s="1"/>
  <c r="E504" i="14"/>
  <c r="C504" i="14"/>
  <c r="B504" i="14"/>
  <c r="AA503" i="14"/>
  <c r="Y503" i="14"/>
  <c r="X503" i="14"/>
  <c r="V503" i="14"/>
  <c r="H503" i="14"/>
  <c r="G503" i="14"/>
  <c r="F503" i="14"/>
  <c r="AD503" i="14" s="1"/>
  <c r="E503" i="14"/>
  <c r="C503" i="14"/>
  <c r="B503" i="14"/>
  <c r="AA502" i="14"/>
  <c r="Y502" i="14"/>
  <c r="X502" i="14"/>
  <c r="V502" i="14"/>
  <c r="H502" i="14"/>
  <c r="G502" i="14"/>
  <c r="F502" i="14"/>
  <c r="AD502" i="14" s="1"/>
  <c r="E502" i="14"/>
  <c r="C502" i="14"/>
  <c r="B502" i="14"/>
  <c r="AA501" i="14"/>
  <c r="Y501" i="14"/>
  <c r="X501" i="14"/>
  <c r="V501" i="14"/>
  <c r="H501" i="14"/>
  <c r="G501" i="14"/>
  <c r="F501" i="14"/>
  <c r="AD501" i="14" s="1"/>
  <c r="E501" i="14"/>
  <c r="C501" i="14"/>
  <c r="B501" i="14"/>
  <c r="AD500" i="14"/>
  <c r="AA500" i="14"/>
  <c r="Y500" i="14"/>
  <c r="X500" i="14"/>
  <c r="V500" i="14"/>
  <c r="H500" i="14"/>
  <c r="G500" i="14"/>
  <c r="F500" i="14"/>
  <c r="E500" i="14"/>
  <c r="C500" i="14"/>
  <c r="B500" i="14"/>
  <c r="AD499" i="14"/>
  <c r="AA499" i="14"/>
  <c r="Y499" i="14"/>
  <c r="X499" i="14"/>
  <c r="V499" i="14"/>
  <c r="H499" i="14"/>
  <c r="G499" i="14"/>
  <c r="F499" i="14"/>
  <c r="E499" i="14"/>
  <c r="C499" i="14"/>
  <c r="B499" i="14"/>
  <c r="AA498" i="14"/>
  <c r="Y498" i="14"/>
  <c r="X498" i="14"/>
  <c r="V498" i="14"/>
  <c r="H498" i="14"/>
  <c r="G498" i="14"/>
  <c r="F498" i="14"/>
  <c r="AD498" i="14" s="1"/>
  <c r="E498" i="14"/>
  <c r="C498" i="14"/>
  <c r="B498" i="14"/>
  <c r="AD497" i="14"/>
  <c r="AA497" i="14"/>
  <c r="Y497" i="14"/>
  <c r="X497" i="14"/>
  <c r="V497" i="14"/>
  <c r="H497" i="14"/>
  <c r="G497" i="14"/>
  <c r="F497" i="14"/>
  <c r="E497" i="14"/>
  <c r="C497" i="14"/>
  <c r="B497" i="14"/>
  <c r="AD496" i="14"/>
  <c r="AA496" i="14"/>
  <c r="Y496" i="14"/>
  <c r="X496" i="14"/>
  <c r="V496" i="14"/>
  <c r="H496" i="14"/>
  <c r="G496" i="14"/>
  <c r="F496" i="14"/>
  <c r="E496" i="14"/>
  <c r="C496" i="14"/>
  <c r="B496" i="14"/>
  <c r="AD495" i="14"/>
  <c r="AA495" i="14"/>
  <c r="Y495" i="14"/>
  <c r="X495" i="14"/>
  <c r="V495" i="14"/>
  <c r="H495" i="14"/>
  <c r="G495" i="14"/>
  <c r="F495" i="14"/>
  <c r="E495" i="14"/>
  <c r="C495" i="14"/>
  <c r="B495" i="14"/>
  <c r="AA494" i="14"/>
  <c r="Y494" i="14"/>
  <c r="X494" i="14"/>
  <c r="V494" i="14"/>
  <c r="H494" i="14"/>
  <c r="G494" i="14"/>
  <c r="F494" i="14"/>
  <c r="AD494" i="14" s="1"/>
  <c r="E494" i="14"/>
  <c r="C494" i="14"/>
  <c r="B494" i="14"/>
  <c r="AA493" i="14"/>
  <c r="Y493" i="14"/>
  <c r="X493" i="14"/>
  <c r="V493" i="14"/>
  <c r="H493" i="14"/>
  <c r="G493" i="14"/>
  <c r="F493" i="14"/>
  <c r="AD493" i="14" s="1"/>
  <c r="E493" i="14"/>
  <c r="C493" i="14"/>
  <c r="B493" i="14"/>
  <c r="AD492" i="14"/>
  <c r="AA492" i="14"/>
  <c r="Y492" i="14"/>
  <c r="X492" i="14"/>
  <c r="V492" i="14"/>
  <c r="H492" i="14"/>
  <c r="G492" i="14"/>
  <c r="F492" i="14"/>
  <c r="E492" i="14"/>
  <c r="C492" i="14"/>
  <c r="B492" i="14"/>
  <c r="AD491" i="14"/>
  <c r="AA491" i="14"/>
  <c r="Y491" i="14"/>
  <c r="X491" i="14"/>
  <c r="V491" i="14"/>
  <c r="H491" i="14"/>
  <c r="G491" i="14"/>
  <c r="F491" i="14"/>
  <c r="E491" i="14"/>
  <c r="C491" i="14"/>
  <c r="B491" i="14"/>
  <c r="AA490" i="14"/>
  <c r="Y490" i="14"/>
  <c r="X490" i="14"/>
  <c r="V490" i="14"/>
  <c r="H490" i="14"/>
  <c r="G490" i="14"/>
  <c r="F490" i="14"/>
  <c r="AD490" i="14" s="1"/>
  <c r="E490" i="14"/>
  <c r="C490" i="14"/>
  <c r="B490" i="14"/>
  <c r="AA489" i="14"/>
  <c r="Y489" i="14"/>
  <c r="X489" i="14"/>
  <c r="V489" i="14"/>
  <c r="H489" i="14"/>
  <c r="G489" i="14"/>
  <c r="F489" i="14"/>
  <c r="AD489" i="14" s="1"/>
  <c r="E489" i="14"/>
  <c r="C489" i="14"/>
  <c r="B489" i="14"/>
  <c r="AA488" i="14"/>
  <c r="Y488" i="14"/>
  <c r="X488" i="14"/>
  <c r="V488" i="14"/>
  <c r="H488" i="14"/>
  <c r="G488" i="14"/>
  <c r="F488" i="14"/>
  <c r="AD488" i="14" s="1"/>
  <c r="E488" i="14"/>
  <c r="C488" i="14"/>
  <c r="B488" i="14"/>
  <c r="AD487" i="14"/>
  <c r="AA487" i="14"/>
  <c r="Y487" i="14"/>
  <c r="X487" i="14"/>
  <c r="V487" i="14"/>
  <c r="H487" i="14"/>
  <c r="G487" i="14"/>
  <c r="F487" i="14"/>
  <c r="E487" i="14"/>
  <c r="C487" i="14"/>
  <c r="B487" i="14"/>
  <c r="AD486" i="14"/>
  <c r="AA486" i="14"/>
  <c r="Y486" i="14"/>
  <c r="X486" i="14"/>
  <c r="V486" i="14"/>
  <c r="H486" i="14"/>
  <c r="G486" i="14"/>
  <c r="F486" i="14"/>
  <c r="E486" i="14"/>
  <c r="C486" i="14"/>
  <c r="B486" i="14"/>
  <c r="AD485" i="14"/>
  <c r="AA485" i="14"/>
  <c r="Y485" i="14"/>
  <c r="X485" i="14"/>
  <c r="V485" i="14"/>
  <c r="H485" i="14"/>
  <c r="G485" i="14"/>
  <c r="F485" i="14"/>
  <c r="E485" i="14"/>
  <c r="C485" i="14"/>
  <c r="B485" i="14"/>
  <c r="AD484" i="14"/>
  <c r="AA484" i="14"/>
  <c r="Y484" i="14"/>
  <c r="X484" i="14"/>
  <c r="V484" i="14"/>
  <c r="H484" i="14"/>
  <c r="G484" i="14"/>
  <c r="F484" i="14"/>
  <c r="E484" i="14"/>
  <c r="C484" i="14"/>
  <c r="B484" i="14"/>
  <c r="AD483" i="14"/>
  <c r="AA483" i="14"/>
  <c r="Y483" i="14"/>
  <c r="X483" i="14"/>
  <c r="V483" i="14"/>
  <c r="H483" i="14"/>
  <c r="G483" i="14"/>
  <c r="F483" i="14"/>
  <c r="E483" i="14"/>
  <c r="C483" i="14"/>
  <c r="B483" i="14"/>
  <c r="AA482" i="14"/>
  <c r="Y482" i="14"/>
  <c r="X482" i="14"/>
  <c r="V482" i="14"/>
  <c r="H482" i="14"/>
  <c r="G482" i="14"/>
  <c r="F482" i="14"/>
  <c r="AD482" i="14" s="1"/>
  <c r="E482" i="14"/>
  <c r="C482" i="14"/>
  <c r="B482" i="14"/>
  <c r="AD481" i="14"/>
  <c r="AA481" i="14"/>
  <c r="Y481" i="14"/>
  <c r="X481" i="14"/>
  <c r="V481" i="14"/>
  <c r="H481" i="14"/>
  <c r="G481" i="14"/>
  <c r="F481" i="14"/>
  <c r="E481" i="14"/>
  <c r="C481" i="14"/>
  <c r="B481" i="14"/>
  <c r="AA480" i="14"/>
  <c r="Y480" i="14"/>
  <c r="X480" i="14"/>
  <c r="V480" i="14"/>
  <c r="H480" i="14"/>
  <c r="G480" i="14"/>
  <c r="F480" i="14"/>
  <c r="AD480" i="14" s="1"/>
  <c r="E480" i="14"/>
  <c r="C480" i="14"/>
  <c r="B480" i="14"/>
  <c r="AD479" i="14"/>
  <c r="AA479" i="14"/>
  <c r="Y479" i="14"/>
  <c r="X479" i="14"/>
  <c r="V479" i="14"/>
  <c r="H479" i="14"/>
  <c r="G479" i="14"/>
  <c r="F479" i="14"/>
  <c r="E479" i="14"/>
  <c r="C479" i="14"/>
  <c r="B479" i="14"/>
  <c r="AA478" i="14"/>
  <c r="Y478" i="14"/>
  <c r="X478" i="14"/>
  <c r="V478" i="14"/>
  <c r="H478" i="14"/>
  <c r="G478" i="14"/>
  <c r="F478" i="14"/>
  <c r="AD478" i="14" s="1"/>
  <c r="E478" i="14"/>
  <c r="C478" i="14"/>
  <c r="B478" i="14"/>
  <c r="AD477" i="14"/>
  <c r="AA477" i="14"/>
  <c r="Y477" i="14"/>
  <c r="X477" i="14"/>
  <c r="V477" i="14"/>
  <c r="H477" i="14"/>
  <c r="G477" i="14"/>
  <c r="F477" i="14"/>
  <c r="E477" i="14"/>
  <c r="C477" i="14"/>
  <c r="B477" i="14"/>
  <c r="AD476" i="14"/>
  <c r="AA476" i="14"/>
  <c r="Y476" i="14"/>
  <c r="X476" i="14"/>
  <c r="V476" i="14"/>
  <c r="H476" i="14"/>
  <c r="G476" i="14"/>
  <c r="F476" i="14"/>
  <c r="E476" i="14"/>
  <c r="C476" i="14"/>
  <c r="B476" i="14"/>
  <c r="AD475" i="14"/>
  <c r="AA475" i="14"/>
  <c r="Y475" i="14"/>
  <c r="X475" i="14"/>
  <c r="V475" i="14"/>
  <c r="H475" i="14"/>
  <c r="G475" i="14"/>
  <c r="F475" i="14"/>
  <c r="E475" i="14"/>
  <c r="C475" i="14"/>
  <c r="B475" i="14"/>
  <c r="AD474" i="14"/>
  <c r="AA474" i="14"/>
  <c r="Y474" i="14"/>
  <c r="X474" i="14"/>
  <c r="V474" i="14"/>
  <c r="H474" i="14"/>
  <c r="G474" i="14"/>
  <c r="F474" i="14"/>
  <c r="E474" i="14"/>
  <c r="C474" i="14"/>
  <c r="B474" i="14"/>
  <c r="AA473" i="14"/>
  <c r="Y473" i="14"/>
  <c r="X473" i="14"/>
  <c r="V473" i="14"/>
  <c r="H473" i="14"/>
  <c r="G473" i="14"/>
  <c r="F473" i="14"/>
  <c r="AD473" i="14" s="1"/>
  <c r="E473" i="14"/>
  <c r="C473" i="14"/>
  <c r="B473" i="14"/>
  <c r="AA472" i="14"/>
  <c r="Y472" i="14"/>
  <c r="X472" i="14"/>
  <c r="V472" i="14"/>
  <c r="H472" i="14"/>
  <c r="G472" i="14"/>
  <c r="F472" i="14"/>
  <c r="AD472" i="14" s="1"/>
  <c r="E472" i="14"/>
  <c r="C472" i="14"/>
  <c r="B472" i="14"/>
  <c r="AD471" i="14"/>
  <c r="AA471" i="14"/>
  <c r="Y471" i="14"/>
  <c r="X471" i="14"/>
  <c r="V471" i="14"/>
  <c r="H471" i="14"/>
  <c r="G471" i="14"/>
  <c r="F471" i="14"/>
  <c r="E471" i="14"/>
  <c r="C471" i="14"/>
  <c r="B471" i="14"/>
  <c r="AA470" i="14"/>
  <c r="Y470" i="14"/>
  <c r="X470" i="14"/>
  <c r="V470" i="14"/>
  <c r="H470" i="14"/>
  <c r="G470" i="14"/>
  <c r="F470" i="14"/>
  <c r="AD470" i="14" s="1"/>
  <c r="E470" i="14"/>
  <c r="C470" i="14"/>
  <c r="B470" i="14"/>
  <c r="AD469" i="14"/>
  <c r="AA469" i="14"/>
  <c r="Y469" i="14"/>
  <c r="X469" i="14"/>
  <c r="V469" i="14"/>
  <c r="H469" i="14"/>
  <c r="G469" i="14"/>
  <c r="F469" i="14"/>
  <c r="E469" i="14"/>
  <c r="C469" i="14"/>
  <c r="B469" i="14"/>
  <c r="AA468" i="14"/>
  <c r="Y468" i="14"/>
  <c r="X468" i="14"/>
  <c r="V468" i="14"/>
  <c r="H468" i="14"/>
  <c r="G468" i="14"/>
  <c r="F468" i="14"/>
  <c r="AD468" i="14" s="1"/>
  <c r="E468" i="14"/>
  <c r="C468" i="14"/>
  <c r="B468" i="14"/>
  <c r="AA467" i="14"/>
  <c r="Y467" i="14"/>
  <c r="X467" i="14"/>
  <c r="V467" i="14"/>
  <c r="H467" i="14"/>
  <c r="G467" i="14"/>
  <c r="F467" i="14"/>
  <c r="AD467" i="14" s="1"/>
  <c r="E467" i="14"/>
  <c r="C467" i="14"/>
  <c r="B467" i="14"/>
  <c r="AA466" i="14"/>
  <c r="Y466" i="14"/>
  <c r="X466" i="14"/>
  <c r="V466" i="14"/>
  <c r="H466" i="14"/>
  <c r="G466" i="14"/>
  <c r="F466" i="14"/>
  <c r="AD466" i="14" s="1"/>
  <c r="E466" i="14"/>
  <c r="C466" i="14"/>
  <c r="B466" i="14"/>
  <c r="AD465" i="14"/>
  <c r="AA465" i="14"/>
  <c r="Y465" i="14"/>
  <c r="X465" i="14"/>
  <c r="V465" i="14"/>
  <c r="H465" i="14"/>
  <c r="G465" i="14"/>
  <c r="F465" i="14"/>
  <c r="E465" i="14"/>
  <c r="C465" i="14"/>
  <c r="B465" i="14"/>
  <c r="AD464" i="14"/>
  <c r="AA464" i="14"/>
  <c r="Y464" i="14"/>
  <c r="X464" i="14"/>
  <c r="V464" i="14"/>
  <c r="H464" i="14"/>
  <c r="G464" i="14"/>
  <c r="F464" i="14"/>
  <c r="E464" i="14"/>
  <c r="C464" i="14"/>
  <c r="B464" i="14"/>
  <c r="AD463" i="14"/>
  <c r="AA463" i="14"/>
  <c r="Y463" i="14"/>
  <c r="X463" i="14"/>
  <c r="V463" i="14"/>
  <c r="H463" i="14"/>
  <c r="G463" i="14"/>
  <c r="F463" i="14"/>
  <c r="E463" i="14"/>
  <c r="C463" i="14"/>
  <c r="B463" i="14"/>
  <c r="AA462" i="14"/>
  <c r="Y462" i="14"/>
  <c r="X462" i="14"/>
  <c r="V462" i="14"/>
  <c r="H462" i="14"/>
  <c r="G462" i="14"/>
  <c r="F462" i="14"/>
  <c r="AD462" i="14" s="1"/>
  <c r="E462" i="14"/>
  <c r="C462" i="14"/>
  <c r="B462" i="14"/>
  <c r="AD461" i="14"/>
  <c r="AA461" i="14"/>
  <c r="Y461" i="14"/>
  <c r="X461" i="14"/>
  <c r="V461" i="14"/>
  <c r="H461" i="14"/>
  <c r="G461" i="14"/>
  <c r="F461" i="14"/>
  <c r="E461" i="14"/>
  <c r="C461" i="14"/>
  <c r="B461" i="14"/>
  <c r="AD460" i="14"/>
  <c r="AA460" i="14"/>
  <c r="Y460" i="14"/>
  <c r="X460" i="14"/>
  <c r="V460" i="14"/>
  <c r="H460" i="14"/>
  <c r="G460" i="14"/>
  <c r="F460" i="14"/>
  <c r="E460" i="14"/>
  <c r="C460" i="14"/>
  <c r="B460" i="14"/>
  <c r="AD459" i="14"/>
  <c r="AA459" i="14"/>
  <c r="Y459" i="14"/>
  <c r="X459" i="14"/>
  <c r="V459" i="14"/>
  <c r="H459" i="14"/>
  <c r="G459" i="14"/>
  <c r="F459" i="14"/>
  <c r="E459" i="14"/>
  <c r="C459" i="14"/>
  <c r="B459" i="14"/>
  <c r="AA458" i="14"/>
  <c r="Y458" i="14"/>
  <c r="X458" i="14"/>
  <c r="V458" i="14"/>
  <c r="H458" i="14"/>
  <c r="G458" i="14"/>
  <c r="F458" i="14"/>
  <c r="AD458" i="14" s="1"/>
  <c r="E458" i="14"/>
  <c r="C458" i="14"/>
  <c r="B458" i="14"/>
  <c r="AA457" i="14"/>
  <c r="Y457" i="14"/>
  <c r="X457" i="14"/>
  <c r="V457" i="14"/>
  <c r="H457" i="14"/>
  <c r="G457" i="14"/>
  <c r="F457" i="14"/>
  <c r="AD457" i="14" s="1"/>
  <c r="E457" i="14"/>
  <c r="C457" i="14"/>
  <c r="B457" i="14"/>
  <c r="AD456" i="14"/>
  <c r="AA456" i="14"/>
  <c r="Y456" i="14"/>
  <c r="X456" i="14"/>
  <c r="V456" i="14"/>
  <c r="H456" i="14"/>
  <c r="G456" i="14"/>
  <c r="F456" i="14"/>
  <c r="E456" i="14"/>
  <c r="C456" i="14"/>
  <c r="B456" i="14"/>
  <c r="AD455" i="14"/>
  <c r="AA455" i="14"/>
  <c r="Y455" i="14"/>
  <c r="X455" i="14"/>
  <c r="V455" i="14"/>
  <c r="H455" i="14"/>
  <c r="G455" i="14"/>
  <c r="F455" i="14"/>
  <c r="E455" i="14"/>
  <c r="C455" i="14"/>
  <c r="B455" i="14"/>
  <c r="AA454" i="14"/>
  <c r="Y454" i="14"/>
  <c r="X454" i="14"/>
  <c r="V454" i="14"/>
  <c r="H454" i="14"/>
  <c r="G454" i="14"/>
  <c r="F454" i="14"/>
  <c r="AD454" i="14" s="1"/>
  <c r="E454" i="14"/>
  <c r="C454" i="14"/>
  <c r="B454" i="14"/>
  <c r="AA453" i="14"/>
  <c r="Y453" i="14"/>
  <c r="X453" i="14"/>
  <c r="V453" i="14"/>
  <c r="H453" i="14"/>
  <c r="G453" i="14"/>
  <c r="F453" i="14"/>
  <c r="AD453" i="14" s="1"/>
  <c r="E453" i="14"/>
  <c r="C453" i="14"/>
  <c r="B453" i="14"/>
  <c r="AA452" i="14"/>
  <c r="Y452" i="14"/>
  <c r="X452" i="14"/>
  <c r="V452" i="14"/>
  <c r="H452" i="14"/>
  <c r="G452" i="14"/>
  <c r="F452" i="14"/>
  <c r="AD452" i="14" s="1"/>
  <c r="E452" i="14"/>
  <c r="C452" i="14"/>
  <c r="B452" i="14"/>
  <c r="AD451" i="14"/>
  <c r="AA451" i="14"/>
  <c r="Y451" i="14"/>
  <c r="X451" i="14"/>
  <c r="V451" i="14"/>
  <c r="H451" i="14"/>
  <c r="G451" i="14"/>
  <c r="F451" i="14"/>
  <c r="E451" i="14"/>
  <c r="C451" i="14"/>
  <c r="B451" i="14"/>
  <c r="AD450" i="14"/>
  <c r="AA450" i="14"/>
  <c r="Y450" i="14"/>
  <c r="X450" i="14"/>
  <c r="V450" i="14"/>
  <c r="H450" i="14"/>
  <c r="G450" i="14"/>
  <c r="F450" i="14"/>
  <c r="E450" i="14"/>
  <c r="C450" i="14"/>
  <c r="B450" i="14"/>
  <c r="AA449" i="14"/>
  <c r="Y449" i="14"/>
  <c r="X449" i="14"/>
  <c r="V449" i="14"/>
  <c r="H449" i="14"/>
  <c r="G449" i="14"/>
  <c r="F449" i="14"/>
  <c r="AD449" i="14" s="1"/>
  <c r="E449" i="14"/>
  <c r="C449" i="14"/>
  <c r="B449" i="14"/>
  <c r="AD448" i="14"/>
  <c r="AA448" i="14"/>
  <c r="Y448" i="14"/>
  <c r="X448" i="14"/>
  <c r="V448" i="14"/>
  <c r="H448" i="14"/>
  <c r="G448" i="14"/>
  <c r="F448" i="14"/>
  <c r="E448" i="14"/>
  <c r="C448" i="14"/>
  <c r="B448" i="14"/>
  <c r="AD447" i="14"/>
  <c r="AA447" i="14"/>
  <c r="Y447" i="14"/>
  <c r="X447" i="14"/>
  <c r="V447" i="14"/>
  <c r="H447" i="14"/>
  <c r="G447" i="14"/>
  <c r="F447" i="14"/>
  <c r="E447" i="14"/>
  <c r="C447" i="14"/>
  <c r="B447" i="14"/>
  <c r="AA446" i="14"/>
  <c r="Y446" i="14"/>
  <c r="X446" i="14"/>
  <c r="V446" i="14"/>
  <c r="H446" i="14"/>
  <c r="G446" i="14"/>
  <c r="F446" i="14"/>
  <c r="AD446" i="14" s="1"/>
  <c r="E446" i="14"/>
  <c r="C446" i="14"/>
  <c r="B446" i="14"/>
  <c r="AD445" i="14"/>
  <c r="AA445" i="14"/>
  <c r="Y445" i="14"/>
  <c r="X445" i="14"/>
  <c r="V445" i="14"/>
  <c r="H445" i="14"/>
  <c r="G445" i="14"/>
  <c r="F445" i="14"/>
  <c r="E445" i="14"/>
  <c r="C445" i="14"/>
  <c r="B445" i="14"/>
  <c r="AD444" i="14"/>
  <c r="AA444" i="14"/>
  <c r="Y444" i="14"/>
  <c r="X444" i="14"/>
  <c r="V444" i="14"/>
  <c r="H444" i="14"/>
  <c r="G444" i="14"/>
  <c r="F444" i="14"/>
  <c r="E444" i="14"/>
  <c r="C444" i="14"/>
  <c r="B444" i="14"/>
  <c r="AD443" i="14"/>
  <c r="AA443" i="14"/>
  <c r="Y443" i="14"/>
  <c r="X443" i="14"/>
  <c r="V443" i="14"/>
  <c r="H443" i="14"/>
  <c r="G443" i="14"/>
  <c r="F443" i="14"/>
  <c r="E443" i="14"/>
  <c r="C443" i="14"/>
  <c r="B443" i="14"/>
  <c r="AA442" i="14"/>
  <c r="Y442" i="14"/>
  <c r="X442" i="14"/>
  <c r="V442" i="14"/>
  <c r="H442" i="14"/>
  <c r="G442" i="14"/>
  <c r="F442" i="14"/>
  <c r="AD442" i="14" s="1"/>
  <c r="E442" i="14"/>
  <c r="C442" i="14"/>
  <c r="B442" i="14"/>
  <c r="AD441" i="14"/>
  <c r="AA441" i="14"/>
  <c r="Y441" i="14"/>
  <c r="X441" i="14"/>
  <c r="V441" i="14"/>
  <c r="H441" i="14"/>
  <c r="G441" i="14"/>
  <c r="F441" i="14"/>
  <c r="E441" i="14"/>
  <c r="C441" i="14"/>
  <c r="B441" i="14"/>
  <c r="AD440" i="14"/>
  <c r="AA440" i="14"/>
  <c r="Y440" i="14"/>
  <c r="X440" i="14"/>
  <c r="V440" i="14"/>
  <c r="H440" i="14"/>
  <c r="G440" i="14"/>
  <c r="F440" i="14"/>
  <c r="E440" i="14"/>
  <c r="C440" i="14"/>
  <c r="B440" i="14"/>
  <c r="AD439" i="14"/>
  <c r="AA439" i="14"/>
  <c r="Y439" i="14"/>
  <c r="X439" i="14"/>
  <c r="V439" i="14"/>
  <c r="H439" i="14"/>
  <c r="G439" i="14"/>
  <c r="F439" i="14"/>
  <c r="E439" i="14"/>
  <c r="C439" i="14"/>
  <c r="B439" i="14"/>
  <c r="AD438" i="14"/>
  <c r="AA438" i="14"/>
  <c r="Y438" i="14"/>
  <c r="X438" i="14"/>
  <c r="V438" i="14"/>
  <c r="H438" i="14"/>
  <c r="G438" i="14"/>
  <c r="F438" i="14"/>
  <c r="E438" i="14"/>
  <c r="C438" i="14"/>
  <c r="B438" i="14"/>
  <c r="AA437" i="14"/>
  <c r="Y437" i="14"/>
  <c r="X437" i="14"/>
  <c r="V437" i="14"/>
  <c r="H437" i="14"/>
  <c r="G437" i="14"/>
  <c r="F437" i="14"/>
  <c r="AD437" i="14" s="1"/>
  <c r="E437" i="14"/>
  <c r="C437" i="14"/>
  <c r="B437" i="14"/>
  <c r="AA436" i="14"/>
  <c r="Y436" i="14"/>
  <c r="X436" i="14"/>
  <c r="V436" i="14"/>
  <c r="H436" i="14"/>
  <c r="G436" i="14"/>
  <c r="F436" i="14"/>
  <c r="AD436" i="14" s="1"/>
  <c r="E436" i="14"/>
  <c r="C436" i="14"/>
  <c r="B436" i="14"/>
  <c r="AD435" i="14"/>
  <c r="AA435" i="14"/>
  <c r="Y435" i="14"/>
  <c r="X435" i="14"/>
  <c r="V435" i="14"/>
  <c r="H435" i="14"/>
  <c r="G435" i="14"/>
  <c r="F435" i="14"/>
  <c r="E435" i="14"/>
  <c r="C435" i="14"/>
  <c r="B435" i="14"/>
  <c r="AA434" i="14"/>
  <c r="Y434" i="14"/>
  <c r="X434" i="14"/>
  <c r="V434" i="14"/>
  <c r="H434" i="14"/>
  <c r="G434" i="14"/>
  <c r="F434" i="14"/>
  <c r="AD434" i="14" s="1"/>
  <c r="E434" i="14"/>
  <c r="C434" i="14"/>
  <c r="B434" i="14"/>
  <c r="AD433" i="14"/>
  <c r="AA433" i="14"/>
  <c r="Y433" i="14"/>
  <c r="X433" i="14"/>
  <c r="V433" i="14"/>
  <c r="H433" i="14"/>
  <c r="G433" i="14"/>
  <c r="F433" i="14"/>
  <c r="E433" i="14"/>
  <c r="C433" i="14"/>
  <c r="B433" i="14"/>
  <c r="AA432" i="14"/>
  <c r="Y432" i="14"/>
  <c r="X432" i="14"/>
  <c r="V432" i="14"/>
  <c r="H432" i="14"/>
  <c r="G432" i="14"/>
  <c r="F432" i="14"/>
  <c r="AD432" i="14" s="1"/>
  <c r="E432" i="14"/>
  <c r="C432" i="14"/>
  <c r="B432" i="14"/>
  <c r="AA431" i="14"/>
  <c r="Y431" i="14"/>
  <c r="X431" i="14"/>
  <c r="V431" i="14"/>
  <c r="H431" i="14"/>
  <c r="G431" i="14"/>
  <c r="F431" i="14"/>
  <c r="AD431" i="14" s="1"/>
  <c r="E431" i="14"/>
  <c r="C431" i="14"/>
  <c r="B431" i="14"/>
  <c r="AA430" i="14"/>
  <c r="Y430" i="14"/>
  <c r="X430" i="14"/>
  <c r="V430" i="14"/>
  <c r="H430" i="14"/>
  <c r="G430" i="14"/>
  <c r="F430" i="14"/>
  <c r="AD430" i="14" s="1"/>
  <c r="E430" i="14"/>
  <c r="C430" i="14"/>
  <c r="B430" i="14"/>
  <c r="AA429" i="14"/>
  <c r="Y429" i="14"/>
  <c r="X429" i="14"/>
  <c r="V429" i="14"/>
  <c r="H429" i="14"/>
  <c r="G429" i="14"/>
  <c r="F429" i="14"/>
  <c r="AD429" i="14" s="1"/>
  <c r="E429" i="14"/>
  <c r="C429" i="14"/>
  <c r="B429" i="14"/>
  <c r="AD428" i="14"/>
  <c r="AA428" i="14"/>
  <c r="Y428" i="14"/>
  <c r="X428" i="14"/>
  <c r="V428" i="14"/>
  <c r="H428" i="14"/>
  <c r="G428" i="14"/>
  <c r="F428" i="14"/>
  <c r="E428" i="14"/>
  <c r="C428" i="14"/>
  <c r="B428" i="14"/>
  <c r="AD427" i="14"/>
  <c r="AA427" i="14"/>
  <c r="Y427" i="14"/>
  <c r="X427" i="14"/>
  <c r="V427" i="14"/>
  <c r="H427" i="14"/>
  <c r="G427" i="14"/>
  <c r="F427" i="14"/>
  <c r="E427" i="14"/>
  <c r="C427" i="14"/>
  <c r="B427" i="14"/>
  <c r="AA426" i="14"/>
  <c r="Y426" i="14"/>
  <c r="X426" i="14"/>
  <c r="V426" i="14"/>
  <c r="H426" i="14"/>
  <c r="G426" i="14"/>
  <c r="F426" i="14"/>
  <c r="AD426" i="14" s="1"/>
  <c r="E426" i="14"/>
  <c r="C426" i="14"/>
  <c r="B426" i="14"/>
  <c r="AD425" i="14"/>
  <c r="AA425" i="14"/>
  <c r="Y425" i="14"/>
  <c r="X425" i="14"/>
  <c r="V425" i="14"/>
  <c r="H425" i="14"/>
  <c r="G425" i="14"/>
  <c r="F425" i="14"/>
  <c r="E425" i="14"/>
  <c r="C425" i="14"/>
  <c r="B425" i="14"/>
  <c r="AD424" i="14"/>
  <c r="AA424" i="14"/>
  <c r="Y424" i="14"/>
  <c r="X424" i="14"/>
  <c r="V424" i="14"/>
  <c r="H424" i="14"/>
  <c r="G424" i="14"/>
  <c r="F424" i="14"/>
  <c r="E424" i="14"/>
  <c r="C424" i="14"/>
  <c r="B424" i="14"/>
  <c r="AD423" i="14"/>
  <c r="AA423" i="14"/>
  <c r="Y423" i="14"/>
  <c r="X423" i="14"/>
  <c r="V423" i="14"/>
  <c r="H423" i="14"/>
  <c r="G423" i="14"/>
  <c r="F423" i="14"/>
  <c r="E423" i="14"/>
  <c r="C423" i="14"/>
  <c r="B423" i="14"/>
  <c r="AA422" i="14"/>
  <c r="Y422" i="14"/>
  <c r="X422" i="14"/>
  <c r="V422" i="14"/>
  <c r="H422" i="14"/>
  <c r="G422" i="14"/>
  <c r="F422" i="14"/>
  <c r="AD422" i="14" s="1"/>
  <c r="E422" i="14"/>
  <c r="C422" i="14"/>
  <c r="B422" i="14"/>
  <c r="AA421" i="14"/>
  <c r="Y421" i="14"/>
  <c r="X421" i="14"/>
  <c r="V421" i="14"/>
  <c r="H421" i="14"/>
  <c r="G421" i="14"/>
  <c r="F421" i="14"/>
  <c r="AD421" i="14" s="1"/>
  <c r="E421" i="14"/>
  <c r="C421" i="14"/>
  <c r="B421" i="14"/>
  <c r="AD420" i="14"/>
  <c r="AA420" i="14"/>
  <c r="Y420" i="14"/>
  <c r="X420" i="14"/>
  <c r="V420" i="14"/>
  <c r="H420" i="14"/>
  <c r="G420" i="14"/>
  <c r="F420" i="14"/>
  <c r="E420" i="14"/>
  <c r="C420" i="14"/>
  <c r="B420" i="14"/>
  <c r="AD419" i="14"/>
  <c r="AA419" i="14"/>
  <c r="Y419" i="14"/>
  <c r="X419" i="14"/>
  <c r="V419" i="14"/>
  <c r="H419" i="14"/>
  <c r="G419" i="14"/>
  <c r="F419" i="14"/>
  <c r="E419" i="14"/>
  <c r="C419" i="14"/>
  <c r="B419" i="14"/>
  <c r="AA418" i="14"/>
  <c r="Y418" i="14"/>
  <c r="X418" i="14"/>
  <c r="V418" i="14"/>
  <c r="H418" i="14"/>
  <c r="G418" i="14"/>
  <c r="F418" i="14"/>
  <c r="AD418" i="14" s="1"/>
  <c r="E418" i="14"/>
  <c r="C418" i="14"/>
  <c r="B418" i="14"/>
  <c r="AA417" i="14"/>
  <c r="Y417" i="14"/>
  <c r="X417" i="14"/>
  <c r="V417" i="14"/>
  <c r="H417" i="14"/>
  <c r="G417" i="14"/>
  <c r="F417" i="14"/>
  <c r="AD417" i="14" s="1"/>
  <c r="E417" i="14"/>
  <c r="C417" i="14"/>
  <c r="B417" i="14"/>
  <c r="AA416" i="14"/>
  <c r="Y416" i="14"/>
  <c r="X416" i="14"/>
  <c r="V416" i="14"/>
  <c r="H416" i="14"/>
  <c r="G416" i="14"/>
  <c r="F416" i="14"/>
  <c r="AD416" i="14" s="1"/>
  <c r="E416" i="14"/>
  <c r="C416" i="14"/>
  <c r="B416" i="14"/>
  <c r="AD415" i="14"/>
  <c r="AA415" i="14"/>
  <c r="Y415" i="14"/>
  <c r="X415" i="14"/>
  <c r="V415" i="14"/>
  <c r="H415" i="14"/>
  <c r="G415" i="14"/>
  <c r="F415" i="14"/>
  <c r="E415" i="14"/>
  <c r="C415" i="14"/>
  <c r="B415" i="14"/>
  <c r="AD414" i="14"/>
  <c r="AA414" i="14"/>
  <c r="Y414" i="14"/>
  <c r="X414" i="14"/>
  <c r="V414" i="14"/>
  <c r="H414" i="14"/>
  <c r="G414" i="14"/>
  <c r="F414" i="14"/>
  <c r="E414" i="14"/>
  <c r="C414" i="14"/>
  <c r="B414" i="14"/>
  <c r="AD413" i="14"/>
  <c r="AA413" i="14"/>
  <c r="Y413" i="14"/>
  <c r="X413" i="14"/>
  <c r="V413" i="14"/>
  <c r="H413" i="14"/>
  <c r="G413" i="14"/>
  <c r="F413" i="14"/>
  <c r="E413" i="14"/>
  <c r="C413" i="14"/>
  <c r="B413" i="14"/>
  <c r="AD412" i="14"/>
  <c r="AA412" i="14"/>
  <c r="Y412" i="14"/>
  <c r="X412" i="14"/>
  <c r="V412" i="14"/>
  <c r="H412" i="14"/>
  <c r="G412" i="14"/>
  <c r="F412" i="14"/>
  <c r="E412" i="14"/>
  <c r="C412" i="14"/>
  <c r="B412" i="14"/>
  <c r="AD411" i="14"/>
  <c r="AA411" i="14"/>
  <c r="Y411" i="14"/>
  <c r="X411" i="14"/>
  <c r="V411" i="14"/>
  <c r="H411" i="14"/>
  <c r="G411" i="14"/>
  <c r="F411" i="14"/>
  <c r="E411" i="14"/>
  <c r="C411" i="14"/>
  <c r="B411" i="14"/>
  <c r="AA410" i="14"/>
  <c r="Y410" i="14"/>
  <c r="X410" i="14"/>
  <c r="V410" i="14"/>
  <c r="H410" i="14"/>
  <c r="G410" i="14"/>
  <c r="F410" i="14"/>
  <c r="AD410" i="14" s="1"/>
  <c r="E410" i="14"/>
  <c r="C410" i="14"/>
  <c r="B410" i="14"/>
  <c r="AD409" i="14"/>
  <c r="AA409" i="14"/>
  <c r="Y409" i="14"/>
  <c r="X409" i="14"/>
  <c r="V409" i="14"/>
  <c r="H409" i="14"/>
  <c r="G409" i="14"/>
  <c r="F409" i="14"/>
  <c r="E409" i="14"/>
  <c r="C409" i="14"/>
  <c r="B409" i="14"/>
  <c r="AA408" i="14"/>
  <c r="Y408" i="14"/>
  <c r="X408" i="14"/>
  <c r="V408" i="14"/>
  <c r="H408" i="14"/>
  <c r="G408" i="14"/>
  <c r="F408" i="14"/>
  <c r="AD408" i="14" s="1"/>
  <c r="E408" i="14"/>
  <c r="C408" i="14"/>
  <c r="B408" i="14"/>
  <c r="AD407" i="14"/>
  <c r="AA407" i="14"/>
  <c r="Y407" i="14"/>
  <c r="X407" i="14"/>
  <c r="V407" i="14"/>
  <c r="H407" i="14"/>
  <c r="G407" i="14"/>
  <c r="F407" i="14"/>
  <c r="E407" i="14"/>
  <c r="C407" i="14"/>
  <c r="B407" i="14"/>
  <c r="AA406" i="14"/>
  <c r="Y406" i="14"/>
  <c r="X406" i="14"/>
  <c r="V406" i="14"/>
  <c r="H406" i="14"/>
  <c r="G406" i="14"/>
  <c r="F406" i="14"/>
  <c r="AD406" i="14" s="1"/>
  <c r="E406" i="14"/>
  <c r="C406" i="14"/>
  <c r="B406" i="14"/>
  <c r="AD405" i="14"/>
  <c r="AA405" i="14"/>
  <c r="Y405" i="14"/>
  <c r="X405" i="14"/>
  <c r="V405" i="14"/>
  <c r="H405" i="14"/>
  <c r="G405" i="14"/>
  <c r="F405" i="14"/>
  <c r="E405" i="14"/>
  <c r="C405" i="14"/>
  <c r="B405" i="14"/>
  <c r="AD404" i="14"/>
  <c r="AA404" i="14"/>
  <c r="Y404" i="14"/>
  <c r="X404" i="14"/>
  <c r="V404" i="14"/>
  <c r="H404" i="14"/>
  <c r="G404" i="14"/>
  <c r="F404" i="14"/>
  <c r="E404" i="14"/>
  <c r="C404" i="14"/>
  <c r="B404" i="14"/>
  <c r="AD403" i="14"/>
  <c r="AA403" i="14"/>
  <c r="Y403" i="14"/>
  <c r="X403" i="14"/>
  <c r="V403" i="14"/>
  <c r="H403" i="14"/>
  <c r="G403" i="14"/>
  <c r="F403" i="14"/>
  <c r="E403" i="14"/>
  <c r="C403" i="14"/>
  <c r="B403" i="14"/>
  <c r="AD402" i="14"/>
  <c r="AA402" i="14"/>
  <c r="Y402" i="14"/>
  <c r="X402" i="14"/>
  <c r="V402" i="14"/>
  <c r="H402" i="14"/>
  <c r="G402" i="14"/>
  <c r="F402" i="14"/>
  <c r="E402" i="14"/>
  <c r="C402" i="14"/>
  <c r="B402" i="14"/>
  <c r="AA401" i="14"/>
  <c r="Y401" i="14"/>
  <c r="X401" i="14"/>
  <c r="V401" i="14"/>
  <c r="H401" i="14"/>
  <c r="G401" i="14"/>
  <c r="F401" i="14"/>
  <c r="AD401" i="14" s="1"/>
  <c r="E401" i="14"/>
  <c r="C401" i="14"/>
  <c r="B401" i="14"/>
  <c r="AA400" i="14"/>
  <c r="Y400" i="14"/>
  <c r="X400" i="14"/>
  <c r="V400" i="14"/>
  <c r="H400" i="14"/>
  <c r="G400" i="14"/>
  <c r="F400" i="14"/>
  <c r="AD400" i="14" s="1"/>
  <c r="E400" i="14"/>
  <c r="C400" i="14"/>
  <c r="B400" i="14"/>
  <c r="AD399" i="14"/>
  <c r="AA399" i="14"/>
  <c r="Y399" i="14"/>
  <c r="X399" i="14"/>
  <c r="V399" i="14"/>
  <c r="H399" i="14"/>
  <c r="G399" i="14"/>
  <c r="F399" i="14"/>
  <c r="E399" i="14"/>
  <c r="C399" i="14"/>
  <c r="B399" i="14"/>
  <c r="AA398" i="14"/>
  <c r="Y398" i="14"/>
  <c r="X398" i="14"/>
  <c r="V398" i="14"/>
  <c r="H398" i="14"/>
  <c r="G398" i="14"/>
  <c r="F398" i="14"/>
  <c r="AD398" i="14" s="1"/>
  <c r="E398" i="14"/>
  <c r="C398" i="14"/>
  <c r="B398" i="14"/>
  <c r="AD397" i="14"/>
  <c r="AA397" i="14"/>
  <c r="Y397" i="14"/>
  <c r="X397" i="14"/>
  <c r="V397" i="14"/>
  <c r="H397" i="14"/>
  <c r="G397" i="14"/>
  <c r="F397" i="14"/>
  <c r="E397" i="14"/>
  <c r="C397" i="14"/>
  <c r="B397" i="14"/>
  <c r="AA396" i="14"/>
  <c r="Y396" i="14"/>
  <c r="X396" i="14"/>
  <c r="V396" i="14"/>
  <c r="H396" i="14"/>
  <c r="G396" i="14"/>
  <c r="F396" i="14"/>
  <c r="AD396" i="14" s="1"/>
  <c r="E396" i="14"/>
  <c r="C396" i="14"/>
  <c r="B396" i="14"/>
  <c r="AA395" i="14"/>
  <c r="Y395" i="14"/>
  <c r="X395" i="14"/>
  <c r="V395" i="14"/>
  <c r="H395" i="14"/>
  <c r="G395" i="14"/>
  <c r="F395" i="14"/>
  <c r="AD395" i="14" s="1"/>
  <c r="E395" i="14"/>
  <c r="C395" i="14"/>
  <c r="B395" i="14"/>
  <c r="AA394" i="14"/>
  <c r="Y394" i="14"/>
  <c r="X394" i="14"/>
  <c r="V394" i="14"/>
  <c r="H394" i="14"/>
  <c r="G394" i="14"/>
  <c r="F394" i="14"/>
  <c r="AD394" i="14" s="1"/>
  <c r="E394" i="14"/>
  <c r="C394" i="14"/>
  <c r="B394" i="14"/>
  <c r="AD393" i="14"/>
  <c r="AA393" i="14"/>
  <c r="Y393" i="14"/>
  <c r="X393" i="14"/>
  <c r="V393" i="14"/>
  <c r="H393" i="14"/>
  <c r="G393" i="14"/>
  <c r="F393" i="14"/>
  <c r="E393" i="14"/>
  <c r="C393" i="14"/>
  <c r="B393" i="14"/>
  <c r="AD392" i="14"/>
  <c r="AA392" i="14"/>
  <c r="Y392" i="14"/>
  <c r="X392" i="14"/>
  <c r="V392" i="14"/>
  <c r="H392" i="14"/>
  <c r="G392" i="14"/>
  <c r="F392" i="14"/>
  <c r="E392" i="14"/>
  <c r="C392" i="14"/>
  <c r="B392" i="14"/>
  <c r="AD391" i="14"/>
  <c r="AA391" i="14"/>
  <c r="Y391" i="14"/>
  <c r="X391" i="14"/>
  <c r="V391" i="14"/>
  <c r="H391" i="14"/>
  <c r="G391" i="14"/>
  <c r="F391" i="14"/>
  <c r="E391" i="14"/>
  <c r="C391" i="14"/>
  <c r="B391" i="14"/>
  <c r="AA390" i="14"/>
  <c r="Y390" i="14"/>
  <c r="X390" i="14"/>
  <c r="V390" i="14"/>
  <c r="H390" i="14"/>
  <c r="G390" i="14"/>
  <c r="F390" i="14"/>
  <c r="AD390" i="14" s="1"/>
  <c r="E390" i="14"/>
  <c r="C390" i="14"/>
  <c r="B390" i="14"/>
  <c r="AD389" i="14"/>
  <c r="AA389" i="14"/>
  <c r="Y389" i="14"/>
  <c r="X389" i="14"/>
  <c r="V389" i="14"/>
  <c r="H389" i="14"/>
  <c r="G389" i="14"/>
  <c r="F389" i="14"/>
  <c r="E389" i="14"/>
  <c r="C389" i="14"/>
  <c r="B389" i="14"/>
  <c r="AD388" i="14"/>
  <c r="AA388" i="14"/>
  <c r="Y388" i="14"/>
  <c r="X388" i="14"/>
  <c r="V388" i="14"/>
  <c r="H388" i="14"/>
  <c r="G388" i="14"/>
  <c r="F388" i="14"/>
  <c r="E388" i="14"/>
  <c r="C388" i="14"/>
  <c r="B388" i="14"/>
  <c r="AD387" i="14"/>
  <c r="AA387" i="14"/>
  <c r="Y387" i="14"/>
  <c r="X387" i="14"/>
  <c r="V387" i="14"/>
  <c r="H387" i="14"/>
  <c r="G387" i="14"/>
  <c r="F387" i="14"/>
  <c r="E387" i="14"/>
  <c r="C387" i="14"/>
  <c r="B387" i="14"/>
  <c r="AA386" i="14"/>
  <c r="Y386" i="14"/>
  <c r="X386" i="14"/>
  <c r="V386" i="14"/>
  <c r="H386" i="14"/>
  <c r="G386" i="14"/>
  <c r="F386" i="14"/>
  <c r="AD386" i="14" s="1"/>
  <c r="E386" i="14"/>
  <c r="C386" i="14"/>
  <c r="B386" i="14"/>
  <c r="AA385" i="14"/>
  <c r="Y385" i="14"/>
  <c r="X385" i="14"/>
  <c r="V385" i="14"/>
  <c r="H385" i="14"/>
  <c r="G385" i="14"/>
  <c r="F385" i="14"/>
  <c r="AD385" i="14" s="1"/>
  <c r="E385" i="14"/>
  <c r="C385" i="14"/>
  <c r="B385" i="14"/>
  <c r="AD384" i="14"/>
  <c r="AA384" i="14"/>
  <c r="Y384" i="14"/>
  <c r="X384" i="14"/>
  <c r="V384" i="14"/>
  <c r="H384" i="14"/>
  <c r="G384" i="14"/>
  <c r="F384" i="14"/>
  <c r="E384" i="14"/>
  <c r="C384" i="14"/>
  <c r="B384" i="14"/>
  <c r="AD383" i="14"/>
  <c r="AA383" i="14"/>
  <c r="Y383" i="14"/>
  <c r="X383" i="14"/>
  <c r="V383" i="14"/>
  <c r="H383" i="14"/>
  <c r="G383" i="14"/>
  <c r="F383" i="14"/>
  <c r="E383" i="14"/>
  <c r="C383" i="14"/>
  <c r="B383" i="14"/>
  <c r="AA382" i="14"/>
  <c r="Y382" i="14"/>
  <c r="X382" i="14"/>
  <c r="V382" i="14"/>
  <c r="H382" i="14"/>
  <c r="G382" i="14"/>
  <c r="F382" i="14"/>
  <c r="AD382" i="14" s="1"/>
  <c r="E382" i="14"/>
  <c r="C382" i="14"/>
  <c r="B382" i="14"/>
  <c r="AA381" i="14"/>
  <c r="Y381" i="14"/>
  <c r="X381" i="14"/>
  <c r="V381" i="14"/>
  <c r="H381" i="14"/>
  <c r="G381" i="14"/>
  <c r="F381" i="14"/>
  <c r="AD381" i="14" s="1"/>
  <c r="E381" i="14"/>
  <c r="C381" i="14"/>
  <c r="B381" i="14"/>
  <c r="AA380" i="14"/>
  <c r="Y380" i="14"/>
  <c r="X380" i="14"/>
  <c r="V380" i="14"/>
  <c r="H380" i="14"/>
  <c r="G380" i="14"/>
  <c r="F380" i="14"/>
  <c r="AD380" i="14" s="1"/>
  <c r="E380" i="14"/>
  <c r="C380" i="14"/>
  <c r="B380" i="14"/>
  <c r="AD379" i="14"/>
  <c r="AA379" i="14"/>
  <c r="Y379" i="14"/>
  <c r="X379" i="14"/>
  <c r="V379" i="14"/>
  <c r="H379" i="14"/>
  <c r="G379" i="14"/>
  <c r="F379" i="14"/>
  <c r="E379" i="14"/>
  <c r="C379" i="14"/>
  <c r="B379" i="14"/>
  <c r="AD378" i="14"/>
  <c r="AA378" i="14"/>
  <c r="Y378" i="14"/>
  <c r="X378" i="14"/>
  <c r="V378" i="14"/>
  <c r="H378" i="14"/>
  <c r="G378" i="14"/>
  <c r="F378" i="14"/>
  <c r="E378" i="14"/>
  <c r="C378" i="14"/>
  <c r="B378" i="14"/>
  <c r="AA377" i="14"/>
  <c r="Y377" i="14"/>
  <c r="X377" i="14"/>
  <c r="V377" i="14"/>
  <c r="H377" i="14"/>
  <c r="G377" i="14"/>
  <c r="F377" i="14"/>
  <c r="AD377" i="14" s="1"/>
  <c r="E377" i="14"/>
  <c r="C377" i="14"/>
  <c r="B377" i="14"/>
  <c r="AD376" i="14"/>
  <c r="AA376" i="14"/>
  <c r="Y376" i="14"/>
  <c r="X376" i="14"/>
  <c r="V376" i="14"/>
  <c r="H376" i="14"/>
  <c r="G376" i="14"/>
  <c r="F376" i="14"/>
  <c r="E376" i="14"/>
  <c r="C376" i="14"/>
  <c r="B376" i="14"/>
  <c r="AD375" i="14"/>
  <c r="AA375" i="14"/>
  <c r="Y375" i="14"/>
  <c r="X375" i="14"/>
  <c r="V375" i="14"/>
  <c r="H375" i="14"/>
  <c r="G375" i="14"/>
  <c r="F375" i="14"/>
  <c r="E375" i="14"/>
  <c r="C375" i="14"/>
  <c r="B375" i="14"/>
  <c r="AA374" i="14"/>
  <c r="Y374" i="14"/>
  <c r="X374" i="14"/>
  <c r="V374" i="14"/>
  <c r="H374" i="14"/>
  <c r="G374" i="14"/>
  <c r="F374" i="14"/>
  <c r="AD374" i="14" s="1"/>
  <c r="E374" i="14"/>
  <c r="C374" i="14"/>
  <c r="B374" i="14"/>
  <c r="AD373" i="14"/>
  <c r="AA373" i="14"/>
  <c r="Y373" i="14"/>
  <c r="X373" i="14"/>
  <c r="V373" i="14"/>
  <c r="H373" i="14"/>
  <c r="G373" i="14"/>
  <c r="F373" i="14"/>
  <c r="E373" i="14"/>
  <c r="C373" i="14"/>
  <c r="B373" i="14"/>
  <c r="AD372" i="14"/>
  <c r="AA372" i="14"/>
  <c r="Y372" i="14"/>
  <c r="X372" i="14"/>
  <c r="V372" i="14"/>
  <c r="H372" i="14"/>
  <c r="G372" i="14"/>
  <c r="F372" i="14"/>
  <c r="E372" i="14"/>
  <c r="C372" i="14"/>
  <c r="B372" i="14"/>
  <c r="AD371" i="14"/>
  <c r="AA371" i="14"/>
  <c r="Y371" i="14"/>
  <c r="X371" i="14"/>
  <c r="V371" i="14"/>
  <c r="H371" i="14"/>
  <c r="G371" i="14"/>
  <c r="F371" i="14"/>
  <c r="E371" i="14"/>
  <c r="C371" i="14"/>
  <c r="B371" i="14"/>
  <c r="AA370" i="14"/>
  <c r="Y370" i="14"/>
  <c r="X370" i="14"/>
  <c r="V370" i="14"/>
  <c r="H370" i="14"/>
  <c r="G370" i="14"/>
  <c r="F370" i="14"/>
  <c r="AD370" i="14" s="1"/>
  <c r="E370" i="14"/>
  <c r="C370" i="14"/>
  <c r="B370" i="14"/>
  <c r="AD369" i="14"/>
  <c r="AA369" i="14"/>
  <c r="Y369" i="14"/>
  <c r="X369" i="14"/>
  <c r="V369" i="14"/>
  <c r="H369" i="14"/>
  <c r="G369" i="14"/>
  <c r="F369" i="14"/>
  <c r="E369" i="14"/>
  <c r="C369" i="14"/>
  <c r="B369" i="14"/>
  <c r="AD368" i="14"/>
  <c r="AA368" i="14"/>
  <c r="Y368" i="14"/>
  <c r="X368" i="14"/>
  <c r="V368" i="14"/>
  <c r="H368" i="14"/>
  <c r="G368" i="14"/>
  <c r="F368" i="14"/>
  <c r="E368" i="14"/>
  <c r="C368" i="14"/>
  <c r="B368" i="14"/>
  <c r="AD367" i="14"/>
  <c r="AA367" i="14"/>
  <c r="Y367" i="14"/>
  <c r="X367" i="14"/>
  <c r="V367" i="14"/>
  <c r="H367" i="14"/>
  <c r="G367" i="14"/>
  <c r="F367" i="14"/>
  <c r="E367" i="14"/>
  <c r="C367" i="14"/>
  <c r="B367" i="14"/>
  <c r="AD366" i="14"/>
  <c r="AA366" i="14"/>
  <c r="Y366" i="14"/>
  <c r="X366" i="14"/>
  <c r="V366" i="14"/>
  <c r="H366" i="14"/>
  <c r="G366" i="14"/>
  <c r="F366" i="14"/>
  <c r="E366" i="14"/>
  <c r="C366" i="14"/>
  <c r="B366" i="14"/>
  <c r="AA365" i="14"/>
  <c r="Y365" i="14"/>
  <c r="X365" i="14"/>
  <c r="V365" i="14"/>
  <c r="H365" i="14"/>
  <c r="G365" i="14"/>
  <c r="F365" i="14"/>
  <c r="AD365" i="14" s="1"/>
  <c r="E365" i="14"/>
  <c r="C365" i="14"/>
  <c r="B365" i="14"/>
  <c r="AA364" i="14"/>
  <c r="Y364" i="14"/>
  <c r="X364" i="14"/>
  <c r="V364" i="14"/>
  <c r="H364" i="14"/>
  <c r="G364" i="14"/>
  <c r="F364" i="14"/>
  <c r="AD364" i="14" s="1"/>
  <c r="E364" i="14"/>
  <c r="C364" i="14"/>
  <c r="B364" i="14"/>
  <c r="AD363" i="14"/>
  <c r="AA363" i="14"/>
  <c r="Y363" i="14"/>
  <c r="X363" i="14"/>
  <c r="V363" i="14"/>
  <c r="H363" i="14"/>
  <c r="G363" i="14"/>
  <c r="F363" i="14"/>
  <c r="E363" i="14"/>
  <c r="C363" i="14"/>
  <c r="B363" i="14"/>
  <c r="AA362" i="14"/>
  <c r="Y362" i="14"/>
  <c r="X362" i="14"/>
  <c r="V362" i="14"/>
  <c r="H362" i="14"/>
  <c r="G362" i="14"/>
  <c r="F362" i="14"/>
  <c r="AD362" i="14" s="1"/>
  <c r="E362" i="14"/>
  <c r="C362" i="14"/>
  <c r="B362" i="14"/>
  <c r="AD361" i="14"/>
  <c r="AA361" i="14"/>
  <c r="Y361" i="14"/>
  <c r="X361" i="14"/>
  <c r="V361" i="14"/>
  <c r="H361" i="14"/>
  <c r="G361" i="14"/>
  <c r="F361" i="14"/>
  <c r="E361" i="14"/>
  <c r="C361" i="14"/>
  <c r="B361" i="14"/>
  <c r="AA360" i="14"/>
  <c r="Y360" i="14"/>
  <c r="X360" i="14"/>
  <c r="V360" i="14"/>
  <c r="H360" i="14"/>
  <c r="G360" i="14"/>
  <c r="F360" i="14"/>
  <c r="AD360" i="14" s="1"/>
  <c r="E360" i="14"/>
  <c r="C360" i="14"/>
  <c r="B360" i="14"/>
  <c r="AA359" i="14"/>
  <c r="Y359" i="14"/>
  <c r="X359" i="14"/>
  <c r="V359" i="14"/>
  <c r="H359" i="14"/>
  <c r="G359" i="14"/>
  <c r="F359" i="14"/>
  <c r="AD359" i="14" s="1"/>
  <c r="E359" i="14"/>
  <c r="C359" i="14"/>
  <c r="B359" i="14"/>
  <c r="AA358" i="14"/>
  <c r="Y358" i="14"/>
  <c r="X358" i="14"/>
  <c r="V358" i="14"/>
  <c r="H358" i="14"/>
  <c r="G358" i="14"/>
  <c r="F358" i="14"/>
  <c r="AD358" i="14" s="1"/>
  <c r="E358" i="14"/>
  <c r="C358" i="14"/>
  <c r="B358" i="14"/>
  <c r="AA357" i="14"/>
  <c r="Y357" i="14"/>
  <c r="X357" i="14"/>
  <c r="V357" i="14"/>
  <c r="H357" i="14"/>
  <c r="G357" i="14"/>
  <c r="F357" i="14"/>
  <c r="AD357" i="14" s="1"/>
  <c r="E357" i="14"/>
  <c r="C357" i="14"/>
  <c r="B357" i="14"/>
  <c r="AD356" i="14"/>
  <c r="AA356" i="14"/>
  <c r="Y356" i="14"/>
  <c r="X356" i="14"/>
  <c r="V356" i="14"/>
  <c r="H356" i="14"/>
  <c r="G356" i="14"/>
  <c r="F356" i="14"/>
  <c r="E356" i="14"/>
  <c r="C356" i="14"/>
  <c r="B356" i="14"/>
  <c r="AD355" i="14"/>
  <c r="AA355" i="14"/>
  <c r="Y355" i="14"/>
  <c r="X355" i="14"/>
  <c r="V355" i="14"/>
  <c r="H355" i="14"/>
  <c r="G355" i="14"/>
  <c r="F355" i="14"/>
  <c r="E355" i="14"/>
  <c r="C355" i="14"/>
  <c r="B355" i="14"/>
  <c r="AA354" i="14"/>
  <c r="Y354" i="14"/>
  <c r="X354" i="14"/>
  <c r="V354" i="14"/>
  <c r="H354" i="14"/>
  <c r="G354" i="14"/>
  <c r="F354" i="14"/>
  <c r="AD354" i="14" s="1"/>
  <c r="E354" i="14"/>
  <c r="C354" i="14"/>
  <c r="B354" i="14"/>
  <c r="AD353" i="14"/>
  <c r="AA353" i="14"/>
  <c r="Y353" i="14"/>
  <c r="X353" i="14"/>
  <c r="V353" i="14"/>
  <c r="H353" i="14"/>
  <c r="G353" i="14"/>
  <c r="F353" i="14"/>
  <c r="E353" i="14"/>
  <c r="C353" i="14"/>
  <c r="B353" i="14"/>
  <c r="AD352" i="14"/>
  <c r="AA352" i="14"/>
  <c r="Y352" i="14"/>
  <c r="X352" i="14"/>
  <c r="V352" i="14"/>
  <c r="H352" i="14"/>
  <c r="G352" i="14"/>
  <c r="F352" i="14"/>
  <c r="E352" i="14"/>
  <c r="C352" i="14"/>
  <c r="B352" i="14"/>
  <c r="AD351" i="14"/>
  <c r="AA351" i="14"/>
  <c r="Y351" i="14"/>
  <c r="X351" i="14"/>
  <c r="V351" i="14"/>
  <c r="H351" i="14"/>
  <c r="G351" i="14"/>
  <c r="F351" i="14"/>
  <c r="E351" i="14"/>
  <c r="C351" i="14"/>
  <c r="B351" i="14"/>
  <c r="AA350" i="14"/>
  <c r="Y350" i="14"/>
  <c r="X350" i="14"/>
  <c r="V350" i="14"/>
  <c r="H350" i="14"/>
  <c r="G350" i="14"/>
  <c r="F350" i="14"/>
  <c r="AD350" i="14" s="1"/>
  <c r="E350" i="14"/>
  <c r="C350" i="14"/>
  <c r="B350" i="14"/>
  <c r="AA349" i="14"/>
  <c r="Y349" i="14"/>
  <c r="X349" i="14"/>
  <c r="V349" i="14"/>
  <c r="H349" i="14"/>
  <c r="G349" i="14"/>
  <c r="F349" i="14"/>
  <c r="AD349" i="14" s="1"/>
  <c r="E349" i="14"/>
  <c r="C349" i="14"/>
  <c r="B349" i="14"/>
  <c r="AD348" i="14"/>
  <c r="AA348" i="14"/>
  <c r="Y348" i="14"/>
  <c r="X348" i="14"/>
  <c r="V348" i="14"/>
  <c r="H348" i="14"/>
  <c r="G348" i="14"/>
  <c r="F348" i="14"/>
  <c r="E348" i="14"/>
  <c r="C348" i="14"/>
  <c r="B348" i="14"/>
  <c r="AD347" i="14"/>
  <c r="AA347" i="14"/>
  <c r="Y347" i="14"/>
  <c r="X347" i="14"/>
  <c r="V347" i="14"/>
  <c r="H347" i="14"/>
  <c r="G347" i="14"/>
  <c r="F347" i="14"/>
  <c r="E347" i="14"/>
  <c r="C347" i="14"/>
  <c r="B347" i="14"/>
  <c r="AA346" i="14"/>
  <c r="Y346" i="14"/>
  <c r="X346" i="14"/>
  <c r="V346" i="14"/>
  <c r="H346" i="14"/>
  <c r="G346" i="14"/>
  <c r="F346" i="14"/>
  <c r="AD346" i="14" s="1"/>
  <c r="E346" i="14"/>
  <c r="C346" i="14"/>
  <c r="B346" i="14"/>
  <c r="AA345" i="14"/>
  <c r="Y345" i="14"/>
  <c r="X345" i="14"/>
  <c r="V345" i="14"/>
  <c r="H345" i="14"/>
  <c r="G345" i="14"/>
  <c r="F345" i="14"/>
  <c r="AD345" i="14" s="1"/>
  <c r="E345" i="14"/>
  <c r="C345" i="14"/>
  <c r="B345" i="14"/>
  <c r="AA344" i="14"/>
  <c r="Y344" i="14"/>
  <c r="X344" i="14"/>
  <c r="V344" i="14"/>
  <c r="H344" i="14"/>
  <c r="G344" i="14"/>
  <c r="F344" i="14"/>
  <c r="AD344" i="14" s="1"/>
  <c r="E344" i="14"/>
  <c r="C344" i="14"/>
  <c r="B344" i="14"/>
  <c r="AD343" i="14"/>
  <c r="AA343" i="14"/>
  <c r="Y343" i="14"/>
  <c r="X343" i="14"/>
  <c r="V343" i="14"/>
  <c r="H343" i="14"/>
  <c r="G343" i="14"/>
  <c r="F343" i="14"/>
  <c r="E343" i="14"/>
  <c r="C343" i="14"/>
  <c r="B343" i="14"/>
  <c r="AD342" i="14"/>
  <c r="AA342" i="14"/>
  <c r="Y342" i="14"/>
  <c r="X342" i="14"/>
  <c r="V342" i="14"/>
  <c r="H342" i="14"/>
  <c r="G342" i="14"/>
  <c r="F342" i="14"/>
  <c r="E342" i="14"/>
  <c r="C342" i="14"/>
  <c r="B342" i="14"/>
  <c r="AD341" i="14"/>
  <c r="AA341" i="14"/>
  <c r="Y341" i="14"/>
  <c r="X341" i="14"/>
  <c r="V341" i="14"/>
  <c r="H341" i="14"/>
  <c r="G341" i="14"/>
  <c r="F341" i="14"/>
  <c r="E341" i="14"/>
  <c r="C341" i="14"/>
  <c r="B341" i="14"/>
  <c r="AD340" i="14"/>
  <c r="AA340" i="14"/>
  <c r="Y340" i="14"/>
  <c r="X340" i="14"/>
  <c r="V340" i="14"/>
  <c r="H340" i="14"/>
  <c r="G340" i="14"/>
  <c r="F340" i="14"/>
  <c r="E340" i="14"/>
  <c r="C340" i="14"/>
  <c r="B340" i="14"/>
  <c r="AD339" i="14"/>
  <c r="AA339" i="14"/>
  <c r="Y339" i="14"/>
  <c r="X339" i="14"/>
  <c r="V339" i="14"/>
  <c r="H339" i="14"/>
  <c r="G339" i="14"/>
  <c r="F339" i="14"/>
  <c r="E339" i="14"/>
  <c r="C339" i="14"/>
  <c r="B339" i="14"/>
  <c r="AA338" i="14"/>
  <c r="Y338" i="14"/>
  <c r="X338" i="14"/>
  <c r="V338" i="14"/>
  <c r="H338" i="14"/>
  <c r="G338" i="14"/>
  <c r="F338" i="14"/>
  <c r="AD338" i="14" s="1"/>
  <c r="E338" i="14"/>
  <c r="C338" i="14"/>
  <c r="B338" i="14"/>
  <c r="AD337" i="14"/>
  <c r="AA337" i="14"/>
  <c r="Y337" i="14"/>
  <c r="X337" i="14"/>
  <c r="V337" i="14"/>
  <c r="H337" i="14"/>
  <c r="G337" i="14"/>
  <c r="F337" i="14"/>
  <c r="E337" i="14"/>
  <c r="C337" i="14"/>
  <c r="B337" i="14"/>
  <c r="AA336" i="14"/>
  <c r="Y336" i="14"/>
  <c r="X336" i="14"/>
  <c r="V336" i="14"/>
  <c r="H336" i="14"/>
  <c r="G336" i="14"/>
  <c r="F336" i="14"/>
  <c r="AD336" i="14" s="1"/>
  <c r="E336" i="14"/>
  <c r="C336" i="14"/>
  <c r="B336" i="14"/>
  <c r="AD335" i="14"/>
  <c r="AA335" i="14"/>
  <c r="Y335" i="14"/>
  <c r="X335" i="14"/>
  <c r="V335" i="14"/>
  <c r="H335" i="14"/>
  <c r="G335" i="14"/>
  <c r="F335" i="14"/>
  <c r="E335" i="14"/>
  <c r="C335" i="14"/>
  <c r="B335" i="14"/>
  <c r="AA334" i="14"/>
  <c r="Y334" i="14"/>
  <c r="X334" i="14"/>
  <c r="V334" i="14"/>
  <c r="H334" i="14"/>
  <c r="G334" i="14"/>
  <c r="F334" i="14"/>
  <c r="AD334" i="14" s="1"/>
  <c r="E334" i="14"/>
  <c r="C334" i="14"/>
  <c r="B334" i="14"/>
  <c r="AD333" i="14"/>
  <c r="AA333" i="14"/>
  <c r="Y333" i="14"/>
  <c r="X333" i="14"/>
  <c r="V333" i="14"/>
  <c r="H333" i="14"/>
  <c r="G333" i="14"/>
  <c r="F333" i="14"/>
  <c r="E333" i="14"/>
  <c r="C333" i="14"/>
  <c r="B333" i="14"/>
  <c r="AD332" i="14"/>
  <c r="AA332" i="14"/>
  <c r="Y332" i="14"/>
  <c r="X332" i="14"/>
  <c r="V332" i="14"/>
  <c r="H332" i="14"/>
  <c r="G332" i="14"/>
  <c r="F332" i="14"/>
  <c r="E332" i="14"/>
  <c r="C332" i="14"/>
  <c r="B332" i="14"/>
  <c r="AD331" i="14"/>
  <c r="AA331" i="14"/>
  <c r="Y331" i="14"/>
  <c r="X331" i="14"/>
  <c r="V331" i="14"/>
  <c r="H331" i="14"/>
  <c r="G331" i="14"/>
  <c r="F331" i="14"/>
  <c r="E331" i="14"/>
  <c r="C331" i="14"/>
  <c r="B331" i="14"/>
  <c r="AD330" i="14"/>
  <c r="AA330" i="14"/>
  <c r="Y330" i="14"/>
  <c r="X330" i="14"/>
  <c r="V330" i="14"/>
  <c r="H330" i="14"/>
  <c r="G330" i="14"/>
  <c r="F330" i="14"/>
  <c r="E330" i="14"/>
  <c r="C330" i="14"/>
  <c r="B330" i="14"/>
  <c r="AA329" i="14"/>
  <c r="Y329" i="14"/>
  <c r="X329" i="14"/>
  <c r="V329" i="14"/>
  <c r="H329" i="14"/>
  <c r="G329" i="14"/>
  <c r="F329" i="14"/>
  <c r="AD329" i="14" s="1"/>
  <c r="E329" i="14"/>
  <c r="C329" i="14"/>
  <c r="B329" i="14"/>
  <c r="AA328" i="14"/>
  <c r="Y328" i="14"/>
  <c r="X328" i="14"/>
  <c r="V328" i="14"/>
  <c r="H328" i="14"/>
  <c r="G328" i="14"/>
  <c r="F328" i="14"/>
  <c r="AD328" i="14" s="1"/>
  <c r="E328" i="14"/>
  <c r="C328" i="14"/>
  <c r="B328" i="14"/>
  <c r="AD327" i="14"/>
  <c r="AA327" i="14"/>
  <c r="Y327" i="14"/>
  <c r="X327" i="14"/>
  <c r="V327" i="14"/>
  <c r="H327" i="14"/>
  <c r="G327" i="14"/>
  <c r="F327" i="14"/>
  <c r="E327" i="14"/>
  <c r="C327" i="14"/>
  <c r="B327" i="14"/>
  <c r="AA326" i="14"/>
  <c r="Y326" i="14"/>
  <c r="X326" i="14"/>
  <c r="V326" i="14"/>
  <c r="H326" i="14"/>
  <c r="G326" i="14"/>
  <c r="F326" i="14"/>
  <c r="AD326" i="14" s="1"/>
  <c r="E326" i="14"/>
  <c r="C326" i="14"/>
  <c r="B326" i="14"/>
  <c r="AD325" i="14"/>
  <c r="AA325" i="14"/>
  <c r="Y325" i="14"/>
  <c r="X325" i="14"/>
  <c r="V325" i="14"/>
  <c r="H325" i="14"/>
  <c r="G325" i="14"/>
  <c r="F325" i="14"/>
  <c r="E325" i="14"/>
  <c r="C325" i="14"/>
  <c r="B325" i="14"/>
  <c r="AA324" i="14"/>
  <c r="Y324" i="14"/>
  <c r="X324" i="14"/>
  <c r="V324" i="14"/>
  <c r="H324" i="14"/>
  <c r="G324" i="14"/>
  <c r="F324" i="14"/>
  <c r="AD324" i="14" s="1"/>
  <c r="E324" i="14"/>
  <c r="C324" i="14"/>
  <c r="B324" i="14"/>
  <c r="AA323" i="14"/>
  <c r="Y323" i="14"/>
  <c r="X323" i="14"/>
  <c r="V323" i="14"/>
  <c r="H323" i="14"/>
  <c r="G323" i="14"/>
  <c r="F323" i="14"/>
  <c r="AD323" i="14" s="1"/>
  <c r="E323" i="14"/>
  <c r="C323" i="14"/>
  <c r="B323" i="14"/>
  <c r="AA322" i="14"/>
  <c r="Y322" i="14"/>
  <c r="X322" i="14"/>
  <c r="V322" i="14"/>
  <c r="H322" i="14"/>
  <c r="G322" i="14"/>
  <c r="F322" i="14"/>
  <c r="AD322" i="14" s="1"/>
  <c r="E322" i="14"/>
  <c r="C322" i="14"/>
  <c r="B322" i="14"/>
  <c r="AD321" i="14"/>
  <c r="AA321" i="14"/>
  <c r="Y321" i="14"/>
  <c r="X321" i="14"/>
  <c r="V321" i="14"/>
  <c r="H321" i="14"/>
  <c r="G321" i="14"/>
  <c r="F321" i="14"/>
  <c r="E321" i="14"/>
  <c r="C321" i="14"/>
  <c r="B321" i="14"/>
  <c r="AD320" i="14"/>
  <c r="AA320" i="14"/>
  <c r="Y320" i="14"/>
  <c r="X320" i="14"/>
  <c r="V320" i="14"/>
  <c r="H320" i="14"/>
  <c r="G320" i="14"/>
  <c r="F320" i="14"/>
  <c r="E320" i="14"/>
  <c r="C320" i="14"/>
  <c r="B320" i="14"/>
  <c r="AD319" i="14"/>
  <c r="AA319" i="14"/>
  <c r="Y319" i="14"/>
  <c r="X319" i="14"/>
  <c r="V319" i="14"/>
  <c r="H319" i="14"/>
  <c r="G319" i="14"/>
  <c r="F319" i="14"/>
  <c r="E319" i="14"/>
  <c r="C319" i="14"/>
  <c r="B319" i="14"/>
  <c r="AA318" i="14"/>
  <c r="Y318" i="14"/>
  <c r="X318" i="14"/>
  <c r="V318" i="14"/>
  <c r="H318" i="14"/>
  <c r="G318" i="14"/>
  <c r="F318" i="14"/>
  <c r="AD318" i="14" s="1"/>
  <c r="E318" i="14"/>
  <c r="C318" i="14"/>
  <c r="B318" i="14"/>
  <c r="AD317" i="14"/>
  <c r="AA317" i="14"/>
  <c r="Y317" i="14"/>
  <c r="X317" i="14"/>
  <c r="V317" i="14"/>
  <c r="H317" i="14"/>
  <c r="G317" i="14"/>
  <c r="F317" i="14"/>
  <c r="E317" i="14"/>
  <c r="C317" i="14"/>
  <c r="B317" i="14"/>
  <c r="AD316" i="14"/>
  <c r="AA316" i="14"/>
  <c r="Y316" i="14"/>
  <c r="X316" i="14"/>
  <c r="V316" i="14"/>
  <c r="H316" i="14"/>
  <c r="G316" i="14"/>
  <c r="F316" i="14"/>
  <c r="E316" i="14"/>
  <c r="C316" i="14"/>
  <c r="B316" i="14"/>
  <c r="AD315" i="14"/>
  <c r="AA315" i="14"/>
  <c r="Y315" i="14"/>
  <c r="X315" i="14"/>
  <c r="V315" i="14"/>
  <c r="H315" i="14"/>
  <c r="G315" i="14"/>
  <c r="F315" i="14"/>
  <c r="E315" i="14"/>
  <c r="C315" i="14"/>
  <c r="B315" i="14"/>
  <c r="AA314" i="14"/>
  <c r="Y314" i="14"/>
  <c r="X314" i="14"/>
  <c r="V314" i="14"/>
  <c r="H314" i="14"/>
  <c r="G314" i="14"/>
  <c r="F314" i="14"/>
  <c r="AD314" i="14" s="1"/>
  <c r="E314" i="14"/>
  <c r="C314" i="14"/>
  <c r="B314" i="14"/>
  <c r="AA313" i="14"/>
  <c r="Y313" i="14"/>
  <c r="X313" i="14"/>
  <c r="V313" i="14"/>
  <c r="H313" i="14"/>
  <c r="G313" i="14"/>
  <c r="F313" i="14"/>
  <c r="AD313" i="14" s="1"/>
  <c r="E313" i="14"/>
  <c r="C313" i="14"/>
  <c r="B313" i="14"/>
  <c r="AD312" i="14"/>
  <c r="AA312" i="14"/>
  <c r="Y312" i="14"/>
  <c r="X312" i="14"/>
  <c r="V312" i="14"/>
  <c r="H312" i="14"/>
  <c r="G312" i="14"/>
  <c r="F312" i="14"/>
  <c r="E312" i="14"/>
  <c r="C312" i="14"/>
  <c r="B312" i="14"/>
  <c r="AD311" i="14"/>
  <c r="AA311" i="14"/>
  <c r="Y311" i="14"/>
  <c r="X311" i="14"/>
  <c r="V311" i="14"/>
  <c r="H311" i="14"/>
  <c r="G311" i="14"/>
  <c r="F311" i="14"/>
  <c r="E311" i="14"/>
  <c r="C311" i="14"/>
  <c r="B311" i="14"/>
  <c r="AA310" i="14"/>
  <c r="Y310" i="14"/>
  <c r="X310" i="14"/>
  <c r="V310" i="14"/>
  <c r="H310" i="14"/>
  <c r="G310" i="14"/>
  <c r="F310" i="14"/>
  <c r="AD310" i="14" s="1"/>
  <c r="E310" i="14"/>
  <c r="C310" i="14"/>
  <c r="B310" i="14"/>
  <c r="AA309" i="14"/>
  <c r="Y309" i="14"/>
  <c r="X309" i="14"/>
  <c r="V309" i="14"/>
  <c r="H309" i="14"/>
  <c r="G309" i="14"/>
  <c r="F309" i="14"/>
  <c r="AD309" i="14" s="1"/>
  <c r="E309" i="14"/>
  <c r="C309" i="14"/>
  <c r="B309" i="14"/>
  <c r="AA308" i="14"/>
  <c r="Y308" i="14"/>
  <c r="X308" i="14"/>
  <c r="V308" i="14"/>
  <c r="H308" i="14"/>
  <c r="G308" i="14"/>
  <c r="F308" i="14"/>
  <c r="AD308" i="14" s="1"/>
  <c r="E308" i="14"/>
  <c r="C308" i="14"/>
  <c r="B308" i="14"/>
  <c r="AD307" i="14"/>
  <c r="AA307" i="14"/>
  <c r="Y307" i="14"/>
  <c r="X307" i="14"/>
  <c r="V307" i="14"/>
  <c r="H307" i="14"/>
  <c r="G307" i="14"/>
  <c r="F307" i="14"/>
  <c r="E307" i="14"/>
  <c r="C307" i="14"/>
  <c r="B307" i="14"/>
  <c r="AD306" i="14"/>
  <c r="AA306" i="14"/>
  <c r="Y306" i="14"/>
  <c r="X306" i="14"/>
  <c r="V306" i="14"/>
  <c r="H306" i="14"/>
  <c r="G306" i="14"/>
  <c r="F306" i="14"/>
  <c r="E306" i="14"/>
  <c r="C306" i="14"/>
  <c r="B306" i="14"/>
  <c r="AA305" i="14"/>
  <c r="Y305" i="14"/>
  <c r="X305" i="14"/>
  <c r="V305" i="14"/>
  <c r="H305" i="14"/>
  <c r="G305" i="14"/>
  <c r="F305" i="14"/>
  <c r="AD305" i="14" s="1"/>
  <c r="E305" i="14"/>
  <c r="C305" i="14"/>
  <c r="B305" i="14"/>
  <c r="AD304" i="14"/>
  <c r="AA304" i="14"/>
  <c r="Y304" i="14"/>
  <c r="X304" i="14"/>
  <c r="V304" i="14"/>
  <c r="H304" i="14"/>
  <c r="G304" i="14"/>
  <c r="F304" i="14"/>
  <c r="E304" i="14"/>
  <c r="C304" i="14"/>
  <c r="B304" i="14"/>
  <c r="AD303" i="14"/>
  <c r="AA303" i="14"/>
  <c r="Y303" i="14"/>
  <c r="X303" i="14"/>
  <c r="V303" i="14"/>
  <c r="H303" i="14"/>
  <c r="G303" i="14"/>
  <c r="F303" i="14"/>
  <c r="E303" i="14"/>
  <c r="C303" i="14"/>
  <c r="B303" i="14"/>
  <c r="AA302" i="14"/>
  <c r="Y302" i="14"/>
  <c r="X302" i="14"/>
  <c r="V302" i="14"/>
  <c r="H302" i="14"/>
  <c r="G302" i="14"/>
  <c r="F302" i="14"/>
  <c r="AD302" i="14" s="1"/>
  <c r="E302" i="14"/>
  <c r="C302" i="14"/>
  <c r="B302" i="14"/>
  <c r="AD301" i="14"/>
  <c r="AA301" i="14"/>
  <c r="Y301" i="14"/>
  <c r="X301" i="14"/>
  <c r="V301" i="14"/>
  <c r="H301" i="14"/>
  <c r="G301" i="14"/>
  <c r="F301" i="14"/>
  <c r="E301" i="14"/>
  <c r="C301" i="14"/>
  <c r="B301" i="14"/>
  <c r="AD300" i="14"/>
  <c r="AA300" i="14"/>
  <c r="Y300" i="14"/>
  <c r="X300" i="14"/>
  <c r="V300" i="14"/>
  <c r="H300" i="14"/>
  <c r="G300" i="14"/>
  <c r="F300" i="14"/>
  <c r="E300" i="14"/>
  <c r="C300" i="14"/>
  <c r="B300" i="14"/>
  <c r="AD299" i="14"/>
  <c r="AA299" i="14"/>
  <c r="Y299" i="14"/>
  <c r="X299" i="14"/>
  <c r="V299" i="14"/>
  <c r="H299" i="14"/>
  <c r="G299" i="14"/>
  <c r="F299" i="14"/>
  <c r="E299" i="14"/>
  <c r="C299" i="14"/>
  <c r="B299" i="14"/>
  <c r="AA298" i="14"/>
  <c r="Y298" i="14"/>
  <c r="X298" i="14"/>
  <c r="V298" i="14"/>
  <c r="H298" i="14"/>
  <c r="G298" i="14"/>
  <c r="F298" i="14"/>
  <c r="AD298" i="14" s="1"/>
  <c r="E298" i="14"/>
  <c r="C298" i="14"/>
  <c r="B298" i="14"/>
  <c r="AD297" i="14"/>
  <c r="AA297" i="14"/>
  <c r="Y297" i="14"/>
  <c r="X297" i="14"/>
  <c r="V297" i="14"/>
  <c r="H297" i="14"/>
  <c r="G297" i="14"/>
  <c r="F297" i="14"/>
  <c r="E297" i="14"/>
  <c r="C297" i="14"/>
  <c r="B297" i="14"/>
  <c r="AD296" i="14"/>
  <c r="AA296" i="14"/>
  <c r="Y296" i="14"/>
  <c r="X296" i="14"/>
  <c r="V296" i="14"/>
  <c r="H296" i="14"/>
  <c r="G296" i="14"/>
  <c r="F296" i="14"/>
  <c r="E296" i="14"/>
  <c r="C296" i="14"/>
  <c r="B296" i="14"/>
  <c r="AD295" i="14"/>
  <c r="AA295" i="14"/>
  <c r="Y295" i="14"/>
  <c r="X295" i="14"/>
  <c r="V295" i="14"/>
  <c r="H295" i="14"/>
  <c r="G295" i="14"/>
  <c r="F295" i="14"/>
  <c r="E295" i="14"/>
  <c r="C295" i="14"/>
  <c r="B295" i="14"/>
  <c r="AD294" i="14"/>
  <c r="AA294" i="14"/>
  <c r="Y294" i="14"/>
  <c r="X294" i="14"/>
  <c r="V294" i="14"/>
  <c r="H294" i="14"/>
  <c r="G294" i="14"/>
  <c r="F294" i="14"/>
  <c r="E294" i="14"/>
  <c r="C294" i="14"/>
  <c r="B294" i="14"/>
  <c r="AA293" i="14"/>
  <c r="Y293" i="14"/>
  <c r="X293" i="14"/>
  <c r="V293" i="14"/>
  <c r="H293" i="14"/>
  <c r="G293" i="14"/>
  <c r="F293" i="14"/>
  <c r="AD293" i="14" s="1"/>
  <c r="E293" i="14"/>
  <c r="C293" i="14"/>
  <c r="B293" i="14"/>
  <c r="AA292" i="14"/>
  <c r="Y292" i="14"/>
  <c r="X292" i="14"/>
  <c r="V292" i="14"/>
  <c r="H292" i="14"/>
  <c r="G292" i="14"/>
  <c r="F292" i="14"/>
  <c r="AD292" i="14" s="1"/>
  <c r="E292" i="14"/>
  <c r="C292" i="14"/>
  <c r="B292" i="14"/>
  <c r="AD291" i="14"/>
  <c r="AA291" i="14"/>
  <c r="Y291" i="14"/>
  <c r="X291" i="14"/>
  <c r="V291" i="14"/>
  <c r="H291" i="14"/>
  <c r="G291" i="14"/>
  <c r="F291" i="14"/>
  <c r="E291" i="14"/>
  <c r="C291" i="14"/>
  <c r="B291" i="14"/>
  <c r="AA290" i="14"/>
  <c r="Y290" i="14"/>
  <c r="X290" i="14"/>
  <c r="V290" i="14"/>
  <c r="H290" i="14"/>
  <c r="G290" i="14"/>
  <c r="F290" i="14"/>
  <c r="AD290" i="14" s="1"/>
  <c r="E290" i="14"/>
  <c r="C290" i="14"/>
  <c r="B290" i="14"/>
  <c r="AD289" i="14"/>
  <c r="AA289" i="14"/>
  <c r="Y289" i="14"/>
  <c r="X289" i="14"/>
  <c r="V289" i="14"/>
  <c r="H289" i="14"/>
  <c r="G289" i="14"/>
  <c r="F289" i="14"/>
  <c r="E289" i="14"/>
  <c r="C289" i="14"/>
  <c r="B289" i="14"/>
  <c r="AA288" i="14"/>
  <c r="Y288" i="14"/>
  <c r="X288" i="14"/>
  <c r="V288" i="14"/>
  <c r="H288" i="14"/>
  <c r="G288" i="14"/>
  <c r="F288" i="14"/>
  <c r="AD288" i="14" s="1"/>
  <c r="E288" i="14"/>
  <c r="C288" i="14"/>
  <c r="B288" i="14"/>
  <c r="AA287" i="14"/>
  <c r="Y287" i="14"/>
  <c r="X287" i="14"/>
  <c r="V287" i="14"/>
  <c r="H287" i="14"/>
  <c r="G287" i="14"/>
  <c r="F287" i="14"/>
  <c r="AD287" i="14" s="1"/>
  <c r="E287" i="14"/>
  <c r="C287" i="14"/>
  <c r="B287" i="14"/>
  <c r="AA286" i="14"/>
  <c r="Y286" i="14"/>
  <c r="X286" i="14"/>
  <c r="V286" i="14"/>
  <c r="H286" i="14"/>
  <c r="G286" i="14"/>
  <c r="F286" i="14"/>
  <c r="AD286" i="14" s="1"/>
  <c r="E286" i="14"/>
  <c r="C286" i="14"/>
  <c r="B286" i="14"/>
  <c r="AA285" i="14"/>
  <c r="Y285" i="14"/>
  <c r="X285" i="14"/>
  <c r="V285" i="14"/>
  <c r="H285" i="14"/>
  <c r="G285" i="14"/>
  <c r="F285" i="14"/>
  <c r="AD285" i="14" s="1"/>
  <c r="E285" i="14"/>
  <c r="C285" i="14"/>
  <c r="B285" i="14"/>
  <c r="AD284" i="14"/>
  <c r="AA284" i="14"/>
  <c r="Y284" i="14"/>
  <c r="X284" i="14"/>
  <c r="V284" i="14"/>
  <c r="H284" i="14"/>
  <c r="G284" i="14"/>
  <c r="F284" i="14"/>
  <c r="E284" i="14"/>
  <c r="C284" i="14"/>
  <c r="B284" i="14"/>
  <c r="AD283" i="14"/>
  <c r="AA283" i="14"/>
  <c r="Y283" i="14"/>
  <c r="X283" i="14"/>
  <c r="V283" i="14"/>
  <c r="H283" i="14"/>
  <c r="G283" i="14"/>
  <c r="F283" i="14"/>
  <c r="E283" i="14"/>
  <c r="C283" i="14"/>
  <c r="B283" i="14"/>
  <c r="AA282" i="14"/>
  <c r="Y282" i="14"/>
  <c r="X282" i="14"/>
  <c r="V282" i="14"/>
  <c r="H282" i="14"/>
  <c r="G282" i="14"/>
  <c r="F282" i="14"/>
  <c r="AD282" i="14" s="1"/>
  <c r="E282" i="14"/>
  <c r="C282" i="14"/>
  <c r="B282" i="14"/>
  <c r="AD281" i="14"/>
  <c r="AA281" i="14"/>
  <c r="Y281" i="14"/>
  <c r="X281" i="14"/>
  <c r="V281" i="14"/>
  <c r="H281" i="14"/>
  <c r="G281" i="14"/>
  <c r="F281" i="14"/>
  <c r="E281" i="14"/>
  <c r="C281" i="14"/>
  <c r="B281" i="14"/>
  <c r="AD280" i="14"/>
  <c r="AA280" i="14"/>
  <c r="Y280" i="14"/>
  <c r="X280" i="14"/>
  <c r="V280" i="14"/>
  <c r="H280" i="14"/>
  <c r="G280" i="14"/>
  <c r="F280" i="14"/>
  <c r="E280" i="14"/>
  <c r="C280" i="14"/>
  <c r="B280" i="14"/>
  <c r="AD279" i="14"/>
  <c r="AA279" i="14"/>
  <c r="Y279" i="14"/>
  <c r="X279" i="14"/>
  <c r="V279" i="14"/>
  <c r="H279" i="14"/>
  <c r="G279" i="14"/>
  <c r="F279" i="14"/>
  <c r="E279" i="14"/>
  <c r="C279" i="14"/>
  <c r="B279" i="14"/>
  <c r="AA278" i="14"/>
  <c r="Y278" i="14"/>
  <c r="X278" i="14"/>
  <c r="V278" i="14"/>
  <c r="H278" i="14"/>
  <c r="G278" i="14"/>
  <c r="F278" i="14"/>
  <c r="AD278" i="14" s="1"/>
  <c r="E278" i="14"/>
  <c r="C278" i="14"/>
  <c r="B278" i="14"/>
  <c r="AA277" i="14"/>
  <c r="Y277" i="14"/>
  <c r="X277" i="14"/>
  <c r="V277" i="14"/>
  <c r="H277" i="14"/>
  <c r="G277" i="14"/>
  <c r="F277" i="14"/>
  <c r="AD277" i="14" s="1"/>
  <c r="E277" i="14"/>
  <c r="C277" i="14"/>
  <c r="B277" i="14"/>
  <c r="AD276" i="14"/>
  <c r="AA276" i="14"/>
  <c r="Y276" i="14"/>
  <c r="X276" i="14"/>
  <c r="V276" i="14"/>
  <c r="H276" i="14"/>
  <c r="G276" i="14"/>
  <c r="F276" i="14"/>
  <c r="E276" i="14"/>
  <c r="C276" i="14"/>
  <c r="B276" i="14"/>
  <c r="AD275" i="14"/>
  <c r="AA275" i="14"/>
  <c r="Y275" i="14"/>
  <c r="X275" i="14"/>
  <c r="V275" i="14"/>
  <c r="H275" i="14"/>
  <c r="G275" i="14"/>
  <c r="F275" i="14"/>
  <c r="E275" i="14"/>
  <c r="C275" i="14"/>
  <c r="B275" i="14"/>
  <c r="AA274" i="14"/>
  <c r="Y274" i="14"/>
  <c r="X274" i="14"/>
  <c r="V274" i="14"/>
  <c r="H274" i="14"/>
  <c r="G274" i="14"/>
  <c r="F274" i="14"/>
  <c r="AD274" i="14" s="1"/>
  <c r="E274" i="14"/>
  <c r="C274" i="14"/>
  <c r="B274" i="14"/>
  <c r="AA273" i="14"/>
  <c r="Y273" i="14"/>
  <c r="X273" i="14"/>
  <c r="V273" i="14"/>
  <c r="H273" i="14"/>
  <c r="G273" i="14"/>
  <c r="F273" i="14"/>
  <c r="AD273" i="14" s="1"/>
  <c r="E273" i="14"/>
  <c r="C273" i="14"/>
  <c r="B273" i="14"/>
  <c r="AA272" i="14"/>
  <c r="Y272" i="14"/>
  <c r="X272" i="14"/>
  <c r="V272" i="14"/>
  <c r="H272" i="14"/>
  <c r="G272" i="14"/>
  <c r="F272" i="14"/>
  <c r="AD272" i="14" s="1"/>
  <c r="E272" i="14"/>
  <c r="C272" i="14"/>
  <c r="B272" i="14"/>
  <c r="AD271" i="14"/>
  <c r="AA271" i="14"/>
  <c r="Y271" i="14"/>
  <c r="X271" i="14"/>
  <c r="V271" i="14"/>
  <c r="H271" i="14"/>
  <c r="G271" i="14"/>
  <c r="F271" i="14"/>
  <c r="E271" i="14"/>
  <c r="C271" i="14"/>
  <c r="B271" i="14"/>
  <c r="AD270" i="14"/>
  <c r="AA270" i="14"/>
  <c r="Y270" i="14"/>
  <c r="X270" i="14"/>
  <c r="V270" i="14"/>
  <c r="H270" i="14"/>
  <c r="G270" i="14"/>
  <c r="F270" i="14"/>
  <c r="E270" i="14"/>
  <c r="C270" i="14"/>
  <c r="B270" i="14"/>
  <c r="AD269" i="14"/>
  <c r="AA269" i="14"/>
  <c r="Y269" i="14"/>
  <c r="X269" i="14"/>
  <c r="V269" i="14"/>
  <c r="H269" i="14"/>
  <c r="G269" i="14"/>
  <c r="F269" i="14"/>
  <c r="E269" i="14"/>
  <c r="C269" i="14"/>
  <c r="B269" i="14"/>
  <c r="AD268" i="14"/>
  <c r="AA268" i="14"/>
  <c r="Y268" i="14"/>
  <c r="X268" i="14"/>
  <c r="V268" i="14"/>
  <c r="H268" i="14"/>
  <c r="G268" i="14"/>
  <c r="F268" i="14"/>
  <c r="E268" i="14"/>
  <c r="C268" i="14"/>
  <c r="B268" i="14"/>
  <c r="AD267" i="14"/>
  <c r="AA267" i="14"/>
  <c r="Y267" i="14"/>
  <c r="X267" i="14"/>
  <c r="V267" i="14"/>
  <c r="H267" i="14"/>
  <c r="G267" i="14"/>
  <c r="F267" i="14"/>
  <c r="E267" i="14"/>
  <c r="C267" i="14"/>
  <c r="B267" i="14"/>
  <c r="AA266" i="14"/>
  <c r="Y266" i="14"/>
  <c r="X266" i="14"/>
  <c r="V266" i="14"/>
  <c r="H266" i="14"/>
  <c r="G266" i="14"/>
  <c r="F266" i="14"/>
  <c r="AD266" i="14" s="1"/>
  <c r="E266" i="14"/>
  <c r="C266" i="14"/>
  <c r="B266" i="14"/>
  <c r="AD265" i="14"/>
  <c r="AA265" i="14"/>
  <c r="Y265" i="14"/>
  <c r="X265" i="14"/>
  <c r="V265" i="14"/>
  <c r="H265" i="14"/>
  <c r="G265" i="14"/>
  <c r="F265" i="14"/>
  <c r="E265" i="14"/>
  <c r="C265" i="14"/>
  <c r="B265" i="14"/>
  <c r="AA264" i="14"/>
  <c r="Y264" i="14"/>
  <c r="X264" i="14"/>
  <c r="V264" i="14"/>
  <c r="H264" i="14"/>
  <c r="G264" i="14"/>
  <c r="F264" i="14"/>
  <c r="AD264" i="14" s="1"/>
  <c r="E264" i="14"/>
  <c r="C264" i="14"/>
  <c r="B264" i="14"/>
  <c r="AD263" i="14"/>
  <c r="AA263" i="14"/>
  <c r="Y263" i="14"/>
  <c r="X263" i="14"/>
  <c r="V263" i="14"/>
  <c r="H263" i="14"/>
  <c r="G263" i="14"/>
  <c r="F263" i="14"/>
  <c r="E263" i="14"/>
  <c r="C263" i="14"/>
  <c r="B263" i="14"/>
  <c r="AA262" i="14"/>
  <c r="Y262" i="14"/>
  <c r="X262" i="14"/>
  <c r="V262" i="14"/>
  <c r="H262" i="14"/>
  <c r="G262" i="14"/>
  <c r="F262" i="14"/>
  <c r="AD262" i="14" s="1"/>
  <c r="E262" i="14"/>
  <c r="C262" i="14"/>
  <c r="B262" i="14"/>
  <c r="AD261" i="14"/>
  <c r="AA261" i="14"/>
  <c r="Y261" i="14"/>
  <c r="X261" i="14"/>
  <c r="V261" i="14"/>
  <c r="H261" i="14"/>
  <c r="G261" i="14"/>
  <c r="F261" i="14"/>
  <c r="E261" i="14"/>
  <c r="C261" i="14"/>
  <c r="B261" i="14"/>
  <c r="AD260" i="14"/>
  <c r="AA260" i="14"/>
  <c r="Y260" i="14"/>
  <c r="X260" i="14"/>
  <c r="V260" i="14"/>
  <c r="H260" i="14"/>
  <c r="G260" i="14"/>
  <c r="F260" i="14"/>
  <c r="E260" i="14"/>
  <c r="C260" i="14"/>
  <c r="B260" i="14"/>
  <c r="AD259" i="14"/>
  <c r="AA259" i="14"/>
  <c r="Y259" i="14"/>
  <c r="X259" i="14"/>
  <c r="V259" i="14"/>
  <c r="H259" i="14"/>
  <c r="G259" i="14"/>
  <c r="F259" i="14"/>
  <c r="E259" i="14"/>
  <c r="C259" i="14"/>
  <c r="B259" i="14"/>
  <c r="AD258" i="14"/>
  <c r="AA258" i="14"/>
  <c r="Y258" i="14"/>
  <c r="X258" i="14"/>
  <c r="V258" i="14"/>
  <c r="H258" i="14"/>
  <c r="G258" i="14"/>
  <c r="F258" i="14"/>
  <c r="E258" i="14"/>
  <c r="C258" i="14"/>
  <c r="B258" i="14"/>
  <c r="AA257" i="14"/>
  <c r="Y257" i="14"/>
  <c r="X257" i="14"/>
  <c r="V257" i="14"/>
  <c r="H257" i="14"/>
  <c r="G257" i="14"/>
  <c r="F257" i="14"/>
  <c r="AD257" i="14" s="1"/>
  <c r="E257" i="14"/>
  <c r="C257" i="14"/>
  <c r="B257" i="14"/>
  <c r="AA256" i="14"/>
  <c r="Y256" i="14"/>
  <c r="X256" i="14"/>
  <c r="V256" i="14"/>
  <c r="H256" i="14"/>
  <c r="G256" i="14"/>
  <c r="F256" i="14"/>
  <c r="AD256" i="14" s="1"/>
  <c r="E256" i="14"/>
  <c r="C256" i="14"/>
  <c r="B256" i="14"/>
  <c r="AD255" i="14"/>
  <c r="AA255" i="14"/>
  <c r="Y255" i="14"/>
  <c r="X255" i="14"/>
  <c r="V255" i="14"/>
  <c r="H255" i="14"/>
  <c r="G255" i="14"/>
  <c r="F255" i="14"/>
  <c r="E255" i="14"/>
  <c r="C255" i="14"/>
  <c r="B255" i="14"/>
  <c r="AA254" i="14"/>
  <c r="Y254" i="14"/>
  <c r="X254" i="14"/>
  <c r="V254" i="14"/>
  <c r="H254" i="14"/>
  <c r="G254" i="14"/>
  <c r="F254" i="14"/>
  <c r="AD254" i="14" s="1"/>
  <c r="E254" i="14"/>
  <c r="C254" i="14"/>
  <c r="B254" i="14"/>
  <c r="AD253" i="14"/>
  <c r="AA253" i="14"/>
  <c r="Y253" i="14"/>
  <c r="X253" i="14"/>
  <c r="V253" i="14"/>
  <c r="H253" i="14"/>
  <c r="G253" i="14"/>
  <c r="F253" i="14"/>
  <c r="E253" i="14"/>
  <c r="C253" i="14"/>
  <c r="B253" i="14"/>
  <c r="AA252" i="14"/>
  <c r="Y252" i="14"/>
  <c r="X252" i="14"/>
  <c r="V252" i="14"/>
  <c r="H252" i="14"/>
  <c r="G252" i="14"/>
  <c r="F252" i="14"/>
  <c r="AD252" i="14" s="1"/>
  <c r="E252" i="14"/>
  <c r="C252" i="14"/>
  <c r="B252" i="14"/>
  <c r="AA251" i="14"/>
  <c r="Y251" i="14"/>
  <c r="X251" i="14"/>
  <c r="V251" i="14"/>
  <c r="H251" i="14"/>
  <c r="G251" i="14"/>
  <c r="F251" i="14"/>
  <c r="AD251" i="14" s="1"/>
  <c r="E251" i="14"/>
  <c r="C251" i="14"/>
  <c r="B251" i="14"/>
  <c r="AA250" i="14"/>
  <c r="Y250" i="14"/>
  <c r="X250" i="14"/>
  <c r="V250" i="14"/>
  <c r="H250" i="14"/>
  <c r="G250" i="14"/>
  <c r="F250" i="14"/>
  <c r="AD250" i="14" s="1"/>
  <c r="E250" i="14"/>
  <c r="C250" i="14"/>
  <c r="B250" i="14"/>
  <c r="AD249" i="14"/>
  <c r="AA249" i="14"/>
  <c r="Y249" i="14"/>
  <c r="X249" i="14"/>
  <c r="V249" i="14"/>
  <c r="H249" i="14"/>
  <c r="G249" i="14"/>
  <c r="F249" i="14"/>
  <c r="E249" i="14"/>
  <c r="C249" i="14"/>
  <c r="B249" i="14"/>
  <c r="AD248" i="14"/>
  <c r="AA248" i="14"/>
  <c r="Y248" i="14"/>
  <c r="X248" i="14"/>
  <c r="V248" i="14"/>
  <c r="H248" i="14"/>
  <c r="G248" i="14"/>
  <c r="F248" i="14"/>
  <c r="E248" i="14"/>
  <c r="C248" i="14"/>
  <c r="B248" i="14"/>
  <c r="AD247" i="14"/>
  <c r="AA247" i="14"/>
  <c r="Y247" i="14"/>
  <c r="X247" i="14"/>
  <c r="V247" i="14"/>
  <c r="H247" i="14"/>
  <c r="G247" i="14"/>
  <c r="F247" i="14"/>
  <c r="E247" i="14"/>
  <c r="C247" i="14"/>
  <c r="B247" i="14"/>
  <c r="AA246" i="14"/>
  <c r="Y246" i="14"/>
  <c r="X246" i="14"/>
  <c r="V246" i="14"/>
  <c r="H246" i="14"/>
  <c r="G246" i="14"/>
  <c r="F246" i="14"/>
  <c r="AD246" i="14" s="1"/>
  <c r="E246" i="14"/>
  <c r="C246" i="14"/>
  <c r="B246" i="14"/>
  <c r="AD245" i="14"/>
  <c r="AA245" i="14"/>
  <c r="Y245" i="14"/>
  <c r="X245" i="14"/>
  <c r="V245" i="14"/>
  <c r="H245" i="14"/>
  <c r="G245" i="14"/>
  <c r="F245" i="14"/>
  <c r="E245" i="14"/>
  <c r="C245" i="14"/>
  <c r="B245" i="14"/>
  <c r="AD244" i="14"/>
  <c r="AA244" i="14"/>
  <c r="Y244" i="14"/>
  <c r="X244" i="14"/>
  <c r="V244" i="14"/>
  <c r="H244" i="14"/>
  <c r="G244" i="14"/>
  <c r="F244" i="14"/>
  <c r="E244" i="14"/>
  <c r="C244" i="14"/>
  <c r="B244" i="14"/>
  <c r="AD243" i="14"/>
  <c r="AA243" i="14"/>
  <c r="Y243" i="14"/>
  <c r="X243" i="14"/>
  <c r="V243" i="14"/>
  <c r="H243" i="14"/>
  <c r="G243" i="14"/>
  <c r="F243" i="14"/>
  <c r="E243" i="14"/>
  <c r="C243" i="14"/>
  <c r="B243" i="14"/>
  <c r="AA242" i="14"/>
  <c r="Y242" i="14"/>
  <c r="X242" i="14"/>
  <c r="V242" i="14"/>
  <c r="H242" i="14"/>
  <c r="G242" i="14"/>
  <c r="F242" i="14"/>
  <c r="AD242" i="14" s="1"/>
  <c r="E242" i="14"/>
  <c r="C242" i="14"/>
  <c r="B242" i="14"/>
  <c r="AA241" i="14"/>
  <c r="Y241" i="14"/>
  <c r="X241" i="14"/>
  <c r="V241" i="14"/>
  <c r="H241" i="14"/>
  <c r="G241" i="14"/>
  <c r="F241" i="14"/>
  <c r="AD241" i="14" s="1"/>
  <c r="E241" i="14"/>
  <c r="C241" i="14"/>
  <c r="B241" i="14"/>
  <c r="AD240" i="14"/>
  <c r="AA240" i="14"/>
  <c r="Y240" i="14"/>
  <c r="X240" i="14"/>
  <c r="V240" i="14"/>
  <c r="H240" i="14"/>
  <c r="G240" i="14"/>
  <c r="F240" i="14"/>
  <c r="E240" i="14"/>
  <c r="C240" i="14"/>
  <c r="B240" i="14"/>
  <c r="AD239" i="14"/>
  <c r="AA239" i="14"/>
  <c r="Y239" i="14"/>
  <c r="X239" i="14"/>
  <c r="V239" i="14"/>
  <c r="H239" i="14"/>
  <c r="G239" i="14"/>
  <c r="F239" i="14"/>
  <c r="E239" i="14"/>
  <c r="C239" i="14"/>
  <c r="B239" i="14"/>
  <c r="AA238" i="14"/>
  <c r="Y238" i="14"/>
  <c r="X238" i="14"/>
  <c r="V238" i="14"/>
  <c r="H238" i="14"/>
  <c r="G238" i="14"/>
  <c r="F238" i="14"/>
  <c r="AD238" i="14" s="1"/>
  <c r="E238" i="14"/>
  <c r="C238" i="14"/>
  <c r="B238" i="14"/>
  <c r="AA237" i="14"/>
  <c r="Y237" i="14"/>
  <c r="X237" i="14"/>
  <c r="V237" i="14"/>
  <c r="H237" i="14"/>
  <c r="G237" i="14"/>
  <c r="F237" i="14"/>
  <c r="AD237" i="14" s="1"/>
  <c r="E237" i="14"/>
  <c r="C237" i="14"/>
  <c r="B237" i="14"/>
  <c r="AA236" i="14"/>
  <c r="Y236" i="14"/>
  <c r="X236" i="14"/>
  <c r="V236" i="14"/>
  <c r="H236" i="14"/>
  <c r="G236" i="14"/>
  <c r="F236" i="14"/>
  <c r="AD236" i="14" s="1"/>
  <c r="E236" i="14"/>
  <c r="C236" i="14"/>
  <c r="B236" i="14"/>
  <c r="AD235" i="14"/>
  <c r="AA235" i="14"/>
  <c r="Y235" i="14"/>
  <c r="X235" i="14"/>
  <c r="V235" i="14"/>
  <c r="H235" i="14"/>
  <c r="G235" i="14"/>
  <c r="F235" i="14"/>
  <c r="E235" i="14"/>
  <c r="C235" i="14"/>
  <c r="B235" i="14"/>
  <c r="AD234" i="14"/>
  <c r="AA234" i="14"/>
  <c r="Y234" i="14"/>
  <c r="X234" i="14"/>
  <c r="V234" i="14"/>
  <c r="H234" i="14"/>
  <c r="G234" i="14"/>
  <c r="F234" i="14"/>
  <c r="E234" i="14"/>
  <c r="C234" i="14"/>
  <c r="B234" i="14"/>
  <c r="AA233" i="14"/>
  <c r="Y233" i="14"/>
  <c r="X233" i="14"/>
  <c r="V233" i="14"/>
  <c r="H233" i="14"/>
  <c r="G233" i="14"/>
  <c r="F233" i="14"/>
  <c r="AD233" i="14" s="1"/>
  <c r="E233" i="14"/>
  <c r="C233" i="14"/>
  <c r="B233" i="14"/>
  <c r="AD232" i="14"/>
  <c r="AA232" i="14"/>
  <c r="Y232" i="14"/>
  <c r="X232" i="14"/>
  <c r="V232" i="14"/>
  <c r="H232" i="14"/>
  <c r="G232" i="14"/>
  <c r="F232" i="14"/>
  <c r="E232" i="14"/>
  <c r="C232" i="14"/>
  <c r="B232" i="14"/>
  <c r="AD231" i="14"/>
  <c r="AA231" i="14"/>
  <c r="Y231" i="14"/>
  <c r="X231" i="14"/>
  <c r="V231" i="14"/>
  <c r="H231" i="14"/>
  <c r="G231" i="14"/>
  <c r="F231" i="14"/>
  <c r="E231" i="14"/>
  <c r="C231" i="14"/>
  <c r="B231" i="14"/>
  <c r="AA230" i="14"/>
  <c r="Y230" i="14"/>
  <c r="X230" i="14"/>
  <c r="V230" i="14"/>
  <c r="H230" i="14"/>
  <c r="G230" i="14"/>
  <c r="F230" i="14"/>
  <c r="AD230" i="14" s="1"/>
  <c r="E230" i="14"/>
  <c r="C230" i="14"/>
  <c r="B230" i="14"/>
  <c r="AD229" i="14"/>
  <c r="AA229" i="14"/>
  <c r="Y229" i="14"/>
  <c r="X229" i="14"/>
  <c r="V229" i="14"/>
  <c r="H229" i="14"/>
  <c r="G229" i="14"/>
  <c r="F229" i="14"/>
  <c r="E229" i="14"/>
  <c r="C229" i="14"/>
  <c r="B229" i="14"/>
  <c r="AD228" i="14"/>
  <c r="AA228" i="14"/>
  <c r="Y228" i="14"/>
  <c r="X228" i="14"/>
  <c r="V228" i="14"/>
  <c r="H228" i="14"/>
  <c r="G228" i="14"/>
  <c r="F228" i="14"/>
  <c r="E228" i="14"/>
  <c r="C228" i="14"/>
  <c r="B228" i="14"/>
  <c r="AD227" i="14"/>
  <c r="AA227" i="14"/>
  <c r="Y227" i="14"/>
  <c r="X227" i="14"/>
  <c r="V227" i="14"/>
  <c r="H227" i="14"/>
  <c r="G227" i="14"/>
  <c r="F227" i="14"/>
  <c r="E227" i="14"/>
  <c r="C227" i="14"/>
  <c r="B227" i="14"/>
  <c r="AA226" i="14"/>
  <c r="Y226" i="14"/>
  <c r="X226" i="14"/>
  <c r="V226" i="14"/>
  <c r="H226" i="14"/>
  <c r="G226" i="14"/>
  <c r="F226" i="14"/>
  <c r="AD226" i="14" s="1"/>
  <c r="E226" i="14"/>
  <c r="C226" i="14"/>
  <c r="B226" i="14"/>
  <c r="AD225" i="14"/>
  <c r="AA225" i="14"/>
  <c r="Y225" i="14"/>
  <c r="X225" i="14"/>
  <c r="V225" i="14"/>
  <c r="H225" i="14"/>
  <c r="G225" i="14"/>
  <c r="F225" i="14"/>
  <c r="E225" i="14"/>
  <c r="C225" i="14"/>
  <c r="B225" i="14"/>
  <c r="AD224" i="14"/>
  <c r="AA224" i="14"/>
  <c r="Y224" i="14"/>
  <c r="X224" i="14"/>
  <c r="V224" i="14"/>
  <c r="H224" i="14"/>
  <c r="G224" i="14"/>
  <c r="F224" i="14"/>
  <c r="E224" i="14"/>
  <c r="C224" i="14"/>
  <c r="B224" i="14"/>
  <c r="AD223" i="14"/>
  <c r="AA223" i="14"/>
  <c r="Y223" i="14"/>
  <c r="X223" i="14"/>
  <c r="V223" i="14"/>
  <c r="H223" i="14"/>
  <c r="G223" i="14"/>
  <c r="F223" i="14"/>
  <c r="E223" i="14"/>
  <c r="C223" i="14"/>
  <c r="B223" i="14"/>
  <c r="AD222" i="14"/>
  <c r="AA222" i="14"/>
  <c r="Y222" i="14"/>
  <c r="X222" i="14"/>
  <c r="V222" i="14"/>
  <c r="H222" i="14"/>
  <c r="G222" i="14"/>
  <c r="F222" i="14"/>
  <c r="E222" i="14"/>
  <c r="C222" i="14"/>
  <c r="B222" i="14"/>
  <c r="AA221" i="14"/>
  <c r="Y221" i="14"/>
  <c r="X221" i="14"/>
  <c r="V221" i="14"/>
  <c r="H221" i="14"/>
  <c r="G221" i="14"/>
  <c r="F221" i="14"/>
  <c r="AD221" i="14" s="1"/>
  <c r="E221" i="14"/>
  <c r="C221" i="14"/>
  <c r="B221" i="14"/>
  <c r="AA220" i="14"/>
  <c r="Y220" i="14"/>
  <c r="X220" i="14"/>
  <c r="V220" i="14"/>
  <c r="H220" i="14"/>
  <c r="G220" i="14"/>
  <c r="F220" i="14"/>
  <c r="AD220" i="14" s="1"/>
  <c r="E220" i="14"/>
  <c r="C220" i="14"/>
  <c r="B220" i="14"/>
  <c r="AD219" i="14"/>
  <c r="AA219" i="14"/>
  <c r="Y219" i="14"/>
  <c r="X219" i="14"/>
  <c r="V219" i="14"/>
  <c r="H219" i="14"/>
  <c r="G219" i="14"/>
  <c r="F219" i="14"/>
  <c r="E219" i="14"/>
  <c r="C219" i="14"/>
  <c r="B219" i="14"/>
  <c r="AA218" i="14"/>
  <c r="Y218" i="14"/>
  <c r="X218" i="14"/>
  <c r="V218" i="14"/>
  <c r="H218" i="14"/>
  <c r="G218" i="14"/>
  <c r="F218" i="14"/>
  <c r="AD218" i="14" s="1"/>
  <c r="E218" i="14"/>
  <c r="C218" i="14"/>
  <c r="B218" i="14"/>
  <c r="AD217" i="14"/>
  <c r="AA217" i="14"/>
  <c r="Y217" i="14"/>
  <c r="X217" i="14"/>
  <c r="V217" i="14"/>
  <c r="H217" i="14"/>
  <c r="G217" i="14"/>
  <c r="F217" i="14"/>
  <c r="E217" i="14"/>
  <c r="C217" i="14"/>
  <c r="B217" i="14"/>
  <c r="AA216" i="14"/>
  <c r="Y216" i="14"/>
  <c r="X216" i="14"/>
  <c r="V216" i="14"/>
  <c r="H216" i="14"/>
  <c r="G216" i="14"/>
  <c r="F216" i="14"/>
  <c r="AD216" i="14" s="1"/>
  <c r="E216" i="14"/>
  <c r="C216" i="14"/>
  <c r="B216" i="14"/>
  <c r="AA215" i="14"/>
  <c r="Y215" i="14"/>
  <c r="X215" i="14"/>
  <c r="V215" i="14"/>
  <c r="H215" i="14"/>
  <c r="G215" i="14"/>
  <c r="F215" i="14"/>
  <c r="AD215" i="14" s="1"/>
  <c r="E215" i="14"/>
  <c r="C215" i="14"/>
  <c r="B215" i="14"/>
  <c r="AA214" i="14"/>
  <c r="Y214" i="14"/>
  <c r="X214" i="14"/>
  <c r="V214" i="14"/>
  <c r="H214" i="14"/>
  <c r="G214" i="14"/>
  <c r="F214" i="14"/>
  <c r="AD214" i="14" s="1"/>
  <c r="E214" i="14"/>
  <c r="C214" i="14"/>
  <c r="B214" i="14"/>
  <c r="AA213" i="14"/>
  <c r="Y213" i="14"/>
  <c r="X213" i="14"/>
  <c r="V213" i="14"/>
  <c r="H213" i="14"/>
  <c r="G213" i="14"/>
  <c r="F213" i="14"/>
  <c r="AD213" i="14" s="1"/>
  <c r="E213" i="14"/>
  <c r="C213" i="14"/>
  <c r="B213" i="14"/>
  <c r="AD212" i="14"/>
  <c r="AA212" i="14"/>
  <c r="Y212" i="14"/>
  <c r="X212" i="14"/>
  <c r="V212" i="14"/>
  <c r="H212" i="14"/>
  <c r="G212" i="14"/>
  <c r="F212" i="14"/>
  <c r="E212" i="14"/>
  <c r="C212" i="14"/>
  <c r="B212" i="14"/>
  <c r="AD211" i="14"/>
  <c r="AA211" i="14"/>
  <c r="Y211" i="14"/>
  <c r="X211" i="14"/>
  <c r="V211" i="14"/>
  <c r="H211" i="14"/>
  <c r="G211" i="14"/>
  <c r="F211" i="14"/>
  <c r="E211" i="14"/>
  <c r="C211" i="14"/>
  <c r="B211" i="14"/>
  <c r="AA210" i="14"/>
  <c r="Y210" i="14"/>
  <c r="X210" i="14"/>
  <c r="V210" i="14"/>
  <c r="H210" i="14"/>
  <c r="G210" i="14"/>
  <c r="F210" i="14"/>
  <c r="AD210" i="14" s="1"/>
  <c r="E210" i="14"/>
  <c r="C210" i="14"/>
  <c r="B210" i="14"/>
  <c r="AD209" i="14"/>
  <c r="AA209" i="14"/>
  <c r="Y209" i="14"/>
  <c r="X209" i="14"/>
  <c r="V209" i="14"/>
  <c r="H209" i="14"/>
  <c r="G209" i="14"/>
  <c r="F209" i="14"/>
  <c r="E209" i="14"/>
  <c r="C209" i="14"/>
  <c r="B209" i="14"/>
  <c r="AD208" i="14"/>
  <c r="AA208" i="14"/>
  <c r="Y208" i="14"/>
  <c r="X208" i="14"/>
  <c r="V208" i="14"/>
  <c r="H208" i="14"/>
  <c r="G208" i="14"/>
  <c r="F208" i="14"/>
  <c r="E208" i="14"/>
  <c r="C208" i="14"/>
  <c r="B208" i="14"/>
  <c r="AD207" i="14"/>
  <c r="AA207" i="14"/>
  <c r="Y207" i="14"/>
  <c r="X207" i="14"/>
  <c r="V207" i="14"/>
  <c r="H207" i="14"/>
  <c r="G207" i="14"/>
  <c r="F207" i="14"/>
  <c r="E207" i="14"/>
  <c r="C207" i="14"/>
  <c r="B207" i="14"/>
  <c r="AA206" i="14"/>
  <c r="Y206" i="14"/>
  <c r="X206" i="14"/>
  <c r="V206" i="14"/>
  <c r="H206" i="14"/>
  <c r="G206" i="14"/>
  <c r="F206" i="14"/>
  <c r="AD206" i="14" s="1"/>
  <c r="E206" i="14"/>
  <c r="C206" i="14"/>
  <c r="B206" i="14"/>
  <c r="AA205" i="14"/>
  <c r="Y205" i="14"/>
  <c r="X205" i="14"/>
  <c r="V205" i="14"/>
  <c r="H205" i="14"/>
  <c r="G205" i="14"/>
  <c r="F205" i="14"/>
  <c r="AD205" i="14" s="1"/>
  <c r="E205" i="14"/>
  <c r="C205" i="14"/>
  <c r="B205" i="14"/>
  <c r="AD204" i="14"/>
  <c r="AA204" i="14"/>
  <c r="Y204" i="14"/>
  <c r="X204" i="14"/>
  <c r="V204" i="14"/>
  <c r="H204" i="14"/>
  <c r="G204" i="14"/>
  <c r="F204" i="14"/>
  <c r="E204" i="14"/>
  <c r="C204" i="14"/>
  <c r="B204" i="14"/>
  <c r="AD203" i="14"/>
  <c r="AA203" i="14"/>
  <c r="Y203" i="14"/>
  <c r="X203" i="14"/>
  <c r="V203" i="14"/>
  <c r="H203" i="14"/>
  <c r="G203" i="14"/>
  <c r="F203" i="14"/>
  <c r="E203" i="14"/>
  <c r="C203" i="14"/>
  <c r="B203" i="14"/>
  <c r="AA202" i="14"/>
  <c r="Y202" i="14"/>
  <c r="X202" i="14"/>
  <c r="V202" i="14"/>
  <c r="H202" i="14"/>
  <c r="G202" i="14"/>
  <c r="F202" i="14"/>
  <c r="AD202" i="14" s="1"/>
  <c r="E202" i="14"/>
  <c r="C202" i="14"/>
  <c r="B202" i="14"/>
  <c r="AA201" i="14"/>
  <c r="Y201" i="14"/>
  <c r="X201" i="14"/>
  <c r="V201" i="14"/>
  <c r="H201" i="14"/>
  <c r="G201" i="14"/>
  <c r="F201" i="14"/>
  <c r="AD201" i="14" s="1"/>
  <c r="E201" i="14"/>
  <c r="C201" i="14"/>
  <c r="B201" i="14"/>
  <c r="AA200" i="14"/>
  <c r="Y200" i="14"/>
  <c r="X200" i="14"/>
  <c r="V200" i="14"/>
  <c r="H200" i="14"/>
  <c r="G200" i="14"/>
  <c r="F200" i="14"/>
  <c r="AD200" i="14" s="1"/>
  <c r="E200" i="14"/>
  <c r="C200" i="14"/>
  <c r="B200" i="14"/>
  <c r="AD199" i="14"/>
  <c r="AA199" i="14"/>
  <c r="Y199" i="14"/>
  <c r="X199" i="14"/>
  <c r="V199" i="14"/>
  <c r="H199" i="14"/>
  <c r="G199" i="14"/>
  <c r="F199" i="14"/>
  <c r="E199" i="14"/>
  <c r="C199" i="14"/>
  <c r="B199" i="14"/>
  <c r="AD198" i="14"/>
  <c r="AA198" i="14"/>
  <c r="Y198" i="14"/>
  <c r="X198" i="14"/>
  <c r="V198" i="14"/>
  <c r="H198" i="14"/>
  <c r="G198" i="14"/>
  <c r="F198" i="14"/>
  <c r="E198" i="14"/>
  <c r="C198" i="14"/>
  <c r="B198" i="14"/>
  <c r="AD197" i="14"/>
  <c r="AA197" i="14"/>
  <c r="Y197" i="14"/>
  <c r="X197" i="14"/>
  <c r="V197" i="14"/>
  <c r="H197" i="14"/>
  <c r="G197" i="14"/>
  <c r="F197" i="14"/>
  <c r="E197" i="14"/>
  <c r="C197" i="14"/>
  <c r="B197" i="14"/>
  <c r="AD196" i="14"/>
  <c r="AA196" i="14"/>
  <c r="Y196" i="14"/>
  <c r="X196" i="14"/>
  <c r="V196" i="14"/>
  <c r="H196" i="14"/>
  <c r="G196" i="14"/>
  <c r="F196" i="14"/>
  <c r="E196" i="14"/>
  <c r="C196" i="14"/>
  <c r="B196" i="14"/>
  <c r="AD195" i="14"/>
  <c r="AA195" i="14"/>
  <c r="Y195" i="14"/>
  <c r="X195" i="14"/>
  <c r="V195" i="14"/>
  <c r="H195" i="14"/>
  <c r="G195" i="14"/>
  <c r="F195" i="14"/>
  <c r="E195" i="14"/>
  <c r="C195" i="14"/>
  <c r="B195" i="14"/>
  <c r="AA194" i="14"/>
  <c r="Y194" i="14"/>
  <c r="X194" i="14"/>
  <c r="V194" i="14"/>
  <c r="H194" i="14"/>
  <c r="G194" i="14"/>
  <c r="F194" i="14"/>
  <c r="AD194" i="14" s="1"/>
  <c r="E194" i="14"/>
  <c r="C194" i="14"/>
  <c r="B194" i="14"/>
  <c r="AD193" i="14"/>
  <c r="AA193" i="14"/>
  <c r="Y193" i="14"/>
  <c r="X193" i="14"/>
  <c r="V193" i="14"/>
  <c r="H193" i="14"/>
  <c r="G193" i="14"/>
  <c r="F193" i="14"/>
  <c r="E193" i="14"/>
  <c r="C193" i="14"/>
  <c r="B193" i="14"/>
  <c r="AA192" i="14"/>
  <c r="Y192" i="14"/>
  <c r="X192" i="14"/>
  <c r="V192" i="14"/>
  <c r="H192" i="14"/>
  <c r="G192" i="14"/>
  <c r="F192" i="14"/>
  <c r="AD192" i="14" s="1"/>
  <c r="E192" i="14"/>
  <c r="C192" i="14"/>
  <c r="B192" i="14"/>
  <c r="AD191" i="14"/>
  <c r="AA191" i="14"/>
  <c r="Y191" i="14"/>
  <c r="X191" i="14"/>
  <c r="V191" i="14"/>
  <c r="H191" i="14"/>
  <c r="G191" i="14"/>
  <c r="F191" i="14"/>
  <c r="E191" i="14"/>
  <c r="C191" i="14"/>
  <c r="B191" i="14"/>
  <c r="AA190" i="14"/>
  <c r="Y190" i="14"/>
  <c r="X190" i="14"/>
  <c r="V190" i="14"/>
  <c r="H190" i="14"/>
  <c r="G190" i="14"/>
  <c r="F190" i="14"/>
  <c r="AD190" i="14" s="1"/>
  <c r="E190" i="14"/>
  <c r="C190" i="14"/>
  <c r="B190" i="14"/>
  <c r="AD189" i="14"/>
  <c r="AA189" i="14"/>
  <c r="Y189" i="14"/>
  <c r="X189" i="14"/>
  <c r="V189" i="14"/>
  <c r="H189" i="14"/>
  <c r="G189" i="14"/>
  <c r="F189" i="14"/>
  <c r="E189" i="14"/>
  <c r="C189" i="14"/>
  <c r="B189" i="14"/>
  <c r="AD188" i="14"/>
  <c r="AA188" i="14"/>
  <c r="Y188" i="14"/>
  <c r="X188" i="14"/>
  <c r="V188" i="14"/>
  <c r="H188" i="14"/>
  <c r="G188" i="14"/>
  <c r="F188" i="14"/>
  <c r="E188" i="14"/>
  <c r="C188" i="14"/>
  <c r="B188" i="14"/>
  <c r="AD187" i="14"/>
  <c r="AA187" i="14"/>
  <c r="Y187" i="14"/>
  <c r="X187" i="14"/>
  <c r="V187" i="14"/>
  <c r="H187" i="14"/>
  <c r="G187" i="14"/>
  <c r="F187" i="14"/>
  <c r="E187" i="14"/>
  <c r="C187" i="14"/>
  <c r="B187" i="14"/>
  <c r="AD186" i="14"/>
  <c r="AA186" i="14"/>
  <c r="Y186" i="14"/>
  <c r="X186" i="14"/>
  <c r="V186" i="14"/>
  <c r="H186" i="14"/>
  <c r="G186" i="14"/>
  <c r="F186" i="14"/>
  <c r="E186" i="14"/>
  <c r="C186" i="14"/>
  <c r="B186" i="14"/>
  <c r="AA185" i="14"/>
  <c r="Y185" i="14"/>
  <c r="X185" i="14"/>
  <c r="V185" i="14"/>
  <c r="H185" i="14"/>
  <c r="G185" i="14"/>
  <c r="F185" i="14"/>
  <c r="AD185" i="14" s="1"/>
  <c r="E185" i="14"/>
  <c r="C185" i="14"/>
  <c r="B185" i="14"/>
  <c r="AA184" i="14"/>
  <c r="Y184" i="14"/>
  <c r="X184" i="14"/>
  <c r="V184" i="14"/>
  <c r="H184" i="14"/>
  <c r="G184" i="14"/>
  <c r="F184" i="14"/>
  <c r="AD184" i="14" s="1"/>
  <c r="E184" i="14"/>
  <c r="C184" i="14"/>
  <c r="B184" i="14"/>
  <c r="AD183" i="14"/>
  <c r="AA183" i="14"/>
  <c r="Y183" i="14"/>
  <c r="X183" i="14"/>
  <c r="V183" i="14"/>
  <c r="H183" i="14"/>
  <c r="G183" i="14"/>
  <c r="F183" i="14"/>
  <c r="E183" i="14"/>
  <c r="C183" i="14"/>
  <c r="B183" i="14"/>
  <c r="AA182" i="14"/>
  <c r="Y182" i="14"/>
  <c r="X182" i="14"/>
  <c r="V182" i="14"/>
  <c r="H182" i="14"/>
  <c r="G182" i="14"/>
  <c r="F182" i="14"/>
  <c r="AD182" i="14" s="1"/>
  <c r="E182" i="14"/>
  <c r="C182" i="14"/>
  <c r="B182" i="14"/>
  <c r="AD181" i="14"/>
  <c r="AA181" i="14"/>
  <c r="Y181" i="14"/>
  <c r="X181" i="14"/>
  <c r="V181" i="14"/>
  <c r="H181" i="14"/>
  <c r="G181" i="14"/>
  <c r="F181" i="14"/>
  <c r="E181" i="14"/>
  <c r="C181" i="14"/>
  <c r="B181" i="14"/>
  <c r="AA180" i="14"/>
  <c r="Y180" i="14"/>
  <c r="X180" i="14"/>
  <c r="V180" i="14"/>
  <c r="H180" i="14"/>
  <c r="G180" i="14"/>
  <c r="F180" i="14"/>
  <c r="AD180" i="14" s="1"/>
  <c r="E180" i="14"/>
  <c r="C180" i="14"/>
  <c r="B180" i="14"/>
  <c r="AA179" i="14"/>
  <c r="Y179" i="14"/>
  <c r="X179" i="14"/>
  <c r="V179" i="14"/>
  <c r="H179" i="14"/>
  <c r="G179" i="14"/>
  <c r="F179" i="14"/>
  <c r="AD179" i="14" s="1"/>
  <c r="E179" i="14"/>
  <c r="C179" i="14"/>
  <c r="B179" i="14"/>
  <c r="AA178" i="14"/>
  <c r="Y178" i="14"/>
  <c r="X178" i="14"/>
  <c r="V178" i="14"/>
  <c r="H178" i="14"/>
  <c r="G178" i="14"/>
  <c r="F178" i="14"/>
  <c r="AD178" i="14" s="1"/>
  <c r="E178" i="14"/>
  <c r="C178" i="14"/>
  <c r="B178" i="14"/>
  <c r="AD177" i="14"/>
  <c r="AA177" i="14"/>
  <c r="Y177" i="14"/>
  <c r="X177" i="14"/>
  <c r="V177" i="14"/>
  <c r="H177" i="14"/>
  <c r="G177" i="14"/>
  <c r="F177" i="14"/>
  <c r="E177" i="14"/>
  <c r="C177" i="14"/>
  <c r="B177" i="14"/>
  <c r="AD176" i="14"/>
  <c r="AA176" i="14"/>
  <c r="Y176" i="14"/>
  <c r="X176" i="14"/>
  <c r="V176" i="14"/>
  <c r="H176" i="14"/>
  <c r="G176" i="14"/>
  <c r="F176" i="14"/>
  <c r="E176" i="14"/>
  <c r="C176" i="14"/>
  <c r="B176" i="14"/>
  <c r="AD175" i="14"/>
  <c r="AA175" i="14"/>
  <c r="Y175" i="14"/>
  <c r="X175" i="14"/>
  <c r="V175" i="14"/>
  <c r="H175" i="14"/>
  <c r="G175" i="14"/>
  <c r="F175" i="14"/>
  <c r="E175" i="14"/>
  <c r="C175" i="14"/>
  <c r="B175" i="14"/>
  <c r="AA174" i="14"/>
  <c r="Y174" i="14"/>
  <c r="X174" i="14"/>
  <c r="V174" i="14"/>
  <c r="H174" i="14"/>
  <c r="G174" i="14"/>
  <c r="F174" i="14"/>
  <c r="AD174" i="14" s="1"/>
  <c r="E174" i="14"/>
  <c r="C174" i="14"/>
  <c r="B174" i="14"/>
  <c r="AD173" i="14"/>
  <c r="AA173" i="14"/>
  <c r="Y173" i="14"/>
  <c r="X173" i="14"/>
  <c r="V173" i="14"/>
  <c r="H173" i="14"/>
  <c r="G173" i="14"/>
  <c r="F173" i="14"/>
  <c r="E173" i="14"/>
  <c r="C173" i="14"/>
  <c r="B173" i="14"/>
  <c r="AD172" i="14"/>
  <c r="AA172" i="14"/>
  <c r="Y172" i="14"/>
  <c r="X172" i="14"/>
  <c r="V172" i="14"/>
  <c r="H172" i="14"/>
  <c r="G172" i="14"/>
  <c r="F172" i="14"/>
  <c r="E172" i="14"/>
  <c r="C172" i="14"/>
  <c r="B172" i="14"/>
  <c r="AD171" i="14"/>
  <c r="AA171" i="14"/>
  <c r="Y171" i="14"/>
  <c r="X171" i="14"/>
  <c r="V171" i="14"/>
  <c r="H171" i="14"/>
  <c r="G171" i="14"/>
  <c r="F171" i="14"/>
  <c r="E171" i="14"/>
  <c r="C171" i="14"/>
  <c r="B171" i="14"/>
  <c r="AA170" i="14"/>
  <c r="Y170" i="14"/>
  <c r="X170" i="14"/>
  <c r="V170" i="14"/>
  <c r="H170" i="14"/>
  <c r="G170" i="14"/>
  <c r="F170" i="14"/>
  <c r="AD170" i="14" s="1"/>
  <c r="E170" i="14"/>
  <c r="C170" i="14"/>
  <c r="B170" i="14"/>
  <c r="AA169" i="14"/>
  <c r="Y169" i="14"/>
  <c r="X169" i="14"/>
  <c r="V169" i="14"/>
  <c r="H169" i="14"/>
  <c r="G169" i="14"/>
  <c r="F169" i="14"/>
  <c r="AD169" i="14" s="1"/>
  <c r="E169" i="14"/>
  <c r="C169" i="14"/>
  <c r="B169" i="14"/>
  <c r="AD168" i="14"/>
  <c r="AA168" i="14"/>
  <c r="Y168" i="14"/>
  <c r="X168" i="14"/>
  <c r="V168" i="14"/>
  <c r="H168" i="14"/>
  <c r="G168" i="14"/>
  <c r="F168" i="14"/>
  <c r="E168" i="14"/>
  <c r="C168" i="14"/>
  <c r="B168" i="14"/>
  <c r="AD167" i="14"/>
  <c r="AA167" i="14"/>
  <c r="Y167" i="14"/>
  <c r="X167" i="14"/>
  <c r="V167" i="14"/>
  <c r="H167" i="14"/>
  <c r="G167" i="14"/>
  <c r="F167" i="14"/>
  <c r="E167" i="14"/>
  <c r="C167" i="14"/>
  <c r="B167" i="14"/>
  <c r="AA166" i="14"/>
  <c r="Y166" i="14"/>
  <c r="X166" i="14"/>
  <c r="V166" i="14"/>
  <c r="H166" i="14"/>
  <c r="G166" i="14"/>
  <c r="F166" i="14"/>
  <c r="AD166" i="14" s="1"/>
  <c r="E166" i="14"/>
  <c r="C166" i="14"/>
  <c r="B166" i="14"/>
  <c r="AA165" i="14"/>
  <c r="Y165" i="14"/>
  <c r="X165" i="14"/>
  <c r="V165" i="14"/>
  <c r="H165" i="14"/>
  <c r="G165" i="14"/>
  <c r="F165" i="14"/>
  <c r="AD165" i="14" s="1"/>
  <c r="E165" i="14"/>
  <c r="C165" i="14"/>
  <c r="B165" i="14"/>
  <c r="AA164" i="14"/>
  <c r="Y164" i="14"/>
  <c r="X164" i="14"/>
  <c r="V164" i="14"/>
  <c r="H164" i="14"/>
  <c r="G164" i="14"/>
  <c r="F164" i="14"/>
  <c r="AD164" i="14" s="1"/>
  <c r="E164" i="14"/>
  <c r="C164" i="14"/>
  <c r="B164" i="14"/>
  <c r="AD163" i="14"/>
  <c r="AA163" i="14"/>
  <c r="Y163" i="14"/>
  <c r="X163" i="14"/>
  <c r="V163" i="14"/>
  <c r="H163" i="14"/>
  <c r="G163" i="14"/>
  <c r="F163" i="14"/>
  <c r="E163" i="14"/>
  <c r="C163" i="14"/>
  <c r="B163" i="14"/>
  <c r="AD162" i="14"/>
  <c r="AA162" i="14"/>
  <c r="Y162" i="14"/>
  <c r="X162" i="14"/>
  <c r="V162" i="14"/>
  <c r="H162" i="14"/>
  <c r="G162" i="14"/>
  <c r="F162" i="14"/>
  <c r="E162" i="14"/>
  <c r="C162" i="14"/>
  <c r="B162" i="14"/>
  <c r="AA161" i="14"/>
  <c r="Y161" i="14"/>
  <c r="X161" i="14"/>
  <c r="V161" i="14"/>
  <c r="H161" i="14"/>
  <c r="G161" i="14"/>
  <c r="F161" i="14"/>
  <c r="AD161" i="14" s="1"/>
  <c r="E161" i="14"/>
  <c r="C161" i="14"/>
  <c r="B161" i="14"/>
  <c r="AD160" i="14"/>
  <c r="AA160" i="14"/>
  <c r="Y160" i="14"/>
  <c r="X160" i="14"/>
  <c r="V160" i="14"/>
  <c r="H160" i="14"/>
  <c r="G160" i="14"/>
  <c r="F160" i="14"/>
  <c r="E160" i="14"/>
  <c r="C160" i="14"/>
  <c r="B160" i="14"/>
  <c r="AD159" i="14"/>
  <c r="AA159" i="14"/>
  <c r="Y159" i="14"/>
  <c r="X159" i="14"/>
  <c r="V159" i="14"/>
  <c r="H159" i="14"/>
  <c r="G159" i="14"/>
  <c r="F159" i="14"/>
  <c r="E159" i="14"/>
  <c r="C159" i="14"/>
  <c r="B159" i="14"/>
  <c r="AA158" i="14"/>
  <c r="Y158" i="14"/>
  <c r="X158" i="14"/>
  <c r="V158" i="14"/>
  <c r="H158" i="14"/>
  <c r="G158" i="14"/>
  <c r="F158" i="14"/>
  <c r="AD158" i="14" s="1"/>
  <c r="E158" i="14"/>
  <c r="C158" i="14"/>
  <c r="B158" i="14"/>
  <c r="AD157" i="14"/>
  <c r="D24" i="10" s="1"/>
  <c r="AA157" i="14"/>
  <c r="Y157" i="14"/>
  <c r="X157" i="14"/>
  <c r="V157" i="14"/>
  <c r="H157" i="14"/>
  <c r="G157" i="14"/>
  <c r="F157" i="14"/>
  <c r="E157" i="14"/>
  <c r="C157" i="14"/>
  <c r="B157" i="14"/>
  <c r="AD156" i="14"/>
  <c r="AA156" i="14"/>
  <c r="Y156" i="14"/>
  <c r="X156" i="14"/>
  <c r="V156" i="14"/>
  <c r="H156" i="14"/>
  <c r="G156" i="14"/>
  <c r="F156" i="14"/>
  <c r="E156" i="14"/>
  <c r="C156" i="14"/>
  <c r="B156" i="14"/>
  <c r="AD155" i="14"/>
  <c r="AA155" i="14"/>
  <c r="Y155" i="14"/>
  <c r="X155" i="14"/>
  <c r="V155" i="14"/>
  <c r="H155" i="14"/>
  <c r="G155" i="14"/>
  <c r="F155" i="14"/>
  <c r="E155" i="14"/>
  <c r="C155" i="14"/>
  <c r="B155" i="14"/>
  <c r="AA154" i="14"/>
  <c r="Y154" i="14"/>
  <c r="X154" i="14"/>
  <c r="V154" i="14"/>
  <c r="H154" i="14"/>
  <c r="G154" i="14"/>
  <c r="F154" i="14"/>
  <c r="AD154" i="14" s="1"/>
  <c r="E154" i="14"/>
  <c r="C154" i="14"/>
  <c r="B154" i="14"/>
  <c r="AD153" i="14"/>
  <c r="AA153" i="14"/>
  <c r="Y153" i="14"/>
  <c r="X153" i="14"/>
  <c r="V153" i="14"/>
  <c r="H153" i="14"/>
  <c r="G153" i="14"/>
  <c r="F153" i="14"/>
  <c r="E153" i="14"/>
  <c r="C153" i="14"/>
  <c r="B153" i="14"/>
  <c r="AD152" i="14"/>
  <c r="AA152" i="14"/>
  <c r="Y152" i="14"/>
  <c r="X152" i="14"/>
  <c r="V152" i="14"/>
  <c r="H152" i="14"/>
  <c r="G152" i="14"/>
  <c r="F152" i="14"/>
  <c r="E152" i="14"/>
  <c r="C152" i="14"/>
  <c r="B152" i="14"/>
  <c r="AD151" i="14"/>
  <c r="AA151" i="14"/>
  <c r="Y151" i="14"/>
  <c r="X151" i="14"/>
  <c r="V151" i="14"/>
  <c r="H151" i="14"/>
  <c r="G151" i="14"/>
  <c r="F151" i="14"/>
  <c r="E151" i="14"/>
  <c r="C151" i="14"/>
  <c r="B151" i="14"/>
  <c r="AD150" i="14"/>
  <c r="AA150" i="14"/>
  <c r="Y150" i="14"/>
  <c r="X150" i="14"/>
  <c r="V150" i="14"/>
  <c r="H150" i="14"/>
  <c r="G150" i="14"/>
  <c r="F150" i="14"/>
  <c r="E150" i="14"/>
  <c r="C150" i="14"/>
  <c r="B150" i="14"/>
  <c r="AA149" i="14"/>
  <c r="Y149" i="14"/>
  <c r="X149" i="14"/>
  <c r="V149" i="14"/>
  <c r="H149" i="14"/>
  <c r="G149" i="14"/>
  <c r="F149" i="14"/>
  <c r="AD149" i="14" s="1"/>
  <c r="E149" i="14"/>
  <c r="C149" i="14"/>
  <c r="B149" i="14"/>
  <c r="AA148" i="14"/>
  <c r="Y148" i="14"/>
  <c r="X148" i="14"/>
  <c r="V148" i="14"/>
  <c r="H148" i="14"/>
  <c r="G148" i="14"/>
  <c r="F148" i="14"/>
  <c r="AD148" i="14" s="1"/>
  <c r="E148" i="14"/>
  <c r="C148" i="14"/>
  <c r="B148" i="14"/>
  <c r="AD147" i="14"/>
  <c r="AA147" i="14"/>
  <c r="Y147" i="14"/>
  <c r="X147" i="14"/>
  <c r="V147" i="14"/>
  <c r="H147" i="14"/>
  <c r="G147" i="14"/>
  <c r="F147" i="14"/>
  <c r="E147" i="14"/>
  <c r="C147" i="14"/>
  <c r="B147" i="14"/>
  <c r="AA146" i="14"/>
  <c r="Y146" i="14"/>
  <c r="X146" i="14"/>
  <c r="V146" i="14"/>
  <c r="H146" i="14"/>
  <c r="G146" i="14"/>
  <c r="F146" i="14"/>
  <c r="AD146" i="14" s="1"/>
  <c r="E146" i="14"/>
  <c r="C146" i="14"/>
  <c r="B146" i="14"/>
  <c r="AD145" i="14"/>
  <c r="AA145" i="14"/>
  <c r="Y145" i="14"/>
  <c r="X145" i="14"/>
  <c r="V145" i="14"/>
  <c r="H145" i="14"/>
  <c r="G145" i="14"/>
  <c r="F145" i="14"/>
  <c r="E145" i="14"/>
  <c r="C145" i="14"/>
  <c r="B145" i="14"/>
  <c r="AA144" i="14"/>
  <c r="Y144" i="14"/>
  <c r="X144" i="14"/>
  <c r="V144" i="14"/>
  <c r="H144" i="14"/>
  <c r="G144" i="14"/>
  <c r="F144" i="14"/>
  <c r="AD144" i="14" s="1"/>
  <c r="E144" i="14"/>
  <c r="C144" i="14"/>
  <c r="B144" i="14"/>
  <c r="AA143" i="14"/>
  <c r="Y143" i="14"/>
  <c r="X143" i="14"/>
  <c r="V143" i="14"/>
  <c r="H143" i="14"/>
  <c r="G143" i="14"/>
  <c r="F143" i="14"/>
  <c r="AD143" i="14" s="1"/>
  <c r="E143" i="14"/>
  <c r="C143" i="14"/>
  <c r="B143" i="14"/>
  <c r="AA142" i="14"/>
  <c r="Y142" i="14"/>
  <c r="X142" i="14"/>
  <c r="V142" i="14"/>
  <c r="H142" i="14"/>
  <c r="G142" i="14"/>
  <c r="F142" i="14"/>
  <c r="AD142" i="14" s="1"/>
  <c r="E142" i="14"/>
  <c r="C142" i="14"/>
  <c r="B142" i="14"/>
  <c r="AA141" i="14"/>
  <c r="Y141" i="14"/>
  <c r="X141" i="14"/>
  <c r="V141" i="14"/>
  <c r="H141" i="14"/>
  <c r="G141" i="14"/>
  <c r="F141" i="14"/>
  <c r="AD141" i="14" s="1"/>
  <c r="E141" i="14"/>
  <c r="C141" i="14"/>
  <c r="B141" i="14"/>
  <c r="AD140" i="14"/>
  <c r="AA140" i="14"/>
  <c r="Y140" i="14"/>
  <c r="X140" i="14"/>
  <c r="V140" i="14"/>
  <c r="H140" i="14"/>
  <c r="G140" i="14"/>
  <c r="F140" i="14"/>
  <c r="E140" i="14"/>
  <c r="C140" i="14"/>
  <c r="B140" i="14"/>
  <c r="AD139" i="14"/>
  <c r="AA139" i="14"/>
  <c r="Y139" i="14"/>
  <c r="X139" i="14"/>
  <c r="V139" i="14"/>
  <c r="H139" i="14"/>
  <c r="G139" i="14"/>
  <c r="F139" i="14"/>
  <c r="E139" i="14"/>
  <c r="C139" i="14"/>
  <c r="B139" i="14"/>
  <c r="AA138" i="14"/>
  <c r="Y138" i="14"/>
  <c r="X138" i="14"/>
  <c r="V138" i="14"/>
  <c r="H138" i="14"/>
  <c r="G138" i="14"/>
  <c r="F138" i="14"/>
  <c r="AD138" i="14" s="1"/>
  <c r="E138" i="14"/>
  <c r="C138" i="14"/>
  <c r="B138" i="14"/>
  <c r="AD137" i="14"/>
  <c r="AA137" i="14"/>
  <c r="Y137" i="14"/>
  <c r="X137" i="14"/>
  <c r="V137" i="14"/>
  <c r="H137" i="14"/>
  <c r="G137" i="14"/>
  <c r="F137" i="14"/>
  <c r="E137" i="14"/>
  <c r="C137" i="14"/>
  <c r="B137" i="14"/>
  <c r="AD136" i="14"/>
  <c r="AA136" i="14"/>
  <c r="Y136" i="14"/>
  <c r="X136" i="14"/>
  <c r="V136" i="14"/>
  <c r="H136" i="14"/>
  <c r="G136" i="14"/>
  <c r="F136" i="14"/>
  <c r="E136" i="14"/>
  <c r="C136" i="14"/>
  <c r="B136" i="14"/>
  <c r="AD135" i="14"/>
  <c r="AA135" i="14"/>
  <c r="Y135" i="14"/>
  <c r="X135" i="14"/>
  <c r="V135" i="14"/>
  <c r="H135" i="14"/>
  <c r="G135" i="14"/>
  <c r="F135" i="14"/>
  <c r="E135" i="14"/>
  <c r="C135" i="14"/>
  <c r="B135" i="14"/>
  <c r="AA134" i="14"/>
  <c r="Y134" i="14"/>
  <c r="X134" i="14"/>
  <c r="V134" i="14"/>
  <c r="H134" i="14"/>
  <c r="G134" i="14"/>
  <c r="F134" i="14"/>
  <c r="AD134" i="14" s="1"/>
  <c r="E134" i="14"/>
  <c r="C134" i="14"/>
  <c r="B134" i="14"/>
  <c r="AA133" i="14"/>
  <c r="Y133" i="14"/>
  <c r="X133" i="14"/>
  <c r="V133" i="14"/>
  <c r="H133" i="14"/>
  <c r="G133" i="14"/>
  <c r="F133" i="14"/>
  <c r="AD133" i="14" s="1"/>
  <c r="E133" i="14"/>
  <c r="C133" i="14"/>
  <c r="B133" i="14"/>
  <c r="AA132" i="14"/>
  <c r="Y132" i="14"/>
  <c r="X132" i="14"/>
  <c r="V132" i="14"/>
  <c r="H132" i="14"/>
  <c r="G132" i="14"/>
  <c r="F132" i="14"/>
  <c r="AD132" i="14" s="1"/>
  <c r="E132" i="14"/>
  <c r="C132" i="14"/>
  <c r="B132" i="14"/>
  <c r="AD131" i="14"/>
  <c r="AA131" i="14"/>
  <c r="Y131" i="14"/>
  <c r="X131" i="14"/>
  <c r="V131" i="14"/>
  <c r="H131" i="14"/>
  <c r="G131" i="14"/>
  <c r="F131" i="14"/>
  <c r="E131" i="14"/>
  <c r="C131" i="14"/>
  <c r="B131" i="14"/>
  <c r="AA130" i="14"/>
  <c r="Y130" i="14"/>
  <c r="X130" i="14"/>
  <c r="V130" i="14"/>
  <c r="H130" i="14"/>
  <c r="G130" i="14"/>
  <c r="F130" i="14"/>
  <c r="AD130" i="14" s="1"/>
  <c r="E130" i="14"/>
  <c r="C130" i="14"/>
  <c r="B130" i="14"/>
  <c r="AA129" i="14"/>
  <c r="Y129" i="14"/>
  <c r="X129" i="14"/>
  <c r="V129" i="14"/>
  <c r="H129" i="14"/>
  <c r="G129" i="14"/>
  <c r="F129" i="14"/>
  <c r="AD129" i="14" s="1"/>
  <c r="E129" i="14"/>
  <c r="C129" i="14"/>
  <c r="B129" i="14"/>
  <c r="AA128" i="14"/>
  <c r="Y128" i="14"/>
  <c r="X128" i="14"/>
  <c r="V128" i="14"/>
  <c r="H128" i="14"/>
  <c r="G128" i="14"/>
  <c r="F128" i="14"/>
  <c r="AD128" i="14" s="1"/>
  <c r="E128" i="14"/>
  <c r="C128" i="14"/>
  <c r="B128" i="14"/>
  <c r="AA127" i="14"/>
  <c r="Y127" i="14"/>
  <c r="X127" i="14"/>
  <c r="V127" i="14"/>
  <c r="H127" i="14"/>
  <c r="G127" i="14"/>
  <c r="F127" i="14"/>
  <c r="AD127" i="14" s="1"/>
  <c r="E127" i="14"/>
  <c r="C127" i="14"/>
  <c r="B127" i="14"/>
  <c r="AA126" i="14"/>
  <c r="Y126" i="14"/>
  <c r="X126" i="14"/>
  <c r="V126" i="14"/>
  <c r="H126" i="14"/>
  <c r="G126" i="14"/>
  <c r="F126" i="14"/>
  <c r="AD126" i="14" s="1"/>
  <c r="E126" i="14"/>
  <c r="C126" i="14"/>
  <c r="B126" i="14"/>
  <c r="AA125" i="14"/>
  <c r="Y125" i="14"/>
  <c r="X125" i="14"/>
  <c r="V125" i="14"/>
  <c r="H125" i="14"/>
  <c r="G125" i="14"/>
  <c r="F125" i="14"/>
  <c r="AD125" i="14" s="1"/>
  <c r="E125" i="14"/>
  <c r="C125" i="14"/>
  <c r="B125" i="14"/>
  <c r="AA124" i="14"/>
  <c r="Y124" i="14"/>
  <c r="X124" i="14"/>
  <c r="V124" i="14"/>
  <c r="H124" i="14"/>
  <c r="G124" i="14"/>
  <c r="F124" i="14"/>
  <c r="AD124" i="14" s="1"/>
  <c r="E124" i="14"/>
  <c r="C124" i="14"/>
  <c r="B124" i="14"/>
  <c r="AA123" i="14"/>
  <c r="Y123" i="14"/>
  <c r="X123" i="14"/>
  <c r="V123" i="14"/>
  <c r="H123" i="14"/>
  <c r="G123" i="14"/>
  <c r="F123" i="14"/>
  <c r="AD123" i="14" s="1"/>
  <c r="E123" i="14"/>
  <c r="C123" i="14"/>
  <c r="B123" i="14"/>
  <c r="AA122" i="14"/>
  <c r="Y122" i="14"/>
  <c r="X122" i="14"/>
  <c r="V122" i="14"/>
  <c r="H122" i="14"/>
  <c r="G122" i="14"/>
  <c r="F122" i="14"/>
  <c r="AD122" i="14" s="1"/>
  <c r="E122" i="14"/>
  <c r="C122" i="14"/>
  <c r="B122" i="14"/>
  <c r="AD121" i="14"/>
  <c r="AA121" i="14"/>
  <c r="Y121" i="14"/>
  <c r="X121" i="14"/>
  <c r="V121" i="14"/>
  <c r="H121" i="14"/>
  <c r="G121" i="14"/>
  <c r="F121" i="14"/>
  <c r="E121" i="14"/>
  <c r="C121" i="14"/>
  <c r="B121" i="14"/>
  <c r="AA120" i="14"/>
  <c r="Y120" i="14"/>
  <c r="X120" i="14"/>
  <c r="V120" i="14"/>
  <c r="H120" i="14"/>
  <c r="G120" i="14"/>
  <c r="F120" i="14"/>
  <c r="AD120" i="14" s="1"/>
  <c r="E120" i="14"/>
  <c r="C120" i="14"/>
  <c r="B120" i="14"/>
  <c r="AA119" i="14"/>
  <c r="Y119" i="14"/>
  <c r="X119" i="14"/>
  <c r="V119" i="14"/>
  <c r="H119" i="14"/>
  <c r="G119" i="14"/>
  <c r="F119" i="14"/>
  <c r="AD119" i="14" s="1"/>
  <c r="E119" i="14"/>
  <c r="C119" i="14"/>
  <c r="B119" i="14"/>
  <c r="AA118" i="14"/>
  <c r="Y118" i="14"/>
  <c r="X118" i="14"/>
  <c r="V118" i="14"/>
  <c r="H118" i="14"/>
  <c r="G118" i="14"/>
  <c r="F118" i="14"/>
  <c r="AD118" i="14" s="1"/>
  <c r="E118" i="14"/>
  <c r="C118" i="14"/>
  <c r="B118" i="14"/>
  <c r="AA117" i="14"/>
  <c r="Y117" i="14"/>
  <c r="X117" i="14"/>
  <c r="V117" i="14"/>
  <c r="H117" i="14"/>
  <c r="G117" i="14"/>
  <c r="F117" i="14"/>
  <c r="AD117" i="14" s="1"/>
  <c r="E117" i="14"/>
  <c r="C117" i="14"/>
  <c r="B117" i="14"/>
  <c r="AA116" i="14"/>
  <c r="Y116" i="14"/>
  <c r="X116" i="14"/>
  <c r="V116" i="14"/>
  <c r="H116" i="14"/>
  <c r="G116" i="14"/>
  <c r="F116" i="14"/>
  <c r="AD116" i="14" s="1"/>
  <c r="E116" i="14"/>
  <c r="C116" i="14"/>
  <c r="B116" i="14"/>
  <c r="AA115" i="14"/>
  <c r="Y115" i="14"/>
  <c r="X115" i="14"/>
  <c r="V115" i="14"/>
  <c r="H115" i="14"/>
  <c r="G115" i="14"/>
  <c r="F115" i="14"/>
  <c r="AD115" i="14" s="1"/>
  <c r="E115" i="14"/>
  <c r="C115" i="14"/>
  <c r="B115" i="14"/>
  <c r="AA114" i="14"/>
  <c r="Y114" i="14"/>
  <c r="X114" i="14"/>
  <c r="V114" i="14"/>
  <c r="H114" i="14"/>
  <c r="G114" i="14"/>
  <c r="F114" i="14"/>
  <c r="AD114" i="14" s="1"/>
  <c r="E114" i="14"/>
  <c r="C114" i="14"/>
  <c r="B114" i="14"/>
  <c r="AA113" i="14"/>
  <c r="Y113" i="14"/>
  <c r="X113" i="14"/>
  <c r="V113" i="14"/>
  <c r="H113" i="14"/>
  <c r="G113" i="14"/>
  <c r="F113" i="14"/>
  <c r="E113" i="14"/>
  <c r="C113" i="14"/>
  <c r="B113" i="14"/>
  <c r="AA112" i="14"/>
  <c r="Y112" i="14"/>
  <c r="X112" i="14"/>
  <c r="V112" i="14"/>
  <c r="H112" i="14"/>
  <c r="G112" i="14"/>
  <c r="F112" i="14"/>
  <c r="E112" i="14"/>
  <c r="C112" i="14"/>
  <c r="B112" i="14"/>
  <c r="AA111" i="14"/>
  <c r="Y111" i="14"/>
  <c r="X111" i="14"/>
  <c r="V111" i="14"/>
  <c r="H111" i="14"/>
  <c r="G111" i="14"/>
  <c r="F111" i="14"/>
  <c r="E111" i="14"/>
  <c r="C111" i="14"/>
  <c r="B111" i="14"/>
  <c r="AA110" i="14"/>
  <c r="Y110" i="14"/>
  <c r="X110" i="14"/>
  <c r="V110" i="14"/>
  <c r="H110" i="14"/>
  <c r="G110" i="14"/>
  <c r="F110" i="14"/>
  <c r="E110" i="14"/>
  <c r="C110" i="14"/>
  <c r="B110" i="14"/>
  <c r="AA109" i="14"/>
  <c r="Y109" i="14"/>
  <c r="X109" i="14"/>
  <c r="V109" i="14"/>
  <c r="H109" i="14"/>
  <c r="G109" i="14"/>
  <c r="F109" i="14"/>
  <c r="E109" i="14"/>
  <c r="C109" i="14"/>
  <c r="B109" i="14"/>
  <c r="AA108" i="14"/>
  <c r="Y108" i="14"/>
  <c r="X108" i="14"/>
  <c r="V108" i="14"/>
  <c r="H108" i="14"/>
  <c r="G108" i="14"/>
  <c r="F108" i="14"/>
  <c r="E108" i="14"/>
  <c r="C108" i="14"/>
  <c r="B108" i="14"/>
  <c r="AA107" i="14"/>
  <c r="Y107" i="14"/>
  <c r="X107" i="14"/>
  <c r="V107" i="14"/>
  <c r="H107" i="14"/>
  <c r="G107" i="14"/>
  <c r="F107" i="14"/>
  <c r="E107" i="14"/>
  <c r="C107" i="14"/>
  <c r="B107" i="14"/>
  <c r="AA106" i="14"/>
  <c r="Y106" i="14"/>
  <c r="X106" i="14"/>
  <c r="V106" i="14"/>
  <c r="H106" i="14"/>
  <c r="G106" i="14"/>
  <c r="F106" i="14"/>
  <c r="E106" i="14"/>
  <c r="C106" i="14"/>
  <c r="B106" i="14"/>
  <c r="AA105" i="14"/>
  <c r="Y105" i="14"/>
  <c r="X105" i="14"/>
  <c r="V105" i="14"/>
  <c r="H105" i="14"/>
  <c r="G105" i="14"/>
  <c r="F105" i="14"/>
  <c r="AD105" i="14" s="1"/>
  <c r="E105" i="14"/>
  <c r="C105" i="14"/>
  <c r="B105" i="14"/>
  <c r="AA104" i="14"/>
  <c r="Y104" i="14"/>
  <c r="X104" i="14"/>
  <c r="V104" i="14"/>
  <c r="H104" i="14"/>
  <c r="G104" i="14"/>
  <c r="F104" i="14"/>
  <c r="E104" i="14"/>
  <c r="C104" i="14"/>
  <c r="B104" i="14"/>
  <c r="AA103" i="14"/>
  <c r="Y103" i="14"/>
  <c r="X103" i="14"/>
  <c r="V103" i="14"/>
  <c r="H103" i="14"/>
  <c r="G103" i="14"/>
  <c r="F103" i="14"/>
  <c r="E103" i="14"/>
  <c r="C103" i="14"/>
  <c r="B103" i="14"/>
  <c r="AA102" i="14"/>
  <c r="Y102" i="14"/>
  <c r="X102" i="14"/>
  <c r="V102" i="14"/>
  <c r="H102" i="14"/>
  <c r="G102" i="14"/>
  <c r="F102" i="14"/>
  <c r="E102" i="14"/>
  <c r="C102" i="14"/>
  <c r="B102" i="14"/>
  <c r="AA101" i="14"/>
  <c r="Y101" i="14"/>
  <c r="X101" i="14"/>
  <c r="V101" i="14"/>
  <c r="H101" i="14"/>
  <c r="G101" i="14"/>
  <c r="F101" i="14"/>
  <c r="E101" i="14"/>
  <c r="C101" i="14"/>
  <c r="B101" i="14"/>
  <c r="AA100" i="14"/>
  <c r="Y100" i="14"/>
  <c r="X100" i="14"/>
  <c r="V100" i="14"/>
  <c r="H100" i="14"/>
  <c r="G100" i="14"/>
  <c r="F100" i="14"/>
  <c r="E100" i="14"/>
  <c r="C100" i="14"/>
  <c r="B100" i="14"/>
  <c r="AA99" i="14"/>
  <c r="Y99" i="14"/>
  <c r="X99" i="14"/>
  <c r="V99" i="14"/>
  <c r="H99" i="14"/>
  <c r="G99" i="14"/>
  <c r="F99" i="14"/>
  <c r="E99" i="14"/>
  <c r="C99" i="14"/>
  <c r="B99" i="14"/>
  <c r="AA98" i="14"/>
  <c r="Y98" i="14"/>
  <c r="X98" i="14"/>
  <c r="V98" i="14"/>
  <c r="H98" i="14"/>
  <c r="G98" i="14"/>
  <c r="F98" i="14"/>
  <c r="E98" i="14"/>
  <c r="C98" i="14"/>
  <c r="B98" i="14"/>
  <c r="AA97" i="14"/>
  <c r="Y97" i="14"/>
  <c r="X97" i="14"/>
  <c r="V97" i="14"/>
  <c r="H97" i="14"/>
  <c r="G97" i="14"/>
  <c r="F97" i="14"/>
  <c r="E97" i="14"/>
  <c r="C97" i="14"/>
  <c r="B97" i="14"/>
  <c r="AA96" i="14"/>
  <c r="Y96" i="14"/>
  <c r="X96" i="14"/>
  <c r="V96" i="14"/>
  <c r="H96" i="14"/>
  <c r="G96" i="14"/>
  <c r="F96" i="14"/>
  <c r="E96" i="14"/>
  <c r="C96" i="14"/>
  <c r="B96" i="14"/>
  <c r="AA95" i="14"/>
  <c r="Y95" i="14"/>
  <c r="X95" i="14"/>
  <c r="V95" i="14"/>
  <c r="H95" i="14"/>
  <c r="G95" i="14"/>
  <c r="F95" i="14"/>
  <c r="E95" i="14"/>
  <c r="C95" i="14"/>
  <c r="B95" i="14"/>
  <c r="AA94" i="14"/>
  <c r="Y94" i="14"/>
  <c r="X94" i="14"/>
  <c r="V94" i="14"/>
  <c r="H94" i="14"/>
  <c r="G94" i="14"/>
  <c r="F94" i="14"/>
  <c r="E94" i="14"/>
  <c r="C94" i="14"/>
  <c r="B94" i="14"/>
  <c r="AA93" i="14"/>
  <c r="Y93" i="14"/>
  <c r="X93" i="14"/>
  <c r="V93" i="14"/>
  <c r="H93" i="14"/>
  <c r="G93" i="14"/>
  <c r="F93" i="14"/>
  <c r="E93" i="14"/>
  <c r="C93" i="14"/>
  <c r="B93" i="14"/>
  <c r="AA92" i="14"/>
  <c r="Y92" i="14"/>
  <c r="X92" i="14"/>
  <c r="V92" i="14"/>
  <c r="H92" i="14"/>
  <c r="G92" i="14"/>
  <c r="F92" i="14"/>
  <c r="E92" i="14"/>
  <c r="C92" i="14"/>
  <c r="B92" i="14"/>
  <c r="AA91" i="14"/>
  <c r="Y91" i="14"/>
  <c r="X91" i="14"/>
  <c r="V91" i="14"/>
  <c r="H91" i="14"/>
  <c r="G91" i="14"/>
  <c r="F91" i="14"/>
  <c r="E91" i="14"/>
  <c r="C91" i="14"/>
  <c r="B91" i="14"/>
  <c r="AA90" i="14"/>
  <c r="Y90" i="14"/>
  <c r="X90" i="14"/>
  <c r="V90" i="14"/>
  <c r="H90" i="14"/>
  <c r="G90" i="14"/>
  <c r="F90" i="14"/>
  <c r="E90" i="14"/>
  <c r="C90" i="14"/>
  <c r="B90" i="14"/>
  <c r="AA89" i="14"/>
  <c r="Y89" i="14"/>
  <c r="X89" i="14"/>
  <c r="V89" i="14"/>
  <c r="H89" i="14"/>
  <c r="G89" i="14"/>
  <c r="F89" i="14"/>
  <c r="E89" i="14"/>
  <c r="C89" i="14"/>
  <c r="B89" i="14"/>
  <c r="AA88" i="14"/>
  <c r="Y88" i="14"/>
  <c r="X88" i="14"/>
  <c r="V88" i="14"/>
  <c r="H88" i="14"/>
  <c r="G88" i="14"/>
  <c r="F88" i="14"/>
  <c r="E88" i="14"/>
  <c r="C88" i="14"/>
  <c r="B88" i="14"/>
  <c r="AA87" i="14"/>
  <c r="Y87" i="14"/>
  <c r="X87" i="14"/>
  <c r="V87" i="14"/>
  <c r="H87" i="14"/>
  <c r="G87" i="14"/>
  <c r="F87" i="14"/>
  <c r="E87" i="14"/>
  <c r="C87" i="14"/>
  <c r="B87" i="14"/>
  <c r="AA86" i="14"/>
  <c r="Y86" i="14"/>
  <c r="X86" i="14"/>
  <c r="V86" i="14"/>
  <c r="H86" i="14"/>
  <c r="G86" i="14"/>
  <c r="F86" i="14"/>
  <c r="E86" i="14"/>
  <c r="C86" i="14"/>
  <c r="B86" i="14"/>
  <c r="AA85" i="14"/>
  <c r="Y85" i="14"/>
  <c r="X85" i="14"/>
  <c r="V85" i="14"/>
  <c r="H85" i="14"/>
  <c r="G85" i="14"/>
  <c r="F85" i="14"/>
  <c r="E85" i="14"/>
  <c r="C85" i="14"/>
  <c r="B85" i="14"/>
  <c r="AA84" i="14"/>
  <c r="Y84" i="14"/>
  <c r="X84" i="14"/>
  <c r="V84" i="14"/>
  <c r="H84" i="14"/>
  <c r="G84" i="14"/>
  <c r="F84" i="14"/>
  <c r="E84" i="14"/>
  <c r="C84" i="14"/>
  <c r="B84" i="14"/>
  <c r="AA83" i="14"/>
  <c r="Y83" i="14"/>
  <c r="X83" i="14"/>
  <c r="V83" i="14"/>
  <c r="H83" i="14"/>
  <c r="G83" i="14"/>
  <c r="F83" i="14"/>
  <c r="E83" i="14"/>
  <c r="C83" i="14"/>
  <c r="B83" i="14"/>
  <c r="AA82" i="14"/>
  <c r="Y82" i="14"/>
  <c r="X82" i="14"/>
  <c r="V82" i="14"/>
  <c r="H82" i="14"/>
  <c r="G82" i="14"/>
  <c r="F82" i="14"/>
  <c r="E82" i="14"/>
  <c r="C82" i="14"/>
  <c r="B82" i="14"/>
  <c r="AA81" i="14"/>
  <c r="Y81" i="14"/>
  <c r="X81" i="14"/>
  <c r="V81" i="14"/>
  <c r="H81" i="14"/>
  <c r="G81" i="14"/>
  <c r="F81" i="14"/>
  <c r="E81" i="14"/>
  <c r="C81" i="14"/>
  <c r="B81" i="14"/>
  <c r="AA80" i="14"/>
  <c r="Y80" i="14"/>
  <c r="X80" i="14"/>
  <c r="V80" i="14"/>
  <c r="H80" i="14"/>
  <c r="G80" i="14"/>
  <c r="F80" i="14"/>
  <c r="E80" i="14"/>
  <c r="C80" i="14"/>
  <c r="B80" i="14"/>
  <c r="AA79" i="14"/>
  <c r="Y79" i="14"/>
  <c r="X79" i="14"/>
  <c r="V79" i="14"/>
  <c r="H79" i="14"/>
  <c r="G79" i="14"/>
  <c r="F79" i="14"/>
  <c r="E79" i="14"/>
  <c r="C79" i="14"/>
  <c r="B79" i="14"/>
  <c r="AA78" i="14"/>
  <c r="Y78" i="14"/>
  <c r="X78" i="14"/>
  <c r="V78" i="14"/>
  <c r="H78" i="14"/>
  <c r="G78" i="14"/>
  <c r="F78" i="14"/>
  <c r="E78" i="14"/>
  <c r="C78" i="14"/>
  <c r="B78" i="14"/>
  <c r="AA77" i="14"/>
  <c r="Y77" i="14"/>
  <c r="X77" i="14"/>
  <c r="V77" i="14"/>
  <c r="H77" i="14"/>
  <c r="G77" i="14"/>
  <c r="F77" i="14"/>
  <c r="E77" i="14"/>
  <c r="C77" i="14"/>
  <c r="B77" i="14"/>
  <c r="AA76" i="14"/>
  <c r="Y76" i="14"/>
  <c r="X76" i="14"/>
  <c r="V76" i="14"/>
  <c r="H76" i="14"/>
  <c r="G76" i="14"/>
  <c r="F76" i="14"/>
  <c r="E76" i="14"/>
  <c r="C76" i="14"/>
  <c r="B76" i="14"/>
  <c r="AA75" i="14"/>
  <c r="Y75" i="14"/>
  <c r="X75" i="14"/>
  <c r="V75" i="14"/>
  <c r="H75" i="14"/>
  <c r="G75" i="14"/>
  <c r="F75" i="14"/>
  <c r="E75" i="14"/>
  <c r="C75" i="14"/>
  <c r="B75" i="14"/>
  <c r="AA74" i="14"/>
  <c r="Y74" i="14"/>
  <c r="X74" i="14"/>
  <c r="V74" i="14"/>
  <c r="H74" i="14"/>
  <c r="G74" i="14"/>
  <c r="F74" i="14"/>
  <c r="E74" i="14"/>
  <c r="C74" i="14"/>
  <c r="B74" i="14"/>
  <c r="AA73" i="14"/>
  <c r="Y73" i="14"/>
  <c r="X73" i="14"/>
  <c r="V73" i="14"/>
  <c r="H73" i="14"/>
  <c r="G73" i="14"/>
  <c r="F73" i="14"/>
  <c r="E73" i="14"/>
  <c r="C73" i="14"/>
  <c r="B73" i="14"/>
  <c r="AA72" i="14"/>
  <c r="Y72" i="14"/>
  <c r="X72" i="14"/>
  <c r="V72" i="14"/>
  <c r="H72" i="14"/>
  <c r="G72" i="14"/>
  <c r="F72" i="14"/>
  <c r="E72" i="14"/>
  <c r="C72" i="14"/>
  <c r="B72" i="14"/>
  <c r="AA71" i="14"/>
  <c r="Y71" i="14"/>
  <c r="X71" i="14"/>
  <c r="V71" i="14"/>
  <c r="H71" i="14"/>
  <c r="G71" i="14"/>
  <c r="F71" i="14"/>
  <c r="E71" i="14"/>
  <c r="C71" i="14"/>
  <c r="B71" i="14"/>
  <c r="AA70" i="14"/>
  <c r="Y70" i="14"/>
  <c r="X70" i="14"/>
  <c r="V70" i="14"/>
  <c r="H70" i="14"/>
  <c r="G70" i="14"/>
  <c r="F70" i="14"/>
  <c r="E70" i="14"/>
  <c r="C70" i="14"/>
  <c r="B70" i="14"/>
  <c r="AA69" i="14"/>
  <c r="Y69" i="14"/>
  <c r="X69" i="14"/>
  <c r="V69" i="14"/>
  <c r="H69" i="14"/>
  <c r="G69" i="14"/>
  <c r="F69" i="14"/>
  <c r="E69" i="14"/>
  <c r="C69" i="14"/>
  <c r="B69" i="14"/>
  <c r="AA68" i="14"/>
  <c r="Y68" i="14"/>
  <c r="X68" i="14"/>
  <c r="V68" i="14"/>
  <c r="H68" i="14"/>
  <c r="G68" i="14"/>
  <c r="F68" i="14"/>
  <c r="E68" i="14"/>
  <c r="C68" i="14"/>
  <c r="B68" i="14"/>
  <c r="AA67" i="14"/>
  <c r="Y67" i="14"/>
  <c r="X67" i="14"/>
  <c r="V67" i="14"/>
  <c r="H67" i="14"/>
  <c r="G67" i="14"/>
  <c r="F67" i="14"/>
  <c r="E67" i="14"/>
  <c r="C67" i="14"/>
  <c r="B67" i="14"/>
  <c r="AA66" i="14"/>
  <c r="Y66" i="14"/>
  <c r="X66" i="14"/>
  <c r="V66" i="14"/>
  <c r="H66" i="14"/>
  <c r="G66" i="14"/>
  <c r="F66" i="14"/>
  <c r="E66" i="14"/>
  <c r="C66" i="14"/>
  <c r="B66" i="14"/>
  <c r="AA65" i="14"/>
  <c r="Y65" i="14"/>
  <c r="X65" i="14"/>
  <c r="V65" i="14"/>
  <c r="H65" i="14"/>
  <c r="G65" i="14"/>
  <c r="F65" i="14"/>
  <c r="E65" i="14"/>
  <c r="C65" i="14"/>
  <c r="B65" i="14"/>
  <c r="AA64" i="14"/>
  <c r="Y64" i="14"/>
  <c r="X64" i="14"/>
  <c r="V64" i="14"/>
  <c r="H64" i="14"/>
  <c r="G64" i="14"/>
  <c r="F64" i="14"/>
  <c r="E64" i="14"/>
  <c r="C64" i="14"/>
  <c r="B64" i="14"/>
  <c r="AA63" i="14"/>
  <c r="Y63" i="14"/>
  <c r="X63" i="14"/>
  <c r="V63" i="14"/>
  <c r="H63" i="14"/>
  <c r="G63" i="14"/>
  <c r="F63" i="14"/>
  <c r="E63" i="14"/>
  <c r="C63" i="14"/>
  <c r="B63" i="14"/>
  <c r="AA62" i="14"/>
  <c r="Y62" i="14"/>
  <c r="X62" i="14"/>
  <c r="V62" i="14"/>
  <c r="H62" i="14"/>
  <c r="G62" i="14"/>
  <c r="F62" i="14"/>
  <c r="E62" i="14"/>
  <c r="C62" i="14"/>
  <c r="B62" i="14"/>
  <c r="AA61" i="14"/>
  <c r="Y61" i="14"/>
  <c r="X61" i="14"/>
  <c r="V61" i="14"/>
  <c r="H61" i="14"/>
  <c r="G61" i="14"/>
  <c r="F61" i="14"/>
  <c r="E61" i="14"/>
  <c r="C61" i="14"/>
  <c r="B61" i="14"/>
  <c r="AA60" i="14"/>
  <c r="Y60" i="14"/>
  <c r="X60" i="14"/>
  <c r="V60" i="14"/>
  <c r="H60" i="14"/>
  <c r="G60" i="14"/>
  <c r="F60" i="14"/>
  <c r="E60" i="14"/>
  <c r="C60" i="14"/>
  <c r="B60" i="14"/>
  <c r="AA59" i="14"/>
  <c r="Y59" i="14"/>
  <c r="X59" i="14"/>
  <c r="V59" i="14"/>
  <c r="H59" i="14"/>
  <c r="G59" i="14"/>
  <c r="F59" i="14"/>
  <c r="E59" i="14"/>
  <c r="C59" i="14"/>
  <c r="B59" i="14"/>
  <c r="AA58" i="14"/>
  <c r="Y58" i="14"/>
  <c r="X58" i="14"/>
  <c r="V58" i="14"/>
  <c r="H58" i="14"/>
  <c r="G58" i="14"/>
  <c r="F58" i="14"/>
  <c r="E58" i="14"/>
  <c r="C58" i="14"/>
  <c r="B58" i="14"/>
  <c r="AA57" i="14"/>
  <c r="Y57" i="14"/>
  <c r="X57" i="14"/>
  <c r="V57" i="14"/>
  <c r="H57" i="14"/>
  <c r="G57" i="14"/>
  <c r="F57" i="14"/>
  <c r="E57" i="14"/>
  <c r="C57" i="14"/>
  <c r="B57" i="14"/>
  <c r="AA56" i="14"/>
  <c r="Y56" i="14"/>
  <c r="X56" i="14"/>
  <c r="V56" i="14"/>
  <c r="H56" i="14"/>
  <c r="G56" i="14"/>
  <c r="F56" i="14"/>
  <c r="E56" i="14"/>
  <c r="C56" i="14"/>
  <c r="B56" i="14"/>
  <c r="AA55" i="14"/>
  <c r="Y55" i="14"/>
  <c r="X55" i="14"/>
  <c r="V55" i="14"/>
  <c r="H55" i="14"/>
  <c r="G55" i="14"/>
  <c r="F55" i="14"/>
  <c r="E55" i="14"/>
  <c r="C55" i="14"/>
  <c r="B55" i="14"/>
  <c r="AA54" i="14"/>
  <c r="Y54" i="14"/>
  <c r="X54" i="14"/>
  <c r="V54" i="14"/>
  <c r="H54" i="14"/>
  <c r="G54" i="14"/>
  <c r="F54" i="14"/>
  <c r="E54" i="14"/>
  <c r="C54" i="14"/>
  <c r="B54" i="14"/>
  <c r="AA53" i="14"/>
  <c r="Y53" i="14"/>
  <c r="X53" i="14"/>
  <c r="V53" i="14"/>
  <c r="H53" i="14"/>
  <c r="G53" i="14"/>
  <c r="F53" i="14"/>
  <c r="E53" i="14"/>
  <c r="C53" i="14"/>
  <c r="B53" i="14"/>
  <c r="AA52" i="14"/>
  <c r="Y52" i="14"/>
  <c r="X52" i="14"/>
  <c r="V52" i="14"/>
  <c r="H52" i="14"/>
  <c r="G52" i="14"/>
  <c r="F52" i="14"/>
  <c r="E52" i="14"/>
  <c r="C52" i="14"/>
  <c r="B52" i="14"/>
  <c r="AA51" i="14"/>
  <c r="Y51" i="14"/>
  <c r="X51" i="14"/>
  <c r="V51" i="14"/>
  <c r="H51" i="14"/>
  <c r="G51" i="14"/>
  <c r="F51" i="14"/>
  <c r="E51" i="14"/>
  <c r="C51" i="14"/>
  <c r="B51" i="14"/>
  <c r="AA50" i="14"/>
  <c r="Y50" i="14"/>
  <c r="X50" i="14"/>
  <c r="V50" i="14"/>
  <c r="H50" i="14"/>
  <c r="G50" i="14"/>
  <c r="F50" i="14"/>
  <c r="E50" i="14"/>
  <c r="C50" i="14"/>
  <c r="B50" i="14"/>
  <c r="AA49" i="14"/>
  <c r="Y49" i="14"/>
  <c r="X49" i="14"/>
  <c r="V49" i="14"/>
  <c r="H49" i="14"/>
  <c r="G49" i="14"/>
  <c r="F49" i="14"/>
  <c r="E49" i="14"/>
  <c r="C49" i="14"/>
  <c r="B49" i="14"/>
  <c r="AA48" i="14"/>
  <c r="Y48" i="14"/>
  <c r="X48" i="14"/>
  <c r="V48" i="14"/>
  <c r="H48" i="14"/>
  <c r="G48" i="14"/>
  <c r="F48" i="14"/>
  <c r="E48" i="14"/>
  <c r="C48" i="14"/>
  <c r="B48" i="14"/>
  <c r="AA47" i="14"/>
  <c r="Y47" i="14"/>
  <c r="X47" i="14"/>
  <c r="V47" i="14"/>
  <c r="H47" i="14"/>
  <c r="G47" i="14"/>
  <c r="F47" i="14"/>
  <c r="E47" i="14"/>
  <c r="C47" i="14"/>
  <c r="B47" i="14"/>
  <c r="AA46" i="14"/>
  <c r="Y46" i="14"/>
  <c r="X46" i="14"/>
  <c r="V46" i="14"/>
  <c r="H46" i="14"/>
  <c r="G46" i="14"/>
  <c r="F46" i="14"/>
  <c r="E46" i="14"/>
  <c r="C46" i="14"/>
  <c r="B46" i="14"/>
  <c r="AA45" i="14"/>
  <c r="Y45" i="14"/>
  <c r="X45" i="14"/>
  <c r="V45" i="14"/>
  <c r="H45" i="14"/>
  <c r="G45" i="14"/>
  <c r="F45" i="14"/>
  <c r="E45" i="14"/>
  <c r="C45" i="14"/>
  <c r="B45" i="14"/>
  <c r="AA44" i="14"/>
  <c r="Y44" i="14"/>
  <c r="X44" i="14"/>
  <c r="V44" i="14"/>
  <c r="H44" i="14"/>
  <c r="G44" i="14"/>
  <c r="F44" i="14"/>
  <c r="E44" i="14"/>
  <c r="C44" i="14"/>
  <c r="B44" i="14"/>
  <c r="AA43" i="14"/>
  <c r="Y43" i="14"/>
  <c r="X43" i="14"/>
  <c r="V43" i="14"/>
  <c r="H43" i="14"/>
  <c r="G43" i="14"/>
  <c r="F43" i="14"/>
  <c r="E43" i="14"/>
  <c r="C43" i="14"/>
  <c r="B43" i="14"/>
  <c r="AA42" i="14"/>
  <c r="Y42" i="14"/>
  <c r="X42" i="14"/>
  <c r="V42" i="14"/>
  <c r="H42" i="14"/>
  <c r="G42" i="14"/>
  <c r="F42" i="14"/>
  <c r="E42" i="14"/>
  <c r="C42" i="14"/>
  <c r="B42" i="14"/>
  <c r="AA41" i="14"/>
  <c r="Y41" i="14"/>
  <c r="X41" i="14"/>
  <c r="V41" i="14"/>
  <c r="H41" i="14"/>
  <c r="G41" i="14"/>
  <c r="F41" i="14"/>
  <c r="E41" i="14"/>
  <c r="C41" i="14"/>
  <c r="B41" i="14"/>
  <c r="AA40" i="14"/>
  <c r="Y40" i="14"/>
  <c r="X40" i="14"/>
  <c r="V40" i="14"/>
  <c r="H40" i="14"/>
  <c r="G40" i="14"/>
  <c r="F40" i="14"/>
  <c r="E40" i="14"/>
  <c r="C40" i="14"/>
  <c r="B40" i="14"/>
  <c r="AA39" i="14"/>
  <c r="Y39" i="14"/>
  <c r="X39" i="14"/>
  <c r="V39" i="14"/>
  <c r="H39" i="14"/>
  <c r="G39" i="14"/>
  <c r="F39" i="14"/>
  <c r="E39" i="14"/>
  <c r="C39" i="14"/>
  <c r="B39" i="14"/>
  <c r="AA38" i="14"/>
  <c r="Y38" i="14"/>
  <c r="X38" i="14"/>
  <c r="V38" i="14"/>
  <c r="H38" i="14"/>
  <c r="G38" i="14"/>
  <c r="F38" i="14"/>
  <c r="E38" i="14"/>
  <c r="C38" i="14"/>
  <c r="B38" i="14"/>
  <c r="AA37" i="14"/>
  <c r="Y37" i="14"/>
  <c r="X37" i="14"/>
  <c r="V37" i="14"/>
  <c r="H37" i="14"/>
  <c r="G37" i="14"/>
  <c r="F37" i="14"/>
  <c r="E37" i="14"/>
  <c r="C37" i="14"/>
  <c r="B37" i="14"/>
  <c r="AA36" i="14"/>
  <c r="Y36" i="14"/>
  <c r="X36" i="14"/>
  <c r="V36" i="14"/>
  <c r="H36" i="14"/>
  <c r="G36" i="14"/>
  <c r="F36" i="14"/>
  <c r="E36" i="14"/>
  <c r="C36" i="14"/>
  <c r="B36" i="14"/>
  <c r="AA35" i="14"/>
  <c r="Y35" i="14"/>
  <c r="X35" i="14"/>
  <c r="V35" i="14"/>
  <c r="H35" i="14"/>
  <c r="G35" i="14"/>
  <c r="F35" i="14"/>
  <c r="E35" i="14"/>
  <c r="C35" i="14"/>
  <c r="B35" i="14"/>
  <c r="AA34" i="14"/>
  <c r="Y34" i="14"/>
  <c r="X34" i="14"/>
  <c r="V34" i="14"/>
  <c r="H34" i="14"/>
  <c r="G34" i="14"/>
  <c r="F34" i="14"/>
  <c r="E34" i="14"/>
  <c r="C34" i="14"/>
  <c r="B34" i="14"/>
  <c r="AA33" i="14"/>
  <c r="Y33" i="14"/>
  <c r="X33" i="14"/>
  <c r="V33" i="14"/>
  <c r="H33" i="14"/>
  <c r="G33" i="14"/>
  <c r="F33" i="14"/>
  <c r="E33" i="14"/>
  <c r="C33" i="14"/>
  <c r="B33" i="14"/>
  <c r="AA32" i="14"/>
  <c r="Y32" i="14"/>
  <c r="X32" i="14"/>
  <c r="V32" i="14"/>
  <c r="H32" i="14"/>
  <c r="G32" i="14"/>
  <c r="F32" i="14"/>
  <c r="E32" i="14"/>
  <c r="C32" i="14"/>
  <c r="B32" i="14"/>
  <c r="AA31" i="14"/>
  <c r="Y31" i="14"/>
  <c r="X31" i="14"/>
  <c r="V31" i="14"/>
  <c r="H31" i="14"/>
  <c r="G31" i="14"/>
  <c r="F31" i="14"/>
  <c r="E31" i="14"/>
  <c r="C31" i="14"/>
  <c r="B31" i="14"/>
  <c r="AA30" i="14"/>
  <c r="Y30" i="14"/>
  <c r="X30" i="14"/>
  <c r="V30" i="14"/>
  <c r="H30" i="14"/>
  <c r="G30" i="14"/>
  <c r="F30" i="14"/>
  <c r="E30" i="14"/>
  <c r="C30" i="14"/>
  <c r="B30" i="14"/>
  <c r="AA29" i="14"/>
  <c r="Y29" i="14"/>
  <c r="X29" i="14"/>
  <c r="V29" i="14"/>
  <c r="H29" i="14"/>
  <c r="G29" i="14"/>
  <c r="F29" i="14"/>
  <c r="E29" i="14"/>
  <c r="C29" i="14"/>
  <c r="B29" i="14"/>
  <c r="AA28" i="14"/>
  <c r="Y28" i="14"/>
  <c r="X28" i="14"/>
  <c r="V28" i="14"/>
  <c r="H28" i="14"/>
  <c r="G28" i="14"/>
  <c r="F28" i="14"/>
  <c r="E28" i="14"/>
  <c r="C28" i="14"/>
  <c r="B28" i="14"/>
  <c r="AA27" i="14"/>
  <c r="Y27" i="14"/>
  <c r="X27" i="14"/>
  <c r="V27" i="14"/>
  <c r="H27" i="14"/>
  <c r="G27" i="14"/>
  <c r="F27" i="14"/>
  <c r="E27" i="14"/>
  <c r="C27" i="14"/>
  <c r="B27" i="14"/>
  <c r="AA26" i="14"/>
  <c r="Y26" i="14"/>
  <c r="X26" i="14"/>
  <c r="V26" i="14"/>
  <c r="H26" i="14"/>
  <c r="G26" i="14"/>
  <c r="F26" i="14"/>
  <c r="E26" i="14"/>
  <c r="C26" i="14"/>
  <c r="B26" i="14"/>
  <c r="AA25" i="14"/>
  <c r="Y25" i="14"/>
  <c r="X25" i="14"/>
  <c r="V25" i="14"/>
  <c r="H25" i="14"/>
  <c r="G25" i="14"/>
  <c r="F25" i="14"/>
  <c r="E25" i="14"/>
  <c r="C25" i="14"/>
  <c r="B25" i="14"/>
  <c r="AA24" i="14"/>
  <c r="Y24" i="14"/>
  <c r="X24" i="14"/>
  <c r="V24" i="14"/>
  <c r="H24" i="14"/>
  <c r="G24" i="14"/>
  <c r="F24" i="14"/>
  <c r="E24" i="14"/>
  <c r="C24" i="14"/>
  <c r="B24" i="14"/>
  <c r="AA23" i="14"/>
  <c r="Y23" i="14"/>
  <c r="X23" i="14"/>
  <c r="V23" i="14"/>
  <c r="H23" i="14"/>
  <c r="G23" i="14"/>
  <c r="F23" i="14"/>
  <c r="E23" i="14"/>
  <c r="C23" i="14"/>
  <c r="B23" i="14"/>
  <c r="AA22" i="14"/>
  <c r="Y22" i="14"/>
  <c r="X22" i="14"/>
  <c r="V22" i="14"/>
  <c r="H22" i="14"/>
  <c r="G22" i="14"/>
  <c r="F22" i="14"/>
  <c r="E22" i="14"/>
  <c r="C22" i="14"/>
  <c r="B22" i="14"/>
  <c r="AA21" i="14"/>
  <c r="Y21" i="14"/>
  <c r="X21" i="14"/>
  <c r="V21" i="14"/>
  <c r="H21" i="14"/>
  <c r="G21" i="14"/>
  <c r="F21" i="14"/>
  <c r="E21" i="14"/>
  <c r="C21" i="14"/>
  <c r="B21" i="14"/>
  <c r="AA20" i="14"/>
  <c r="Y20" i="14"/>
  <c r="X20" i="14"/>
  <c r="V20" i="14"/>
  <c r="H20" i="14"/>
  <c r="G20" i="14"/>
  <c r="F20" i="14"/>
  <c r="E20" i="14"/>
  <c r="C20" i="14"/>
  <c r="B20" i="14"/>
  <c r="AA19" i="14"/>
  <c r="Y19" i="14"/>
  <c r="X19" i="14"/>
  <c r="V19" i="14"/>
  <c r="H19" i="14"/>
  <c r="G19" i="14"/>
  <c r="F19" i="14"/>
  <c r="E19" i="14"/>
  <c r="C19" i="14"/>
  <c r="B19" i="14"/>
  <c r="AA18" i="14"/>
  <c r="Y18" i="14"/>
  <c r="X18" i="14"/>
  <c r="V18" i="14"/>
  <c r="H18" i="14"/>
  <c r="G18" i="14"/>
  <c r="F18" i="14"/>
  <c r="E18" i="14"/>
  <c r="C18" i="14"/>
  <c r="B18" i="14"/>
  <c r="AA17" i="14"/>
  <c r="Y17" i="14"/>
  <c r="X17" i="14"/>
  <c r="V17" i="14"/>
  <c r="H17" i="14"/>
  <c r="G17" i="14"/>
  <c r="F17" i="14"/>
  <c r="E17" i="14"/>
  <c r="C17" i="14"/>
  <c r="B17" i="14"/>
  <c r="AA16" i="14"/>
  <c r="Y16" i="14"/>
  <c r="X16" i="14"/>
  <c r="V16" i="14"/>
  <c r="H16" i="14"/>
  <c r="G16" i="14"/>
  <c r="F16" i="14"/>
  <c r="E16" i="14"/>
  <c r="C16" i="14"/>
  <c r="B16" i="14"/>
  <c r="AA15" i="14"/>
  <c r="Y15" i="14"/>
  <c r="X15" i="14"/>
  <c r="V15" i="14"/>
  <c r="H15" i="14"/>
  <c r="G15" i="14"/>
  <c r="F15" i="14"/>
  <c r="E15" i="14"/>
  <c r="C15" i="14"/>
  <c r="B15" i="14"/>
  <c r="AA14" i="14"/>
  <c r="Y14" i="14"/>
  <c r="X14" i="14"/>
  <c r="V14" i="14"/>
  <c r="H14" i="14"/>
  <c r="G14" i="14"/>
  <c r="F14" i="14"/>
  <c r="E14" i="14"/>
  <c r="C14" i="14"/>
  <c r="B14" i="14"/>
  <c r="AA13" i="14"/>
  <c r="Y13" i="14"/>
  <c r="X13" i="14"/>
  <c r="V13" i="14"/>
  <c r="H13" i="14"/>
  <c r="G13" i="14"/>
  <c r="F13" i="14"/>
  <c r="E13" i="14"/>
  <c r="C13" i="14"/>
  <c r="B13" i="14"/>
  <c r="AA12" i="14"/>
  <c r="Y12" i="14"/>
  <c r="X12" i="14"/>
  <c r="V12" i="14"/>
  <c r="H12" i="14"/>
  <c r="G12" i="14"/>
  <c r="F12" i="14"/>
  <c r="E12" i="14"/>
  <c r="C12" i="14"/>
  <c r="B12" i="14"/>
  <c r="AA11" i="14"/>
  <c r="Y11" i="14"/>
  <c r="X11" i="14"/>
  <c r="V11" i="14"/>
  <c r="H11" i="14"/>
  <c r="G11" i="14"/>
  <c r="F11" i="14"/>
  <c r="E11" i="14"/>
  <c r="C11" i="14"/>
  <c r="B11" i="14"/>
  <c r="AA10" i="14"/>
  <c r="Y10" i="14"/>
  <c r="X10" i="14"/>
  <c r="V10" i="14"/>
  <c r="H10" i="14"/>
  <c r="G10" i="14"/>
  <c r="F10" i="14"/>
  <c r="E10" i="14"/>
  <c r="C10" i="14"/>
  <c r="B10" i="14"/>
  <c r="AA9" i="14"/>
  <c r="Y9" i="14"/>
  <c r="X9" i="14"/>
  <c r="V9" i="14"/>
  <c r="H9" i="14"/>
  <c r="G9" i="14"/>
  <c r="F9" i="14"/>
  <c r="E9" i="14"/>
  <c r="C9" i="14"/>
  <c r="B9" i="14"/>
  <c r="AA8" i="14"/>
  <c r="Y8" i="14"/>
  <c r="X8" i="14"/>
  <c r="V8" i="14"/>
  <c r="H8" i="14"/>
  <c r="G8" i="14"/>
  <c r="F8" i="14"/>
  <c r="E8" i="14"/>
  <c r="C8" i="14"/>
  <c r="B8" i="14"/>
  <c r="AA7" i="14"/>
  <c r="Y7" i="14"/>
  <c r="X7" i="14"/>
  <c r="V7" i="14"/>
  <c r="H7" i="14"/>
  <c r="G7" i="14"/>
  <c r="F7" i="14"/>
  <c r="E7" i="14"/>
  <c r="C7" i="14"/>
  <c r="B7" i="14"/>
  <c r="AA506" i="13"/>
  <c r="W506" i="13"/>
  <c r="T506" i="13"/>
  <c r="R506" i="13"/>
  <c r="Q506" i="13"/>
  <c r="O506" i="13"/>
  <c r="M506" i="13"/>
  <c r="L506" i="13"/>
  <c r="K506" i="13"/>
  <c r="J506" i="13"/>
  <c r="I506" i="13"/>
  <c r="H506" i="13"/>
  <c r="D506" i="13"/>
  <c r="C506" i="13"/>
  <c r="B506" i="13"/>
  <c r="AA505" i="13"/>
  <c r="T505" i="13"/>
  <c r="R505" i="13"/>
  <c r="Q505" i="13"/>
  <c r="O505" i="13"/>
  <c r="M505" i="13"/>
  <c r="L505" i="13"/>
  <c r="K505" i="13"/>
  <c r="J505" i="13"/>
  <c r="I505" i="13"/>
  <c r="H505" i="13"/>
  <c r="D505" i="13"/>
  <c r="W505" i="13" s="1"/>
  <c r="C505" i="13"/>
  <c r="B505" i="13"/>
  <c r="AA504" i="13"/>
  <c r="T504" i="13"/>
  <c r="R504" i="13"/>
  <c r="Q504" i="13"/>
  <c r="O504" i="13"/>
  <c r="M504" i="13"/>
  <c r="L504" i="13"/>
  <c r="K504" i="13"/>
  <c r="J504" i="13"/>
  <c r="I504" i="13"/>
  <c r="H504" i="13"/>
  <c r="D504" i="13"/>
  <c r="W504" i="13" s="1"/>
  <c r="C504" i="13"/>
  <c r="B504" i="13"/>
  <c r="AA503" i="13"/>
  <c r="W503" i="13"/>
  <c r="T503" i="13"/>
  <c r="R503" i="13"/>
  <c r="Q503" i="13"/>
  <c r="O503" i="13"/>
  <c r="M503" i="13"/>
  <c r="L503" i="13"/>
  <c r="K503" i="13"/>
  <c r="J503" i="13"/>
  <c r="I503" i="13"/>
  <c r="H503" i="13"/>
  <c r="D503" i="13"/>
  <c r="C503" i="13"/>
  <c r="B503" i="13"/>
  <c r="AA502" i="13"/>
  <c r="W502" i="13"/>
  <c r="T502" i="13"/>
  <c r="R502" i="13"/>
  <c r="Q502" i="13"/>
  <c r="O502" i="13"/>
  <c r="M502" i="13"/>
  <c r="L502" i="13"/>
  <c r="K502" i="13"/>
  <c r="J502" i="13"/>
  <c r="I502" i="13"/>
  <c r="H502" i="13"/>
  <c r="D502" i="13"/>
  <c r="C502" i="13"/>
  <c r="B502" i="13"/>
  <c r="AA501" i="13"/>
  <c r="T501" i="13"/>
  <c r="R501" i="13"/>
  <c r="Q501" i="13"/>
  <c r="O501" i="13"/>
  <c r="M501" i="13"/>
  <c r="L501" i="13"/>
  <c r="K501" i="13"/>
  <c r="J501" i="13"/>
  <c r="I501" i="13"/>
  <c r="H501" i="13"/>
  <c r="D501" i="13"/>
  <c r="W501" i="13" s="1"/>
  <c r="C501" i="13"/>
  <c r="B501" i="13"/>
  <c r="AA500" i="13"/>
  <c r="T500" i="13"/>
  <c r="R500" i="13"/>
  <c r="Q500" i="13"/>
  <c r="O500" i="13"/>
  <c r="M500" i="13"/>
  <c r="L500" i="13"/>
  <c r="K500" i="13"/>
  <c r="J500" i="13"/>
  <c r="I500" i="13"/>
  <c r="H500" i="13"/>
  <c r="D500" i="13"/>
  <c r="W500" i="13" s="1"/>
  <c r="C500" i="13"/>
  <c r="B500" i="13"/>
  <c r="AA499" i="13"/>
  <c r="T499" i="13"/>
  <c r="R499" i="13"/>
  <c r="Q499" i="13"/>
  <c r="O499" i="13"/>
  <c r="M499" i="13"/>
  <c r="L499" i="13"/>
  <c r="K499" i="13"/>
  <c r="J499" i="13"/>
  <c r="I499" i="13"/>
  <c r="H499" i="13"/>
  <c r="D499" i="13"/>
  <c r="W499" i="13" s="1"/>
  <c r="C499" i="13"/>
  <c r="B499" i="13"/>
  <c r="AA498" i="13"/>
  <c r="W498" i="13"/>
  <c r="T498" i="13"/>
  <c r="R498" i="13"/>
  <c r="Q498" i="13"/>
  <c r="O498" i="13"/>
  <c r="M498" i="13"/>
  <c r="L498" i="13"/>
  <c r="K498" i="13"/>
  <c r="J498" i="13"/>
  <c r="I498" i="13"/>
  <c r="H498" i="13"/>
  <c r="D498" i="13"/>
  <c r="C498" i="13"/>
  <c r="B498" i="13"/>
  <c r="AA497" i="13"/>
  <c r="T497" i="13"/>
  <c r="R497" i="13"/>
  <c r="Q497" i="13"/>
  <c r="O497" i="13"/>
  <c r="M497" i="13"/>
  <c r="L497" i="13"/>
  <c r="K497" i="13"/>
  <c r="J497" i="13"/>
  <c r="I497" i="13"/>
  <c r="H497" i="13"/>
  <c r="D497" i="13"/>
  <c r="W497" i="13" s="1"/>
  <c r="C497" i="13"/>
  <c r="B497" i="13"/>
  <c r="AA496" i="13"/>
  <c r="T496" i="13"/>
  <c r="R496" i="13"/>
  <c r="Q496" i="13"/>
  <c r="O496" i="13"/>
  <c r="M496" i="13"/>
  <c r="L496" i="13"/>
  <c r="K496" i="13"/>
  <c r="J496" i="13"/>
  <c r="I496" i="13"/>
  <c r="H496" i="13"/>
  <c r="D496" i="13"/>
  <c r="W496" i="13" s="1"/>
  <c r="C496" i="13"/>
  <c r="B496" i="13"/>
  <c r="AA495" i="13"/>
  <c r="T495" i="13"/>
  <c r="R495" i="13"/>
  <c r="Q495" i="13"/>
  <c r="O495" i="13"/>
  <c r="M495" i="13"/>
  <c r="L495" i="13"/>
  <c r="K495" i="13"/>
  <c r="J495" i="13"/>
  <c r="I495" i="13"/>
  <c r="H495" i="13"/>
  <c r="D495" i="13"/>
  <c r="W495" i="13" s="1"/>
  <c r="C495" i="13"/>
  <c r="B495" i="13"/>
  <c r="AA494" i="13"/>
  <c r="T494" i="13"/>
  <c r="R494" i="13"/>
  <c r="Q494" i="13"/>
  <c r="O494" i="13"/>
  <c r="M494" i="13"/>
  <c r="L494" i="13"/>
  <c r="K494" i="13"/>
  <c r="J494" i="13"/>
  <c r="I494" i="13"/>
  <c r="H494" i="13"/>
  <c r="D494" i="13"/>
  <c r="W494" i="13" s="1"/>
  <c r="C494" i="13"/>
  <c r="B494" i="13"/>
  <c r="AA493" i="13"/>
  <c r="T493" i="13"/>
  <c r="R493" i="13"/>
  <c r="Q493" i="13"/>
  <c r="O493" i="13"/>
  <c r="M493" i="13"/>
  <c r="L493" i="13"/>
  <c r="K493" i="13"/>
  <c r="J493" i="13"/>
  <c r="I493" i="13"/>
  <c r="H493" i="13"/>
  <c r="D493" i="13"/>
  <c r="W493" i="13" s="1"/>
  <c r="C493" i="13"/>
  <c r="B493" i="13"/>
  <c r="AA492" i="13"/>
  <c r="W492" i="13"/>
  <c r="T492" i="13"/>
  <c r="R492" i="13"/>
  <c r="Q492" i="13"/>
  <c r="O492" i="13"/>
  <c r="M492" i="13"/>
  <c r="L492" i="13"/>
  <c r="K492" i="13"/>
  <c r="J492" i="13"/>
  <c r="I492" i="13"/>
  <c r="H492" i="13"/>
  <c r="D492" i="13"/>
  <c r="C492" i="13"/>
  <c r="B492" i="13"/>
  <c r="AA491" i="13"/>
  <c r="T491" i="13"/>
  <c r="R491" i="13"/>
  <c r="Q491" i="13"/>
  <c r="O491" i="13"/>
  <c r="M491" i="13"/>
  <c r="L491" i="13"/>
  <c r="K491" i="13"/>
  <c r="J491" i="13"/>
  <c r="I491" i="13"/>
  <c r="H491" i="13"/>
  <c r="D491" i="13"/>
  <c r="W491" i="13" s="1"/>
  <c r="C491" i="13"/>
  <c r="B491" i="13"/>
  <c r="AA490" i="13"/>
  <c r="T490" i="13"/>
  <c r="R490" i="13"/>
  <c r="Q490" i="13"/>
  <c r="O490" i="13"/>
  <c r="M490" i="13"/>
  <c r="L490" i="13"/>
  <c r="K490" i="13"/>
  <c r="J490" i="13"/>
  <c r="I490" i="13"/>
  <c r="H490" i="13"/>
  <c r="D490" i="13"/>
  <c r="W490" i="13" s="1"/>
  <c r="C490" i="13"/>
  <c r="B490" i="13"/>
  <c r="AA489" i="13"/>
  <c r="T489" i="13"/>
  <c r="R489" i="13"/>
  <c r="Q489" i="13"/>
  <c r="O489" i="13"/>
  <c r="M489" i="13"/>
  <c r="L489" i="13"/>
  <c r="K489" i="13"/>
  <c r="J489" i="13"/>
  <c r="I489" i="13"/>
  <c r="H489" i="13"/>
  <c r="D489" i="13"/>
  <c r="W489" i="13" s="1"/>
  <c r="C489" i="13"/>
  <c r="B489" i="13"/>
  <c r="AA488" i="13"/>
  <c r="T488" i="13"/>
  <c r="R488" i="13"/>
  <c r="Q488" i="13"/>
  <c r="O488" i="13"/>
  <c r="M488" i="13"/>
  <c r="L488" i="13"/>
  <c r="K488" i="13"/>
  <c r="J488" i="13"/>
  <c r="I488" i="13"/>
  <c r="H488" i="13"/>
  <c r="D488" i="13"/>
  <c r="W488" i="13" s="1"/>
  <c r="C488" i="13"/>
  <c r="B488" i="13"/>
  <c r="AA487" i="13"/>
  <c r="W487" i="13"/>
  <c r="T487" i="13"/>
  <c r="R487" i="13"/>
  <c r="Q487" i="13"/>
  <c r="O487" i="13"/>
  <c r="M487" i="13"/>
  <c r="L487" i="13"/>
  <c r="K487" i="13"/>
  <c r="J487" i="13"/>
  <c r="I487" i="13"/>
  <c r="H487" i="13"/>
  <c r="D487" i="13"/>
  <c r="C487" i="13"/>
  <c r="B487" i="13"/>
  <c r="AA486" i="13"/>
  <c r="T486" i="13"/>
  <c r="R486" i="13"/>
  <c r="Q486" i="13"/>
  <c r="O486" i="13"/>
  <c r="M486" i="13"/>
  <c r="L486" i="13"/>
  <c r="K486" i="13"/>
  <c r="J486" i="13"/>
  <c r="I486" i="13"/>
  <c r="H486" i="13"/>
  <c r="D486" i="13"/>
  <c r="W486" i="13" s="1"/>
  <c r="C486" i="13"/>
  <c r="B486" i="13"/>
  <c r="AA485" i="13"/>
  <c r="T485" i="13"/>
  <c r="R485" i="13"/>
  <c r="Q485" i="13"/>
  <c r="O485" i="13"/>
  <c r="M485" i="13"/>
  <c r="L485" i="13"/>
  <c r="K485" i="13"/>
  <c r="J485" i="13"/>
  <c r="I485" i="13"/>
  <c r="H485" i="13"/>
  <c r="D485" i="13"/>
  <c r="W485" i="13" s="1"/>
  <c r="C485" i="13"/>
  <c r="B485" i="13"/>
  <c r="AA484" i="13"/>
  <c r="T484" i="13"/>
  <c r="R484" i="13"/>
  <c r="Q484" i="13"/>
  <c r="O484" i="13"/>
  <c r="M484" i="13"/>
  <c r="L484" i="13"/>
  <c r="K484" i="13"/>
  <c r="J484" i="13"/>
  <c r="I484" i="13"/>
  <c r="H484" i="13"/>
  <c r="D484" i="13"/>
  <c r="W484" i="13" s="1"/>
  <c r="C484" i="13"/>
  <c r="B484" i="13"/>
  <c r="AA483" i="13"/>
  <c r="T483" i="13"/>
  <c r="R483" i="13"/>
  <c r="Q483" i="13"/>
  <c r="O483" i="13"/>
  <c r="M483" i="13"/>
  <c r="L483" i="13"/>
  <c r="K483" i="13"/>
  <c r="J483" i="13"/>
  <c r="I483" i="13"/>
  <c r="H483" i="13"/>
  <c r="D483" i="13"/>
  <c r="W483" i="13" s="1"/>
  <c r="C483" i="13"/>
  <c r="B483" i="13"/>
  <c r="AA482" i="13"/>
  <c r="T482" i="13"/>
  <c r="R482" i="13"/>
  <c r="Q482" i="13"/>
  <c r="O482" i="13"/>
  <c r="M482" i="13"/>
  <c r="L482" i="13"/>
  <c r="K482" i="13"/>
  <c r="J482" i="13"/>
  <c r="I482" i="13"/>
  <c r="H482" i="13"/>
  <c r="D482" i="13"/>
  <c r="W482" i="13" s="1"/>
  <c r="C482" i="13"/>
  <c r="B482" i="13"/>
  <c r="AA481" i="13"/>
  <c r="T481" i="13"/>
  <c r="R481" i="13"/>
  <c r="Q481" i="13"/>
  <c r="O481" i="13"/>
  <c r="M481" i="13"/>
  <c r="L481" i="13"/>
  <c r="K481" i="13"/>
  <c r="J481" i="13"/>
  <c r="I481" i="13"/>
  <c r="H481" i="13"/>
  <c r="D481" i="13"/>
  <c r="W481" i="13" s="1"/>
  <c r="C481" i="13"/>
  <c r="B481" i="13"/>
  <c r="AA480" i="13"/>
  <c r="T480" i="13"/>
  <c r="R480" i="13"/>
  <c r="Q480" i="13"/>
  <c r="O480" i="13"/>
  <c r="M480" i="13"/>
  <c r="L480" i="13"/>
  <c r="K480" i="13"/>
  <c r="J480" i="13"/>
  <c r="I480" i="13"/>
  <c r="H480" i="13"/>
  <c r="D480" i="13"/>
  <c r="W480" i="13" s="1"/>
  <c r="C480" i="13"/>
  <c r="B480" i="13"/>
  <c r="AA479" i="13"/>
  <c r="T479" i="13"/>
  <c r="R479" i="13"/>
  <c r="Q479" i="13"/>
  <c r="O479" i="13"/>
  <c r="M479" i="13"/>
  <c r="L479" i="13"/>
  <c r="K479" i="13"/>
  <c r="J479" i="13"/>
  <c r="I479" i="13"/>
  <c r="H479" i="13"/>
  <c r="D479" i="13"/>
  <c r="W479" i="13" s="1"/>
  <c r="C479" i="13"/>
  <c r="B479" i="13"/>
  <c r="AA478" i="13"/>
  <c r="T478" i="13"/>
  <c r="R478" i="13"/>
  <c r="Q478" i="13"/>
  <c r="O478" i="13"/>
  <c r="M478" i="13"/>
  <c r="L478" i="13"/>
  <c r="K478" i="13"/>
  <c r="J478" i="13"/>
  <c r="I478" i="13"/>
  <c r="H478" i="13"/>
  <c r="D478" i="13"/>
  <c r="W478" i="13" s="1"/>
  <c r="C478" i="13"/>
  <c r="B478" i="13"/>
  <c r="AA477" i="13"/>
  <c r="T477" i="13"/>
  <c r="R477" i="13"/>
  <c r="Q477" i="13"/>
  <c r="O477" i="13"/>
  <c r="M477" i="13"/>
  <c r="L477" i="13"/>
  <c r="K477" i="13"/>
  <c r="J477" i="13"/>
  <c r="I477" i="13"/>
  <c r="H477" i="13"/>
  <c r="D477" i="13"/>
  <c r="W477" i="13" s="1"/>
  <c r="C477" i="13"/>
  <c r="B477" i="13"/>
  <c r="AA476" i="13"/>
  <c r="W476" i="13"/>
  <c r="T476" i="13"/>
  <c r="R476" i="13"/>
  <c r="Q476" i="13"/>
  <c r="O476" i="13"/>
  <c r="M476" i="13"/>
  <c r="L476" i="13"/>
  <c r="K476" i="13"/>
  <c r="J476" i="13"/>
  <c r="I476" i="13"/>
  <c r="H476" i="13"/>
  <c r="D476" i="13"/>
  <c r="C476" i="13"/>
  <c r="B476" i="13"/>
  <c r="AA475" i="13"/>
  <c r="T475" i="13"/>
  <c r="R475" i="13"/>
  <c r="Q475" i="13"/>
  <c r="O475" i="13"/>
  <c r="M475" i="13"/>
  <c r="L475" i="13"/>
  <c r="K475" i="13"/>
  <c r="J475" i="13"/>
  <c r="I475" i="13"/>
  <c r="H475" i="13"/>
  <c r="D475" i="13"/>
  <c r="W475" i="13" s="1"/>
  <c r="C475" i="13"/>
  <c r="B475" i="13"/>
  <c r="AA474" i="13"/>
  <c r="T474" i="13"/>
  <c r="R474" i="13"/>
  <c r="Q474" i="13"/>
  <c r="O474" i="13"/>
  <c r="M474" i="13"/>
  <c r="L474" i="13"/>
  <c r="K474" i="13"/>
  <c r="J474" i="13"/>
  <c r="I474" i="13"/>
  <c r="H474" i="13"/>
  <c r="D474" i="13"/>
  <c r="W474" i="13" s="1"/>
  <c r="C474" i="13"/>
  <c r="B474" i="13"/>
  <c r="AA473" i="13"/>
  <c r="T473" i="13"/>
  <c r="R473" i="13"/>
  <c r="Q473" i="13"/>
  <c r="O473" i="13"/>
  <c r="M473" i="13"/>
  <c r="L473" i="13"/>
  <c r="K473" i="13"/>
  <c r="J473" i="13"/>
  <c r="I473" i="13"/>
  <c r="H473" i="13"/>
  <c r="D473" i="13"/>
  <c r="W473" i="13" s="1"/>
  <c r="C473" i="13"/>
  <c r="B473" i="13"/>
  <c r="AA472" i="13"/>
  <c r="T472" i="13"/>
  <c r="R472" i="13"/>
  <c r="Q472" i="13"/>
  <c r="O472" i="13"/>
  <c r="M472" i="13"/>
  <c r="L472" i="13"/>
  <c r="K472" i="13"/>
  <c r="J472" i="13"/>
  <c r="I472" i="13"/>
  <c r="H472" i="13"/>
  <c r="D472" i="13"/>
  <c r="W472" i="13" s="1"/>
  <c r="C472" i="13"/>
  <c r="B472" i="13"/>
  <c r="AA471" i="13"/>
  <c r="T471" i="13"/>
  <c r="R471" i="13"/>
  <c r="Q471" i="13"/>
  <c r="O471" i="13"/>
  <c r="M471" i="13"/>
  <c r="L471" i="13"/>
  <c r="K471" i="13"/>
  <c r="J471" i="13"/>
  <c r="I471" i="13"/>
  <c r="H471" i="13"/>
  <c r="D471" i="13"/>
  <c r="W471" i="13" s="1"/>
  <c r="C471" i="13"/>
  <c r="B471" i="13"/>
  <c r="AA470" i="13"/>
  <c r="T470" i="13"/>
  <c r="R470" i="13"/>
  <c r="Q470" i="13"/>
  <c r="O470" i="13"/>
  <c r="M470" i="13"/>
  <c r="L470" i="13"/>
  <c r="K470" i="13"/>
  <c r="J470" i="13"/>
  <c r="I470" i="13"/>
  <c r="H470" i="13"/>
  <c r="D470" i="13"/>
  <c r="W470" i="13" s="1"/>
  <c r="C470" i="13"/>
  <c r="B470" i="13"/>
  <c r="AA469" i="13"/>
  <c r="T469" i="13"/>
  <c r="R469" i="13"/>
  <c r="Q469" i="13"/>
  <c r="O469" i="13"/>
  <c r="M469" i="13"/>
  <c r="L469" i="13"/>
  <c r="K469" i="13"/>
  <c r="J469" i="13"/>
  <c r="I469" i="13"/>
  <c r="H469" i="13"/>
  <c r="D469" i="13"/>
  <c r="W469" i="13" s="1"/>
  <c r="C469" i="13"/>
  <c r="B469" i="13"/>
  <c r="AA468" i="13"/>
  <c r="T468" i="13"/>
  <c r="R468" i="13"/>
  <c r="Q468" i="13"/>
  <c r="O468" i="13"/>
  <c r="M468" i="13"/>
  <c r="L468" i="13"/>
  <c r="K468" i="13"/>
  <c r="J468" i="13"/>
  <c r="I468" i="13"/>
  <c r="H468" i="13"/>
  <c r="D468" i="13"/>
  <c r="W468" i="13" s="1"/>
  <c r="C468" i="13"/>
  <c r="B468" i="13"/>
  <c r="AA467" i="13"/>
  <c r="T467" i="13"/>
  <c r="R467" i="13"/>
  <c r="Q467" i="13"/>
  <c r="O467" i="13"/>
  <c r="M467" i="13"/>
  <c r="L467" i="13"/>
  <c r="K467" i="13"/>
  <c r="J467" i="13"/>
  <c r="I467" i="13"/>
  <c r="H467" i="13"/>
  <c r="D467" i="13"/>
  <c r="W467" i="13" s="1"/>
  <c r="C467" i="13"/>
  <c r="B467" i="13"/>
  <c r="AA466" i="13"/>
  <c r="W466" i="13"/>
  <c r="T466" i="13"/>
  <c r="R466" i="13"/>
  <c r="Q466" i="13"/>
  <c r="O466" i="13"/>
  <c r="M466" i="13"/>
  <c r="L466" i="13"/>
  <c r="K466" i="13"/>
  <c r="J466" i="13"/>
  <c r="I466" i="13"/>
  <c r="H466" i="13"/>
  <c r="D466" i="13"/>
  <c r="C466" i="13"/>
  <c r="B466" i="13"/>
  <c r="AA465" i="13"/>
  <c r="T465" i="13"/>
  <c r="R465" i="13"/>
  <c r="Q465" i="13"/>
  <c r="O465" i="13"/>
  <c r="M465" i="13"/>
  <c r="L465" i="13"/>
  <c r="K465" i="13"/>
  <c r="J465" i="13"/>
  <c r="I465" i="13"/>
  <c r="H465" i="13"/>
  <c r="D465" i="13"/>
  <c r="W465" i="13" s="1"/>
  <c r="C465" i="13"/>
  <c r="B465" i="13"/>
  <c r="AA464" i="13"/>
  <c r="T464" i="13"/>
  <c r="R464" i="13"/>
  <c r="Q464" i="13"/>
  <c r="O464" i="13"/>
  <c r="M464" i="13"/>
  <c r="L464" i="13"/>
  <c r="K464" i="13"/>
  <c r="J464" i="13"/>
  <c r="I464" i="13"/>
  <c r="H464" i="13"/>
  <c r="D464" i="13"/>
  <c r="W464" i="13" s="1"/>
  <c r="C464" i="13"/>
  <c r="B464" i="13"/>
  <c r="AA463" i="13"/>
  <c r="W463" i="13"/>
  <c r="T463" i="13"/>
  <c r="R463" i="13"/>
  <c r="Q463" i="13"/>
  <c r="O463" i="13"/>
  <c r="M463" i="13"/>
  <c r="L463" i="13"/>
  <c r="K463" i="13"/>
  <c r="J463" i="13"/>
  <c r="I463" i="13"/>
  <c r="H463" i="13"/>
  <c r="D463" i="13"/>
  <c r="C463" i="13"/>
  <c r="B463" i="13"/>
  <c r="AA462" i="13"/>
  <c r="T462" i="13"/>
  <c r="R462" i="13"/>
  <c r="Q462" i="13"/>
  <c r="O462" i="13"/>
  <c r="M462" i="13"/>
  <c r="L462" i="13"/>
  <c r="K462" i="13"/>
  <c r="J462" i="13"/>
  <c r="I462" i="13"/>
  <c r="H462" i="13"/>
  <c r="D462" i="13"/>
  <c r="W462" i="13" s="1"/>
  <c r="C462" i="13"/>
  <c r="B462" i="13"/>
  <c r="AA461" i="13"/>
  <c r="T461" i="13"/>
  <c r="R461" i="13"/>
  <c r="Q461" i="13"/>
  <c r="O461" i="13"/>
  <c r="M461" i="13"/>
  <c r="L461" i="13"/>
  <c r="K461" i="13"/>
  <c r="J461" i="13"/>
  <c r="I461" i="13"/>
  <c r="H461" i="13"/>
  <c r="D461" i="13"/>
  <c r="W461" i="13" s="1"/>
  <c r="C461" i="13"/>
  <c r="B461" i="13"/>
  <c r="AA460" i="13"/>
  <c r="W460" i="13"/>
  <c r="T460" i="13"/>
  <c r="R460" i="13"/>
  <c r="Q460" i="13"/>
  <c r="O460" i="13"/>
  <c r="M460" i="13"/>
  <c r="L460" i="13"/>
  <c r="K460" i="13"/>
  <c r="J460" i="13"/>
  <c r="I460" i="13"/>
  <c r="H460" i="13"/>
  <c r="D460" i="13"/>
  <c r="C460" i="13"/>
  <c r="B460" i="13"/>
  <c r="AA459" i="13"/>
  <c r="T459" i="13"/>
  <c r="R459" i="13"/>
  <c r="Q459" i="13"/>
  <c r="O459" i="13"/>
  <c r="M459" i="13"/>
  <c r="L459" i="13"/>
  <c r="K459" i="13"/>
  <c r="J459" i="13"/>
  <c r="I459" i="13"/>
  <c r="H459" i="13"/>
  <c r="D459" i="13"/>
  <c r="W459" i="13" s="1"/>
  <c r="C459" i="13"/>
  <c r="B459" i="13"/>
  <c r="AA458" i="13"/>
  <c r="T458" i="13"/>
  <c r="R458" i="13"/>
  <c r="Q458" i="13"/>
  <c r="O458" i="13"/>
  <c r="M458" i="13"/>
  <c r="L458" i="13"/>
  <c r="K458" i="13"/>
  <c r="J458" i="13"/>
  <c r="I458" i="13"/>
  <c r="H458" i="13"/>
  <c r="D458" i="13"/>
  <c r="W458" i="13" s="1"/>
  <c r="C458" i="13"/>
  <c r="B458" i="13"/>
  <c r="AA457" i="13"/>
  <c r="T457" i="13"/>
  <c r="R457" i="13"/>
  <c r="Q457" i="13"/>
  <c r="O457" i="13"/>
  <c r="M457" i="13"/>
  <c r="L457" i="13"/>
  <c r="K457" i="13"/>
  <c r="J457" i="13"/>
  <c r="I457" i="13"/>
  <c r="H457" i="13"/>
  <c r="D457" i="13"/>
  <c r="W457" i="13" s="1"/>
  <c r="C457" i="13"/>
  <c r="B457" i="13"/>
  <c r="AA456" i="13"/>
  <c r="T456" i="13"/>
  <c r="R456" i="13"/>
  <c r="Q456" i="13"/>
  <c r="O456" i="13"/>
  <c r="M456" i="13"/>
  <c r="L456" i="13"/>
  <c r="K456" i="13"/>
  <c r="J456" i="13"/>
  <c r="I456" i="13"/>
  <c r="H456" i="13"/>
  <c r="D456" i="13"/>
  <c r="W456" i="13" s="1"/>
  <c r="C456" i="13"/>
  <c r="B456" i="13"/>
  <c r="AA455" i="13"/>
  <c r="W455" i="13"/>
  <c r="T455" i="13"/>
  <c r="R455" i="13"/>
  <c r="Q455" i="13"/>
  <c r="O455" i="13"/>
  <c r="M455" i="13"/>
  <c r="L455" i="13"/>
  <c r="K455" i="13"/>
  <c r="J455" i="13"/>
  <c r="I455" i="13"/>
  <c r="H455" i="13"/>
  <c r="D455" i="13"/>
  <c r="C455" i="13"/>
  <c r="B455" i="13"/>
  <c r="AA454" i="13"/>
  <c r="W454" i="13"/>
  <c r="T454" i="13"/>
  <c r="R454" i="13"/>
  <c r="Q454" i="13"/>
  <c r="O454" i="13"/>
  <c r="M454" i="13"/>
  <c r="L454" i="13"/>
  <c r="K454" i="13"/>
  <c r="J454" i="13"/>
  <c r="I454" i="13"/>
  <c r="H454" i="13"/>
  <c r="D454" i="13"/>
  <c r="C454" i="13"/>
  <c r="B454" i="13"/>
  <c r="AA453" i="13"/>
  <c r="T453" i="13"/>
  <c r="R453" i="13"/>
  <c r="Q453" i="13"/>
  <c r="O453" i="13"/>
  <c r="M453" i="13"/>
  <c r="L453" i="13"/>
  <c r="K453" i="13"/>
  <c r="J453" i="13"/>
  <c r="I453" i="13"/>
  <c r="H453" i="13"/>
  <c r="D453" i="13"/>
  <c r="W453" i="13" s="1"/>
  <c r="C453" i="13"/>
  <c r="B453" i="13"/>
  <c r="AA452" i="13"/>
  <c r="T452" i="13"/>
  <c r="R452" i="13"/>
  <c r="Q452" i="13"/>
  <c r="O452" i="13"/>
  <c r="M452" i="13"/>
  <c r="L452" i="13"/>
  <c r="K452" i="13"/>
  <c r="J452" i="13"/>
  <c r="I452" i="13"/>
  <c r="H452" i="13"/>
  <c r="D452" i="13"/>
  <c r="W452" i="13" s="1"/>
  <c r="C452" i="13"/>
  <c r="B452" i="13"/>
  <c r="AA451" i="13"/>
  <c r="T451" i="13"/>
  <c r="R451" i="13"/>
  <c r="Q451" i="13"/>
  <c r="O451" i="13"/>
  <c r="M451" i="13"/>
  <c r="L451" i="13"/>
  <c r="K451" i="13"/>
  <c r="J451" i="13"/>
  <c r="I451" i="13"/>
  <c r="H451" i="13"/>
  <c r="D451" i="13"/>
  <c r="W451" i="13" s="1"/>
  <c r="C451" i="13"/>
  <c r="B451" i="13"/>
  <c r="AA450" i="13"/>
  <c r="W450" i="13"/>
  <c r="T450" i="13"/>
  <c r="R450" i="13"/>
  <c r="Q450" i="13"/>
  <c r="O450" i="13"/>
  <c r="M450" i="13"/>
  <c r="L450" i="13"/>
  <c r="K450" i="13"/>
  <c r="J450" i="13"/>
  <c r="I450" i="13"/>
  <c r="H450" i="13"/>
  <c r="D450" i="13"/>
  <c r="C450" i="13"/>
  <c r="B450" i="13"/>
  <c r="AA449" i="13"/>
  <c r="T449" i="13"/>
  <c r="R449" i="13"/>
  <c r="Q449" i="13"/>
  <c r="O449" i="13"/>
  <c r="M449" i="13"/>
  <c r="L449" i="13"/>
  <c r="K449" i="13"/>
  <c r="J449" i="13"/>
  <c r="I449" i="13"/>
  <c r="H449" i="13"/>
  <c r="D449" i="13"/>
  <c r="W449" i="13" s="1"/>
  <c r="C449" i="13"/>
  <c r="B449" i="13"/>
  <c r="AA448" i="13"/>
  <c r="T448" i="13"/>
  <c r="R448" i="13"/>
  <c r="Q448" i="13"/>
  <c r="O448" i="13"/>
  <c r="M448" i="13"/>
  <c r="L448" i="13"/>
  <c r="K448" i="13"/>
  <c r="J448" i="13"/>
  <c r="I448" i="13"/>
  <c r="H448" i="13"/>
  <c r="D448" i="13"/>
  <c r="W448" i="13" s="1"/>
  <c r="C448" i="13"/>
  <c r="B448" i="13"/>
  <c r="AA447" i="13"/>
  <c r="T447" i="13"/>
  <c r="R447" i="13"/>
  <c r="Q447" i="13"/>
  <c r="O447" i="13"/>
  <c r="M447" i="13"/>
  <c r="L447" i="13"/>
  <c r="K447" i="13"/>
  <c r="J447" i="13"/>
  <c r="I447" i="13"/>
  <c r="H447" i="13"/>
  <c r="D447" i="13"/>
  <c r="W447" i="13" s="1"/>
  <c r="C447" i="13"/>
  <c r="B447" i="13"/>
  <c r="AA446" i="13"/>
  <c r="T446" i="13"/>
  <c r="R446" i="13"/>
  <c r="Q446" i="13"/>
  <c r="O446" i="13"/>
  <c r="M446" i="13"/>
  <c r="L446" i="13"/>
  <c r="K446" i="13"/>
  <c r="J446" i="13"/>
  <c r="I446" i="13"/>
  <c r="H446" i="13"/>
  <c r="D446" i="13"/>
  <c r="W446" i="13" s="1"/>
  <c r="C446" i="13"/>
  <c r="B446" i="13"/>
  <c r="AA445" i="13"/>
  <c r="T445" i="13"/>
  <c r="R445" i="13"/>
  <c r="Q445" i="13"/>
  <c r="O445" i="13"/>
  <c r="M445" i="13"/>
  <c r="L445" i="13"/>
  <c r="K445" i="13"/>
  <c r="J445" i="13"/>
  <c r="I445" i="13"/>
  <c r="H445" i="13"/>
  <c r="D445" i="13"/>
  <c r="W445" i="13" s="1"/>
  <c r="C445" i="13"/>
  <c r="B445" i="13"/>
  <c r="AA444" i="13"/>
  <c r="W444" i="13"/>
  <c r="T444" i="13"/>
  <c r="R444" i="13"/>
  <c r="Q444" i="13"/>
  <c r="O444" i="13"/>
  <c r="M444" i="13"/>
  <c r="L444" i="13"/>
  <c r="K444" i="13"/>
  <c r="J444" i="13"/>
  <c r="I444" i="13"/>
  <c r="H444" i="13"/>
  <c r="D444" i="13"/>
  <c r="C444" i="13"/>
  <c r="B444" i="13"/>
  <c r="AA443" i="13"/>
  <c r="T443" i="13"/>
  <c r="R443" i="13"/>
  <c r="Q443" i="13"/>
  <c r="O443" i="13"/>
  <c r="M443" i="13"/>
  <c r="L443" i="13"/>
  <c r="K443" i="13"/>
  <c r="J443" i="13"/>
  <c r="I443" i="13"/>
  <c r="H443" i="13"/>
  <c r="D443" i="13"/>
  <c r="W443" i="13" s="1"/>
  <c r="C443" i="13"/>
  <c r="B443" i="13"/>
  <c r="AA442" i="13"/>
  <c r="T442" i="13"/>
  <c r="R442" i="13"/>
  <c r="Q442" i="13"/>
  <c r="O442" i="13"/>
  <c r="M442" i="13"/>
  <c r="L442" i="13"/>
  <c r="K442" i="13"/>
  <c r="J442" i="13"/>
  <c r="I442" i="13"/>
  <c r="H442" i="13"/>
  <c r="D442" i="13"/>
  <c r="W442" i="13" s="1"/>
  <c r="C442" i="13"/>
  <c r="B442" i="13"/>
  <c r="AA441" i="13"/>
  <c r="T441" i="13"/>
  <c r="R441" i="13"/>
  <c r="Q441" i="13"/>
  <c r="O441" i="13"/>
  <c r="M441" i="13"/>
  <c r="L441" i="13"/>
  <c r="K441" i="13"/>
  <c r="J441" i="13"/>
  <c r="I441" i="13"/>
  <c r="H441" i="13"/>
  <c r="D441" i="13"/>
  <c r="W441" i="13" s="1"/>
  <c r="C441" i="13"/>
  <c r="B441" i="13"/>
  <c r="AA440" i="13"/>
  <c r="T440" i="13"/>
  <c r="R440" i="13"/>
  <c r="Q440" i="13"/>
  <c r="O440" i="13"/>
  <c r="M440" i="13"/>
  <c r="L440" i="13"/>
  <c r="K440" i="13"/>
  <c r="J440" i="13"/>
  <c r="I440" i="13"/>
  <c r="H440" i="13"/>
  <c r="D440" i="13"/>
  <c r="W440" i="13" s="1"/>
  <c r="C440" i="13"/>
  <c r="B440" i="13"/>
  <c r="AA439" i="13"/>
  <c r="W439" i="13"/>
  <c r="T439" i="13"/>
  <c r="R439" i="13"/>
  <c r="Q439" i="13"/>
  <c r="O439" i="13"/>
  <c r="M439" i="13"/>
  <c r="L439" i="13"/>
  <c r="K439" i="13"/>
  <c r="J439" i="13"/>
  <c r="I439" i="13"/>
  <c r="H439" i="13"/>
  <c r="D439" i="13"/>
  <c r="C439" i="13"/>
  <c r="B439" i="13"/>
  <c r="AA438" i="13"/>
  <c r="T438" i="13"/>
  <c r="R438" i="13"/>
  <c r="Q438" i="13"/>
  <c r="O438" i="13"/>
  <c r="M438" i="13"/>
  <c r="L438" i="13"/>
  <c r="K438" i="13"/>
  <c r="J438" i="13"/>
  <c r="I438" i="13"/>
  <c r="H438" i="13"/>
  <c r="D438" i="13"/>
  <c r="W438" i="13" s="1"/>
  <c r="C438" i="13"/>
  <c r="B438" i="13"/>
  <c r="AA437" i="13"/>
  <c r="T437" i="13"/>
  <c r="R437" i="13"/>
  <c r="Q437" i="13"/>
  <c r="O437" i="13"/>
  <c r="M437" i="13"/>
  <c r="L437" i="13"/>
  <c r="K437" i="13"/>
  <c r="J437" i="13"/>
  <c r="I437" i="13"/>
  <c r="H437" i="13"/>
  <c r="D437" i="13"/>
  <c r="W437" i="13" s="1"/>
  <c r="C437" i="13"/>
  <c r="B437" i="13"/>
  <c r="AA436" i="13"/>
  <c r="T436" i="13"/>
  <c r="R436" i="13"/>
  <c r="Q436" i="13"/>
  <c r="O436" i="13"/>
  <c r="M436" i="13"/>
  <c r="L436" i="13"/>
  <c r="K436" i="13"/>
  <c r="J436" i="13"/>
  <c r="I436" i="13"/>
  <c r="H436" i="13"/>
  <c r="D436" i="13"/>
  <c r="W436" i="13" s="1"/>
  <c r="C436" i="13"/>
  <c r="B436" i="13"/>
  <c r="AA435" i="13"/>
  <c r="T435" i="13"/>
  <c r="R435" i="13"/>
  <c r="Q435" i="13"/>
  <c r="O435" i="13"/>
  <c r="M435" i="13"/>
  <c r="L435" i="13"/>
  <c r="K435" i="13"/>
  <c r="J435" i="13"/>
  <c r="I435" i="13"/>
  <c r="H435" i="13"/>
  <c r="D435" i="13"/>
  <c r="W435" i="13" s="1"/>
  <c r="C435" i="13"/>
  <c r="B435" i="13"/>
  <c r="AA434" i="13"/>
  <c r="T434" i="13"/>
  <c r="R434" i="13"/>
  <c r="Q434" i="13"/>
  <c r="O434" i="13"/>
  <c r="M434" i="13"/>
  <c r="L434" i="13"/>
  <c r="K434" i="13"/>
  <c r="J434" i="13"/>
  <c r="I434" i="13"/>
  <c r="H434" i="13"/>
  <c r="D434" i="13"/>
  <c r="W434" i="13" s="1"/>
  <c r="C434" i="13"/>
  <c r="B434" i="13"/>
  <c r="AA433" i="13"/>
  <c r="T433" i="13"/>
  <c r="R433" i="13"/>
  <c r="Q433" i="13"/>
  <c r="O433" i="13"/>
  <c r="M433" i="13"/>
  <c r="L433" i="13"/>
  <c r="K433" i="13"/>
  <c r="J433" i="13"/>
  <c r="I433" i="13"/>
  <c r="H433" i="13"/>
  <c r="D433" i="13"/>
  <c r="W433" i="13" s="1"/>
  <c r="C433" i="13"/>
  <c r="B433" i="13"/>
  <c r="AA432" i="13"/>
  <c r="T432" i="13"/>
  <c r="R432" i="13"/>
  <c r="Q432" i="13"/>
  <c r="O432" i="13"/>
  <c r="M432" i="13"/>
  <c r="L432" i="13"/>
  <c r="K432" i="13"/>
  <c r="J432" i="13"/>
  <c r="I432" i="13"/>
  <c r="H432" i="13"/>
  <c r="D432" i="13"/>
  <c r="W432" i="13" s="1"/>
  <c r="C432" i="13"/>
  <c r="B432" i="13"/>
  <c r="AA431" i="13"/>
  <c r="W431" i="13"/>
  <c r="T431" i="13"/>
  <c r="R431" i="13"/>
  <c r="Q431" i="13"/>
  <c r="O431" i="13"/>
  <c r="M431" i="13"/>
  <c r="L431" i="13"/>
  <c r="K431" i="13"/>
  <c r="J431" i="13"/>
  <c r="I431" i="13"/>
  <c r="H431" i="13"/>
  <c r="D431" i="13"/>
  <c r="C431" i="13"/>
  <c r="B431" i="13"/>
  <c r="AA430" i="13"/>
  <c r="T430" i="13"/>
  <c r="R430" i="13"/>
  <c r="Q430" i="13"/>
  <c r="O430" i="13"/>
  <c r="M430" i="13"/>
  <c r="L430" i="13"/>
  <c r="K430" i="13"/>
  <c r="J430" i="13"/>
  <c r="I430" i="13"/>
  <c r="H430" i="13"/>
  <c r="D430" i="13"/>
  <c r="W430" i="13" s="1"/>
  <c r="C430" i="13"/>
  <c r="B430" i="13"/>
  <c r="AA429" i="13"/>
  <c r="T429" i="13"/>
  <c r="R429" i="13"/>
  <c r="Q429" i="13"/>
  <c r="O429" i="13"/>
  <c r="M429" i="13"/>
  <c r="L429" i="13"/>
  <c r="K429" i="13"/>
  <c r="J429" i="13"/>
  <c r="I429" i="13"/>
  <c r="H429" i="13"/>
  <c r="D429" i="13"/>
  <c r="W429" i="13" s="1"/>
  <c r="C429" i="13"/>
  <c r="B429" i="13"/>
  <c r="AA428" i="13"/>
  <c r="T428" i="13"/>
  <c r="R428" i="13"/>
  <c r="Q428" i="13"/>
  <c r="O428" i="13"/>
  <c r="M428" i="13"/>
  <c r="L428" i="13"/>
  <c r="K428" i="13"/>
  <c r="J428" i="13"/>
  <c r="I428" i="13"/>
  <c r="H428" i="13"/>
  <c r="D428" i="13"/>
  <c r="W428" i="13" s="1"/>
  <c r="C428" i="13"/>
  <c r="B428" i="13"/>
  <c r="AA427" i="13"/>
  <c r="T427" i="13"/>
  <c r="R427" i="13"/>
  <c r="Q427" i="13"/>
  <c r="O427" i="13"/>
  <c r="M427" i="13"/>
  <c r="L427" i="13"/>
  <c r="K427" i="13"/>
  <c r="J427" i="13"/>
  <c r="I427" i="13"/>
  <c r="H427" i="13"/>
  <c r="D427" i="13"/>
  <c r="W427" i="13" s="1"/>
  <c r="C427" i="13"/>
  <c r="B427" i="13"/>
  <c r="AA426" i="13"/>
  <c r="W426" i="13"/>
  <c r="T426" i="13"/>
  <c r="R426" i="13"/>
  <c r="Q426" i="13"/>
  <c r="O426" i="13"/>
  <c r="M426" i="13"/>
  <c r="L426" i="13"/>
  <c r="K426" i="13"/>
  <c r="J426" i="13"/>
  <c r="I426" i="13"/>
  <c r="H426" i="13"/>
  <c r="D426" i="13"/>
  <c r="C426" i="13"/>
  <c r="B426" i="13"/>
  <c r="AA425" i="13"/>
  <c r="T425" i="13"/>
  <c r="R425" i="13"/>
  <c r="Q425" i="13"/>
  <c r="O425" i="13"/>
  <c r="M425" i="13"/>
  <c r="L425" i="13"/>
  <c r="K425" i="13"/>
  <c r="J425" i="13"/>
  <c r="I425" i="13"/>
  <c r="H425" i="13"/>
  <c r="D425" i="13"/>
  <c r="W425" i="13" s="1"/>
  <c r="C425" i="13"/>
  <c r="B425" i="13"/>
  <c r="AA424" i="13"/>
  <c r="T424" i="13"/>
  <c r="R424" i="13"/>
  <c r="Q424" i="13"/>
  <c r="O424" i="13"/>
  <c r="M424" i="13"/>
  <c r="L424" i="13"/>
  <c r="K424" i="13"/>
  <c r="J424" i="13"/>
  <c r="I424" i="13"/>
  <c r="H424" i="13"/>
  <c r="D424" i="13"/>
  <c r="W424" i="13" s="1"/>
  <c r="C424" i="13"/>
  <c r="B424" i="13"/>
  <c r="AA423" i="13"/>
  <c r="T423" i="13"/>
  <c r="R423" i="13"/>
  <c r="Q423" i="13"/>
  <c r="O423" i="13"/>
  <c r="M423" i="13"/>
  <c r="L423" i="13"/>
  <c r="K423" i="13"/>
  <c r="J423" i="13"/>
  <c r="I423" i="13"/>
  <c r="H423" i="13"/>
  <c r="D423" i="13"/>
  <c r="W423" i="13" s="1"/>
  <c r="C423" i="13"/>
  <c r="B423" i="13"/>
  <c r="AA422" i="13"/>
  <c r="T422" i="13"/>
  <c r="R422" i="13"/>
  <c r="Q422" i="13"/>
  <c r="O422" i="13"/>
  <c r="M422" i="13"/>
  <c r="L422" i="13"/>
  <c r="K422" i="13"/>
  <c r="J422" i="13"/>
  <c r="I422" i="13"/>
  <c r="H422" i="13"/>
  <c r="D422" i="13"/>
  <c r="W422" i="13" s="1"/>
  <c r="C422" i="13"/>
  <c r="B422" i="13"/>
  <c r="AA421" i="13"/>
  <c r="T421" i="13"/>
  <c r="R421" i="13"/>
  <c r="Q421" i="13"/>
  <c r="O421" i="13"/>
  <c r="M421" i="13"/>
  <c r="L421" i="13"/>
  <c r="K421" i="13"/>
  <c r="J421" i="13"/>
  <c r="I421" i="13"/>
  <c r="H421" i="13"/>
  <c r="D421" i="13"/>
  <c r="W421" i="13" s="1"/>
  <c r="C421" i="13"/>
  <c r="B421" i="13"/>
  <c r="AA420" i="13"/>
  <c r="T420" i="13"/>
  <c r="R420" i="13"/>
  <c r="Q420" i="13"/>
  <c r="O420" i="13"/>
  <c r="M420" i="13"/>
  <c r="L420" i="13"/>
  <c r="K420" i="13"/>
  <c r="J420" i="13"/>
  <c r="I420" i="13"/>
  <c r="H420" i="13"/>
  <c r="D420" i="13"/>
  <c r="W420" i="13" s="1"/>
  <c r="C420" i="13"/>
  <c r="B420" i="13"/>
  <c r="AA419" i="13"/>
  <c r="T419" i="13"/>
  <c r="R419" i="13"/>
  <c r="Q419" i="13"/>
  <c r="O419" i="13"/>
  <c r="M419" i="13"/>
  <c r="L419" i="13"/>
  <c r="K419" i="13"/>
  <c r="J419" i="13"/>
  <c r="I419" i="13"/>
  <c r="H419" i="13"/>
  <c r="D419" i="13"/>
  <c r="W419" i="13" s="1"/>
  <c r="C419" i="13"/>
  <c r="B419" i="13"/>
  <c r="AA418" i="13"/>
  <c r="W418" i="13"/>
  <c r="T418" i="13"/>
  <c r="R418" i="13"/>
  <c r="Q418" i="13"/>
  <c r="O418" i="13"/>
  <c r="M418" i="13"/>
  <c r="L418" i="13"/>
  <c r="K418" i="13"/>
  <c r="J418" i="13"/>
  <c r="I418" i="13"/>
  <c r="H418" i="13"/>
  <c r="D418" i="13"/>
  <c r="C418" i="13"/>
  <c r="B418" i="13"/>
  <c r="AA417" i="13"/>
  <c r="T417" i="13"/>
  <c r="R417" i="13"/>
  <c r="Q417" i="13"/>
  <c r="O417" i="13"/>
  <c r="M417" i="13"/>
  <c r="L417" i="13"/>
  <c r="K417" i="13"/>
  <c r="J417" i="13"/>
  <c r="I417" i="13"/>
  <c r="H417" i="13"/>
  <c r="D417" i="13"/>
  <c r="W417" i="13" s="1"/>
  <c r="C417" i="13"/>
  <c r="B417" i="13"/>
  <c r="AA416" i="13"/>
  <c r="T416" i="13"/>
  <c r="R416" i="13"/>
  <c r="Q416" i="13"/>
  <c r="O416" i="13"/>
  <c r="M416" i="13"/>
  <c r="L416" i="13"/>
  <c r="K416" i="13"/>
  <c r="J416" i="13"/>
  <c r="I416" i="13"/>
  <c r="H416" i="13"/>
  <c r="D416" i="13"/>
  <c r="W416" i="13" s="1"/>
  <c r="C416" i="13"/>
  <c r="B416" i="13"/>
  <c r="AA415" i="13"/>
  <c r="T415" i="13"/>
  <c r="R415" i="13"/>
  <c r="Q415" i="13"/>
  <c r="O415" i="13"/>
  <c r="M415" i="13"/>
  <c r="L415" i="13"/>
  <c r="K415" i="13"/>
  <c r="J415" i="13"/>
  <c r="I415" i="13"/>
  <c r="H415" i="13"/>
  <c r="D415" i="13"/>
  <c r="W415" i="13" s="1"/>
  <c r="C415" i="13"/>
  <c r="B415" i="13"/>
  <c r="AA414" i="13"/>
  <c r="T414" i="13"/>
  <c r="R414" i="13"/>
  <c r="Q414" i="13"/>
  <c r="O414" i="13"/>
  <c r="M414" i="13"/>
  <c r="L414" i="13"/>
  <c r="K414" i="13"/>
  <c r="J414" i="13"/>
  <c r="I414" i="13"/>
  <c r="H414" i="13"/>
  <c r="D414" i="13"/>
  <c r="W414" i="13" s="1"/>
  <c r="C414" i="13"/>
  <c r="B414" i="13"/>
  <c r="AA413" i="13"/>
  <c r="T413" i="13"/>
  <c r="R413" i="13"/>
  <c r="Q413" i="13"/>
  <c r="O413" i="13"/>
  <c r="M413" i="13"/>
  <c r="L413" i="13"/>
  <c r="K413" i="13"/>
  <c r="J413" i="13"/>
  <c r="I413" i="13"/>
  <c r="H413" i="13"/>
  <c r="D413" i="13"/>
  <c r="W413" i="13" s="1"/>
  <c r="C413" i="13"/>
  <c r="B413" i="13"/>
  <c r="AA412" i="13"/>
  <c r="T412" i="13"/>
  <c r="R412" i="13"/>
  <c r="Q412" i="13"/>
  <c r="O412" i="13"/>
  <c r="M412" i="13"/>
  <c r="L412" i="13"/>
  <c r="K412" i="13"/>
  <c r="J412" i="13"/>
  <c r="I412" i="13"/>
  <c r="H412" i="13"/>
  <c r="D412" i="13"/>
  <c r="W412" i="13" s="1"/>
  <c r="C412" i="13"/>
  <c r="B412" i="13"/>
  <c r="AA411" i="13"/>
  <c r="T411" i="13"/>
  <c r="R411" i="13"/>
  <c r="Q411" i="13"/>
  <c r="O411" i="13"/>
  <c r="M411" i="13"/>
  <c r="L411" i="13"/>
  <c r="K411" i="13"/>
  <c r="J411" i="13"/>
  <c r="I411" i="13"/>
  <c r="H411" i="13"/>
  <c r="D411" i="13"/>
  <c r="W411" i="13" s="1"/>
  <c r="C411" i="13"/>
  <c r="B411" i="13"/>
  <c r="AA410" i="13"/>
  <c r="T410" i="13"/>
  <c r="R410" i="13"/>
  <c r="Q410" i="13"/>
  <c r="O410" i="13"/>
  <c r="M410" i="13"/>
  <c r="L410" i="13"/>
  <c r="K410" i="13"/>
  <c r="J410" i="13"/>
  <c r="I410" i="13"/>
  <c r="H410" i="13"/>
  <c r="D410" i="13"/>
  <c r="W410" i="13" s="1"/>
  <c r="C410" i="13"/>
  <c r="B410" i="13"/>
  <c r="AA409" i="13"/>
  <c r="T409" i="13"/>
  <c r="R409" i="13"/>
  <c r="Q409" i="13"/>
  <c r="O409" i="13"/>
  <c r="M409" i="13"/>
  <c r="L409" i="13"/>
  <c r="K409" i="13"/>
  <c r="J409" i="13"/>
  <c r="I409" i="13"/>
  <c r="H409" i="13"/>
  <c r="D409" i="13"/>
  <c r="W409" i="13" s="1"/>
  <c r="C409" i="13"/>
  <c r="B409" i="13"/>
  <c r="AA408" i="13"/>
  <c r="T408" i="13"/>
  <c r="R408" i="13"/>
  <c r="Q408" i="13"/>
  <c r="O408" i="13"/>
  <c r="M408" i="13"/>
  <c r="L408" i="13"/>
  <c r="K408" i="13"/>
  <c r="J408" i="13"/>
  <c r="I408" i="13"/>
  <c r="H408" i="13"/>
  <c r="D408" i="13"/>
  <c r="W408" i="13" s="1"/>
  <c r="C408" i="13"/>
  <c r="B408" i="13"/>
  <c r="AA407" i="13"/>
  <c r="T407" i="13"/>
  <c r="R407" i="13"/>
  <c r="Q407" i="13"/>
  <c r="O407" i="13"/>
  <c r="M407" i="13"/>
  <c r="L407" i="13"/>
  <c r="K407" i="13"/>
  <c r="J407" i="13"/>
  <c r="I407" i="13"/>
  <c r="H407" i="13"/>
  <c r="D407" i="13"/>
  <c r="W407" i="13" s="1"/>
  <c r="C407" i="13"/>
  <c r="B407" i="13"/>
  <c r="AA406" i="13"/>
  <c r="T406" i="13"/>
  <c r="R406" i="13"/>
  <c r="Q406" i="13"/>
  <c r="O406" i="13"/>
  <c r="M406" i="13"/>
  <c r="L406" i="13"/>
  <c r="K406" i="13"/>
  <c r="J406" i="13"/>
  <c r="I406" i="13"/>
  <c r="H406" i="13"/>
  <c r="D406" i="13"/>
  <c r="W406" i="13" s="1"/>
  <c r="C406" i="13"/>
  <c r="B406" i="13"/>
  <c r="AA405" i="13"/>
  <c r="T405" i="13"/>
  <c r="R405" i="13"/>
  <c r="Q405" i="13"/>
  <c r="O405" i="13"/>
  <c r="M405" i="13"/>
  <c r="L405" i="13"/>
  <c r="K405" i="13"/>
  <c r="J405" i="13"/>
  <c r="I405" i="13"/>
  <c r="H405" i="13"/>
  <c r="D405" i="13"/>
  <c r="W405" i="13" s="1"/>
  <c r="C405" i="13"/>
  <c r="B405" i="13"/>
  <c r="AA404" i="13"/>
  <c r="W404" i="13"/>
  <c r="T404" i="13"/>
  <c r="R404" i="13"/>
  <c r="Q404" i="13"/>
  <c r="O404" i="13"/>
  <c r="M404" i="13"/>
  <c r="L404" i="13"/>
  <c r="K404" i="13"/>
  <c r="J404" i="13"/>
  <c r="I404" i="13"/>
  <c r="H404" i="13"/>
  <c r="D404" i="13"/>
  <c r="C404" i="13"/>
  <c r="B404" i="13"/>
  <c r="AA403" i="13"/>
  <c r="T403" i="13"/>
  <c r="R403" i="13"/>
  <c r="Q403" i="13"/>
  <c r="O403" i="13"/>
  <c r="M403" i="13"/>
  <c r="L403" i="13"/>
  <c r="K403" i="13"/>
  <c r="J403" i="13"/>
  <c r="I403" i="13"/>
  <c r="H403" i="13"/>
  <c r="D403" i="13"/>
  <c r="W403" i="13" s="1"/>
  <c r="C403" i="13"/>
  <c r="B403" i="13"/>
  <c r="AA402" i="13"/>
  <c r="T402" i="13"/>
  <c r="R402" i="13"/>
  <c r="Q402" i="13"/>
  <c r="O402" i="13"/>
  <c r="M402" i="13"/>
  <c r="L402" i="13"/>
  <c r="K402" i="13"/>
  <c r="J402" i="13"/>
  <c r="I402" i="13"/>
  <c r="H402" i="13"/>
  <c r="D402" i="13"/>
  <c r="W402" i="13" s="1"/>
  <c r="C402" i="13"/>
  <c r="B402" i="13"/>
  <c r="AA401" i="13"/>
  <c r="T401" i="13"/>
  <c r="R401" i="13"/>
  <c r="Q401" i="13"/>
  <c r="O401" i="13"/>
  <c r="M401" i="13"/>
  <c r="L401" i="13"/>
  <c r="K401" i="13"/>
  <c r="J401" i="13"/>
  <c r="I401" i="13"/>
  <c r="H401" i="13"/>
  <c r="D401" i="13"/>
  <c r="W401" i="13" s="1"/>
  <c r="C401" i="13"/>
  <c r="B401" i="13"/>
  <c r="AA400" i="13"/>
  <c r="T400" i="13"/>
  <c r="R400" i="13"/>
  <c r="Q400" i="13"/>
  <c r="O400" i="13"/>
  <c r="M400" i="13"/>
  <c r="L400" i="13"/>
  <c r="K400" i="13"/>
  <c r="J400" i="13"/>
  <c r="I400" i="13"/>
  <c r="H400" i="13"/>
  <c r="D400" i="13"/>
  <c r="W400" i="13" s="1"/>
  <c r="C400" i="13"/>
  <c r="B400" i="13"/>
  <c r="AA399" i="13"/>
  <c r="W399" i="13"/>
  <c r="T399" i="13"/>
  <c r="R399" i="13"/>
  <c r="Q399" i="13"/>
  <c r="O399" i="13"/>
  <c r="M399" i="13"/>
  <c r="L399" i="13"/>
  <c r="K399" i="13"/>
  <c r="J399" i="13"/>
  <c r="I399" i="13"/>
  <c r="H399" i="13"/>
  <c r="D399" i="13"/>
  <c r="C399" i="13"/>
  <c r="B399" i="13"/>
  <c r="AA398" i="13"/>
  <c r="T398" i="13"/>
  <c r="R398" i="13"/>
  <c r="Q398" i="13"/>
  <c r="O398" i="13"/>
  <c r="M398" i="13"/>
  <c r="L398" i="13"/>
  <c r="K398" i="13"/>
  <c r="J398" i="13"/>
  <c r="I398" i="13"/>
  <c r="H398" i="13"/>
  <c r="D398" i="13"/>
  <c r="W398" i="13" s="1"/>
  <c r="C398" i="13"/>
  <c r="B398" i="13"/>
  <c r="AA397" i="13"/>
  <c r="T397" i="13"/>
  <c r="R397" i="13"/>
  <c r="Q397" i="13"/>
  <c r="O397" i="13"/>
  <c r="M397" i="13"/>
  <c r="L397" i="13"/>
  <c r="K397" i="13"/>
  <c r="J397" i="13"/>
  <c r="I397" i="13"/>
  <c r="H397" i="13"/>
  <c r="D397" i="13"/>
  <c r="W397" i="13" s="1"/>
  <c r="C397" i="13"/>
  <c r="B397" i="13"/>
  <c r="AA396" i="13"/>
  <c r="W396" i="13"/>
  <c r="T396" i="13"/>
  <c r="R396" i="13"/>
  <c r="Q396" i="13"/>
  <c r="O396" i="13"/>
  <c r="M396" i="13"/>
  <c r="L396" i="13"/>
  <c r="K396" i="13"/>
  <c r="J396" i="13"/>
  <c r="I396" i="13"/>
  <c r="H396" i="13"/>
  <c r="D396" i="13"/>
  <c r="C396" i="13"/>
  <c r="B396" i="13"/>
  <c r="AA395" i="13"/>
  <c r="T395" i="13"/>
  <c r="R395" i="13"/>
  <c r="Q395" i="13"/>
  <c r="O395" i="13"/>
  <c r="M395" i="13"/>
  <c r="L395" i="13"/>
  <c r="K395" i="13"/>
  <c r="J395" i="13"/>
  <c r="I395" i="13"/>
  <c r="H395" i="13"/>
  <c r="D395" i="13"/>
  <c r="W395" i="13" s="1"/>
  <c r="C395" i="13"/>
  <c r="B395" i="13"/>
  <c r="AA394" i="13"/>
  <c r="W394" i="13"/>
  <c r="T394" i="13"/>
  <c r="R394" i="13"/>
  <c r="Q394" i="13"/>
  <c r="O394" i="13"/>
  <c r="M394" i="13"/>
  <c r="L394" i="13"/>
  <c r="K394" i="13"/>
  <c r="J394" i="13"/>
  <c r="I394" i="13"/>
  <c r="H394" i="13"/>
  <c r="D394" i="13"/>
  <c r="C394" i="13"/>
  <c r="B394" i="13"/>
  <c r="AA393" i="13"/>
  <c r="T393" i="13"/>
  <c r="R393" i="13"/>
  <c r="Q393" i="13"/>
  <c r="O393" i="13"/>
  <c r="M393" i="13"/>
  <c r="L393" i="13"/>
  <c r="K393" i="13"/>
  <c r="J393" i="13"/>
  <c r="I393" i="13"/>
  <c r="H393" i="13"/>
  <c r="D393" i="13"/>
  <c r="W393" i="13" s="1"/>
  <c r="C393" i="13"/>
  <c r="B393" i="13"/>
  <c r="AA392" i="13"/>
  <c r="T392" i="13"/>
  <c r="R392" i="13"/>
  <c r="Q392" i="13"/>
  <c r="O392" i="13"/>
  <c r="M392" i="13"/>
  <c r="L392" i="13"/>
  <c r="K392" i="13"/>
  <c r="J392" i="13"/>
  <c r="I392" i="13"/>
  <c r="H392" i="13"/>
  <c r="D392" i="13"/>
  <c r="W392" i="13" s="1"/>
  <c r="C392" i="13"/>
  <c r="B392" i="13"/>
  <c r="AA391" i="13"/>
  <c r="W391" i="13"/>
  <c r="T391" i="13"/>
  <c r="R391" i="13"/>
  <c r="Q391" i="13"/>
  <c r="O391" i="13"/>
  <c r="M391" i="13"/>
  <c r="L391" i="13"/>
  <c r="K391" i="13"/>
  <c r="J391" i="13"/>
  <c r="I391" i="13"/>
  <c r="H391" i="13"/>
  <c r="D391" i="13"/>
  <c r="C391" i="13"/>
  <c r="B391" i="13"/>
  <c r="AA390" i="13"/>
  <c r="T390" i="13"/>
  <c r="R390" i="13"/>
  <c r="Q390" i="13"/>
  <c r="O390" i="13"/>
  <c r="M390" i="13"/>
  <c r="L390" i="13"/>
  <c r="K390" i="13"/>
  <c r="J390" i="13"/>
  <c r="I390" i="13"/>
  <c r="H390" i="13"/>
  <c r="D390" i="13"/>
  <c r="W390" i="13" s="1"/>
  <c r="C390" i="13"/>
  <c r="B390" i="13"/>
  <c r="AA389" i="13"/>
  <c r="T389" i="13"/>
  <c r="R389" i="13"/>
  <c r="Q389" i="13"/>
  <c r="O389" i="13"/>
  <c r="M389" i="13"/>
  <c r="L389" i="13"/>
  <c r="K389" i="13"/>
  <c r="J389" i="13"/>
  <c r="I389" i="13"/>
  <c r="H389" i="13"/>
  <c r="D389" i="13"/>
  <c r="W389" i="13" s="1"/>
  <c r="C389" i="13"/>
  <c r="B389" i="13"/>
  <c r="AA388" i="13"/>
  <c r="W388" i="13"/>
  <c r="T388" i="13"/>
  <c r="R388" i="13"/>
  <c r="Q388" i="13"/>
  <c r="O388" i="13"/>
  <c r="M388" i="13"/>
  <c r="L388" i="13"/>
  <c r="K388" i="13"/>
  <c r="J388" i="13"/>
  <c r="I388" i="13"/>
  <c r="H388" i="13"/>
  <c r="D388" i="13"/>
  <c r="C388" i="13"/>
  <c r="B388" i="13"/>
  <c r="AA387" i="13"/>
  <c r="T387" i="13"/>
  <c r="R387" i="13"/>
  <c r="Q387" i="13"/>
  <c r="O387" i="13"/>
  <c r="M387" i="13"/>
  <c r="L387" i="13"/>
  <c r="K387" i="13"/>
  <c r="J387" i="13"/>
  <c r="I387" i="13"/>
  <c r="H387" i="13"/>
  <c r="D387" i="13"/>
  <c r="W387" i="13" s="1"/>
  <c r="C387" i="13"/>
  <c r="B387" i="13"/>
  <c r="AA386" i="13"/>
  <c r="W386" i="13"/>
  <c r="T386" i="13"/>
  <c r="R386" i="13"/>
  <c r="Q386" i="13"/>
  <c r="O386" i="13"/>
  <c r="M386" i="13"/>
  <c r="L386" i="13"/>
  <c r="K386" i="13"/>
  <c r="J386" i="13"/>
  <c r="I386" i="13"/>
  <c r="H386" i="13"/>
  <c r="D386" i="13"/>
  <c r="C386" i="13"/>
  <c r="B386" i="13"/>
  <c r="AA385" i="13"/>
  <c r="T385" i="13"/>
  <c r="R385" i="13"/>
  <c r="Q385" i="13"/>
  <c r="O385" i="13"/>
  <c r="M385" i="13"/>
  <c r="L385" i="13"/>
  <c r="K385" i="13"/>
  <c r="J385" i="13"/>
  <c r="I385" i="13"/>
  <c r="H385" i="13"/>
  <c r="D385" i="13"/>
  <c r="W385" i="13" s="1"/>
  <c r="C385" i="13"/>
  <c r="B385" i="13"/>
  <c r="AA384" i="13"/>
  <c r="W384" i="13"/>
  <c r="T384" i="13"/>
  <c r="R384" i="13"/>
  <c r="Q384" i="13"/>
  <c r="O384" i="13"/>
  <c r="M384" i="13"/>
  <c r="L384" i="13"/>
  <c r="K384" i="13"/>
  <c r="J384" i="13"/>
  <c r="I384" i="13"/>
  <c r="H384" i="13"/>
  <c r="D384" i="13"/>
  <c r="C384" i="13"/>
  <c r="B384" i="13"/>
  <c r="AA383" i="13"/>
  <c r="T383" i="13"/>
  <c r="R383" i="13"/>
  <c r="Q383" i="13"/>
  <c r="O383" i="13"/>
  <c r="M383" i="13"/>
  <c r="L383" i="13"/>
  <c r="K383" i="13"/>
  <c r="J383" i="13"/>
  <c r="I383" i="13"/>
  <c r="H383" i="13"/>
  <c r="D383" i="13"/>
  <c r="W383" i="13" s="1"/>
  <c r="C383" i="13"/>
  <c r="B383" i="13"/>
  <c r="AA382" i="13"/>
  <c r="T382" i="13"/>
  <c r="R382" i="13"/>
  <c r="Q382" i="13"/>
  <c r="O382" i="13"/>
  <c r="M382" i="13"/>
  <c r="L382" i="13"/>
  <c r="K382" i="13"/>
  <c r="J382" i="13"/>
  <c r="I382" i="13"/>
  <c r="H382" i="13"/>
  <c r="D382" i="13"/>
  <c r="W382" i="13" s="1"/>
  <c r="C382" i="13"/>
  <c r="B382" i="13"/>
  <c r="AA381" i="13"/>
  <c r="T381" i="13"/>
  <c r="R381" i="13"/>
  <c r="Q381" i="13"/>
  <c r="O381" i="13"/>
  <c r="M381" i="13"/>
  <c r="L381" i="13"/>
  <c r="K381" i="13"/>
  <c r="J381" i="13"/>
  <c r="I381" i="13"/>
  <c r="H381" i="13"/>
  <c r="D381" i="13"/>
  <c r="W381" i="13" s="1"/>
  <c r="C381" i="13"/>
  <c r="B381" i="13"/>
  <c r="AA380" i="13"/>
  <c r="W380" i="13"/>
  <c r="T380" i="13"/>
  <c r="R380" i="13"/>
  <c r="Q380" i="13"/>
  <c r="O380" i="13"/>
  <c r="M380" i="13"/>
  <c r="L380" i="13"/>
  <c r="K380" i="13"/>
  <c r="J380" i="13"/>
  <c r="I380" i="13"/>
  <c r="H380" i="13"/>
  <c r="D380" i="13"/>
  <c r="C380" i="13"/>
  <c r="B380" i="13"/>
  <c r="AA379" i="13"/>
  <c r="T379" i="13"/>
  <c r="R379" i="13"/>
  <c r="Q379" i="13"/>
  <c r="O379" i="13"/>
  <c r="M379" i="13"/>
  <c r="L379" i="13"/>
  <c r="K379" i="13"/>
  <c r="J379" i="13"/>
  <c r="I379" i="13"/>
  <c r="H379" i="13"/>
  <c r="D379" i="13"/>
  <c r="W379" i="13" s="1"/>
  <c r="C379" i="13"/>
  <c r="B379" i="13"/>
  <c r="AA378" i="13"/>
  <c r="T378" i="13"/>
  <c r="R378" i="13"/>
  <c r="Q378" i="13"/>
  <c r="O378" i="13"/>
  <c r="M378" i="13"/>
  <c r="L378" i="13"/>
  <c r="K378" i="13"/>
  <c r="J378" i="13"/>
  <c r="I378" i="13"/>
  <c r="H378" i="13"/>
  <c r="D378" i="13"/>
  <c r="W378" i="13" s="1"/>
  <c r="C378" i="13"/>
  <c r="B378" i="13"/>
  <c r="AA377" i="13"/>
  <c r="T377" i="13"/>
  <c r="R377" i="13"/>
  <c r="Q377" i="13"/>
  <c r="O377" i="13"/>
  <c r="M377" i="13"/>
  <c r="L377" i="13"/>
  <c r="K377" i="13"/>
  <c r="J377" i="13"/>
  <c r="I377" i="13"/>
  <c r="H377" i="13"/>
  <c r="D377" i="13"/>
  <c r="W377" i="13" s="1"/>
  <c r="C377" i="13"/>
  <c r="B377" i="13"/>
  <c r="AA376" i="13"/>
  <c r="T376" i="13"/>
  <c r="R376" i="13"/>
  <c r="Q376" i="13"/>
  <c r="O376" i="13"/>
  <c r="M376" i="13"/>
  <c r="L376" i="13"/>
  <c r="K376" i="13"/>
  <c r="J376" i="13"/>
  <c r="I376" i="13"/>
  <c r="H376" i="13"/>
  <c r="D376" i="13"/>
  <c r="W376" i="13" s="1"/>
  <c r="C376" i="13"/>
  <c r="B376" i="13"/>
  <c r="AA375" i="13"/>
  <c r="W375" i="13"/>
  <c r="T375" i="13"/>
  <c r="R375" i="13"/>
  <c r="Q375" i="13"/>
  <c r="O375" i="13"/>
  <c r="M375" i="13"/>
  <c r="L375" i="13"/>
  <c r="K375" i="13"/>
  <c r="J375" i="13"/>
  <c r="I375" i="13"/>
  <c r="H375" i="13"/>
  <c r="D375" i="13"/>
  <c r="C375" i="13"/>
  <c r="B375" i="13"/>
  <c r="AA374" i="13"/>
  <c r="T374" i="13"/>
  <c r="R374" i="13"/>
  <c r="Q374" i="13"/>
  <c r="O374" i="13"/>
  <c r="M374" i="13"/>
  <c r="L374" i="13"/>
  <c r="K374" i="13"/>
  <c r="J374" i="13"/>
  <c r="I374" i="13"/>
  <c r="H374" i="13"/>
  <c r="D374" i="13"/>
  <c r="W374" i="13" s="1"/>
  <c r="C374" i="13"/>
  <c r="B374" i="13"/>
  <c r="AA373" i="13"/>
  <c r="T373" i="13"/>
  <c r="R373" i="13"/>
  <c r="Q373" i="13"/>
  <c r="O373" i="13"/>
  <c r="M373" i="13"/>
  <c r="L373" i="13"/>
  <c r="K373" i="13"/>
  <c r="J373" i="13"/>
  <c r="I373" i="13"/>
  <c r="H373" i="13"/>
  <c r="D373" i="13"/>
  <c r="W373" i="13" s="1"/>
  <c r="C373" i="13"/>
  <c r="B373" i="13"/>
  <c r="AA372" i="13"/>
  <c r="T372" i="13"/>
  <c r="R372" i="13"/>
  <c r="Q372" i="13"/>
  <c r="O372" i="13"/>
  <c r="M372" i="13"/>
  <c r="L372" i="13"/>
  <c r="K372" i="13"/>
  <c r="J372" i="13"/>
  <c r="I372" i="13"/>
  <c r="H372" i="13"/>
  <c r="D372" i="13"/>
  <c r="W372" i="13" s="1"/>
  <c r="C372" i="13"/>
  <c r="B372" i="13"/>
  <c r="AA371" i="13"/>
  <c r="T371" i="13"/>
  <c r="R371" i="13"/>
  <c r="Q371" i="13"/>
  <c r="O371" i="13"/>
  <c r="M371" i="13"/>
  <c r="L371" i="13"/>
  <c r="K371" i="13"/>
  <c r="J371" i="13"/>
  <c r="I371" i="13"/>
  <c r="H371" i="13"/>
  <c r="D371" i="13"/>
  <c r="W371" i="13" s="1"/>
  <c r="C371" i="13"/>
  <c r="B371" i="13"/>
  <c r="AA370" i="13"/>
  <c r="T370" i="13"/>
  <c r="R370" i="13"/>
  <c r="Q370" i="13"/>
  <c r="O370" i="13"/>
  <c r="M370" i="13"/>
  <c r="L370" i="13"/>
  <c r="K370" i="13"/>
  <c r="J370" i="13"/>
  <c r="I370" i="13"/>
  <c r="H370" i="13"/>
  <c r="D370" i="13"/>
  <c r="W370" i="13" s="1"/>
  <c r="C370" i="13"/>
  <c r="B370" i="13"/>
  <c r="AA369" i="13"/>
  <c r="T369" i="13"/>
  <c r="R369" i="13"/>
  <c r="Q369" i="13"/>
  <c r="O369" i="13"/>
  <c r="M369" i="13"/>
  <c r="L369" i="13"/>
  <c r="K369" i="13"/>
  <c r="J369" i="13"/>
  <c r="I369" i="13"/>
  <c r="H369" i="13"/>
  <c r="D369" i="13"/>
  <c r="W369" i="13" s="1"/>
  <c r="C369" i="13"/>
  <c r="B369" i="13"/>
  <c r="AA368" i="13"/>
  <c r="T368" i="13"/>
  <c r="R368" i="13"/>
  <c r="Q368" i="13"/>
  <c r="O368" i="13"/>
  <c r="M368" i="13"/>
  <c r="L368" i="13"/>
  <c r="K368" i="13"/>
  <c r="J368" i="13"/>
  <c r="I368" i="13"/>
  <c r="H368" i="13"/>
  <c r="D368" i="13"/>
  <c r="W368" i="13" s="1"/>
  <c r="C368" i="13"/>
  <c r="B368" i="13"/>
  <c r="AA367" i="13"/>
  <c r="W367" i="13"/>
  <c r="T367" i="13"/>
  <c r="R367" i="13"/>
  <c r="Q367" i="13"/>
  <c r="O367" i="13"/>
  <c r="M367" i="13"/>
  <c r="L367" i="13"/>
  <c r="K367" i="13"/>
  <c r="J367" i="13"/>
  <c r="I367" i="13"/>
  <c r="H367" i="13"/>
  <c r="D367" i="13"/>
  <c r="C367" i="13"/>
  <c r="B367" i="13"/>
  <c r="AA366" i="13"/>
  <c r="W366" i="13"/>
  <c r="T366" i="13"/>
  <c r="R366" i="13"/>
  <c r="Q366" i="13"/>
  <c r="O366" i="13"/>
  <c r="M366" i="13"/>
  <c r="L366" i="13"/>
  <c r="K366" i="13"/>
  <c r="J366" i="13"/>
  <c r="I366" i="13"/>
  <c r="H366" i="13"/>
  <c r="D366" i="13"/>
  <c r="C366" i="13"/>
  <c r="B366" i="13"/>
  <c r="AA365" i="13"/>
  <c r="T365" i="13"/>
  <c r="R365" i="13"/>
  <c r="Q365" i="13"/>
  <c r="O365" i="13"/>
  <c r="M365" i="13"/>
  <c r="L365" i="13"/>
  <c r="K365" i="13"/>
  <c r="J365" i="13"/>
  <c r="I365" i="13"/>
  <c r="H365" i="13"/>
  <c r="D365" i="13"/>
  <c r="W365" i="13" s="1"/>
  <c r="C365" i="13"/>
  <c r="B365" i="13"/>
  <c r="AA364" i="13"/>
  <c r="W364" i="13"/>
  <c r="T364" i="13"/>
  <c r="R364" i="13"/>
  <c r="Q364" i="13"/>
  <c r="O364" i="13"/>
  <c r="M364" i="13"/>
  <c r="L364" i="13"/>
  <c r="K364" i="13"/>
  <c r="J364" i="13"/>
  <c r="I364" i="13"/>
  <c r="H364" i="13"/>
  <c r="D364" i="13"/>
  <c r="C364" i="13"/>
  <c r="B364" i="13"/>
  <c r="AA363" i="13"/>
  <c r="T363" i="13"/>
  <c r="R363" i="13"/>
  <c r="Q363" i="13"/>
  <c r="O363" i="13"/>
  <c r="M363" i="13"/>
  <c r="L363" i="13"/>
  <c r="K363" i="13"/>
  <c r="J363" i="13"/>
  <c r="I363" i="13"/>
  <c r="H363" i="13"/>
  <c r="D363" i="13"/>
  <c r="W363" i="13" s="1"/>
  <c r="C363" i="13"/>
  <c r="B363" i="13"/>
  <c r="AA362" i="13"/>
  <c r="T362" i="13"/>
  <c r="R362" i="13"/>
  <c r="Q362" i="13"/>
  <c r="O362" i="13"/>
  <c r="M362" i="13"/>
  <c r="L362" i="13"/>
  <c r="K362" i="13"/>
  <c r="J362" i="13"/>
  <c r="I362" i="13"/>
  <c r="H362" i="13"/>
  <c r="D362" i="13"/>
  <c r="W362" i="13" s="1"/>
  <c r="C362" i="13"/>
  <c r="B362" i="13"/>
  <c r="AA361" i="13"/>
  <c r="T361" i="13"/>
  <c r="R361" i="13"/>
  <c r="Q361" i="13"/>
  <c r="O361" i="13"/>
  <c r="M361" i="13"/>
  <c r="L361" i="13"/>
  <c r="K361" i="13"/>
  <c r="J361" i="13"/>
  <c r="I361" i="13"/>
  <c r="H361" i="13"/>
  <c r="D361" i="13"/>
  <c r="W361" i="13" s="1"/>
  <c r="C361" i="13"/>
  <c r="B361" i="13"/>
  <c r="AA360" i="13"/>
  <c r="T360" i="13"/>
  <c r="R360" i="13"/>
  <c r="Q360" i="13"/>
  <c r="O360" i="13"/>
  <c r="M360" i="13"/>
  <c r="L360" i="13"/>
  <c r="K360" i="13"/>
  <c r="J360" i="13"/>
  <c r="I360" i="13"/>
  <c r="H360" i="13"/>
  <c r="D360" i="13"/>
  <c r="W360" i="13" s="1"/>
  <c r="C360" i="13"/>
  <c r="B360" i="13"/>
  <c r="AA359" i="13"/>
  <c r="T359" i="13"/>
  <c r="R359" i="13"/>
  <c r="Q359" i="13"/>
  <c r="O359" i="13"/>
  <c r="M359" i="13"/>
  <c r="L359" i="13"/>
  <c r="K359" i="13"/>
  <c r="J359" i="13"/>
  <c r="I359" i="13"/>
  <c r="H359" i="13"/>
  <c r="D359" i="13"/>
  <c r="W359" i="13" s="1"/>
  <c r="C359" i="13"/>
  <c r="B359" i="13"/>
  <c r="AA358" i="13"/>
  <c r="T358" i="13"/>
  <c r="R358" i="13"/>
  <c r="Q358" i="13"/>
  <c r="O358" i="13"/>
  <c r="M358" i="13"/>
  <c r="L358" i="13"/>
  <c r="K358" i="13"/>
  <c r="J358" i="13"/>
  <c r="I358" i="13"/>
  <c r="H358" i="13"/>
  <c r="D358" i="13"/>
  <c r="W358" i="13" s="1"/>
  <c r="C358" i="13"/>
  <c r="B358" i="13"/>
  <c r="AA357" i="13"/>
  <c r="T357" i="13"/>
  <c r="R357" i="13"/>
  <c r="Q357" i="13"/>
  <c r="O357" i="13"/>
  <c r="M357" i="13"/>
  <c r="L357" i="13"/>
  <c r="K357" i="13"/>
  <c r="J357" i="13"/>
  <c r="I357" i="13"/>
  <c r="H357" i="13"/>
  <c r="D357" i="13"/>
  <c r="W357" i="13" s="1"/>
  <c r="C357" i="13"/>
  <c r="B357" i="13"/>
  <c r="AA356" i="13"/>
  <c r="W356" i="13"/>
  <c r="T356" i="13"/>
  <c r="R356" i="13"/>
  <c r="Q356" i="13"/>
  <c r="O356" i="13"/>
  <c r="M356" i="13"/>
  <c r="L356" i="13"/>
  <c r="K356" i="13"/>
  <c r="J356" i="13"/>
  <c r="I356" i="13"/>
  <c r="H356" i="13"/>
  <c r="D356" i="13"/>
  <c r="C356" i="13"/>
  <c r="B356" i="13"/>
  <c r="AA355" i="13"/>
  <c r="T355" i="13"/>
  <c r="R355" i="13"/>
  <c r="Q355" i="13"/>
  <c r="O355" i="13"/>
  <c r="M355" i="13"/>
  <c r="L355" i="13"/>
  <c r="K355" i="13"/>
  <c r="J355" i="13"/>
  <c r="I355" i="13"/>
  <c r="H355" i="13"/>
  <c r="D355" i="13"/>
  <c r="W355" i="13" s="1"/>
  <c r="C355" i="13"/>
  <c r="B355" i="13"/>
  <c r="AA354" i="13"/>
  <c r="W354" i="13"/>
  <c r="T354" i="13"/>
  <c r="R354" i="13"/>
  <c r="Q354" i="13"/>
  <c r="O354" i="13"/>
  <c r="M354" i="13"/>
  <c r="L354" i="13"/>
  <c r="K354" i="13"/>
  <c r="J354" i="13"/>
  <c r="I354" i="13"/>
  <c r="H354" i="13"/>
  <c r="D354" i="13"/>
  <c r="C354" i="13"/>
  <c r="B354" i="13"/>
  <c r="AA353" i="13"/>
  <c r="T353" i="13"/>
  <c r="R353" i="13"/>
  <c r="Q353" i="13"/>
  <c r="O353" i="13"/>
  <c r="M353" i="13"/>
  <c r="L353" i="13"/>
  <c r="K353" i="13"/>
  <c r="J353" i="13"/>
  <c r="I353" i="13"/>
  <c r="H353" i="13"/>
  <c r="D353" i="13"/>
  <c r="W353" i="13" s="1"/>
  <c r="C353" i="13"/>
  <c r="B353" i="13"/>
  <c r="AA352" i="13"/>
  <c r="T352" i="13"/>
  <c r="R352" i="13"/>
  <c r="Q352" i="13"/>
  <c r="O352" i="13"/>
  <c r="M352" i="13"/>
  <c r="L352" i="13"/>
  <c r="K352" i="13"/>
  <c r="J352" i="13"/>
  <c r="I352" i="13"/>
  <c r="H352" i="13"/>
  <c r="D352" i="13"/>
  <c r="W352" i="13" s="1"/>
  <c r="C352" i="13"/>
  <c r="B352" i="13"/>
  <c r="AA351" i="13"/>
  <c r="W351" i="13"/>
  <c r="T351" i="13"/>
  <c r="R351" i="13"/>
  <c r="Q351" i="13"/>
  <c r="O351" i="13"/>
  <c r="M351" i="13"/>
  <c r="L351" i="13"/>
  <c r="K351" i="13"/>
  <c r="J351" i="13"/>
  <c r="I351" i="13"/>
  <c r="H351" i="13"/>
  <c r="D351" i="13"/>
  <c r="C351" i="13"/>
  <c r="B351" i="13"/>
  <c r="AA350" i="13"/>
  <c r="T350" i="13"/>
  <c r="R350" i="13"/>
  <c r="Q350" i="13"/>
  <c r="O350" i="13"/>
  <c r="M350" i="13"/>
  <c r="L350" i="13"/>
  <c r="K350" i="13"/>
  <c r="J350" i="13"/>
  <c r="I350" i="13"/>
  <c r="H350" i="13"/>
  <c r="D350" i="13"/>
  <c r="W350" i="13" s="1"/>
  <c r="C350" i="13"/>
  <c r="B350" i="13"/>
  <c r="AA349" i="13"/>
  <c r="T349" i="13"/>
  <c r="R349" i="13"/>
  <c r="Q349" i="13"/>
  <c r="O349" i="13"/>
  <c r="M349" i="13"/>
  <c r="L349" i="13"/>
  <c r="K349" i="13"/>
  <c r="J349" i="13"/>
  <c r="I349" i="13"/>
  <c r="H349" i="13"/>
  <c r="D349" i="13"/>
  <c r="W349" i="13" s="1"/>
  <c r="C349" i="13"/>
  <c r="B349" i="13"/>
  <c r="AA348" i="13"/>
  <c r="W348" i="13"/>
  <c r="T348" i="13"/>
  <c r="R348" i="13"/>
  <c r="Q348" i="13"/>
  <c r="O348" i="13"/>
  <c r="M348" i="13"/>
  <c r="L348" i="13"/>
  <c r="K348" i="13"/>
  <c r="J348" i="13"/>
  <c r="I348" i="13"/>
  <c r="H348" i="13"/>
  <c r="D348" i="13"/>
  <c r="C348" i="13"/>
  <c r="B348" i="13"/>
  <c r="AA347" i="13"/>
  <c r="T347" i="13"/>
  <c r="R347" i="13"/>
  <c r="Q347" i="13"/>
  <c r="O347" i="13"/>
  <c r="M347" i="13"/>
  <c r="L347" i="13"/>
  <c r="K347" i="13"/>
  <c r="J347" i="13"/>
  <c r="I347" i="13"/>
  <c r="H347" i="13"/>
  <c r="D347" i="13"/>
  <c r="W347" i="13" s="1"/>
  <c r="C347" i="13"/>
  <c r="B347" i="13"/>
  <c r="AA346" i="13"/>
  <c r="T346" i="13"/>
  <c r="R346" i="13"/>
  <c r="Q346" i="13"/>
  <c r="O346" i="13"/>
  <c r="M346" i="13"/>
  <c r="L346" i="13"/>
  <c r="K346" i="13"/>
  <c r="J346" i="13"/>
  <c r="I346" i="13"/>
  <c r="H346" i="13"/>
  <c r="D346" i="13"/>
  <c r="W346" i="13" s="1"/>
  <c r="C346" i="13"/>
  <c r="B346" i="13"/>
  <c r="AA345" i="13"/>
  <c r="T345" i="13"/>
  <c r="R345" i="13"/>
  <c r="Q345" i="13"/>
  <c r="O345" i="13"/>
  <c r="M345" i="13"/>
  <c r="L345" i="13"/>
  <c r="K345" i="13"/>
  <c r="J345" i="13"/>
  <c r="I345" i="13"/>
  <c r="H345" i="13"/>
  <c r="D345" i="13"/>
  <c r="W345" i="13" s="1"/>
  <c r="C345" i="13"/>
  <c r="B345" i="13"/>
  <c r="AA344" i="13"/>
  <c r="T344" i="13"/>
  <c r="R344" i="13"/>
  <c r="Q344" i="13"/>
  <c r="O344" i="13"/>
  <c r="M344" i="13"/>
  <c r="L344" i="13"/>
  <c r="K344" i="13"/>
  <c r="J344" i="13"/>
  <c r="I344" i="13"/>
  <c r="H344" i="13"/>
  <c r="D344" i="13"/>
  <c r="W344" i="13" s="1"/>
  <c r="C344" i="13"/>
  <c r="B344" i="13"/>
  <c r="AA343" i="13"/>
  <c r="W343" i="13"/>
  <c r="T343" i="13"/>
  <c r="R343" i="13"/>
  <c r="Q343" i="13"/>
  <c r="O343" i="13"/>
  <c r="M343" i="13"/>
  <c r="L343" i="13"/>
  <c r="K343" i="13"/>
  <c r="J343" i="13"/>
  <c r="I343" i="13"/>
  <c r="H343" i="13"/>
  <c r="D343" i="13"/>
  <c r="C343" i="13"/>
  <c r="B343" i="13"/>
  <c r="AA342" i="13"/>
  <c r="W342" i="13"/>
  <c r="T342" i="13"/>
  <c r="R342" i="13"/>
  <c r="Q342" i="13"/>
  <c r="O342" i="13"/>
  <c r="M342" i="13"/>
  <c r="L342" i="13"/>
  <c r="K342" i="13"/>
  <c r="J342" i="13"/>
  <c r="I342" i="13"/>
  <c r="H342" i="13"/>
  <c r="D342" i="13"/>
  <c r="C342" i="13"/>
  <c r="B342" i="13"/>
  <c r="AA341" i="13"/>
  <c r="T341" i="13"/>
  <c r="R341" i="13"/>
  <c r="Q341" i="13"/>
  <c r="O341" i="13"/>
  <c r="M341" i="13"/>
  <c r="L341" i="13"/>
  <c r="K341" i="13"/>
  <c r="J341" i="13"/>
  <c r="I341" i="13"/>
  <c r="H341" i="13"/>
  <c r="D341" i="13"/>
  <c r="W341" i="13" s="1"/>
  <c r="C341" i="13"/>
  <c r="B341" i="13"/>
  <c r="AA340" i="13"/>
  <c r="W340" i="13"/>
  <c r="T340" i="13"/>
  <c r="R340" i="13"/>
  <c r="Q340" i="13"/>
  <c r="O340" i="13"/>
  <c r="M340" i="13"/>
  <c r="L340" i="13"/>
  <c r="K340" i="13"/>
  <c r="J340" i="13"/>
  <c r="I340" i="13"/>
  <c r="H340" i="13"/>
  <c r="D340" i="13"/>
  <c r="C340" i="13"/>
  <c r="B340" i="13"/>
  <c r="AA339" i="13"/>
  <c r="T339" i="13"/>
  <c r="R339" i="13"/>
  <c r="Q339" i="13"/>
  <c r="O339" i="13"/>
  <c r="M339" i="13"/>
  <c r="L339" i="13"/>
  <c r="K339" i="13"/>
  <c r="J339" i="13"/>
  <c r="I339" i="13"/>
  <c r="H339" i="13"/>
  <c r="D339" i="13"/>
  <c r="W339" i="13" s="1"/>
  <c r="C339" i="13"/>
  <c r="B339" i="13"/>
  <c r="AA338" i="13"/>
  <c r="T338" i="13"/>
  <c r="R338" i="13"/>
  <c r="Q338" i="13"/>
  <c r="O338" i="13"/>
  <c r="M338" i="13"/>
  <c r="L338" i="13"/>
  <c r="K338" i="13"/>
  <c r="J338" i="13"/>
  <c r="I338" i="13"/>
  <c r="H338" i="13"/>
  <c r="D338" i="13"/>
  <c r="W338" i="13" s="1"/>
  <c r="C338" i="13"/>
  <c r="B338" i="13"/>
  <c r="AA337" i="13"/>
  <c r="T337" i="13"/>
  <c r="R337" i="13"/>
  <c r="Q337" i="13"/>
  <c r="O337" i="13"/>
  <c r="M337" i="13"/>
  <c r="L337" i="13"/>
  <c r="K337" i="13"/>
  <c r="J337" i="13"/>
  <c r="I337" i="13"/>
  <c r="H337" i="13"/>
  <c r="D337" i="13"/>
  <c r="W337" i="13" s="1"/>
  <c r="C337" i="13"/>
  <c r="B337" i="13"/>
  <c r="AA336" i="13"/>
  <c r="T336" i="13"/>
  <c r="R336" i="13"/>
  <c r="Q336" i="13"/>
  <c r="O336" i="13"/>
  <c r="M336" i="13"/>
  <c r="L336" i="13"/>
  <c r="K336" i="13"/>
  <c r="J336" i="13"/>
  <c r="I336" i="13"/>
  <c r="H336" i="13"/>
  <c r="D336" i="13"/>
  <c r="W336" i="13" s="1"/>
  <c r="C336" i="13"/>
  <c r="B336" i="13"/>
  <c r="AA335" i="13"/>
  <c r="W335" i="13"/>
  <c r="T335" i="13"/>
  <c r="R335" i="13"/>
  <c r="Q335" i="13"/>
  <c r="O335" i="13"/>
  <c r="M335" i="13"/>
  <c r="L335" i="13"/>
  <c r="K335" i="13"/>
  <c r="J335" i="13"/>
  <c r="I335" i="13"/>
  <c r="H335" i="13"/>
  <c r="D335" i="13"/>
  <c r="C335" i="13"/>
  <c r="B335" i="13"/>
  <c r="AA334" i="13"/>
  <c r="T334" i="13"/>
  <c r="R334" i="13"/>
  <c r="Q334" i="13"/>
  <c r="O334" i="13"/>
  <c r="M334" i="13"/>
  <c r="L334" i="13"/>
  <c r="K334" i="13"/>
  <c r="J334" i="13"/>
  <c r="I334" i="13"/>
  <c r="H334" i="13"/>
  <c r="D334" i="13"/>
  <c r="W334" i="13" s="1"/>
  <c r="C334" i="13"/>
  <c r="B334" i="13"/>
  <c r="AA333" i="13"/>
  <c r="T333" i="13"/>
  <c r="R333" i="13"/>
  <c r="Q333" i="13"/>
  <c r="O333" i="13"/>
  <c r="M333" i="13"/>
  <c r="L333" i="13"/>
  <c r="K333" i="13"/>
  <c r="J333" i="13"/>
  <c r="I333" i="13"/>
  <c r="H333" i="13"/>
  <c r="D333" i="13"/>
  <c r="W333" i="13" s="1"/>
  <c r="C333" i="13"/>
  <c r="B333" i="13"/>
  <c r="AA332" i="13"/>
  <c r="W332" i="13"/>
  <c r="T332" i="13"/>
  <c r="R332" i="13"/>
  <c r="Q332" i="13"/>
  <c r="O332" i="13"/>
  <c r="M332" i="13"/>
  <c r="L332" i="13"/>
  <c r="K332" i="13"/>
  <c r="J332" i="13"/>
  <c r="I332" i="13"/>
  <c r="H332" i="13"/>
  <c r="D332" i="13"/>
  <c r="C332" i="13"/>
  <c r="B332" i="13"/>
  <c r="AA331" i="13"/>
  <c r="T331" i="13"/>
  <c r="R331" i="13"/>
  <c r="Q331" i="13"/>
  <c r="O331" i="13"/>
  <c r="M331" i="13"/>
  <c r="L331" i="13"/>
  <c r="K331" i="13"/>
  <c r="J331" i="13"/>
  <c r="I331" i="13"/>
  <c r="H331" i="13"/>
  <c r="D331" i="13"/>
  <c r="W331" i="13" s="1"/>
  <c r="C331" i="13"/>
  <c r="B331" i="13"/>
  <c r="AA330" i="13"/>
  <c r="W330" i="13"/>
  <c r="T330" i="13"/>
  <c r="R330" i="13"/>
  <c r="Q330" i="13"/>
  <c r="O330" i="13"/>
  <c r="M330" i="13"/>
  <c r="L330" i="13"/>
  <c r="K330" i="13"/>
  <c r="J330" i="13"/>
  <c r="I330" i="13"/>
  <c r="H330" i="13"/>
  <c r="D330" i="13"/>
  <c r="C330" i="13"/>
  <c r="B330" i="13"/>
  <c r="AA329" i="13"/>
  <c r="T329" i="13"/>
  <c r="R329" i="13"/>
  <c r="Q329" i="13"/>
  <c r="O329" i="13"/>
  <c r="M329" i="13"/>
  <c r="L329" i="13"/>
  <c r="K329" i="13"/>
  <c r="J329" i="13"/>
  <c r="I329" i="13"/>
  <c r="H329" i="13"/>
  <c r="D329" i="13"/>
  <c r="W329" i="13" s="1"/>
  <c r="C329" i="13"/>
  <c r="B329" i="13"/>
  <c r="AA328" i="13"/>
  <c r="T328" i="13"/>
  <c r="R328" i="13"/>
  <c r="Q328" i="13"/>
  <c r="O328" i="13"/>
  <c r="M328" i="13"/>
  <c r="L328" i="13"/>
  <c r="K328" i="13"/>
  <c r="J328" i="13"/>
  <c r="I328" i="13"/>
  <c r="H328" i="13"/>
  <c r="D328" i="13"/>
  <c r="W328" i="13" s="1"/>
  <c r="C328" i="13"/>
  <c r="B328" i="13"/>
  <c r="AA327" i="13"/>
  <c r="T327" i="13"/>
  <c r="R327" i="13"/>
  <c r="Q327" i="13"/>
  <c r="O327" i="13"/>
  <c r="M327" i="13"/>
  <c r="L327" i="13"/>
  <c r="K327" i="13"/>
  <c r="J327" i="13"/>
  <c r="I327" i="13"/>
  <c r="H327" i="13"/>
  <c r="D327" i="13"/>
  <c r="W327" i="13" s="1"/>
  <c r="C327" i="13"/>
  <c r="B327" i="13"/>
  <c r="AA326" i="13"/>
  <c r="W326" i="13"/>
  <c r="T326" i="13"/>
  <c r="R326" i="13"/>
  <c r="Q326" i="13"/>
  <c r="O326" i="13"/>
  <c r="M326" i="13"/>
  <c r="L326" i="13"/>
  <c r="K326" i="13"/>
  <c r="J326" i="13"/>
  <c r="I326" i="13"/>
  <c r="H326" i="13"/>
  <c r="D326" i="13"/>
  <c r="C326" i="13"/>
  <c r="B326" i="13"/>
  <c r="AA325" i="13"/>
  <c r="T325" i="13"/>
  <c r="R325" i="13"/>
  <c r="Q325" i="13"/>
  <c r="O325" i="13"/>
  <c r="M325" i="13"/>
  <c r="L325" i="13"/>
  <c r="K325" i="13"/>
  <c r="J325" i="13"/>
  <c r="I325" i="13"/>
  <c r="H325" i="13"/>
  <c r="D325" i="13"/>
  <c r="W325" i="13" s="1"/>
  <c r="C325" i="13"/>
  <c r="B325" i="13"/>
  <c r="AA324" i="13"/>
  <c r="T324" i="13"/>
  <c r="R324" i="13"/>
  <c r="Q324" i="13"/>
  <c r="O324" i="13"/>
  <c r="M324" i="13"/>
  <c r="L324" i="13"/>
  <c r="K324" i="13"/>
  <c r="J324" i="13"/>
  <c r="I324" i="13"/>
  <c r="H324" i="13"/>
  <c r="D324" i="13"/>
  <c r="W324" i="13" s="1"/>
  <c r="C324" i="13"/>
  <c r="B324" i="13"/>
  <c r="AA323" i="13"/>
  <c r="T323" i="13"/>
  <c r="R323" i="13"/>
  <c r="Q323" i="13"/>
  <c r="O323" i="13"/>
  <c r="M323" i="13"/>
  <c r="L323" i="13"/>
  <c r="K323" i="13"/>
  <c r="J323" i="13"/>
  <c r="I323" i="13"/>
  <c r="H323" i="13"/>
  <c r="D323" i="13"/>
  <c r="W323" i="13" s="1"/>
  <c r="C323" i="13"/>
  <c r="B323" i="13"/>
  <c r="AA322" i="13"/>
  <c r="T322" i="13"/>
  <c r="R322" i="13"/>
  <c r="Q322" i="13"/>
  <c r="O322" i="13"/>
  <c r="M322" i="13"/>
  <c r="L322" i="13"/>
  <c r="K322" i="13"/>
  <c r="J322" i="13"/>
  <c r="I322" i="13"/>
  <c r="H322" i="13"/>
  <c r="D322" i="13"/>
  <c r="W322" i="13" s="1"/>
  <c r="C322" i="13"/>
  <c r="B322" i="13"/>
  <c r="AA321" i="13"/>
  <c r="T321" i="13"/>
  <c r="R321" i="13"/>
  <c r="Q321" i="13"/>
  <c r="O321" i="13"/>
  <c r="M321" i="13"/>
  <c r="L321" i="13"/>
  <c r="K321" i="13"/>
  <c r="J321" i="13"/>
  <c r="I321" i="13"/>
  <c r="H321" i="13"/>
  <c r="D321" i="13"/>
  <c r="W321" i="13" s="1"/>
  <c r="C321" i="13"/>
  <c r="B321" i="13"/>
  <c r="AA320" i="13"/>
  <c r="T320" i="13"/>
  <c r="R320" i="13"/>
  <c r="Q320" i="13"/>
  <c r="O320" i="13"/>
  <c r="M320" i="13"/>
  <c r="L320" i="13"/>
  <c r="K320" i="13"/>
  <c r="J320" i="13"/>
  <c r="I320" i="13"/>
  <c r="H320" i="13"/>
  <c r="D320" i="13"/>
  <c r="W320" i="13" s="1"/>
  <c r="C320" i="13"/>
  <c r="B320" i="13"/>
  <c r="AA319" i="13"/>
  <c r="W319" i="13"/>
  <c r="T319" i="13"/>
  <c r="R319" i="13"/>
  <c r="Q319" i="13"/>
  <c r="O319" i="13"/>
  <c r="M319" i="13"/>
  <c r="L319" i="13"/>
  <c r="K319" i="13"/>
  <c r="J319" i="13"/>
  <c r="I319" i="13"/>
  <c r="H319" i="13"/>
  <c r="D319" i="13"/>
  <c r="C319" i="13"/>
  <c r="B319" i="13"/>
  <c r="AA318" i="13"/>
  <c r="W318" i="13"/>
  <c r="T318" i="13"/>
  <c r="R318" i="13"/>
  <c r="Q318" i="13"/>
  <c r="O318" i="13"/>
  <c r="M318" i="13"/>
  <c r="L318" i="13"/>
  <c r="K318" i="13"/>
  <c r="J318" i="13"/>
  <c r="I318" i="13"/>
  <c r="H318" i="13"/>
  <c r="D318" i="13"/>
  <c r="C318" i="13"/>
  <c r="B318" i="13"/>
  <c r="AA317" i="13"/>
  <c r="T317" i="13"/>
  <c r="R317" i="13"/>
  <c r="Q317" i="13"/>
  <c r="O317" i="13"/>
  <c r="M317" i="13"/>
  <c r="L317" i="13"/>
  <c r="K317" i="13"/>
  <c r="J317" i="13"/>
  <c r="I317" i="13"/>
  <c r="H317" i="13"/>
  <c r="D317" i="13"/>
  <c r="W317" i="13" s="1"/>
  <c r="C317" i="13"/>
  <c r="B317" i="13"/>
  <c r="AA316" i="13"/>
  <c r="W316" i="13"/>
  <c r="T316" i="13"/>
  <c r="R316" i="13"/>
  <c r="Q316" i="13"/>
  <c r="O316" i="13"/>
  <c r="M316" i="13"/>
  <c r="L316" i="13"/>
  <c r="K316" i="13"/>
  <c r="J316" i="13"/>
  <c r="I316" i="13"/>
  <c r="H316" i="13"/>
  <c r="D316" i="13"/>
  <c r="C316" i="13"/>
  <c r="B316" i="13"/>
  <c r="AA315" i="13"/>
  <c r="T315" i="13"/>
  <c r="R315" i="13"/>
  <c r="Q315" i="13"/>
  <c r="O315" i="13"/>
  <c r="M315" i="13"/>
  <c r="L315" i="13"/>
  <c r="K315" i="13"/>
  <c r="J315" i="13"/>
  <c r="I315" i="13"/>
  <c r="H315" i="13"/>
  <c r="D315" i="13"/>
  <c r="W315" i="13" s="1"/>
  <c r="C315" i="13"/>
  <c r="B315" i="13"/>
  <c r="AA314" i="13"/>
  <c r="T314" i="13"/>
  <c r="R314" i="13"/>
  <c r="Q314" i="13"/>
  <c r="O314" i="13"/>
  <c r="M314" i="13"/>
  <c r="L314" i="13"/>
  <c r="K314" i="13"/>
  <c r="J314" i="13"/>
  <c r="I314" i="13"/>
  <c r="H314" i="13"/>
  <c r="D314" i="13"/>
  <c r="W314" i="13" s="1"/>
  <c r="C314" i="13"/>
  <c r="B314" i="13"/>
  <c r="AA313" i="13"/>
  <c r="T313" i="13"/>
  <c r="R313" i="13"/>
  <c r="Q313" i="13"/>
  <c r="O313" i="13"/>
  <c r="M313" i="13"/>
  <c r="L313" i="13"/>
  <c r="K313" i="13"/>
  <c r="J313" i="13"/>
  <c r="I313" i="13"/>
  <c r="H313" i="13"/>
  <c r="D313" i="13"/>
  <c r="W313" i="13" s="1"/>
  <c r="C313" i="13"/>
  <c r="B313" i="13"/>
  <c r="AA312" i="13"/>
  <c r="T312" i="13"/>
  <c r="R312" i="13"/>
  <c r="Q312" i="13"/>
  <c r="O312" i="13"/>
  <c r="M312" i="13"/>
  <c r="L312" i="13"/>
  <c r="K312" i="13"/>
  <c r="J312" i="13"/>
  <c r="I312" i="13"/>
  <c r="H312" i="13"/>
  <c r="D312" i="13"/>
  <c r="W312" i="13" s="1"/>
  <c r="C312" i="13"/>
  <c r="B312" i="13"/>
  <c r="AA311" i="13"/>
  <c r="T311" i="13"/>
  <c r="R311" i="13"/>
  <c r="Q311" i="13"/>
  <c r="O311" i="13"/>
  <c r="M311" i="13"/>
  <c r="L311" i="13"/>
  <c r="K311" i="13"/>
  <c r="J311" i="13"/>
  <c r="I311" i="13"/>
  <c r="H311" i="13"/>
  <c r="D311" i="13"/>
  <c r="W311" i="13" s="1"/>
  <c r="C311" i="13"/>
  <c r="B311" i="13"/>
  <c r="AA310" i="13"/>
  <c r="T310" i="13"/>
  <c r="R310" i="13"/>
  <c r="Q310" i="13"/>
  <c r="O310" i="13"/>
  <c r="M310" i="13"/>
  <c r="L310" i="13"/>
  <c r="K310" i="13"/>
  <c r="J310" i="13"/>
  <c r="I310" i="13"/>
  <c r="H310" i="13"/>
  <c r="D310" i="13"/>
  <c r="W310" i="13" s="1"/>
  <c r="C310" i="13"/>
  <c r="B310" i="13"/>
  <c r="AA309" i="13"/>
  <c r="T309" i="13"/>
  <c r="R309" i="13"/>
  <c r="Q309" i="13"/>
  <c r="O309" i="13"/>
  <c r="M309" i="13"/>
  <c r="L309" i="13"/>
  <c r="K309" i="13"/>
  <c r="J309" i="13"/>
  <c r="I309" i="13"/>
  <c r="H309" i="13"/>
  <c r="D309" i="13"/>
  <c r="W309" i="13" s="1"/>
  <c r="C309" i="13"/>
  <c r="B309" i="13"/>
  <c r="AA308" i="13"/>
  <c r="W308" i="13"/>
  <c r="T308" i="13"/>
  <c r="R308" i="13"/>
  <c r="Q308" i="13"/>
  <c r="O308" i="13"/>
  <c r="M308" i="13"/>
  <c r="L308" i="13"/>
  <c r="K308" i="13"/>
  <c r="J308" i="13"/>
  <c r="I308" i="13"/>
  <c r="H308" i="13"/>
  <c r="D308" i="13"/>
  <c r="C308" i="13"/>
  <c r="B308" i="13"/>
  <c r="AA307" i="13"/>
  <c r="T307" i="13"/>
  <c r="R307" i="13"/>
  <c r="Q307" i="13"/>
  <c r="O307" i="13"/>
  <c r="M307" i="13"/>
  <c r="L307" i="13"/>
  <c r="K307" i="13"/>
  <c r="J307" i="13"/>
  <c r="I307" i="13"/>
  <c r="H307" i="13"/>
  <c r="D307" i="13"/>
  <c r="W307" i="13" s="1"/>
  <c r="C307" i="13"/>
  <c r="B307" i="13"/>
  <c r="AA306" i="13"/>
  <c r="W306" i="13"/>
  <c r="T306" i="13"/>
  <c r="R306" i="13"/>
  <c r="Q306" i="13"/>
  <c r="O306" i="13"/>
  <c r="M306" i="13"/>
  <c r="L306" i="13"/>
  <c r="K306" i="13"/>
  <c r="J306" i="13"/>
  <c r="I306" i="13"/>
  <c r="H306" i="13"/>
  <c r="D306" i="13"/>
  <c r="C306" i="13"/>
  <c r="B306" i="13"/>
  <c r="AA305" i="13"/>
  <c r="T305" i="13"/>
  <c r="R305" i="13"/>
  <c r="Q305" i="13"/>
  <c r="O305" i="13"/>
  <c r="M305" i="13"/>
  <c r="L305" i="13"/>
  <c r="K305" i="13"/>
  <c r="J305" i="13"/>
  <c r="I305" i="13"/>
  <c r="H305" i="13"/>
  <c r="D305" i="13"/>
  <c r="W305" i="13" s="1"/>
  <c r="C305" i="13"/>
  <c r="B305" i="13"/>
  <c r="AA304" i="13"/>
  <c r="T304" i="13"/>
  <c r="R304" i="13"/>
  <c r="Q304" i="13"/>
  <c r="O304" i="13"/>
  <c r="M304" i="13"/>
  <c r="L304" i="13"/>
  <c r="K304" i="13"/>
  <c r="J304" i="13"/>
  <c r="I304" i="13"/>
  <c r="H304" i="13"/>
  <c r="D304" i="13"/>
  <c r="W304" i="13" s="1"/>
  <c r="C304" i="13"/>
  <c r="B304" i="13"/>
  <c r="AA303" i="13"/>
  <c r="W303" i="13"/>
  <c r="T303" i="13"/>
  <c r="R303" i="13"/>
  <c r="Q303" i="13"/>
  <c r="O303" i="13"/>
  <c r="M303" i="13"/>
  <c r="L303" i="13"/>
  <c r="K303" i="13"/>
  <c r="J303" i="13"/>
  <c r="I303" i="13"/>
  <c r="H303" i="13"/>
  <c r="D303" i="13"/>
  <c r="C303" i="13"/>
  <c r="B303" i="13"/>
  <c r="AA302" i="13"/>
  <c r="T302" i="13"/>
  <c r="R302" i="13"/>
  <c r="Q302" i="13"/>
  <c r="O302" i="13"/>
  <c r="M302" i="13"/>
  <c r="L302" i="13"/>
  <c r="K302" i="13"/>
  <c r="J302" i="13"/>
  <c r="I302" i="13"/>
  <c r="H302" i="13"/>
  <c r="D302" i="13"/>
  <c r="W302" i="13" s="1"/>
  <c r="C302" i="13"/>
  <c r="B302" i="13"/>
  <c r="AA301" i="13"/>
  <c r="T301" i="13"/>
  <c r="R301" i="13"/>
  <c r="Q301" i="13"/>
  <c r="O301" i="13"/>
  <c r="M301" i="13"/>
  <c r="L301" i="13"/>
  <c r="K301" i="13"/>
  <c r="J301" i="13"/>
  <c r="I301" i="13"/>
  <c r="H301" i="13"/>
  <c r="D301" i="13"/>
  <c r="W301" i="13" s="1"/>
  <c r="C301" i="13"/>
  <c r="B301" i="13"/>
  <c r="AA300" i="13"/>
  <c r="W300" i="13"/>
  <c r="T300" i="13"/>
  <c r="R300" i="13"/>
  <c r="Q300" i="13"/>
  <c r="O300" i="13"/>
  <c r="M300" i="13"/>
  <c r="L300" i="13"/>
  <c r="K300" i="13"/>
  <c r="J300" i="13"/>
  <c r="I300" i="13"/>
  <c r="H300" i="13"/>
  <c r="D300" i="13"/>
  <c r="C300" i="13"/>
  <c r="B300" i="13"/>
  <c r="AA299" i="13"/>
  <c r="T299" i="13"/>
  <c r="R299" i="13"/>
  <c r="Q299" i="13"/>
  <c r="O299" i="13"/>
  <c r="M299" i="13"/>
  <c r="L299" i="13"/>
  <c r="K299" i="13"/>
  <c r="J299" i="13"/>
  <c r="I299" i="13"/>
  <c r="H299" i="13"/>
  <c r="D299" i="13"/>
  <c r="W299" i="13" s="1"/>
  <c r="C299" i="13"/>
  <c r="B299" i="13"/>
  <c r="AA298" i="13"/>
  <c r="T298" i="13"/>
  <c r="R298" i="13"/>
  <c r="Q298" i="13"/>
  <c r="O298" i="13"/>
  <c r="M298" i="13"/>
  <c r="L298" i="13"/>
  <c r="K298" i="13"/>
  <c r="J298" i="13"/>
  <c r="I298" i="13"/>
  <c r="H298" i="13"/>
  <c r="D298" i="13"/>
  <c r="W298" i="13" s="1"/>
  <c r="C298" i="13"/>
  <c r="B298" i="13"/>
  <c r="AA297" i="13"/>
  <c r="T297" i="13"/>
  <c r="R297" i="13"/>
  <c r="Q297" i="13"/>
  <c r="O297" i="13"/>
  <c r="M297" i="13"/>
  <c r="L297" i="13"/>
  <c r="K297" i="13"/>
  <c r="J297" i="13"/>
  <c r="I297" i="13"/>
  <c r="H297" i="13"/>
  <c r="D297" i="13"/>
  <c r="W297" i="13" s="1"/>
  <c r="C297" i="13"/>
  <c r="B297" i="13"/>
  <c r="AA296" i="13"/>
  <c r="T296" i="13"/>
  <c r="R296" i="13"/>
  <c r="Q296" i="13"/>
  <c r="O296" i="13"/>
  <c r="M296" i="13"/>
  <c r="L296" i="13"/>
  <c r="K296" i="13"/>
  <c r="J296" i="13"/>
  <c r="I296" i="13"/>
  <c r="H296" i="13"/>
  <c r="D296" i="13"/>
  <c r="W296" i="13" s="1"/>
  <c r="C296" i="13"/>
  <c r="B296" i="13"/>
  <c r="AA295" i="13"/>
  <c r="W295" i="13"/>
  <c r="T295" i="13"/>
  <c r="R295" i="13"/>
  <c r="Q295" i="13"/>
  <c r="O295" i="13"/>
  <c r="M295" i="13"/>
  <c r="L295" i="13"/>
  <c r="K295" i="13"/>
  <c r="J295" i="13"/>
  <c r="I295" i="13"/>
  <c r="H295" i="13"/>
  <c r="D295" i="13"/>
  <c r="C295" i="13"/>
  <c r="B295" i="13"/>
  <c r="AA294" i="13"/>
  <c r="W294" i="13"/>
  <c r="T294" i="13"/>
  <c r="R294" i="13"/>
  <c r="Q294" i="13"/>
  <c r="O294" i="13"/>
  <c r="M294" i="13"/>
  <c r="L294" i="13"/>
  <c r="K294" i="13"/>
  <c r="J294" i="13"/>
  <c r="I294" i="13"/>
  <c r="H294" i="13"/>
  <c r="D294" i="13"/>
  <c r="C294" i="13"/>
  <c r="B294" i="13"/>
  <c r="AA293" i="13"/>
  <c r="T293" i="13"/>
  <c r="R293" i="13"/>
  <c r="Q293" i="13"/>
  <c r="O293" i="13"/>
  <c r="M293" i="13"/>
  <c r="L293" i="13"/>
  <c r="K293" i="13"/>
  <c r="J293" i="13"/>
  <c r="I293" i="13"/>
  <c r="H293" i="13"/>
  <c r="D293" i="13"/>
  <c r="W293" i="13" s="1"/>
  <c r="C293" i="13"/>
  <c r="B293" i="13"/>
  <c r="AA292" i="13"/>
  <c r="W292" i="13"/>
  <c r="T292" i="13"/>
  <c r="R292" i="13"/>
  <c r="Q292" i="13"/>
  <c r="O292" i="13"/>
  <c r="M292" i="13"/>
  <c r="L292" i="13"/>
  <c r="K292" i="13"/>
  <c r="J292" i="13"/>
  <c r="I292" i="13"/>
  <c r="H292" i="13"/>
  <c r="D292" i="13"/>
  <c r="C292" i="13"/>
  <c r="B292" i="13"/>
  <c r="AA291" i="13"/>
  <c r="T291" i="13"/>
  <c r="R291" i="13"/>
  <c r="Q291" i="13"/>
  <c r="O291" i="13"/>
  <c r="M291" i="13"/>
  <c r="L291" i="13"/>
  <c r="K291" i="13"/>
  <c r="J291" i="13"/>
  <c r="I291" i="13"/>
  <c r="H291" i="13"/>
  <c r="D291" i="13"/>
  <c r="W291" i="13" s="1"/>
  <c r="C291" i="13"/>
  <c r="B291" i="13"/>
  <c r="AA290" i="13"/>
  <c r="T290" i="13"/>
  <c r="R290" i="13"/>
  <c r="Q290" i="13"/>
  <c r="O290" i="13"/>
  <c r="M290" i="13"/>
  <c r="L290" i="13"/>
  <c r="K290" i="13"/>
  <c r="J290" i="13"/>
  <c r="I290" i="13"/>
  <c r="H290" i="13"/>
  <c r="D290" i="13"/>
  <c r="W290" i="13" s="1"/>
  <c r="C290" i="13"/>
  <c r="B290" i="13"/>
  <c r="AA289" i="13"/>
  <c r="T289" i="13"/>
  <c r="R289" i="13"/>
  <c r="Q289" i="13"/>
  <c r="O289" i="13"/>
  <c r="M289" i="13"/>
  <c r="L289" i="13"/>
  <c r="K289" i="13"/>
  <c r="J289" i="13"/>
  <c r="I289" i="13"/>
  <c r="H289" i="13"/>
  <c r="D289" i="13"/>
  <c r="W289" i="13" s="1"/>
  <c r="C289" i="13"/>
  <c r="B289" i="13"/>
  <c r="AA288" i="13"/>
  <c r="T288" i="13"/>
  <c r="R288" i="13"/>
  <c r="Q288" i="13"/>
  <c r="O288" i="13"/>
  <c r="M288" i="13"/>
  <c r="L288" i="13"/>
  <c r="K288" i="13"/>
  <c r="J288" i="13"/>
  <c r="I288" i="13"/>
  <c r="H288" i="13"/>
  <c r="D288" i="13"/>
  <c r="W288" i="13" s="1"/>
  <c r="C288" i="13"/>
  <c r="B288" i="13"/>
  <c r="AA287" i="13"/>
  <c r="W287" i="13"/>
  <c r="T287" i="13"/>
  <c r="R287" i="13"/>
  <c r="Q287" i="13"/>
  <c r="O287" i="13"/>
  <c r="M287" i="13"/>
  <c r="L287" i="13"/>
  <c r="K287" i="13"/>
  <c r="J287" i="13"/>
  <c r="I287" i="13"/>
  <c r="H287" i="13"/>
  <c r="D287" i="13"/>
  <c r="C287" i="13"/>
  <c r="B287" i="13"/>
  <c r="AA286" i="13"/>
  <c r="T286" i="13"/>
  <c r="R286" i="13"/>
  <c r="Q286" i="13"/>
  <c r="O286" i="13"/>
  <c r="M286" i="13"/>
  <c r="L286" i="13"/>
  <c r="K286" i="13"/>
  <c r="J286" i="13"/>
  <c r="I286" i="13"/>
  <c r="H286" i="13"/>
  <c r="D286" i="13"/>
  <c r="W286" i="13" s="1"/>
  <c r="C286" i="13"/>
  <c r="B286" i="13"/>
  <c r="AA285" i="13"/>
  <c r="T285" i="13"/>
  <c r="R285" i="13"/>
  <c r="Q285" i="13"/>
  <c r="O285" i="13"/>
  <c r="M285" i="13"/>
  <c r="L285" i="13"/>
  <c r="K285" i="13"/>
  <c r="J285" i="13"/>
  <c r="I285" i="13"/>
  <c r="H285" i="13"/>
  <c r="D285" i="13"/>
  <c r="W285" i="13" s="1"/>
  <c r="C285" i="13"/>
  <c r="B285" i="13"/>
  <c r="AA284" i="13"/>
  <c r="W284" i="13"/>
  <c r="T284" i="13"/>
  <c r="R284" i="13"/>
  <c r="Q284" i="13"/>
  <c r="O284" i="13"/>
  <c r="M284" i="13"/>
  <c r="L284" i="13"/>
  <c r="K284" i="13"/>
  <c r="J284" i="13"/>
  <c r="I284" i="13"/>
  <c r="H284" i="13"/>
  <c r="D284" i="13"/>
  <c r="C284" i="13"/>
  <c r="B284" i="13"/>
  <c r="AA283" i="13"/>
  <c r="T283" i="13"/>
  <c r="R283" i="13"/>
  <c r="Q283" i="13"/>
  <c r="O283" i="13"/>
  <c r="M283" i="13"/>
  <c r="L283" i="13"/>
  <c r="K283" i="13"/>
  <c r="J283" i="13"/>
  <c r="I283" i="13"/>
  <c r="H283" i="13"/>
  <c r="D283" i="13"/>
  <c r="W283" i="13" s="1"/>
  <c r="C283" i="13"/>
  <c r="B283" i="13"/>
  <c r="AA282" i="13"/>
  <c r="W282" i="13"/>
  <c r="T282" i="13"/>
  <c r="R282" i="13"/>
  <c r="Q282" i="13"/>
  <c r="O282" i="13"/>
  <c r="M282" i="13"/>
  <c r="L282" i="13"/>
  <c r="K282" i="13"/>
  <c r="J282" i="13"/>
  <c r="I282" i="13"/>
  <c r="H282" i="13"/>
  <c r="D282" i="13"/>
  <c r="C282" i="13"/>
  <c r="B282" i="13"/>
  <c r="AA281" i="13"/>
  <c r="T281" i="13"/>
  <c r="R281" i="13"/>
  <c r="Q281" i="13"/>
  <c r="O281" i="13"/>
  <c r="M281" i="13"/>
  <c r="L281" i="13"/>
  <c r="K281" i="13"/>
  <c r="J281" i="13"/>
  <c r="I281" i="13"/>
  <c r="H281" i="13"/>
  <c r="D281" i="13"/>
  <c r="W281" i="13" s="1"/>
  <c r="C281" i="13"/>
  <c r="B281" i="13"/>
  <c r="AA280" i="13"/>
  <c r="T280" i="13"/>
  <c r="R280" i="13"/>
  <c r="Q280" i="13"/>
  <c r="O280" i="13"/>
  <c r="M280" i="13"/>
  <c r="L280" i="13"/>
  <c r="K280" i="13"/>
  <c r="J280" i="13"/>
  <c r="I280" i="13"/>
  <c r="H280" i="13"/>
  <c r="D280" i="13"/>
  <c r="W280" i="13" s="1"/>
  <c r="C280" i="13"/>
  <c r="B280" i="13"/>
  <c r="AA279" i="13"/>
  <c r="T279" i="13"/>
  <c r="R279" i="13"/>
  <c r="Q279" i="13"/>
  <c r="O279" i="13"/>
  <c r="M279" i="13"/>
  <c r="L279" i="13"/>
  <c r="K279" i="13"/>
  <c r="J279" i="13"/>
  <c r="I279" i="13"/>
  <c r="H279" i="13"/>
  <c r="D279" i="13"/>
  <c r="W279" i="13" s="1"/>
  <c r="C279" i="13"/>
  <c r="B279" i="13"/>
  <c r="AA278" i="13"/>
  <c r="W278" i="13"/>
  <c r="T278" i="13"/>
  <c r="R278" i="13"/>
  <c r="Q278" i="13"/>
  <c r="O278" i="13"/>
  <c r="M278" i="13"/>
  <c r="L278" i="13"/>
  <c r="K278" i="13"/>
  <c r="J278" i="13"/>
  <c r="I278" i="13"/>
  <c r="H278" i="13"/>
  <c r="D278" i="13"/>
  <c r="C278" i="13"/>
  <c r="B278" i="13"/>
  <c r="AA277" i="13"/>
  <c r="T277" i="13"/>
  <c r="R277" i="13"/>
  <c r="Q277" i="13"/>
  <c r="O277" i="13"/>
  <c r="M277" i="13"/>
  <c r="L277" i="13"/>
  <c r="K277" i="13"/>
  <c r="J277" i="13"/>
  <c r="I277" i="13"/>
  <c r="H277" i="13"/>
  <c r="D277" i="13"/>
  <c r="W277" i="13" s="1"/>
  <c r="C277" i="13"/>
  <c r="B277" i="13"/>
  <c r="AA276" i="13"/>
  <c r="T276" i="13"/>
  <c r="R276" i="13"/>
  <c r="Q276" i="13"/>
  <c r="O276" i="13"/>
  <c r="M276" i="13"/>
  <c r="L276" i="13"/>
  <c r="K276" i="13"/>
  <c r="J276" i="13"/>
  <c r="I276" i="13"/>
  <c r="H276" i="13"/>
  <c r="D276" i="13"/>
  <c r="W276" i="13" s="1"/>
  <c r="C276" i="13"/>
  <c r="B276" i="13"/>
  <c r="AA275" i="13"/>
  <c r="T275" i="13"/>
  <c r="R275" i="13"/>
  <c r="Q275" i="13"/>
  <c r="O275" i="13"/>
  <c r="M275" i="13"/>
  <c r="L275" i="13"/>
  <c r="K275" i="13"/>
  <c r="J275" i="13"/>
  <c r="I275" i="13"/>
  <c r="H275" i="13"/>
  <c r="D275" i="13"/>
  <c r="W275" i="13" s="1"/>
  <c r="C275" i="13"/>
  <c r="B275" i="13"/>
  <c r="AA274" i="13"/>
  <c r="T274" i="13"/>
  <c r="R274" i="13"/>
  <c r="Q274" i="13"/>
  <c r="O274" i="13"/>
  <c r="M274" i="13"/>
  <c r="L274" i="13"/>
  <c r="K274" i="13"/>
  <c r="J274" i="13"/>
  <c r="I274" i="13"/>
  <c r="H274" i="13"/>
  <c r="D274" i="13"/>
  <c r="W274" i="13" s="1"/>
  <c r="C274" i="13"/>
  <c r="B274" i="13"/>
  <c r="AA273" i="13"/>
  <c r="T273" i="13"/>
  <c r="R273" i="13"/>
  <c r="Q273" i="13"/>
  <c r="O273" i="13"/>
  <c r="M273" i="13"/>
  <c r="L273" i="13"/>
  <c r="K273" i="13"/>
  <c r="J273" i="13"/>
  <c r="I273" i="13"/>
  <c r="H273" i="13"/>
  <c r="D273" i="13"/>
  <c r="W273" i="13" s="1"/>
  <c r="C273" i="13"/>
  <c r="B273" i="13"/>
  <c r="AA272" i="13"/>
  <c r="T272" i="13"/>
  <c r="R272" i="13"/>
  <c r="Q272" i="13"/>
  <c r="O272" i="13"/>
  <c r="M272" i="13"/>
  <c r="L272" i="13"/>
  <c r="K272" i="13"/>
  <c r="J272" i="13"/>
  <c r="I272" i="13"/>
  <c r="H272" i="13"/>
  <c r="D272" i="13"/>
  <c r="W272" i="13" s="1"/>
  <c r="C272" i="13"/>
  <c r="B272" i="13"/>
  <c r="AA271" i="13"/>
  <c r="W271" i="13"/>
  <c r="T271" i="13"/>
  <c r="R271" i="13"/>
  <c r="Q271" i="13"/>
  <c r="O271" i="13"/>
  <c r="M271" i="13"/>
  <c r="L271" i="13"/>
  <c r="K271" i="13"/>
  <c r="J271" i="13"/>
  <c r="I271" i="13"/>
  <c r="H271" i="13"/>
  <c r="D271" i="13"/>
  <c r="C271" i="13"/>
  <c r="B271" i="13"/>
  <c r="AA270" i="13"/>
  <c r="W270" i="13"/>
  <c r="T270" i="13"/>
  <c r="R270" i="13"/>
  <c r="Q270" i="13"/>
  <c r="O270" i="13"/>
  <c r="M270" i="13"/>
  <c r="L270" i="13"/>
  <c r="K270" i="13"/>
  <c r="J270" i="13"/>
  <c r="I270" i="13"/>
  <c r="H270" i="13"/>
  <c r="D270" i="13"/>
  <c r="C270" i="13"/>
  <c r="B270" i="13"/>
  <c r="AA269" i="13"/>
  <c r="T269" i="13"/>
  <c r="R269" i="13"/>
  <c r="Q269" i="13"/>
  <c r="O269" i="13"/>
  <c r="M269" i="13"/>
  <c r="L269" i="13"/>
  <c r="K269" i="13"/>
  <c r="J269" i="13"/>
  <c r="I269" i="13"/>
  <c r="H269" i="13"/>
  <c r="D269" i="13"/>
  <c r="W269" i="13" s="1"/>
  <c r="C269" i="13"/>
  <c r="B269" i="13"/>
  <c r="AA268" i="13"/>
  <c r="W268" i="13"/>
  <c r="T268" i="13"/>
  <c r="R268" i="13"/>
  <c r="Q268" i="13"/>
  <c r="O268" i="13"/>
  <c r="M268" i="13"/>
  <c r="L268" i="13"/>
  <c r="K268" i="13"/>
  <c r="J268" i="13"/>
  <c r="I268" i="13"/>
  <c r="H268" i="13"/>
  <c r="D268" i="13"/>
  <c r="C268" i="13"/>
  <c r="B268" i="13"/>
  <c r="AA267" i="13"/>
  <c r="T267" i="13"/>
  <c r="R267" i="13"/>
  <c r="Q267" i="13"/>
  <c r="O267" i="13"/>
  <c r="M267" i="13"/>
  <c r="L267" i="13"/>
  <c r="K267" i="13"/>
  <c r="J267" i="13"/>
  <c r="I267" i="13"/>
  <c r="H267" i="13"/>
  <c r="D267" i="13"/>
  <c r="W267" i="13" s="1"/>
  <c r="C267" i="13"/>
  <c r="B267" i="13"/>
  <c r="AA266" i="13"/>
  <c r="T266" i="13"/>
  <c r="R266" i="13"/>
  <c r="Q266" i="13"/>
  <c r="O266" i="13"/>
  <c r="M266" i="13"/>
  <c r="L266" i="13"/>
  <c r="K266" i="13"/>
  <c r="J266" i="13"/>
  <c r="I266" i="13"/>
  <c r="H266" i="13"/>
  <c r="D266" i="13"/>
  <c r="W266" i="13" s="1"/>
  <c r="C266" i="13"/>
  <c r="B266" i="13"/>
  <c r="AA265" i="13"/>
  <c r="T265" i="13"/>
  <c r="R265" i="13"/>
  <c r="Q265" i="13"/>
  <c r="O265" i="13"/>
  <c r="M265" i="13"/>
  <c r="L265" i="13"/>
  <c r="K265" i="13"/>
  <c r="J265" i="13"/>
  <c r="I265" i="13"/>
  <c r="H265" i="13"/>
  <c r="D265" i="13"/>
  <c r="W265" i="13" s="1"/>
  <c r="C265" i="13"/>
  <c r="B265" i="13"/>
  <c r="AA264" i="13"/>
  <c r="T264" i="13"/>
  <c r="R264" i="13"/>
  <c r="Q264" i="13"/>
  <c r="O264" i="13"/>
  <c r="M264" i="13"/>
  <c r="L264" i="13"/>
  <c r="K264" i="13"/>
  <c r="J264" i="13"/>
  <c r="I264" i="13"/>
  <c r="H264" i="13"/>
  <c r="D264" i="13"/>
  <c r="W264" i="13" s="1"/>
  <c r="C264" i="13"/>
  <c r="B264" i="13"/>
  <c r="AA263" i="13"/>
  <c r="T263" i="13"/>
  <c r="R263" i="13"/>
  <c r="Q263" i="13"/>
  <c r="O263" i="13"/>
  <c r="M263" i="13"/>
  <c r="L263" i="13"/>
  <c r="K263" i="13"/>
  <c r="J263" i="13"/>
  <c r="I263" i="13"/>
  <c r="H263" i="13"/>
  <c r="D263" i="13"/>
  <c r="W263" i="13" s="1"/>
  <c r="C263" i="13"/>
  <c r="B263" i="13"/>
  <c r="AA262" i="13"/>
  <c r="T262" i="13"/>
  <c r="R262" i="13"/>
  <c r="Q262" i="13"/>
  <c r="O262" i="13"/>
  <c r="M262" i="13"/>
  <c r="L262" i="13"/>
  <c r="K262" i="13"/>
  <c r="J262" i="13"/>
  <c r="I262" i="13"/>
  <c r="H262" i="13"/>
  <c r="D262" i="13"/>
  <c r="W262" i="13" s="1"/>
  <c r="C262" i="13"/>
  <c r="B262" i="13"/>
  <c r="AA261" i="13"/>
  <c r="T261" i="13"/>
  <c r="R261" i="13"/>
  <c r="Q261" i="13"/>
  <c r="O261" i="13"/>
  <c r="M261" i="13"/>
  <c r="L261" i="13"/>
  <c r="K261" i="13"/>
  <c r="J261" i="13"/>
  <c r="I261" i="13"/>
  <c r="H261" i="13"/>
  <c r="D261" i="13"/>
  <c r="W261" i="13" s="1"/>
  <c r="C261" i="13"/>
  <c r="B261" i="13"/>
  <c r="AA260" i="13"/>
  <c r="W260" i="13"/>
  <c r="T260" i="13"/>
  <c r="R260" i="13"/>
  <c r="Q260" i="13"/>
  <c r="O260" i="13"/>
  <c r="M260" i="13"/>
  <c r="L260" i="13"/>
  <c r="K260" i="13"/>
  <c r="J260" i="13"/>
  <c r="I260" i="13"/>
  <c r="H260" i="13"/>
  <c r="D260" i="13"/>
  <c r="C260" i="13"/>
  <c r="B260" i="13"/>
  <c r="AA259" i="13"/>
  <c r="T259" i="13"/>
  <c r="R259" i="13"/>
  <c r="Q259" i="13"/>
  <c r="O259" i="13"/>
  <c r="M259" i="13"/>
  <c r="L259" i="13"/>
  <c r="K259" i="13"/>
  <c r="J259" i="13"/>
  <c r="I259" i="13"/>
  <c r="H259" i="13"/>
  <c r="D259" i="13"/>
  <c r="W259" i="13" s="1"/>
  <c r="C259" i="13"/>
  <c r="B259" i="13"/>
  <c r="AA258" i="13"/>
  <c r="W258" i="13"/>
  <c r="T258" i="13"/>
  <c r="R258" i="13"/>
  <c r="Q258" i="13"/>
  <c r="O258" i="13"/>
  <c r="M258" i="13"/>
  <c r="L258" i="13"/>
  <c r="K258" i="13"/>
  <c r="J258" i="13"/>
  <c r="I258" i="13"/>
  <c r="H258" i="13"/>
  <c r="D258" i="13"/>
  <c r="C258" i="13"/>
  <c r="B258" i="13"/>
  <c r="AA257" i="13"/>
  <c r="T257" i="13"/>
  <c r="R257" i="13"/>
  <c r="Q257" i="13"/>
  <c r="O257" i="13"/>
  <c r="M257" i="13"/>
  <c r="L257" i="13"/>
  <c r="K257" i="13"/>
  <c r="J257" i="13"/>
  <c r="I257" i="13"/>
  <c r="H257" i="13"/>
  <c r="D257" i="13"/>
  <c r="W257" i="13" s="1"/>
  <c r="C257" i="13"/>
  <c r="B257" i="13"/>
  <c r="AA256" i="13"/>
  <c r="T256" i="13"/>
  <c r="R256" i="13"/>
  <c r="Q256" i="13"/>
  <c r="O256" i="13"/>
  <c r="M256" i="13"/>
  <c r="L256" i="13"/>
  <c r="K256" i="13"/>
  <c r="J256" i="13"/>
  <c r="I256" i="13"/>
  <c r="H256" i="13"/>
  <c r="D256" i="13"/>
  <c r="W256" i="13" s="1"/>
  <c r="C256" i="13"/>
  <c r="B256" i="13"/>
  <c r="AA255" i="13"/>
  <c r="W255" i="13"/>
  <c r="T255" i="13"/>
  <c r="R255" i="13"/>
  <c r="Q255" i="13"/>
  <c r="O255" i="13"/>
  <c r="M255" i="13"/>
  <c r="L255" i="13"/>
  <c r="K255" i="13"/>
  <c r="J255" i="13"/>
  <c r="I255" i="13"/>
  <c r="H255" i="13"/>
  <c r="D255" i="13"/>
  <c r="C255" i="13"/>
  <c r="B255" i="13"/>
  <c r="AA254" i="13"/>
  <c r="W254" i="13"/>
  <c r="T254" i="13"/>
  <c r="R254" i="13"/>
  <c r="Q254" i="13"/>
  <c r="O254" i="13"/>
  <c r="M254" i="13"/>
  <c r="L254" i="13"/>
  <c r="K254" i="13"/>
  <c r="J254" i="13"/>
  <c r="I254" i="13"/>
  <c r="H254" i="13"/>
  <c r="D254" i="13"/>
  <c r="C254" i="13"/>
  <c r="B254" i="13"/>
  <c r="AA253" i="13"/>
  <c r="T253" i="13"/>
  <c r="R253" i="13"/>
  <c r="Q253" i="13"/>
  <c r="O253" i="13"/>
  <c r="M253" i="13"/>
  <c r="L253" i="13"/>
  <c r="K253" i="13"/>
  <c r="J253" i="13"/>
  <c r="I253" i="13"/>
  <c r="H253" i="13"/>
  <c r="D253" i="13"/>
  <c r="W253" i="13" s="1"/>
  <c r="C253" i="13"/>
  <c r="B253" i="13"/>
  <c r="AA252" i="13"/>
  <c r="W252" i="13"/>
  <c r="T252" i="13"/>
  <c r="R252" i="13"/>
  <c r="Q252" i="13"/>
  <c r="O252" i="13"/>
  <c r="M252" i="13"/>
  <c r="L252" i="13"/>
  <c r="K252" i="13"/>
  <c r="J252" i="13"/>
  <c r="I252" i="13"/>
  <c r="H252" i="13"/>
  <c r="D252" i="13"/>
  <c r="C252" i="13"/>
  <c r="B252" i="13"/>
  <c r="AA251" i="13"/>
  <c r="T251" i="13"/>
  <c r="R251" i="13"/>
  <c r="Q251" i="13"/>
  <c r="O251" i="13"/>
  <c r="M251" i="13"/>
  <c r="L251" i="13"/>
  <c r="K251" i="13"/>
  <c r="J251" i="13"/>
  <c r="I251" i="13"/>
  <c r="H251" i="13"/>
  <c r="D251" i="13"/>
  <c r="W251" i="13" s="1"/>
  <c r="C251" i="13"/>
  <c r="B251" i="13"/>
  <c r="AA250" i="13"/>
  <c r="T250" i="13"/>
  <c r="R250" i="13"/>
  <c r="Q250" i="13"/>
  <c r="O250" i="13"/>
  <c r="M250" i="13"/>
  <c r="L250" i="13"/>
  <c r="K250" i="13"/>
  <c r="J250" i="13"/>
  <c r="I250" i="13"/>
  <c r="H250" i="13"/>
  <c r="D250" i="13"/>
  <c r="W250" i="13" s="1"/>
  <c r="C250" i="13"/>
  <c r="B250" i="13"/>
  <c r="AA249" i="13"/>
  <c r="T249" i="13"/>
  <c r="R249" i="13"/>
  <c r="Q249" i="13"/>
  <c r="O249" i="13"/>
  <c r="M249" i="13"/>
  <c r="L249" i="13"/>
  <c r="K249" i="13"/>
  <c r="J249" i="13"/>
  <c r="I249" i="13"/>
  <c r="H249" i="13"/>
  <c r="D249" i="13"/>
  <c r="W249" i="13" s="1"/>
  <c r="C249" i="13"/>
  <c r="B249" i="13"/>
  <c r="AA248" i="13"/>
  <c r="T248" i="13"/>
  <c r="R248" i="13"/>
  <c r="Q248" i="13"/>
  <c r="O248" i="13"/>
  <c r="M248" i="13"/>
  <c r="L248" i="13"/>
  <c r="K248" i="13"/>
  <c r="J248" i="13"/>
  <c r="I248" i="13"/>
  <c r="H248" i="13"/>
  <c r="D248" i="13"/>
  <c r="W248" i="13" s="1"/>
  <c r="C248" i="13"/>
  <c r="B248" i="13"/>
  <c r="AA247" i="13"/>
  <c r="W247" i="13"/>
  <c r="T247" i="13"/>
  <c r="R247" i="13"/>
  <c r="Q247" i="13"/>
  <c r="O247" i="13"/>
  <c r="M247" i="13"/>
  <c r="L247" i="13"/>
  <c r="K247" i="13"/>
  <c r="J247" i="13"/>
  <c r="I247" i="13"/>
  <c r="H247" i="13"/>
  <c r="D247" i="13"/>
  <c r="C247" i="13"/>
  <c r="B247" i="13"/>
  <c r="AA246" i="13"/>
  <c r="W246" i="13"/>
  <c r="T246" i="13"/>
  <c r="R246" i="13"/>
  <c r="Q246" i="13"/>
  <c r="O246" i="13"/>
  <c r="M246" i="13"/>
  <c r="L246" i="13"/>
  <c r="K246" i="13"/>
  <c r="J246" i="13"/>
  <c r="I246" i="13"/>
  <c r="H246" i="13"/>
  <c r="D246" i="13"/>
  <c r="C246" i="13"/>
  <c r="B246" i="13"/>
  <c r="AA245" i="13"/>
  <c r="T245" i="13"/>
  <c r="R245" i="13"/>
  <c r="Q245" i="13"/>
  <c r="O245" i="13"/>
  <c r="M245" i="13"/>
  <c r="L245" i="13"/>
  <c r="K245" i="13"/>
  <c r="J245" i="13"/>
  <c r="I245" i="13"/>
  <c r="H245" i="13"/>
  <c r="D245" i="13"/>
  <c r="W245" i="13" s="1"/>
  <c r="C245" i="13"/>
  <c r="B245" i="13"/>
  <c r="AA244" i="13"/>
  <c r="W244" i="13"/>
  <c r="T244" i="13"/>
  <c r="R244" i="13"/>
  <c r="Q244" i="13"/>
  <c r="O244" i="13"/>
  <c r="M244" i="13"/>
  <c r="L244" i="13"/>
  <c r="K244" i="13"/>
  <c r="J244" i="13"/>
  <c r="I244" i="13"/>
  <c r="H244" i="13"/>
  <c r="D244" i="13"/>
  <c r="C244" i="13"/>
  <c r="B244" i="13"/>
  <c r="AA243" i="13"/>
  <c r="T243" i="13"/>
  <c r="R243" i="13"/>
  <c r="Q243" i="13"/>
  <c r="O243" i="13"/>
  <c r="M243" i="13"/>
  <c r="L243" i="13"/>
  <c r="K243" i="13"/>
  <c r="J243" i="13"/>
  <c r="I243" i="13"/>
  <c r="H243" i="13"/>
  <c r="D243" i="13"/>
  <c r="W243" i="13" s="1"/>
  <c r="C243" i="13"/>
  <c r="B243" i="13"/>
  <c r="AA242" i="13"/>
  <c r="T242" i="13"/>
  <c r="R242" i="13"/>
  <c r="Q242" i="13"/>
  <c r="O242" i="13"/>
  <c r="M242" i="13"/>
  <c r="L242" i="13"/>
  <c r="K242" i="13"/>
  <c r="J242" i="13"/>
  <c r="I242" i="13"/>
  <c r="H242" i="13"/>
  <c r="D242" i="13"/>
  <c r="W242" i="13" s="1"/>
  <c r="C242" i="13"/>
  <c r="B242" i="13"/>
  <c r="AA241" i="13"/>
  <c r="T241" i="13"/>
  <c r="R241" i="13"/>
  <c r="Q241" i="13"/>
  <c r="O241" i="13"/>
  <c r="M241" i="13"/>
  <c r="L241" i="13"/>
  <c r="K241" i="13"/>
  <c r="J241" i="13"/>
  <c r="I241" i="13"/>
  <c r="H241" i="13"/>
  <c r="D241" i="13"/>
  <c r="W241" i="13" s="1"/>
  <c r="C241" i="13"/>
  <c r="B241" i="13"/>
  <c r="AA240" i="13"/>
  <c r="T240" i="13"/>
  <c r="R240" i="13"/>
  <c r="Q240" i="13"/>
  <c r="O240" i="13"/>
  <c r="M240" i="13"/>
  <c r="L240" i="13"/>
  <c r="K240" i="13"/>
  <c r="J240" i="13"/>
  <c r="I240" i="13"/>
  <c r="H240" i="13"/>
  <c r="D240" i="13"/>
  <c r="W240" i="13" s="1"/>
  <c r="C240" i="13"/>
  <c r="B240" i="13"/>
  <c r="AA239" i="13"/>
  <c r="W239" i="13"/>
  <c r="T239" i="13"/>
  <c r="R239" i="13"/>
  <c r="Q239" i="13"/>
  <c r="O239" i="13"/>
  <c r="M239" i="13"/>
  <c r="L239" i="13"/>
  <c r="K239" i="13"/>
  <c r="J239" i="13"/>
  <c r="I239" i="13"/>
  <c r="H239" i="13"/>
  <c r="D239" i="13"/>
  <c r="C239" i="13"/>
  <c r="B239" i="13"/>
  <c r="AA238" i="13"/>
  <c r="T238" i="13"/>
  <c r="R238" i="13"/>
  <c r="Q238" i="13"/>
  <c r="O238" i="13"/>
  <c r="M238" i="13"/>
  <c r="L238" i="13"/>
  <c r="K238" i="13"/>
  <c r="J238" i="13"/>
  <c r="I238" i="13"/>
  <c r="H238" i="13"/>
  <c r="D238" i="13"/>
  <c r="W238" i="13" s="1"/>
  <c r="C238" i="13"/>
  <c r="B238" i="13"/>
  <c r="AA237" i="13"/>
  <c r="T237" i="13"/>
  <c r="R237" i="13"/>
  <c r="Q237" i="13"/>
  <c r="O237" i="13"/>
  <c r="M237" i="13"/>
  <c r="L237" i="13"/>
  <c r="K237" i="13"/>
  <c r="J237" i="13"/>
  <c r="I237" i="13"/>
  <c r="H237" i="13"/>
  <c r="D237" i="13"/>
  <c r="W237" i="13" s="1"/>
  <c r="C237" i="13"/>
  <c r="B237" i="13"/>
  <c r="AA236" i="13"/>
  <c r="W236" i="13"/>
  <c r="T236" i="13"/>
  <c r="R236" i="13"/>
  <c r="Q236" i="13"/>
  <c r="O236" i="13"/>
  <c r="M236" i="13"/>
  <c r="L236" i="13"/>
  <c r="K236" i="13"/>
  <c r="J236" i="13"/>
  <c r="I236" i="13"/>
  <c r="H236" i="13"/>
  <c r="D236" i="13"/>
  <c r="C236" i="13"/>
  <c r="B236" i="13"/>
  <c r="AA235" i="13"/>
  <c r="T235" i="13"/>
  <c r="R235" i="13"/>
  <c r="Q235" i="13"/>
  <c r="O235" i="13"/>
  <c r="M235" i="13"/>
  <c r="L235" i="13"/>
  <c r="K235" i="13"/>
  <c r="J235" i="13"/>
  <c r="I235" i="13"/>
  <c r="H235" i="13"/>
  <c r="D235" i="13"/>
  <c r="W235" i="13" s="1"/>
  <c r="C235" i="13"/>
  <c r="B235" i="13"/>
  <c r="AA234" i="13"/>
  <c r="W234" i="13"/>
  <c r="T234" i="13"/>
  <c r="R234" i="13"/>
  <c r="Q234" i="13"/>
  <c r="O234" i="13"/>
  <c r="M234" i="13"/>
  <c r="L234" i="13"/>
  <c r="K234" i="13"/>
  <c r="J234" i="13"/>
  <c r="I234" i="13"/>
  <c r="H234" i="13"/>
  <c r="D234" i="13"/>
  <c r="C234" i="13"/>
  <c r="B234" i="13"/>
  <c r="AA233" i="13"/>
  <c r="T233" i="13"/>
  <c r="R233" i="13"/>
  <c r="Q233" i="13"/>
  <c r="O233" i="13"/>
  <c r="M233" i="13"/>
  <c r="L233" i="13"/>
  <c r="K233" i="13"/>
  <c r="J233" i="13"/>
  <c r="I233" i="13"/>
  <c r="H233" i="13"/>
  <c r="D233" i="13"/>
  <c r="W233" i="13" s="1"/>
  <c r="C233" i="13"/>
  <c r="B233" i="13"/>
  <c r="AA232" i="13"/>
  <c r="T232" i="13"/>
  <c r="R232" i="13"/>
  <c r="Q232" i="13"/>
  <c r="O232" i="13"/>
  <c r="M232" i="13"/>
  <c r="L232" i="13"/>
  <c r="K232" i="13"/>
  <c r="J232" i="13"/>
  <c r="I232" i="13"/>
  <c r="H232" i="13"/>
  <c r="D232" i="13"/>
  <c r="W232" i="13" s="1"/>
  <c r="C232" i="13"/>
  <c r="B232" i="13"/>
  <c r="AA231" i="13"/>
  <c r="W231" i="13"/>
  <c r="T231" i="13"/>
  <c r="R231" i="13"/>
  <c r="Q231" i="13"/>
  <c r="O231" i="13"/>
  <c r="M231" i="13"/>
  <c r="L231" i="13"/>
  <c r="K231" i="13"/>
  <c r="J231" i="13"/>
  <c r="I231" i="13"/>
  <c r="H231" i="13"/>
  <c r="D231" i="13"/>
  <c r="C231" i="13"/>
  <c r="B231" i="13"/>
  <c r="AA230" i="13"/>
  <c r="T230" i="13"/>
  <c r="R230" i="13"/>
  <c r="Q230" i="13"/>
  <c r="O230" i="13"/>
  <c r="M230" i="13"/>
  <c r="L230" i="13"/>
  <c r="K230" i="13"/>
  <c r="J230" i="13"/>
  <c r="I230" i="13"/>
  <c r="H230" i="13"/>
  <c r="D230" i="13"/>
  <c r="W230" i="13" s="1"/>
  <c r="C230" i="13"/>
  <c r="B230" i="13"/>
  <c r="AA229" i="13"/>
  <c r="T229" i="13"/>
  <c r="R229" i="13"/>
  <c r="Q229" i="13"/>
  <c r="O229" i="13"/>
  <c r="M229" i="13"/>
  <c r="L229" i="13"/>
  <c r="K229" i="13"/>
  <c r="J229" i="13"/>
  <c r="I229" i="13"/>
  <c r="H229" i="13"/>
  <c r="D229" i="13"/>
  <c r="W229" i="13" s="1"/>
  <c r="C229" i="13"/>
  <c r="B229" i="13"/>
  <c r="AA228" i="13"/>
  <c r="T228" i="13"/>
  <c r="R228" i="13"/>
  <c r="Q228" i="13"/>
  <c r="O228" i="13"/>
  <c r="M228" i="13"/>
  <c r="L228" i="13"/>
  <c r="K228" i="13"/>
  <c r="J228" i="13"/>
  <c r="I228" i="13"/>
  <c r="H228" i="13"/>
  <c r="D228" i="13"/>
  <c r="W228" i="13" s="1"/>
  <c r="C228" i="13"/>
  <c r="B228" i="13"/>
  <c r="AA227" i="13"/>
  <c r="T227" i="13"/>
  <c r="R227" i="13"/>
  <c r="Q227" i="13"/>
  <c r="O227" i="13"/>
  <c r="M227" i="13"/>
  <c r="L227" i="13"/>
  <c r="K227" i="13"/>
  <c r="J227" i="13"/>
  <c r="I227" i="13"/>
  <c r="H227" i="13"/>
  <c r="D227" i="13"/>
  <c r="W227" i="13" s="1"/>
  <c r="C227" i="13"/>
  <c r="B227" i="13"/>
  <c r="AA226" i="13"/>
  <c r="W226" i="13"/>
  <c r="T226" i="13"/>
  <c r="R226" i="13"/>
  <c r="Q226" i="13"/>
  <c r="O226" i="13"/>
  <c r="M226" i="13"/>
  <c r="L226" i="13"/>
  <c r="K226" i="13"/>
  <c r="J226" i="13"/>
  <c r="I226" i="13"/>
  <c r="H226" i="13"/>
  <c r="D226" i="13"/>
  <c r="C226" i="13"/>
  <c r="B226" i="13"/>
  <c r="AA225" i="13"/>
  <c r="T225" i="13"/>
  <c r="R225" i="13"/>
  <c r="Q225" i="13"/>
  <c r="O225" i="13"/>
  <c r="M225" i="13"/>
  <c r="L225" i="13"/>
  <c r="K225" i="13"/>
  <c r="J225" i="13"/>
  <c r="I225" i="13"/>
  <c r="H225" i="13"/>
  <c r="D225" i="13"/>
  <c r="W225" i="13" s="1"/>
  <c r="C225" i="13"/>
  <c r="B225" i="13"/>
  <c r="AA224" i="13"/>
  <c r="T224" i="13"/>
  <c r="R224" i="13"/>
  <c r="Q224" i="13"/>
  <c r="O224" i="13"/>
  <c r="M224" i="13"/>
  <c r="L224" i="13"/>
  <c r="K224" i="13"/>
  <c r="J224" i="13"/>
  <c r="I224" i="13"/>
  <c r="H224" i="13"/>
  <c r="D224" i="13"/>
  <c r="W224" i="13" s="1"/>
  <c r="C224" i="13"/>
  <c r="B224" i="13"/>
  <c r="AA223" i="13"/>
  <c r="W223" i="13"/>
  <c r="T223" i="13"/>
  <c r="R223" i="13"/>
  <c r="Q223" i="13"/>
  <c r="O223" i="13"/>
  <c r="M223" i="13"/>
  <c r="L223" i="13"/>
  <c r="K223" i="13"/>
  <c r="J223" i="13"/>
  <c r="I223" i="13"/>
  <c r="H223" i="13"/>
  <c r="D223" i="13"/>
  <c r="C223" i="13"/>
  <c r="B223" i="13"/>
  <c r="AA222" i="13"/>
  <c r="T222" i="13"/>
  <c r="R222" i="13"/>
  <c r="Q222" i="13"/>
  <c r="O222" i="13"/>
  <c r="M222" i="13"/>
  <c r="L222" i="13"/>
  <c r="K222" i="13"/>
  <c r="J222" i="13"/>
  <c r="I222" i="13"/>
  <c r="H222" i="13"/>
  <c r="D222" i="13"/>
  <c r="W222" i="13" s="1"/>
  <c r="C222" i="13"/>
  <c r="B222" i="13"/>
  <c r="AA221" i="13"/>
  <c r="T221" i="13"/>
  <c r="R221" i="13"/>
  <c r="Q221" i="13"/>
  <c r="O221" i="13"/>
  <c r="M221" i="13"/>
  <c r="L221" i="13"/>
  <c r="K221" i="13"/>
  <c r="J221" i="13"/>
  <c r="I221" i="13"/>
  <c r="H221" i="13"/>
  <c r="D221" i="13"/>
  <c r="W221" i="13" s="1"/>
  <c r="C221" i="13"/>
  <c r="B221" i="13"/>
  <c r="AA220" i="13"/>
  <c r="T220" i="13"/>
  <c r="R220" i="13"/>
  <c r="Q220" i="13"/>
  <c r="O220" i="13"/>
  <c r="M220" i="13"/>
  <c r="L220" i="13"/>
  <c r="K220" i="13"/>
  <c r="J220" i="13"/>
  <c r="I220" i="13"/>
  <c r="H220" i="13"/>
  <c r="D220" i="13"/>
  <c r="W220" i="13" s="1"/>
  <c r="C220" i="13"/>
  <c r="B220" i="13"/>
  <c r="AA219" i="13"/>
  <c r="W219" i="13"/>
  <c r="T219" i="13"/>
  <c r="R219" i="13"/>
  <c r="Q219" i="13"/>
  <c r="O219" i="13"/>
  <c r="M219" i="13"/>
  <c r="L219" i="13"/>
  <c r="K219" i="13"/>
  <c r="J219" i="13"/>
  <c r="I219" i="13"/>
  <c r="H219" i="13"/>
  <c r="D219" i="13"/>
  <c r="C219" i="13"/>
  <c r="B219" i="13"/>
  <c r="AA218" i="13"/>
  <c r="T218" i="13"/>
  <c r="R218" i="13"/>
  <c r="Q218" i="13"/>
  <c r="O218" i="13"/>
  <c r="M218" i="13"/>
  <c r="L218" i="13"/>
  <c r="K218" i="13"/>
  <c r="J218" i="13"/>
  <c r="I218" i="13"/>
  <c r="H218" i="13"/>
  <c r="D218" i="13"/>
  <c r="W218" i="13" s="1"/>
  <c r="C218" i="13"/>
  <c r="B218" i="13"/>
  <c r="AA217" i="13"/>
  <c r="T217" i="13"/>
  <c r="R217" i="13"/>
  <c r="Q217" i="13"/>
  <c r="O217" i="13"/>
  <c r="M217" i="13"/>
  <c r="L217" i="13"/>
  <c r="K217" i="13"/>
  <c r="J217" i="13"/>
  <c r="I217" i="13"/>
  <c r="H217" i="13"/>
  <c r="D217" i="13"/>
  <c r="W217" i="13" s="1"/>
  <c r="C217" i="13"/>
  <c r="B217" i="13"/>
  <c r="AA216" i="13"/>
  <c r="T216" i="13"/>
  <c r="R216" i="13"/>
  <c r="Q216" i="13"/>
  <c r="O216" i="13"/>
  <c r="M216" i="13"/>
  <c r="L216" i="13"/>
  <c r="K216" i="13"/>
  <c r="J216" i="13"/>
  <c r="I216" i="13"/>
  <c r="H216" i="13"/>
  <c r="D216" i="13"/>
  <c r="W216" i="13" s="1"/>
  <c r="C216" i="13"/>
  <c r="B216" i="13"/>
  <c r="AA215" i="13"/>
  <c r="T215" i="13"/>
  <c r="R215" i="13"/>
  <c r="Q215" i="13"/>
  <c r="O215" i="13"/>
  <c r="M215" i="13"/>
  <c r="L215" i="13"/>
  <c r="K215" i="13"/>
  <c r="J215" i="13"/>
  <c r="I215" i="13"/>
  <c r="H215" i="13"/>
  <c r="D215" i="13"/>
  <c r="W215" i="13" s="1"/>
  <c r="C215" i="13"/>
  <c r="B215" i="13"/>
  <c r="AA214" i="13"/>
  <c r="T214" i="13"/>
  <c r="R214" i="13"/>
  <c r="Q214" i="13"/>
  <c r="O214" i="13"/>
  <c r="M214" i="13"/>
  <c r="L214" i="13"/>
  <c r="K214" i="13"/>
  <c r="J214" i="13"/>
  <c r="I214" i="13"/>
  <c r="H214" i="13"/>
  <c r="D214" i="13"/>
  <c r="W214" i="13" s="1"/>
  <c r="C214" i="13"/>
  <c r="B214" i="13"/>
  <c r="AA213" i="13"/>
  <c r="T213" i="13"/>
  <c r="R213" i="13"/>
  <c r="Q213" i="13"/>
  <c r="O213" i="13"/>
  <c r="M213" i="13"/>
  <c r="L213" i="13"/>
  <c r="K213" i="13"/>
  <c r="J213" i="13"/>
  <c r="I213" i="13"/>
  <c r="H213" i="13"/>
  <c r="D213" i="13"/>
  <c r="W213" i="13" s="1"/>
  <c r="C213" i="13"/>
  <c r="B213" i="13"/>
  <c r="AA212" i="13"/>
  <c r="W212" i="13"/>
  <c r="T212" i="13"/>
  <c r="R212" i="13"/>
  <c r="Q212" i="13"/>
  <c r="O212" i="13"/>
  <c r="M212" i="13"/>
  <c r="L212" i="13"/>
  <c r="K212" i="13"/>
  <c r="J212" i="13"/>
  <c r="I212" i="13"/>
  <c r="H212" i="13"/>
  <c r="D212" i="13"/>
  <c r="C212" i="13"/>
  <c r="B212" i="13"/>
  <c r="AA211" i="13"/>
  <c r="T211" i="13"/>
  <c r="R211" i="13"/>
  <c r="Q211" i="13"/>
  <c r="O211" i="13"/>
  <c r="M211" i="13"/>
  <c r="L211" i="13"/>
  <c r="K211" i="13"/>
  <c r="J211" i="13"/>
  <c r="I211" i="13"/>
  <c r="H211" i="13"/>
  <c r="D211" i="13"/>
  <c r="W211" i="13" s="1"/>
  <c r="C211" i="13"/>
  <c r="B211" i="13"/>
  <c r="AA210" i="13"/>
  <c r="T210" i="13"/>
  <c r="R210" i="13"/>
  <c r="Q210" i="13"/>
  <c r="O210" i="13"/>
  <c r="M210" i="13"/>
  <c r="L210" i="13"/>
  <c r="K210" i="13"/>
  <c r="J210" i="13"/>
  <c r="I210" i="13"/>
  <c r="H210" i="13"/>
  <c r="D210" i="13"/>
  <c r="W210" i="13" s="1"/>
  <c r="C210" i="13"/>
  <c r="B210" i="13"/>
  <c r="AA209" i="13"/>
  <c r="T209" i="13"/>
  <c r="R209" i="13"/>
  <c r="Q209" i="13"/>
  <c r="O209" i="13"/>
  <c r="M209" i="13"/>
  <c r="L209" i="13"/>
  <c r="K209" i="13"/>
  <c r="J209" i="13"/>
  <c r="I209" i="13"/>
  <c r="H209" i="13"/>
  <c r="D209" i="13"/>
  <c r="W209" i="13" s="1"/>
  <c r="C209" i="13"/>
  <c r="B209" i="13"/>
  <c r="AA208" i="13"/>
  <c r="T208" i="13"/>
  <c r="R208" i="13"/>
  <c r="Q208" i="13"/>
  <c r="O208" i="13"/>
  <c r="M208" i="13"/>
  <c r="L208" i="13"/>
  <c r="K208" i="13"/>
  <c r="J208" i="13"/>
  <c r="I208" i="13"/>
  <c r="H208" i="13"/>
  <c r="D208" i="13"/>
  <c r="W208" i="13" s="1"/>
  <c r="C208" i="13"/>
  <c r="B208" i="13"/>
  <c r="AA207" i="13"/>
  <c r="W207" i="13"/>
  <c r="T207" i="13"/>
  <c r="R207" i="13"/>
  <c r="Q207" i="13"/>
  <c r="O207" i="13"/>
  <c r="M207" i="13"/>
  <c r="L207" i="13"/>
  <c r="K207" i="13"/>
  <c r="J207" i="13"/>
  <c r="I207" i="13"/>
  <c r="H207" i="13"/>
  <c r="D207" i="13"/>
  <c r="C207" i="13"/>
  <c r="B207" i="13"/>
  <c r="AA206" i="13"/>
  <c r="W206" i="13"/>
  <c r="T206" i="13"/>
  <c r="R206" i="13"/>
  <c r="Q206" i="13"/>
  <c r="O206" i="13"/>
  <c r="M206" i="13"/>
  <c r="L206" i="13"/>
  <c r="K206" i="13"/>
  <c r="J206" i="13"/>
  <c r="I206" i="13"/>
  <c r="H206" i="13"/>
  <c r="D206" i="13"/>
  <c r="C206" i="13"/>
  <c r="B206" i="13"/>
  <c r="AA205" i="13"/>
  <c r="T205" i="13"/>
  <c r="R205" i="13"/>
  <c r="Q205" i="13"/>
  <c r="O205" i="13"/>
  <c r="M205" i="13"/>
  <c r="L205" i="13"/>
  <c r="K205" i="13"/>
  <c r="J205" i="13"/>
  <c r="I205" i="13"/>
  <c r="H205" i="13"/>
  <c r="D205" i="13"/>
  <c r="W205" i="13" s="1"/>
  <c r="C205" i="13"/>
  <c r="B205" i="13"/>
  <c r="AA204" i="13"/>
  <c r="W204" i="13"/>
  <c r="T204" i="13"/>
  <c r="R204" i="13"/>
  <c r="Q204" i="13"/>
  <c r="O204" i="13"/>
  <c r="M204" i="13"/>
  <c r="L204" i="13"/>
  <c r="K204" i="13"/>
  <c r="J204" i="13"/>
  <c r="I204" i="13"/>
  <c r="H204" i="13"/>
  <c r="D204" i="13"/>
  <c r="C204" i="13"/>
  <c r="B204" i="13"/>
  <c r="AA203" i="13"/>
  <c r="T203" i="13"/>
  <c r="R203" i="13"/>
  <c r="Q203" i="13"/>
  <c r="O203" i="13"/>
  <c r="M203" i="13"/>
  <c r="L203" i="13"/>
  <c r="K203" i="13"/>
  <c r="J203" i="13"/>
  <c r="I203" i="13"/>
  <c r="H203" i="13"/>
  <c r="D203" i="13"/>
  <c r="W203" i="13" s="1"/>
  <c r="C203" i="13"/>
  <c r="B203" i="13"/>
  <c r="AA202" i="13"/>
  <c r="T202" i="13"/>
  <c r="R202" i="13"/>
  <c r="Q202" i="13"/>
  <c r="O202" i="13"/>
  <c r="M202" i="13"/>
  <c r="L202" i="13"/>
  <c r="K202" i="13"/>
  <c r="J202" i="13"/>
  <c r="I202" i="13"/>
  <c r="H202" i="13"/>
  <c r="D202" i="13"/>
  <c r="W202" i="13" s="1"/>
  <c r="C202" i="13"/>
  <c r="B202" i="13"/>
  <c r="AA201" i="13"/>
  <c r="T201" i="13"/>
  <c r="R201" i="13"/>
  <c r="Q201" i="13"/>
  <c r="O201" i="13"/>
  <c r="M201" i="13"/>
  <c r="L201" i="13"/>
  <c r="K201" i="13"/>
  <c r="J201" i="13"/>
  <c r="I201" i="13"/>
  <c r="H201" i="13"/>
  <c r="D201" i="13"/>
  <c r="W201" i="13" s="1"/>
  <c r="C201" i="13"/>
  <c r="B201" i="13"/>
  <c r="AA200" i="13"/>
  <c r="T200" i="13"/>
  <c r="R200" i="13"/>
  <c r="Q200" i="13"/>
  <c r="O200" i="13"/>
  <c r="M200" i="13"/>
  <c r="L200" i="13"/>
  <c r="K200" i="13"/>
  <c r="J200" i="13"/>
  <c r="I200" i="13"/>
  <c r="H200" i="13"/>
  <c r="D200" i="13"/>
  <c r="W200" i="13" s="1"/>
  <c r="C200" i="13"/>
  <c r="B200" i="13"/>
  <c r="AA199" i="13"/>
  <c r="W199" i="13"/>
  <c r="T199" i="13"/>
  <c r="R199" i="13"/>
  <c r="Q199" i="13"/>
  <c r="O199" i="13"/>
  <c r="M199" i="13"/>
  <c r="L199" i="13"/>
  <c r="K199" i="13"/>
  <c r="J199" i="13"/>
  <c r="I199" i="13"/>
  <c r="H199" i="13"/>
  <c r="D199" i="13"/>
  <c r="C199" i="13"/>
  <c r="B199" i="13"/>
  <c r="AA198" i="13"/>
  <c r="T198" i="13"/>
  <c r="R198" i="13"/>
  <c r="Q198" i="13"/>
  <c r="O198" i="13"/>
  <c r="M198" i="13"/>
  <c r="L198" i="13"/>
  <c r="K198" i="13"/>
  <c r="J198" i="13"/>
  <c r="I198" i="13"/>
  <c r="H198" i="13"/>
  <c r="D198" i="13"/>
  <c r="W198" i="13" s="1"/>
  <c r="C198" i="13"/>
  <c r="B198" i="13"/>
  <c r="AA197" i="13"/>
  <c r="T197" i="13"/>
  <c r="R197" i="13"/>
  <c r="Q197" i="13"/>
  <c r="O197" i="13"/>
  <c r="M197" i="13"/>
  <c r="L197" i="13"/>
  <c r="K197" i="13"/>
  <c r="J197" i="13"/>
  <c r="I197" i="13"/>
  <c r="H197" i="13"/>
  <c r="D197" i="13"/>
  <c r="W197" i="13" s="1"/>
  <c r="C197" i="13"/>
  <c r="B197" i="13"/>
  <c r="AA196" i="13"/>
  <c r="T196" i="13"/>
  <c r="R196" i="13"/>
  <c r="Q196" i="13"/>
  <c r="O196" i="13"/>
  <c r="M196" i="13"/>
  <c r="L196" i="13"/>
  <c r="K196" i="13"/>
  <c r="J196" i="13"/>
  <c r="I196" i="13"/>
  <c r="H196" i="13"/>
  <c r="D196" i="13"/>
  <c r="W196" i="13" s="1"/>
  <c r="C196" i="13"/>
  <c r="B196" i="13"/>
  <c r="AA195" i="13"/>
  <c r="T195" i="13"/>
  <c r="R195" i="13"/>
  <c r="Q195" i="13"/>
  <c r="O195" i="13"/>
  <c r="M195" i="13"/>
  <c r="L195" i="13"/>
  <c r="K195" i="13"/>
  <c r="J195" i="13"/>
  <c r="I195" i="13"/>
  <c r="H195" i="13"/>
  <c r="D195" i="13"/>
  <c r="W195" i="13" s="1"/>
  <c r="C195" i="13"/>
  <c r="B195" i="13"/>
  <c r="AA194" i="13"/>
  <c r="W194" i="13"/>
  <c r="T194" i="13"/>
  <c r="R194" i="13"/>
  <c r="Q194" i="13"/>
  <c r="O194" i="13"/>
  <c r="M194" i="13"/>
  <c r="L194" i="13"/>
  <c r="K194" i="13"/>
  <c r="J194" i="13"/>
  <c r="I194" i="13"/>
  <c r="H194" i="13"/>
  <c r="D194" i="13"/>
  <c r="C194" i="13"/>
  <c r="B194" i="13"/>
  <c r="AA193" i="13"/>
  <c r="T193" i="13"/>
  <c r="R193" i="13"/>
  <c r="Q193" i="13"/>
  <c r="O193" i="13"/>
  <c r="M193" i="13"/>
  <c r="L193" i="13"/>
  <c r="K193" i="13"/>
  <c r="J193" i="13"/>
  <c r="I193" i="13"/>
  <c r="H193" i="13"/>
  <c r="D193" i="13"/>
  <c r="W193" i="13" s="1"/>
  <c r="C193" i="13"/>
  <c r="B193" i="13"/>
  <c r="AA192" i="13"/>
  <c r="T192" i="13"/>
  <c r="R192" i="13"/>
  <c r="Q192" i="13"/>
  <c r="O192" i="13"/>
  <c r="M192" i="13"/>
  <c r="L192" i="13"/>
  <c r="K192" i="13"/>
  <c r="J192" i="13"/>
  <c r="I192" i="13"/>
  <c r="H192" i="13"/>
  <c r="D192" i="13"/>
  <c r="W192" i="13" s="1"/>
  <c r="C192" i="13"/>
  <c r="B192" i="13"/>
  <c r="AA191" i="13"/>
  <c r="T191" i="13"/>
  <c r="R191" i="13"/>
  <c r="Q191" i="13"/>
  <c r="O191" i="13"/>
  <c r="M191" i="13"/>
  <c r="L191" i="13"/>
  <c r="K191" i="13"/>
  <c r="J191" i="13"/>
  <c r="I191" i="13"/>
  <c r="H191" i="13"/>
  <c r="D191" i="13"/>
  <c r="W191" i="13" s="1"/>
  <c r="C191" i="13"/>
  <c r="B191" i="13"/>
  <c r="AA190" i="13"/>
  <c r="T190" i="13"/>
  <c r="R190" i="13"/>
  <c r="Q190" i="13"/>
  <c r="O190" i="13"/>
  <c r="M190" i="13"/>
  <c r="L190" i="13"/>
  <c r="K190" i="13"/>
  <c r="J190" i="13"/>
  <c r="I190" i="13"/>
  <c r="H190" i="13"/>
  <c r="D190" i="13"/>
  <c r="W190" i="13" s="1"/>
  <c r="C190" i="13"/>
  <c r="B190" i="13"/>
  <c r="AA189" i="13"/>
  <c r="T189" i="13"/>
  <c r="R189" i="13"/>
  <c r="Q189" i="13"/>
  <c r="O189" i="13"/>
  <c r="M189" i="13"/>
  <c r="L189" i="13"/>
  <c r="K189" i="13"/>
  <c r="J189" i="13"/>
  <c r="I189" i="13"/>
  <c r="H189" i="13"/>
  <c r="D189" i="13"/>
  <c r="W189" i="13" s="1"/>
  <c r="C189" i="13"/>
  <c r="B189" i="13"/>
  <c r="AA188" i="13"/>
  <c r="W188" i="13"/>
  <c r="T188" i="13"/>
  <c r="R188" i="13"/>
  <c r="Q188" i="13"/>
  <c r="O188" i="13"/>
  <c r="M188" i="13"/>
  <c r="L188" i="13"/>
  <c r="K188" i="13"/>
  <c r="J188" i="13"/>
  <c r="I188" i="13"/>
  <c r="H188" i="13"/>
  <c r="D188" i="13"/>
  <c r="C188" i="13"/>
  <c r="B188" i="13"/>
  <c r="AA187" i="13"/>
  <c r="T187" i="13"/>
  <c r="R187" i="13"/>
  <c r="Q187" i="13"/>
  <c r="O187" i="13"/>
  <c r="M187" i="13"/>
  <c r="L187" i="13"/>
  <c r="K187" i="13"/>
  <c r="J187" i="13"/>
  <c r="I187" i="13"/>
  <c r="H187" i="13"/>
  <c r="D187" i="13"/>
  <c r="W187" i="13" s="1"/>
  <c r="C187" i="13"/>
  <c r="B187" i="13"/>
  <c r="AA186" i="13"/>
  <c r="T186" i="13"/>
  <c r="R186" i="13"/>
  <c r="Q186" i="13"/>
  <c r="O186" i="13"/>
  <c r="M186" i="13"/>
  <c r="L186" i="13"/>
  <c r="K186" i="13"/>
  <c r="J186" i="13"/>
  <c r="I186" i="13"/>
  <c r="H186" i="13"/>
  <c r="D186" i="13"/>
  <c r="W186" i="13" s="1"/>
  <c r="C186" i="13"/>
  <c r="B186" i="13"/>
  <c r="AA185" i="13"/>
  <c r="T185" i="13"/>
  <c r="R185" i="13"/>
  <c r="Q185" i="13"/>
  <c r="O185" i="13"/>
  <c r="M185" i="13"/>
  <c r="L185" i="13"/>
  <c r="K185" i="13"/>
  <c r="J185" i="13"/>
  <c r="I185" i="13"/>
  <c r="H185" i="13"/>
  <c r="D185" i="13"/>
  <c r="W185" i="13" s="1"/>
  <c r="C185" i="13"/>
  <c r="B185" i="13"/>
  <c r="AA184" i="13"/>
  <c r="W184" i="13"/>
  <c r="T184" i="13"/>
  <c r="R184" i="13"/>
  <c r="Q184" i="13"/>
  <c r="O184" i="13"/>
  <c r="M184" i="13"/>
  <c r="L184" i="13"/>
  <c r="K184" i="13"/>
  <c r="J184" i="13"/>
  <c r="I184" i="13"/>
  <c r="H184" i="13"/>
  <c r="D184" i="13"/>
  <c r="C184" i="13"/>
  <c r="B184" i="13"/>
  <c r="AA183" i="13"/>
  <c r="W183" i="13"/>
  <c r="T183" i="13"/>
  <c r="R183" i="13"/>
  <c r="Q183" i="13"/>
  <c r="O183" i="13"/>
  <c r="M183" i="13"/>
  <c r="L183" i="13"/>
  <c r="K183" i="13"/>
  <c r="J183" i="13"/>
  <c r="I183" i="13"/>
  <c r="H183" i="13"/>
  <c r="D183" i="13"/>
  <c r="C183" i="13"/>
  <c r="B183" i="13"/>
  <c r="AA182" i="13"/>
  <c r="T182" i="13"/>
  <c r="R182" i="13"/>
  <c r="Q182" i="13"/>
  <c r="O182" i="13"/>
  <c r="M182" i="13"/>
  <c r="L182" i="13"/>
  <c r="K182" i="13"/>
  <c r="J182" i="13"/>
  <c r="I182" i="13"/>
  <c r="H182" i="13"/>
  <c r="D182" i="13"/>
  <c r="W182" i="13" s="1"/>
  <c r="C182" i="13"/>
  <c r="B182" i="13"/>
  <c r="AA181" i="13"/>
  <c r="T181" i="13"/>
  <c r="R181" i="13"/>
  <c r="Q181" i="13"/>
  <c r="O181" i="13"/>
  <c r="M181" i="13"/>
  <c r="L181" i="13"/>
  <c r="K181" i="13"/>
  <c r="J181" i="13"/>
  <c r="I181" i="13"/>
  <c r="H181" i="13"/>
  <c r="D181" i="13"/>
  <c r="W181" i="13" s="1"/>
  <c r="C181" i="13"/>
  <c r="B181" i="13"/>
  <c r="AA180" i="13"/>
  <c r="T180" i="13"/>
  <c r="R180" i="13"/>
  <c r="Q180" i="13"/>
  <c r="O180" i="13"/>
  <c r="M180" i="13"/>
  <c r="L180" i="13"/>
  <c r="K180" i="13"/>
  <c r="J180" i="13"/>
  <c r="I180" i="13"/>
  <c r="H180" i="13"/>
  <c r="D180" i="13"/>
  <c r="W180" i="13" s="1"/>
  <c r="C180" i="13"/>
  <c r="B180" i="13"/>
  <c r="AA179" i="13"/>
  <c r="T179" i="13"/>
  <c r="R179" i="13"/>
  <c r="Q179" i="13"/>
  <c r="O179" i="13"/>
  <c r="M179" i="13"/>
  <c r="L179" i="13"/>
  <c r="K179" i="13"/>
  <c r="J179" i="13"/>
  <c r="I179" i="13"/>
  <c r="H179" i="13"/>
  <c r="D179" i="13"/>
  <c r="W179" i="13" s="1"/>
  <c r="C179" i="13"/>
  <c r="B179" i="13"/>
  <c r="AA178" i="13"/>
  <c r="W178" i="13"/>
  <c r="T178" i="13"/>
  <c r="R178" i="13"/>
  <c r="Q178" i="13"/>
  <c r="O178" i="13"/>
  <c r="M178" i="13"/>
  <c r="L178" i="13"/>
  <c r="K178" i="13"/>
  <c r="J178" i="13"/>
  <c r="I178" i="13"/>
  <c r="H178" i="13"/>
  <c r="D178" i="13"/>
  <c r="C178" i="13"/>
  <c r="B178" i="13"/>
  <c r="AA177" i="13"/>
  <c r="T177" i="13"/>
  <c r="R177" i="13"/>
  <c r="Q177" i="13"/>
  <c r="O177" i="13"/>
  <c r="M177" i="13"/>
  <c r="L177" i="13"/>
  <c r="K177" i="13"/>
  <c r="J177" i="13"/>
  <c r="I177" i="13"/>
  <c r="H177" i="13"/>
  <c r="D177" i="13"/>
  <c r="W177" i="13" s="1"/>
  <c r="C177" i="13"/>
  <c r="B177" i="13"/>
  <c r="AA176" i="13"/>
  <c r="T176" i="13"/>
  <c r="R176" i="13"/>
  <c r="Q176" i="13"/>
  <c r="O176" i="13"/>
  <c r="M176" i="13"/>
  <c r="L176" i="13"/>
  <c r="K176" i="13"/>
  <c r="J176" i="13"/>
  <c r="I176" i="13"/>
  <c r="H176" i="13"/>
  <c r="D176" i="13"/>
  <c r="W176" i="13" s="1"/>
  <c r="C176" i="13"/>
  <c r="B176" i="13"/>
  <c r="AA175" i="13"/>
  <c r="W175" i="13"/>
  <c r="T175" i="13"/>
  <c r="R175" i="13"/>
  <c r="Q175" i="13"/>
  <c r="O175" i="13"/>
  <c r="M175" i="13"/>
  <c r="L175" i="13"/>
  <c r="K175" i="13"/>
  <c r="J175" i="13"/>
  <c r="I175" i="13"/>
  <c r="H175" i="13"/>
  <c r="D175" i="13"/>
  <c r="C175" i="13"/>
  <c r="B175" i="13"/>
  <c r="AA174" i="13"/>
  <c r="T174" i="13"/>
  <c r="R174" i="13"/>
  <c r="Q174" i="13"/>
  <c r="O174" i="13"/>
  <c r="M174" i="13"/>
  <c r="L174" i="13"/>
  <c r="K174" i="13"/>
  <c r="J174" i="13"/>
  <c r="I174" i="13"/>
  <c r="H174" i="13"/>
  <c r="D174" i="13"/>
  <c r="W174" i="13" s="1"/>
  <c r="C174" i="13"/>
  <c r="B174" i="13"/>
  <c r="AA173" i="13"/>
  <c r="T173" i="13"/>
  <c r="R173" i="13"/>
  <c r="Q173" i="13"/>
  <c r="O173" i="13"/>
  <c r="M173" i="13"/>
  <c r="L173" i="13"/>
  <c r="K173" i="13"/>
  <c r="J173" i="13"/>
  <c r="I173" i="13"/>
  <c r="H173" i="13"/>
  <c r="D173" i="13"/>
  <c r="W173" i="13" s="1"/>
  <c r="C173" i="13"/>
  <c r="B173" i="13"/>
  <c r="AA172" i="13"/>
  <c r="T172" i="13"/>
  <c r="R172" i="13"/>
  <c r="Q172" i="13"/>
  <c r="O172" i="13"/>
  <c r="M172" i="13"/>
  <c r="L172" i="13"/>
  <c r="K172" i="13"/>
  <c r="J172" i="13"/>
  <c r="I172" i="13"/>
  <c r="H172" i="13"/>
  <c r="D172" i="13"/>
  <c r="W172" i="13" s="1"/>
  <c r="C172" i="13"/>
  <c r="B172" i="13"/>
  <c r="AA171" i="13"/>
  <c r="T171" i="13"/>
  <c r="R171" i="13"/>
  <c r="Q171" i="13"/>
  <c r="O171" i="13"/>
  <c r="M171" i="13"/>
  <c r="L171" i="13"/>
  <c r="K171" i="13"/>
  <c r="J171" i="13"/>
  <c r="I171" i="13"/>
  <c r="H171" i="13"/>
  <c r="D171" i="13"/>
  <c r="W171" i="13" s="1"/>
  <c r="C171" i="13"/>
  <c r="B171" i="13"/>
  <c r="AA170" i="13"/>
  <c r="T170" i="13"/>
  <c r="R170" i="13"/>
  <c r="Q170" i="13"/>
  <c r="O170" i="13"/>
  <c r="M170" i="13"/>
  <c r="L170" i="13"/>
  <c r="K170" i="13"/>
  <c r="J170" i="13"/>
  <c r="I170" i="13"/>
  <c r="H170" i="13"/>
  <c r="D170" i="13"/>
  <c r="W170" i="13" s="1"/>
  <c r="C170" i="13"/>
  <c r="B170" i="13"/>
  <c r="AA169" i="13"/>
  <c r="T169" i="13"/>
  <c r="R169" i="13"/>
  <c r="Q169" i="13"/>
  <c r="O169" i="13"/>
  <c r="M169" i="13"/>
  <c r="L169" i="13"/>
  <c r="K169" i="13"/>
  <c r="J169" i="13"/>
  <c r="I169" i="13"/>
  <c r="H169" i="13"/>
  <c r="D169" i="13"/>
  <c r="W169" i="13" s="1"/>
  <c r="C169" i="13"/>
  <c r="B169" i="13"/>
  <c r="AA168" i="13"/>
  <c r="T168" i="13"/>
  <c r="R168" i="13"/>
  <c r="Q168" i="13"/>
  <c r="O168" i="13"/>
  <c r="M168" i="13"/>
  <c r="L168" i="13"/>
  <c r="K168" i="13"/>
  <c r="J168" i="13"/>
  <c r="I168" i="13"/>
  <c r="H168" i="13"/>
  <c r="D168" i="13"/>
  <c r="W168" i="13" s="1"/>
  <c r="C168" i="13"/>
  <c r="B168" i="13"/>
  <c r="AA167" i="13"/>
  <c r="T167" i="13"/>
  <c r="R167" i="13"/>
  <c r="Q167" i="13"/>
  <c r="O167" i="13"/>
  <c r="M167" i="13"/>
  <c r="L167" i="13"/>
  <c r="K167" i="13"/>
  <c r="J167" i="13"/>
  <c r="I167" i="13"/>
  <c r="H167" i="13"/>
  <c r="D167" i="13"/>
  <c r="W167" i="13" s="1"/>
  <c r="C167" i="13"/>
  <c r="B167" i="13"/>
  <c r="AA166" i="13"/>
  <c r="T166" i="13"/>
  <c r="R166" i="13"/>
  <c r="Q166" i="13"/>
  <c r="O166" i="13"/>
  <c r="M166" i="13"/>
  <c r="L166" i="13"/>
  <c r="K166" i="13"/>
  <c r="J166" i="13"/>
  <c r="I166" i="13"/>
  <c r="H166" i="13"/>
  <c r="D166" i="13"/>
  <c r="W166" i="13" s="1"/>
  <c r="C166" i="13"/>
  <c r="B166" i="13"/>
  <c r="AA165" i="13"/>
  <c r="T165" i="13"/>
  <c r="R165" i="13"/>
  <c r="Q165" i="13"/>
  <c r="O165" i="13"/>
  <c r="M165" i="13"/>
  <c r="L165" i="13"/>
  <c r="K165" i="13"/>
  <c r="J165" i="13"/>
  <c r="I165" i="13"/>
  <c r="H165" i="13"/>
  <c r="D165" i="13"/>
  <c r="W165" i="13" s="1"/>
  <c r="C165" i="13"/>
  <c r="B165" i="13"/>
  <c r="AA164" i="13"/>
  <c r="W164" i="13"/>
  <c r="T164" i="13"/>
  <c r="R164" i="13"/>
  <c r="Q164" i="13"/>
  <c r="O164" i="13"/>
  <c r="M164" i="13"/>
  <c r="L164" i="13"/>
  <c r="K164" i="13"/>
  <c r="J164" i="13"/>
  <c r="I164" i="13"/>
  <c r="H164" i="13"/>
  <c r="D164" i="13"/>
  <c r="C164" i="13"/>
  <c r="B164" i="13"/>
  <c r="AA163" i="13"/>
  <c r="T163" i="13"/>
  <c r="R163" i="13"/>
  <c r="Q163" i="13"/>
  <c r="O163" i="13"/>
  <c r="M163" i="13"/>
  <c r="L163" i="13"/>
  <c r="K163" i="13"/>
  <c r="J163" i="13"/>
  <c r="I163" i="13"/>
  <c r="H163" i="13"/>
  <c r="D163" i="13"/>
  <c r="W163" i="13" s="1"/>
  <c r="C163" i="13"/>
  <c r="B163" i="13"/>
  <c r="AA162" i="13"/>
  <c r="T162" i="13"/>
  <c r="R162" i="13"/>
  <c r="Q162" i="13"/>
  <c r="O162" i="13"/>
  <c r="M162" i="13"/>
  <c r="L162" i="13"/>
  <c r="K162" i="13"/>
  <c r="J162" i="13"/>
  <c r="I162" i="13"/>
  <c r="H162" i="13"/>
  <c r="D162" i="13"/>
  <c r="W162" i="13" s="1"/>
  <c r="C162" i="13"/>
  <c r="B162" i="13"/>
  <c r="AA161" i="13"/>
  <c r="T161" i="13"/>
  <c r="R161" i="13"/>
  <c r="Q161" i="13"/>
  <c r="O161" i="13"/>
  <c r="M161" i="13"/>
  <c r="L161" i="13"/>
  <c r="K161" i="13"/>
  <c r="J161" i="13"/>
  <c r="I161" i="13"/>
  <c r="H161" i="13"/>
  <c r="D161" i="13"/>
  <c r="W161" i="13" s="1"/>
  <c r="C161" i="13"/>
  <c r="B161" i="13"/>
  <c r="AA160" i="13"/>
  <c r="T160" i="13"/>
  <c r="R160" i="13"/>
  <c r="Q160" i="13"/>
  <c r="O160" i="13"/>
  <c r="M160" i="13"/>
  <c r="L160" i="13"/>
  <c r="K160" i="13"/>
  <c r="J160" i="13"/>
  <c r="I160" i="13"/>
  <c r="H160" i="13"/>
  <c r="D160" i="13"/>
  <c r="W160" i="13" s="1"/>
  <c r="C160" i="13"/>
  <c r="B160" i="13"/>
  <c r="AA159" i="13"/>
  <c r="W159" i="13"/>
  <c r="T159" i="13"/>
  <c r="R159" i="13"/>
  <c r="Q159" i="13"/>
  <c r="O159" i="13"/>
  <c r="M159" i="13"/>
  <c r="L159" i="13"/>
  <c r="K159" i="13"/>
  <c r="J159" i="13"/>
  <c r="I159" i="13"/>
  <c r="H159" i="13"/>
  <c r="D159" i="13"/>
  <c r="C159" i="13"/>
  <c r="B159" i="13"/>
  <c r="AA158" i="13"/>
  <c r="W158" i="13"/>
  <c r="T158" i="13"/>
  <c r="R158" i="13"/>
  <c r="Q158" i="13"/>
  <c r="O158" i="13"/>
  <c r="M158" i="13"/>
  <c r="L158" i="13"/>
  <c r="K158" i="13"/>
  <c r="J158" i="13"/>
  <c r="I158" i="13"/>
  <c r="H158" i="13"/>
  <c r="D158" i="13"/>
  <c r="C158" i="13"/>
  <c r="B158" i="13"/>
  <c r="AA157" i="13"/>
  <c r="T157" i="13"/>
  <c r="R157" i="13"/>
  <c r="Q157" i="13"/>
  <c r="O157" i="13"/>
  <c r="M157" i="13"/>
  <c r="L157" i="13"/>
  <c r="K157" i="13"/>
  <c r="J157" i="13"/>
  <c r="I157" i="13"/>
  <c r="H157" i="13"/>
  <c r="D157" i="13"/>
  <c r="W157" i="13" s="1"/>
  <c r="C157" i="13"/>
  <c r="B157" i="13"/>
  <c r="AA156" i="13"/>
  <c r="W156" i="13"/>
  <c r="T156" i="13"/>
  <c r="R156" i="13"/>
  <c r="Q156" i="13"/>
  <c r="O156" i="13"/>
  <c r="M156" i="13"/>
  <c r="L156" i="13"/>
  <c r="K156" i="13"/>
  <c r="J156" i="13"/>
  <c r="I156" i="13"/>
  <c r="H156" i="13"/>
  <c r="D156" i="13"/>
  <c r="C156" i="13"/>
  <c r="B156" i="13"/>
  <c r="AA155" i="13"/>
  <c r="T155" i="13"/>
  <c r="R155" i="13"/>
  <c r="Q155" i="13"/>
  <c r="O155" i="13"/>
  <c r="M155" i="13"/>
  <c r="L155" i="13"/>
  <c r="K155" i="13"/>
  <c r="J155" i="13"/>
  <c r="I155" i="13"/>
  <c r="H155" i="13"/>
  <c r="D155" i="13"/>
  <c r="W155" i="13" s="1"/>
  <c r="C155" i="13"/>
  <c r="B155" i="13"/>
  <c r="AA154" i="13"/>
  <c r="T154" i="13"/>
  <c r="R154" i="13"/>
  <c r="Q154" i="13"/>
  <c r="O154" i="13"/>
  <c r="M154" i="13"/>
  <c r="L154" i="13"/>
  <c r="K154" i="13"/>
  <c r="J154" i="13"/>
  <c r="I154" i="13"/>
  <c r="H154" i="13"/>
  <c r="D154" i="13"/>
  <c r="W154" i="13" s="1"/>
  <c r="C154" i="13"/>
  <c r="B154" i="13"/>
  <c r="AA153" i="13"/>
  <c r="T153" i="13"/>
  <c r="R153" i="13"/>
  <c r="Q153" i="13"/>
  <c r="O153" i="13"/>
  <c r="M153" i="13"/>
  <c r="L153" i="13"/>
  <c r="K153" i="13"/>
  <c r="J153" i="13"/>
  <c r="I153" i="13"/>
  <c r="H153" i="13"/>
  <c r="D153" i="13"/>
  <c r="W153" i="13" s="1"/>
  <c r="C153" i="13"/>
  <c r="B153" i="13"/>
  <c r="AA152" i="13"/>
  <c r="T152" i="13"/>
  <c r="R152" i="13"/>
  <c r="Q152" i="13"/>
  <c r="O152" i="13"/>
  <c r="M152" i="13"/>
  <c r="L152" i="13"/>
  <c r="K152" i="13"/>
  <c r="J152" i="13"/>
  <c r="I152" i="13"/>
  <c r="H152" i="13"/>
  <c r="D152" i="13"/>
  <c r="W152" i="13" s="1"/>
  <c r="C152" i="13"/>
  <c r="B152" i="13"/>
  <c r="AA151" i="13"/>
  <c r="T151" i="13"/>
  <c r="R151" i="13"/>
  <c r="Q151" i="13"/>
  <c r="O151" i="13"/>
  <c r="M151" i="13"/>
  <c r="L151" i="13"/>
  <c r="K151" i="13"/>
  <c r="J151" i="13"/>
  <c r="I151" i="13"/>
  <c r="H151" i="13"/>
  <c r="D151" i="13"/>
  <c r="W151" i="13" s="1"/>
  <c r="C151" i="13"/>
  <c r="B151" i="13"/>
  <c r="AA150" i="13"/>
  <c r="T150" i="13"/>
  <c r="R150" i="13"/>
  <c r="Q150" i="13"/>
  <c r="O150" i="13"/>
  <c r="M150" i="13"/>
  <c r="L150" i="13"/>
  <c r="K150" i="13"/>
  <c r="J150" i="13"/>
  <c r="I150" i="13"/>
  <c r="H150" i="13"/>
  <c r="D150" i="13"/>
  <c r="W150" i="13" s="1"/>
  <c r="C150" i="13"/>
  <c r="B150" i="13"/>
  <c r="AA149" i="13"/>
  <c r="T149" i="13"/>
  <c r="R149" i="13"/>
  <c r="Q149" i="13"/>
  <c r="O149" i="13"/>
  <c r="M149" i="13"/>
  <c r="L149" i="13"/>
  <c r="K149" i="13"/>
  <c r="J149" i="13"/>
  <c r="I149" i="13"/>
  <c r="H149" i="13"/>
  <c r="D149" i="13"/>
  <c r="W149" i="13" s="1"/>
  <c r="C149" i="13"/>
  <c r="B149" i="13"/>
  <c r="AA148" i="13"/>
  <c r="W148" i="13"/>
  <c r="T148" i="13"/>
  <c r="R148" i="13"/>
  <c r="Q148" i="13"/>
  <c r="O148" i="13"/>
  <c r="M148" i="13"/>
  <c r="L148" i="13"/>
  <c r="K148" i="13"/>
  <c r="J148" i="13"/>
  <c r="I148" i="13"/>
  <c r="H148" i="13"/>
  <c r="D148" i="13"/>
  <c r="C148" i="13"/>
  <c r="B148" i="13"/>
  <c r="AA147" i="13"/>
  <c r="T147" i="13"/>
  <c r="R147" i="13"/>
  <c r="Q147" i="13"/>
  <c r="O147" i="13"/>
  <c r="M147" i="13"/>
  <c r="L147" i="13"/>
  <c r="K147" i="13"/>
  <c r="J147" i="13"/>
  <c r="I147" i="13"/>
  <c r="H147" i="13"/>
  <c r="D147" i="13"/>
  <c r="W147" i="13" s="1"/>
  <c r="C147" i="13"/>
  <c r="B147" i="13"/>
  <c r="AA146" i="13"/>
  <c r="T146" i="13"/>
  <c r="R146" i="13"/>
  <c r="Q146" i="13"/>
  <c r="O146" i="13"/>
  <c r="M146" i="13"/>
  <c r="L146" i="13"/>
  <c r="K146" i="13"/>
  <c r="J146" i="13"/>
  <c r="I146" i="13"/>
  <c r="H146" i="13"/>
  <c r="D146" i="13"/>
  <c r="W146" i="13" s="1"/>
  <c r="C146" i="13"/>
  <c r="B146" i="13"/>
  <c r="AA145" i="13"/>
  <c r="W145" i="13"/>
  <c r="T145" i="13"/>
  <c r="R145" i="13"/>
  <c r="Q145" i="13"/>
  <c r="O145" i="13"/>
  <c r="M145" i="13"/>
  <c r="L145" i="13"/>
  <c r="K145" i="13"/>
  <c r="J145" i="13"/>
  <c r="I145" i="13"/>
  <c r="H145" i="13"/>
  <c r="D145" i="13"/>
  <c r="C145" i="13"/>
  <c r="B145" i="13"/>
  <c r="AA144" i="13"/>
  <c r="W144" i="13"/>
  <c r="T144" i="13"/>
  <c r="R144" i="13"/>
  <c r="Q144" i="13"/>
  <c r="O144" i="13"/>
  <c r="M144" i="13"/>
  <c r="L144" i="13"/>
  <c r="K144" i="13"/>
  <c r="J144" i="13"/>
  <c r="I144" i="13"/>
  <c r="H144" i="13"/>
  <c r="D144" i="13"/>
  <c r="C144" i="13"/>
  <c r="B144" i="13"/>
  <c r="AA143" i="13"/>
  <c r="T143" i="13"/>
  <c r="R143" i="13"/>
  <c r="Q143" i="13"/>
  <c r="O143" i="13"/>
  <c r="M143" i="13"/>
  <c r="L143" i="13"/>
  <c r="K143" i="13"/>
  <c r="J143" i="13"/>
  <c r="I143" i="13"/>
  <c r="H143" i="13"/>
  <c r="D143" i="13"/>
  <c r="W143" i="13" s="1"/>
  <c r="C143" i="13"/>
  <c r="B143" i="13"/>
  <c r="AA142" i="13"/>
  <c r="W142" i="13"/>
  <c r="T142" i="13"/>
  <c r="R142" i="13"/>
  <c r="Q142" i="13"/>
  <c r="O142" i="13"/>
  <c r="M142" i="13"/>
  <c r="L142" i="13"/>
  <c r="K142" i="13"/>
  <c r="J142" i="13"/>
  <c r="I142" i="13"/>
  <c r="H142" i="13"/>
  <c r="D142" i="13"/>
  <c r="C142" i="13"/>
  <c r="B142" i="13"/>
  <c r="AA141" i="13"/>
  <c r="T141" i="13"/>
  <c r="R141" i="13"/>
  <c r="Q141" i="13"/>
  <c r="O141" i="13"/>
  <c r="M141" i="13"/>
  <c r="L141" i="13"/>
  <c r="K141" i="13"/>
  <c r="J141" i="13"/>
  <c r="I141" i="13"/>
  <c r="H141" i="13"/>
  <c r="D141" i="13"/>
  <c r="W141" i="13" s="1"/>
  <c r="C141" i="13"/>
  <c r="B141" i="13"/>
  <c r="AA140" i="13"/>
  <c r="T140" i="13"/>
  <c r="R140" i="13"/>
  <c r="Q140" i="13"/>
  <c r="O140" i="13"/>
  <c r="M140" i="13"/>
  <c r="L140" i="13"/>
  <c r="K140" i="13"/>
  <c r="J140" i="13"/>
  <c r="I140" i="13"/>
  <c r="H140" i="13"/>
  <c r="D140" i="13"/>
  <c r="W140" i="13" s="1"/>
  <c r="C140" i="13"/>
  <c r="B140" i="13"/>
  <c r="AA139" i="13"/>
  <c r="T139" i="13"/>
  <c r="R139" i="13"/>
  <c r="Q139" i="13"/>
  <c r="O139" i="13"/>
  <c r="M139" i="13"/>
  <c r="L139" i="13"/>
  <c r="K139" i="13"/>
  <c r="J139" i="13"/>
  <c r="I139" i="13"/>
  <c r="H139" i="13"/>
  <c r="D139" i="13"/>
  <c r="W139" i="13" s="1"/>
  <c r="C139" i="13"/>
  <c r="B139" i="13"/>
  <c r="AA138" i="13"/>
  <c r="W138" i="13"/>
  <c r="T138" i="13"/>
  <c r="R138" i="13"/>
  <c r="Q138" i="13"/>
  <c r="O138" i="13"/>
  <c r="M138" i="13"/>
  <c r="L138" i="13"/>
  <c r="K138" i="13"/>
  <c r="J138" i="13"/>
  <c r="I138" i="13"/>
  <c r="H138" i="13"/>
  <c r="D138" i="13"/>
  <c r="C138" i="13"/>
  <c r="B138" i="13"/>
  <c r="AA137" i="13"/>
  <c r="T137" i="13"/>
  <c r="R137" i="13"/>
  <c r="Q137" i="13"/>
  <c r="O137" i="13"/>
  <c r="M137" i="13"/>
  <c r="L137" i="13"/>
  <c r="K137" i="13"/>
  <c r="J137" i="13"/>
  <c r="I137" i="13"/>
  <c r="H137" i="13"/>
  <c r="D137" i="13"/>
  <c r="W137" i="13" s="1"/>
  <c r="C137" i="13"/>
  <c r="B137" i="13"/>
  <c r="AA136" i="13"/>
  <c r="W136" i="13"/>
  <c r="T136" i="13"/>
  <c r="R136" i="13"/>
  <c r="Q136" i="13"/>
  <c r="O136" i="13"/>
  <c r="M136" i="13"/>
  <c r="L136" i="13"/>
  <c r="K136" i="13"/>
  <c r="J136" i="13"/>
  <c r="I136" i="13"/>
  <c r="H136" i="13"/>
  <c r="D136" i="13"/>
  <c r="C136" i="13"/>
  <c r="B136" i="13"/>
  <c r="AA135" i="13"/>
  <c r="T135" i="13"/>
  <c r="R135" i="13"/>
  <c r="Q135" i="13"/>
  <c r="O135" i="13"/>
  <c r="M135" i="13"/>
  <c r="L135" i="13"/>
  <c r="K135" i="13"/>
  <c r="J135" i="13"/>
  <c r="I135" i="13"/>
  <c r="H135" i="13"/>
  <c r="D135" i="13"/>
  <c r="W135" i="13" s="1"/>
  <c r="C135" i="13"/>
  <c r="B135" i="13"/>
  <c r="AA134" i="13"/>
  <c r="W134" i="13"/>
  <c r="T134" i="13"/>
  <c r="R134" i="13"/>
  <c r="Q134" i="13"/>
  <c r="O134" i="13"/>
  <c r="M134" i="13"/>
  <c r="L134" i="13"/>
  <c r="K134" i="13"/>
  <c r="J134" i="13"/>
  <c r="I134" i="13"/>
  <c r="H134" i="13"/>
  <c r="D134" i="13"/>
  <c r="C134" i="13"/>
  <c r="B134" i="13"/>
  <c r="AA133" i="13"/>
  <c r="T133" i="13"/>
  <c r="R133" i="13"/>
  <c r="Q133" i="13"/>
  <c r="O133" i="13"/>
  <c r="M133" i="13"/>
  <c r="L133" i="13"/>
  <c r="K133" i="13"/>
  <c r="J133" i="13"/>
  <c r="I133" i="13"/>
  <c r="H133" i="13"/>
  <c r="D133" i="13"/>
  <c r="W133" i="13" s="1"/>
  <c r="C133" i="13"/>
  <c r="B133" i="13"/>
  <c r="AA132" i="13"/>
  <c r="T132" i="13"/>
  <c r="R132" i="13"/>
  <c r="Q132" i="13"/>
  <c r="O132" i="13"/>
  <c r="M132" i="13"/>
  <c r="L132" i="13"/>
  <c r="K132" i="13"/>
  <c r="J132" i="13"/>
  <c r="I132" i="13"/>
  <c r="H132" i="13"/>
  <c r="D132" i="13"/>
  <c r="W132" i="13" s="1"/>
  <c r="C132" i="13"/>
  <c r="B132" i="13"/>
  <c r="AA131" i="13"/>
  <c r="T131" i="13"/>
  <c r="R131" i="13"/>
  <c r="Q131" i="13"/>
  <c r="O131" i="13"/>
  <c r="M131" i="13"/>
  <c r="L131" i="13"/>
  <c r="K131" i="13"/>
  <c r="J131" i="13"/>
  <c r="I131" i="13"/>
  <c r="H131" i="13"/>
  <c r="D131" i="13"/>
  <c r="W131" i="13" s="1"/>
  <c r="C131" i="13"/>
  <c r="B131" i="13"/>
  <c r="AA130" i="13"/>
  <c r="W130" i="13"/>
  <c r="T130" i="13"/>
  <c r="R130" i="13"/>
  <c r="Q130" i="13"/>
  <c r="O130" i="13"/>
  <c r="M130" i="13"/>
  <c r="L130" i="13"/>
  <c r="K130" i="13"/>
  <c r="J130" i="13"/>
  <c r="I130" i="13"/>
  <c r="H130" i="13"/>
  <c r="D130" i="13"/>
  <c r="C130" i="13"/>
  <c r="B130" i="13"/>
  <c r="AA129" i="13"/>
  <c r="T129" i="13"/>
  <c r="R129" i="13"/>
  <c r="Q129" i="13"/>
  <c r="O129" i="13"/>
  <c r="M129" i="13"/>
  <c r="L129" i="13"/>
  <c r="K129" i="13"/>
  <c r="J129" i="13"/>
  <c r="I129" i="13"/>
  <c r="H129" i="13"/>
  <c r="D129" i="13"/>
  <c r="W129" i="13" s="1"/>
  <c r="C129" i="13"/>
  <c r="B129" i="13"/>
  <c r="AA128" i="13"/>
  <c r="T128" i="13"/>
  <c r="R128" i="13"/>
  <c r="Q128" i="13"/>
  <c r="O128" i="13"/>
  <c r="M128" i="13"/>
  <c r="L128" i="13"/>
  <c r="K128" i="13"/>
  <c r="J128" i="13"/>
  <c r="I128" i="13"/>
  <c r="H128" i="13"/>
  <c r="D128" i="13"/>
  <c r="W128" i="13" s="1"/>
  <c r="C128" i="13"/>
  <c r="B128" i="13"/>
  <c r="AA127" i="13"/>
  <c r="T127" i="13"/>
  <c r="R127" i="13"/>
  <c r="Q127" i="13"/>
  <c r="O127" i="13"/>
  <c r="M127" i="13"/>
  <c r="L127" i="13"/>
  <c r="K127" i="13"/>
  <c r="J127" i="13"/>
  <c r="I127" i="13"/>
  <c r="H127" i="13"/>
  <c r="D127" i="13"/>
  <c r="W127" i="13" s="1"/>
  <c r="C127" i="13"/>
  <c r="B127" i="13"/>
  <c r="AA126" i="13"/>
  <c r="W126" i="13"/>
  <c r="T126" i="13"/>
  <c r="R126" i="13"/>
  <c r="Q126" i="13"/>
  <c r="O126" i="13"/>
  <c r="M126" i="13"/>
  <c r="L126" i="13"/>
  <c r="K126" i="13"/>
  <c r="J126" i="13"/>
  <c r="I126" i="13"/>
  <c r="H126" i="13"/>
  <c r="D126" i="13"/>
  <c r="C126" i="13"/>
  <c r="B126" i="13"/>
  <c r="AA125" i="13"/>
  <c r="T125" i="13"/>
  <c r="R125" i="13"/>
  <c r="Q125" i="13"/>
  <c r="O125" i="13"/>
  <c r="M125" i="13"/>
  <c r="L125" i="13"/>
  <c r="K125" i="13"/>
  <c r="J125" i="13"/>
  <c r="I125" i="13"/>
  <c r="H125" i="13"/>
  <c r="D125" i="13"/>
  <c r="W125" i="13" s="1"/>
  <c r="C125" i="13"/>
  <c r="B125" i="13"/>
  <c r="AA124" i="13"/>
  <c r="W124" i="13"/>
  <c r="T124" i="13"/>
  <c r="R124" i="13"/>
  <c r="Q124" i="13"/>
  <c r="O124" i="13"/>
  <c r="M124" i="13"/>
  <c r="L124" i="13"/>
  <c r="K124" i="13"/>
  <c r="J124" i="13"/>
  <c r="I124" i="13"/>
  <c r="H124" i="13"/>
  <c r="D124" i="13"/>
  <c r="C124" i="13"/>
  <c r="B124" i="13"/>
  <c r="AA123" i="13"/>
  <c r="T123" i="13"/>
  <c r="R123" i="13"/>
  <c r="Q123" i="13"/>
  <c r="O123" i="13"/>
  <c r="M123" i="13"/>
  <c r="L123" i="13"/>
  <c r="K123" i="13"/>
  <c r="J123" i="13"/>
  <c r="I123" i="13"/>
  <c r="H123" i="13"/>
  <c r="D123" i="13"/>
  <c r="W123" i="13" s="1"/>
  <c r="C123" i="13"/>
  <c r="B123" i="13"/>
  <c r="AA122" i="13"/>
  <c r="W122" i="13"/>
  <c r="T122" i="13"/>
  <c r="R122" i="13"/>
  <c r="Q122" i="13"/>
  <c r="O122" i="13"/>
  <c r="M122" i="13"/>
  <c r="L122" i="13"/>
  <c r="K122" i="13"/>
  <c r="J122" i="13"/>
  <c r="I122" i="13"/>
  <c r="H122" i="13"/>
  <c r="D122" i="13"/>
  <c r="C122" i="13"/>
  <c r="B122" i="13"/>
  <c r="AA121" i="13"/>
  <c r="T121" i="13"/>
  <c r="R121" i="13"/>
  <c r="Q121" i="13"/>
  <c r="O121" i="13"/>
  <c r="M121" i="13"/>
  <c r="L121" i="13"/>
  <c r="K121" i="13"/>
  <c r="J121" i="13"/>
  <c r="I121" i="13"/>
  <c r="H121" i="13"/>
  <c r="D121" i="13"/>
  <c r="W121" i="13" s="1"/>
  <c r="C121" i="13"/>
  <c r="B121" i="13"/>
  <c r="AA120" i="13"/>
  <c r="W120" i="13"/>
  <c r="T120" i="13"/>
  <c r="R120" i="13"/>
  <c r="Q120" i="13"/>
  <c r="O120" i="13"/>
  <c r="M120" i="13"/>
  <c r="L120" i="13"/>
  <c r="K120" i="13"/>
  <c r="J120" i="13"/>
  <c r="I120" i="13"/>
  <c r="H120" i="13"/>
  <c r="D120" i="13"/>
  <c r="C120" i="13"/>
  <c r="B120" i="13"/>
  <c r="AA119" i="13"/>
  <c r="T119" i="13"/>
  <c r="R119" i="13"/>
  <c r="Q119" i="13"/>
  <c r="O119" i="13"/>
  <c r="M119" i="13"/>
  <c r="L119" i="13"/>
  <c r="K119" i="13"/>
  <c r="J119" i="13"/>
  <c r="I119" i="13"/>
  <c r="H119" i="13"/>
  <c r="D119" i="13"/>
  <c r="W119" i="13" s="1"/>
  <c r="C119" i="13"/>
  <c r="B119" i="13"/>
  <c r="AA118" i="13"/>
  <c r="W118" i="13"/>
  <c r="T118" i="13"/>
  <c r="R118" i="13"/>
  <c r="Q118" i="13"/>
  <c r="O118" i="13"/>
  <c r="M118" i="13"/>
  <c r="L118" i="13"/>
  <c r="K118" i="13"/>
  <c r="J118" i="13"/>
  <c r="I118" i="13"/>
  <c r="H118" i="13"/>
  <c r="D118" i="13"/>
  <c r="C118" i="13"/>
  <c r="B118" i="13"/>
  <c r="AA117" i="13"/>
  <c r="T117" i="13"/>
  <c r="R117" i="13"/>
  <c r="Q117" i="13"/>
  <c r="O117" i="13"/>
  <c r="M117" i="13"/>
  <c r="L117" i="13"/>
  <c r="K117" i="13"/>
  <c r="J117" i="13"/>
  <c r="I117" i="13"/>
  <c r="H117" i="13"/>
  <c r="D117" i="13"/>
  <c r="W117" i="13" s="1"/>
  <c r="C117" i="13"/>
  <c r="B117" i="13"/>
  <c r="AA116" i="13"/>
  <c r="T116" i="13"/>
  <c r="R116" i="13"/>
  <c r="Q116" i="13"/>
  <c r="O116" i="13"/>
  <c r="M116" i="13"/>
  <c r="L116" i="13"/>
  <c r="K116" i="13"/>
  <c r="J116" i="13"/>
  <c r="I116" i="13"/>
  <c r="H116" i="13"/>
  <c r="D116" i="13"/>
  <c r="W116" i="13" s="1"/>
  <c r="C116" i="13"/>
  <c r="B116" i="13"/>
  <c r="AA115" i="13"/>
  <c r="T115" i="13"/>
  <c r="R115" i="13"/>
  <c r="Q115" i="13"/>
  <c r="O115" i="13"/>
  <c r="M115" i="13"/>
  <c r="L115" i="13"/>
  <c r="K115" i="13"/>
  <c r="J115" i="13"/>
  <c r="I115" i="13"/>
  <c r="H115" i="13"/>
  <c r="D115" i="13"/>
  <c r="W115" i="13" s="1"/>
  <c r="C115" i="13"/>
  <c r="B115" i="13"/>
  <c r="AA114" i="13"/>
  <c r="W114" i="13"/>
  <c r="T114" i="13"/>
  <c r="R114" i="13"/>
  <c r="Q114" i="13"/>
  <c r="O114" i="13"/>
  <c r="M114" i="13"/>
  <c r="L114" i="13"/>
  <c r="K114" i="13"/>
  <c r="J114" i="13"/>
  <c r="I114" i="13"/>
  <c r="H114" i="13"/>
  <c r="D114" i="13"/>
  <c r="C114" i="13"/>
  <c r="B114" i="13"/>
  <c r="AA113" i="13"/>
  <c r="T113" i="13"/>
  <c r="R113" i="13"/>
  <c r="Q113" i="13"/>
  <c r="O113" i="13"/>
  <c r="M113" i="13"/>
  <c r="L113" i="13"/>
  <c r="K113" i="13"/>
  <c r="J113" i="13"/>
  <c r="I113" i="13"/>
  <c r="H113" i="13"/>
  <c r="D113" i="13"/>
  <c r="C113" i="13"/>
  <c r="B113" i="13"/>
  <c r="AA112" i="13"/>
  <c r="T112" i="13"/>
  <c r="R112" i="13"/>
  <c r="Q112" i="13"/>
  <c r="O112" i="13"/>
  <c r="M112" i="13"/>
  <c r="L112" i="13"/>
  <c r="K112" i="13"/>
  <c r="J112" i="13"/>
  <c r="I112" i="13"/>
  <c r="H112" i="13"/>
  <c r="D112" i="13"/>
  <c r="C112" i="13"/>
  <c r="B112" i="13"/>
  <c r="AA111" i="13"/>
  <c r="T111" i="13"/>
  <c r="R111" i="13"/>
  <c r="Q111" i="13"/>
  <c r="O111" i="13"/>
  <c r="M111" i="13"/>
  <c r="L111" i="13"/>
  <c r="K111" i="13"/>
  <c r="J111" i="13"/>
  <c r="I111" i="13"/>
  <c r="H111" i="13"/>
  <c r="D111" i="13"/>
  <c r="C111" i="13"/>
  <c r="B111" i="13"/>
  <c r="AA110" i="13"/>
  <c r="T110" i="13"/>
  <c r="R110" i="13"/>
  <c r="Q110" i="13"/>
  <c r="O110" i="13"/>
  <c r="M110" i="13"/>
  <c r="L110" i="13"/>
  <c r="K110" i="13"/>
  <c r="J110" i="13"/>
  <c r="I110" i="13"/>
  <c r="H110" i="13"/>
  <c r="D110" i="13"/>
  <c r="C110" i="13"/>
  <c r="B110" i="13"/>
  <c r="AA109" i="13"/>
  <c r="T109" i="13"/>
  <c r="R109" i="13"/>
  <c r="Q109" i="13"/>
  <c r="O109" i="13"/>
  <c r="M109" i="13"/>
  <c r="L109" i="13"/>
  <c r="K109" i="13"/>
  <c r="J109" i="13"/>
  <c r="I109" i="13"/>
  <c r="H109" i="13"/>
  <c r="D109" i="13"/>
  <c r="C109" i="13"/>
  <c r="B109" i="13"/>
  <c r="AA108" i="13"/>
  <c r="T108" i="13"/>
  <c r="R108" i="13"/>
  <c r="Q108" i="13"/>
  <c r="O108" i="13"/>
  <c r="M108" i="13"/>
  <c r="L108" i="13"/>
  <c r="K108" i="13"/>
  <c r="J108" i="13"/>
  <c r="I108" i="13"/>
  <c r="H108" i="13"/>
  <c r="D108" i="13"/>
  <c r="C108" i="13"/>
  <c r="B108" i="13"/>
  <c r="AA107" i="13"/>
  <c r="T107" i="13"/>
  <c r="R107" i="13"/>
  <c r="Q107" i="13"/>
  <c r="O107" i="13"/>
  <c r="M107" i="13"/>
  <c r="L107" i="13"/>
  <c r="K107" i="13"/>
  <c r="J107" i="13"/>
  <c r="I107" i="13"/>
  <c r="H107" i="13"/>
  <c r="D107" i="13"/>
  <c r="C107" i="13"/>
  <c r="B107" i="13"/>
  <c r="AA106" i="13"/>
  <c r="T106" i="13"/>
  <c r="R106" i="13"/>
  <c r="Q106" i="13"/>
  <c r="O106" i="13"/>
  <c r="M106" i="13"/>
  <c r="L106" i="13"/>
  <c r="K106" i="13"/>
  <c r="J106" i="13"/>
  <c r="I106" i="13"/>
  <c r="H106" i="13"/>
  <c r="D106" i="13"/>
  <c r="C106" i="13"/>
  <c r="B106" i="13"/>
  <c r="AA105" i="13"/>
  <c r="T105" i="13"/>
  <c r="R105" i="13"/>
  <c r="Q105" i="13"/>
  <c r="O105" i="13"/>
  <c r="M105" i="13"/>
  <c r="L105" i="13"/>
  <c r="K105" i="13"/>
  <c r="J105" i="13"/>
  <c r="I105" i="13"/>
  <c r="H105" i="13"/>
  <c r="D105" i="13"/>
  <c r="C105" i="13"/>
  <c r="B105" i="13"/>
  <c r="AA104" i="13"/>
  <c r="T104" i="13"/>
  <c r="R104" i="13"/>
  <c r="Q104" i="13"/>
  <c r="O104" i="13"/>
  <c r="M104" i="13"/>
  <c r="L104" i="13"/>
  <c r="K104" i="13"/>
  <c r="J104" i="13"/>
  <c r="I104" i="13"/>
  <c r="H104" i="13"/>
  <c r="D104" i="13"/>
  <c r="C104" i="13"/>
  <c r="B104" i="13"/>
  <c r="AA103" i="13"/>
  <c r="T103" i="13"/>
  <c r="R103" i="13"/>
  <c r="Q103" i="13"/>
  <c r="O103" i="13"/>
  <c r="M103" i="13"/>
  <c r="L103" i="13"/>
  <c r="K103" i="13"/>
  <c r="J103" i="13"/>
  <c r="I103" i="13"/>
  <c r="H103" i="13"/>
  <c r="D103" i="13"/>
  <c r="C103" i="13"/>
  <c r="B103" i="13"/>
  <c r="AA102" i="13"/>
  <c r="T102" i="13"/>
  <c r="R102" i="13"/>
  <c r="Q102" i="13"/>
  <c r="O102" i="13"/>
  <c r="M102" i="13"/>
  <c r="L102" i="13"/>
  <c r="K102" i="13"/>
  <c r="J102" i="13"/>
  <c r="I102" i="13"/>
  <c r="H102" i="13"/>
  <c r="D102" i="13"/>
  <c r="C102" i="13"/>
  <c r="B102" i="13"/>
  <c r="AA101" i="13"/>
  <c r="T101" i="13"/>
  <c r="R101" i="13"/>
  <c r="Q101" i="13"/>
  <c r="O101" i="13"/>
  <c r="M101" i="13"/>
  <c r="L101" i="13"/>
  <c r="K101" i="13"/>
  <c r="J101" i="13"/>
  <c r="I101" i="13"/>
  <c r="H101" i="13"/>
  <c r="D101" i="13"/>
  <c r="C101" i="13"/>
  <c r="B101" i="13"/>
  <c r="AA100" i="13"/>
  <c r="T100" i="13"/>
  <c r="R100" i="13"/>
  <c r="Q100" i="13"/>
  <c r="O100" i="13"/>
  <c r="M100" i="13"/>
  <c r="L100" i="13"/>
  <c r="K100" i="13"/>
  <c r="J100" i="13"/>
  <c r="I100" i="13"/>
  <c r="H100" i="13"/>
  <c r="D100" i="13"/>
  <c r="C100" i="13"/>
  <c r="B100" i="13"/>
  <c r="AA99" i="13"/>
  <c r="T99" i="13"/>
  <c r="R99" i="13"/>
  <c r="Q99" i="13"/>
  <c r="O99" i="13"/>
  <c r="M99" i="13"/>
  <c r="L99" i="13"/>
  <c r="K99" i="13"/>
  <c r="J99" i="13"/>
  <c r="I99" i="13"/>
  <c r="H99" i="13"/>
  <c r="D99" i="13"/>
  <c r="C99" i="13"/>
  <c r="B99" i="13"/>
  <c r="AA98" i="13"/>
  <c r="T98" i="13"/>
  <c r="R98" i="13"/>
  <c r="Q98" i="13"/>
  <c r="O98" i="13"/>
  <c r="M98" i="13"/>
  <c r="L98" i="13"/>
  <c r="K98" i="13"/>
  <c r="J98" i="13"/>
  <c r="I98" i="13"/>
  <c r="H98" i="13"/>
  <c r="D98" i="13"/>
  <c r="C98" i="13"/>
  <c r="B98" i="13"/>
  <c r="AA97" i="13"/>
  <c r="T97" i="13"/>
  <c r="R97" i="13"/>
  <c r="Q97" i="13"/>
  <c r="O97" i="13"/>
  <c r="M97" i="13"/>
  <c r="L97" i="13"/>
  <c r="K97" i="13"/>
  <c r="J97" i="13"/>
  <c r="I97" i="13"/>
  <c r="H97" i="13"/>
  <c r="D97" i="13"/>
  <c r="C97" i="13"/>
  <c r="B97" i="13"/>
  <c r="AA96" i="13"/>
  <c r="T96" i="13"/>
  <c r="R96" i="13"/>
  <c r="Q96" i="13"/>
  <c r="O96" i="13"/>
  <c r="M96" i="13"/>
  <c r="L96" i="13"/>
  <c r="K96" i="13"/>
  <c r="J96" i="13"/>
  <c r="I96" i="13"/>
  <c r="H96" i="13"/>
  <c r="D96" i="13"/>
  <c r="C96" i="13"/>
  <c r="B96" i="13"/>
  <c r="AA95" i="13"/>
  <c r="T95" i="13"/>
  <c r="R95" i="13"/>
  <c r="Q95" i="13"/>
  <c r="O95" i="13"/>
  <c r="M95" i="13"/>
  <c r="L95" i="13"/>
  <c r="K95" i="13"/>
  <c r="J95" i="13"/>
  <c r="I95" i="13"/>
  <c r="H95" i="13"/>
  <c r="D95" i="13"/>
  <c r="C95" i="13"/>
  <c r="B95" i="13"/>
  <c r="AA94" i="13"/>
  <c r="T94" i="13"/>
  <c r="R94" i="13"/>
  <c r="Q94" i="13"/>
  <c r="O94" i="13"/>
  <c r="M94" i="13"/>
  <c r="L94" i="13"/>
  <c r="K94" i="13"/>
  <c r="J94" i="13"/>
  <c r="I94" i="13"/>
  <c r="H94" i="13"/>
  <c r="D94" i="13"/>
  <c r="C94" i="13"/>
  <c r="B94" i="13"/>
  <c r="AA93" i="13"/>
  <c r="T93" i="13"/>
  <c r="R93" i="13"/>
  <c r="Q93" i="13"/>
  <c r="O93" i="13"/>
  <c r="M93" i="13"/>
  <c r="L93" i="13"/>
  <c r="K93" i="13"/>
  <c r="J93" i="13"/>
  <c r="I93" i="13"/>
  <c r="H93" i="13"/>
  <c r="D93" i="13"/>
  <c r="C93" i="13"/>
  <c r="B93" i="13"/>
  <c r="AA92" i="13"/>
  <c r="T92" i="13"/>
  <c r="R92" i="13"/>
  <c r="Q92" i="13"/>
  <c r="O92" i="13"/>
  <c r="M92" i="13"/>
  <c r="L92" i="13"/>
  <c r="K92" i="13"/>
  <c r="J92" i="13"/>
  <c r="I92" i="13"/>
  <c r="H92" i="13"/>
  <c r="D92" i="13"/>
  <c r="C92" i="13"/>
  <c r="B92" i="13"/>
  <c r="AA91" i="13"/>
  <c r="T91" i="13"/>
  <c r="R91" i="13"/>
  <c r="Q91" i="13"/>
  <c r="O91" i="13"/>
  <c r="M91" i="13"/>
  <c r="L91" i="13"/>
  <c r="K91" i="13"/>
  <c r="J91" i="13"/>
  <c r="I91" i="13"/>
  <c r="H91" i="13"/>
  <c r="D91" i="13"/>
  <c r="C91" i="13"/>
  <c r="B91" i="13"/>
  <c r="AA90" i="13"/>
  <c r="T90" i="13"/>
  <c r="R90" i="13"/>
  <c r="Q90" i="13"/>
  <c r="O90" i="13"/>
  <c r="M90" i="13"/>
  <c r="L90" i="13"/>
  <c r="K90" i="13"/>
  <c r="J90" i="13"/>
  <c r="I90" i="13"/>
  <c r="H90" i="13"/>
  <c r="D90" i="13"/>
  <c r="C90" i="13"/>
  <c r="B90" i="13"/>
  <c r="AA89" i="13"/>
  <c r="T89" i="13"/>
  <c r="R89" i="13"/>
  <c r="Q89" i="13"/>
  <c r="O89" i="13"/>
  <c r="M89" i="13"/>
  <c r="L89" i="13"/>
  <c r="K89" i="13"/>
  <c r="J89" i="13"/>
  <c r="I89" i="13"/>
  <c r="H89" i="13"/>
  <c r="D89" i="13"/>
  <c r="C89" i="13"/>
  <c r="B89" i="13"/>
  <c r="AA88" i="13"/>
  <c r="T88" i="13"/>
  <c r="R88" i="13"/>
  <c r="Q88" i="13"/>
  <c r="O88" i="13"/>
  <c r="M88" i="13"/>
  <c r="L88" i="13"/>
  <c r="K88" i="13"/>
  <c r="J88" i="13"/>
  <c r="I88" i="13"/>
  <c r="H88" i="13"/>
  <c r="D88" i="13"/>
  <c r="C88" i="13"/>
  <c r="B88" i="13"/>
  <c r="AA87" i="13"/>
  <c r="T87" i="13"/>
  <c r="R87" i="13"/>
  <c r="Q87" i="13"/>
  <c r="O87" i="13"/>
  <c r="M87" i="13"/>
  <c r="L87" i="13"/>
  <c r="K87" i="13"/>
  <c r="J87" i="13"/>
  <c r="I87" i="13"/>
  <c r="H87" i="13"/>
  <c r="D87" i="13"/>
  <c r="C87" i="13"/>
  <c r="B87" i="13"/>
  <c r="AA86" i="13"/>
  <c r="T86" i="13"/>
  <c r="R86" i="13"/>
  <c r="Q86" i="13"/>
  <c r="O86" i="13"/>
  <c r="M86" i="13"/>
  <c r="L86" i="13"/>
  <c r="K86" i="13"/>
  <c r="J86" i="13"/>
  <c r="I86" i="13"/>
  <c r="H86" i="13"/>
  <c r="D86" i="13"/>
  <c r="C86" i="13"/>
  <c r="B86" i="13"/>
  <c r="AA85" i="13"/>
  <c r="T85" i="13"/>
  <c r="R85" i="13"/>
  <c r="Q85" i="13"/>
  <c r="O85" i="13"/>
  <c r="M85" i="13"/>
  <c r="L85" i="13"/>
  <c r="K85" i="13"/>
  <c r="J85" i="13"/>
  <c r="I85" i="13"/>
  <c r="H85" i="13"/>
  <c r="D85" i="13"/>
  <c r="C85" i="13"/>
  <c r="B85" i="13"/>
  <c r="AA84" i="13"/>
  <c r="T84" i="13"/>
  <c r="R84" i="13"/>
  <c r="Q84" i="13"/>
  <c r="O84" i="13"/>
  <c r="M84" i="13"/>
  <c r="L84" i="13"/>
  <c r="K84" i="13"/>
  <c r="J84" i="13"/>
  <c r="I84" i="13"/>
  <c r="H84" i="13"/>
  <c r="D84" i="13"/>
  <c r="C84" i="13"/>
  <c r="B84" i="13"/>
  <c r="AA83" i="13"/>
  <c r="T83" i="13"/>
  <c r="R83" i="13"/>
  <c r="Q83" i="13"/>
  <c r="O83" i="13"/>
  <c r="M83" i="13"/>
  <c r="L83" i="13"/>
  <c r="K83" i="13"/>
  <c r="J83" i="13"/>
  <c r="I83" i="13"/>
  <c r="H83" i="13"/>
  <c r="D83" i="13"/>
  <c r="C83" i="13"/>
  <c r="B83" i="13"/>
  <c r="AA82" i="13"/>
  <c r="T82" i="13"/>
  <c r="R82" i="13"/>
  <c r="Q82" i="13"/>
  <c r="O82" i="13"/>
  <c r="M82" i="13"/>
  <c r="L82" i="13"/>
  <c r="K82" i="13"/>
  <c r="J82" i="13"/>
  <c r="I82" i="13"/>
  <c r="H82" i="13"/>
  <c r="D82" i="13"/>
  <c r="C82" i="13"/>
  <c r="B82" i="13"/>
  <c r="AA81" i="13"/>
  <c r="T81" i="13"/>
  <c r="R81" i="13"/>
  <c r="Q81" i="13"/>
  <c r="O81" i="13"/>
  <c r="M81" i="13"/>
  <c r="L81" i="13"/>
  <c r="K81" i="13"/>
  <c r="J81" i="13"/>
  <c r="I81" i="13"/>
  <c r="H81" i="13"/>
  <c r="D81" i="13"/>
  <c r="C81" i="13"/>
  <c r="B81" i="13"/>
  <c r="AA80" i="13"/>
  <c r="T80" i="13"/>
  <c r="R80" i="13"/>
  <c r="Q80" i="13"/>
  <c r="O80" i="13"/>
  <c r="M80" i="13"/>
  <c r="L80" i="13"/>
  <c r="K80" i="13"/>
  <c r="J80" i="13"/>
  <c r="I80" i="13"/>
  <c r="H80" i="13"/>
  <c r="D80" i="13"/>
  <c r="C80" i="13"/>
  <c r="B80" i="13"/>
  <c r="AA79" i="13"/>
  <c r="T79" i="13"/>
  <c r="R79" i="13"/>
  <c r="Q79" i="13"/>
  <c r="O79" i="13"/>
  <c r="M79" i="13"/>
  <c r="L79" i="13"/>
  <c r="K79" i="13"/>
  <c r="J79" i="13"/>
  <c r="I79" i="13"/>
  <c r="H79" i="13"/>
  <c r="D79" i="13"/>
  <c r="C79" i="13"/>
  <c r="B79" i="13"/>
  <c r="AA78" i="13"/>
  <c r="T78" i="13"/>
  <c r="R78" i="13"/>
  <c r="Q78" i="13"/>
  <c r="O78" i="13"/>
  <c r="M78" i="13"/>
  <c r="L78" i="13"/>
  <c r="K78" i="13"/>
  <c r="J78" i="13"/>
  <c r="I78" i="13"/>
  <c r="H78" i="13"/>
  <c r="D78" i="13"/>
  <c r="C78" i="13"/>
  <c r="B78" i="13"/>
  <c r="AA77" i="13"/>
  <c r="T77" i="13"/>
  <c r="R77" i="13"/>
  <c r="Q77" i="13"/>
  <c r="O77" i="13"/>
  <c r="M77" i="13"/>
  <c r="L77" i="13"/>
  <c r="K77" i="13"/>
  <c r="J77" i="13"/>
  <c r="I77" i="13"/>
  <c r="H77" i="13"/>
  <c r="D77" i="13"/>
  <c r="C77" i="13"/>
  <c r="B77" i="13"/>
  <c r="AA76" i="13"/>
  <c r="T76" i="13"/>
  <c r="R76" i="13"/>
  <c r="Q76" i="13"/>
  <c r="O76" i="13"/>
  <c r="M76" i="13"/>
  <c r="L76" i="13"/>
  <c r="K76" i="13"/>
  <c r="J76" i="13"/>
  <c r="I76" i="13"/>
  <c r="H76" i="13"/>
  <c r="D76" i="13"/>
  <c r="C76" i="13"/>
  <c r="B76" i="13"/>
  <c r="AA75" i="13"/>
  <c r="T75" i="13"/>
  <c r="R75" i="13"/>
  <c r="Q75" i="13"/>
  <c r="O75" i="13"/>
  <c r="M75" i="13"/>
  <c r="L75" i="13"/>
  <c r="K75" i="13"/>
  <c r="J75" i="13"/>
  <c r="I75" i="13"/>
  <c r="H75" i="13"/>
  <c r="D75" i="13"/>
  <c r="C75" i="13"/>
  <c r="B75" i="13"/>
  <c r="AA74" i="13"/>
  <c r="T74" i="13"/>
  <c r="R74" i="13"/>
  <c r="Q74" i="13"/>
  <c r="O74" i="13"/>
  <c r="M74" i="13"/>
  <c r="L74" i="13"/>
  <c r="K74" i="13"/>
  <c r="J74" i="13"/>
  <c r="I74" i="13"/>
  <c r="H74" i="13"/>
  <c r="D74" i="13"/>
  <c r="C74" i="13"/>
  <c r="B74" i="13"/>
  <c r="AA73" i="13"/>
  <c r="T73" i="13"/>
  <c r="R73" i="13"/>
  <c r="Q73" i="13"/>
  <c r="O73" i="13"/>
  <c r="M73" i="13"/>
  <c r="L73" i="13"/>
  <c r="K73" i="13"/>
  <c r="J73" i="13"/>
  <c r="I73" i="13"/>
  <c r="H73" i="13"/>
  <c r="D73" i="13"/>
  <c r="C73" i="13"/>
  <c r="B73" i="13"/>
  <c r="AA72" i="13"/>
  <c r="T72" i="13"/>
  <c r="R72" i="13"/>
  <c r="Q72" i="13"/>
  <c r="O72" i="13"/>
  <c r="M72" i="13"/>
  <c r="L72" i="13"/>
  <c r="K72" i="13"/>
  <c r="J72" i="13"/>
  <c r="I72" i="13"/>
  <c r="H72" i="13"/>
  <c r="D72" i="13"/>
  <c r="C72" i="13"/>
  <c r="B72" i="13"/>
  <c r="AA71" i="13"/>
  <c r="T71" i="13"/>
  <c r="R71" i="13"/>
  <c r="Q71" i="13"/>
  <c r="O71" i="13"/>
  <c r="M71" i="13"/>
  <c r="L71" i="13"/>
  <c r="K71" i="13"/>
  <c r="J71" i="13"/>
  <c r="I71" i="13"/>
  <c r="H71" i="13"/>
  <c r="D71" i="13"/>
  <c r="C71" i="13"/>
  <c r="B71" i="13"/>
  <c r="AA70" i="13"/>
  <c r="T70" i="13"/>
  <c r="R70" i="13"/>
  <c r="Q70" i="13"/>
  <c r="O70" i="13"/>
  <c r="M70" i="13"/>
  <c r="L70" i="13"/>
  <c r="K70" i="13"/>
  <c r="J70" i="13"/>
  <c r="I70" i="13"/>
  <c r="H70" i="13"/>
  <c r="D70" i="13"/>
  <c r="C70" i="13"/>
  <c r="B70" i="13"/>
  <c r="AA69" i="13"/>
  <c r="T69" i="13"/>
  <c r="R69" i="13"/>
  <c r="Q69" i="13"/>
  <c r="O69" i="13"/>
  <c r="M69" i="13"/>
  <c r="L69" i="13"/>
  <c r="K69" i="13"/>
  <c r="J69" i="13"/>
  <c r="I69" i="13"/>
  <c r="H69" i="13"/>
  <c r="D69" i="13"/>
  <c r="C69" i="13"/>
  <c r="B69" i="13"/>
  <c r="AA68" i="13"/>
  <c r="T68" i="13"/>
  <c r="R68" i="13"/>
  <c r="Q68" i="13"/>
  <c r="O68" i="13"/>
  <c r="M68" i="13"/>
  <c r="L68" i="13"/>
  <c r="K68" i="13"/>
  <c r="J68" i="13"/>
  <c r="I68" i="13"/>
  <c r="H68" i="13"/>
  <c r="D68" i="13"/>
  <c r="C68" i="13"/>
  <c r="B68" i="13"/>
  <c r="AA67" i="13"/>
  <c r="T67" i="13"/>
  <c r="R67" i="13"/>
  <c r="Q67" i="13"/>
  <c r="O67" i="13"/>
  <c r="M67" i="13"/>
  <c r="L67" i="13"/>
  <c r="K67" i="13"/>
  <c r="J67" i="13"/>
  <c r="I67" i="13"/>
  <c r="H67" i="13"/>
  <c r="D67" i="13"/>
  <c r="C67" i="13"/>
  <c r="B67" i="13"/>
  <c r="AA66" i="13"/>
  <c r="T66" i="13"/>
  <c r="R66" i="13"/>
  <c r="Q66" i="13"/>
  <c r="O66" i="13"/>
  <c r="M66" i="13"/>
  <c r="L66" i="13"/>
  <c r="K66" i="13"/>
  <c r="J66" i="13"/>
  <c r="I66" i="13"/>
  <c r="H66" i="13"/>
  <c r="D66" i="13"/>
  <c r="C66" i="13"/>
  <c r="B66" i="13"/>
  <c r="AA65" i="13"/>
  <c r="T65" i="13"/>
  <c r="R65" i="13"/>
  <c r="Q65" i="13"/>
  <c r="O65" i="13"/>
  <c r="M65" i="13"/>
  <c r="L65" i="13"/>
  <c r="K65" i="13"/>
  <c r="J65" i="13"/>
  <c r="I65" i="13"/>
  <c r="H65" i="13"/>
  <c r="D65" i="13"/>
  <c r="C65" i="13"/>
  <c r="B65" i="13"/>
  <c r="AA64" i="13"/>
  <c r="T64" i="13"/>
  <c r="R64" i="13"/>
  <c r="Q64" i="13"/>
  <c r="O64" i="13"/>
  <c r="M64" i="13"/>
  <c r="L64" i="13"/>
  <c r="K64" i="13"/>
  <c r="J64" i="13"/>
  <c r="I64" i="13"/>
  <c r="H64" i="13"/>
  <c r="D64" i="13"/>
  <c r="C64" i="13"/>
  <c r="B64" i="13"/>
  <c r="AA63" i="13"/>
  <c r="T63" i="13"/>
  <c r="R63" i="13"/>
  <c r="Q63" i="13"/>
  <c r="O63" i="13"/>
  <c r="M63" i="13"/>
  <c r="L63" i="13"/>
  <c r="K63" i="13"/>
  <c r="J63" i="13"/>
  <c r="I63" i="13"/>
  <c r="H63" i="13"/>
  <c r="D63" i="13"/>
  <c r="C63" i="13"/>
  <c r="B63" i="13"/>
  <c r="AA62" i="13"/>
  <c r="T62" i="13"/>
  <c r="R62" i="13"/>
  <c r="Q62" i="13"/>
  <c r="O62" i="13"/>
  <c r="M62" i="13"/>
  <c r="L62" i="13"/>
  <c r="K62" i="13"/>
  <c r="J62" i="13"/>
  <c r="I62" i="13"/>
  <c r="H62" i="13"/>
  <c r="D62" i="13"/>
  <c r="C62" i="13"/>
  <c r="B62" i="13"/>
  <c r="AA61" i="13"/>
  <c r="T61" i="13"/>
  <c r="R61" i="13"/>
  <c r="Q61" i="13"/>
  <c r="O61" i="13"/>
  <c r="M61" i="13"/>
  <c r="L61" i="13"/>
  <c r="K61" i="13"/>
  <c r="J61" i="13"/>
  <c r="I61" i="13"/>
  <c r="H61" i="13"/>
  <c r="D61" i="13"/>
  <c r="C61" i="13"/>
  <c r="B61" i="13"/>
  <c r="AA60" i="13"/>
  <c r="T60" i="13"/>
  <c r="R60" i="13"/>
  <c r="Q60" i="13"/>
  <c r="O60" i="13"/>
  <c r="M60" i="13"/>
  <c r="L60" i="13"/>
  <c r="K60" i="13"/>
  <c r="J60" i="13"/>
  <c r="I60" i="13"/>
  <c r="H60" i="13"/>
  <c r="D60" i="13"/>
  <c r="C60" i="13"/>
  <c r="B60" i="13"/>
  <c r="AA59" i="13"/>
  <c r="T59" i="13"/>
  <c r="R59" i="13"/>
  <c r="Q59" i="13"/>
  <c r="O59" i="13"/>
  <c r="M59" i="13"/>
  <c r="L59" i="13"/>
  <c r="K59" i="13"/>
  <c r="J59" i="13"/>
  <c r="I59" i="13"/>
  <c r="H59" i="13"/>
  <c r="D59" i="13"/>
  <c r="C59" i="13"/>
  <c r="B59" i="13"/>
  <c r="AA58" i="13"/>
  <c r="T58" i="13"/>
  <c r="R58" i="13"/>
  <c r="Q58" i="13"/>
  <c r="O58" i="13"/>
  <c r="M58" i="13"/>
  <c r="L58" i="13"/>
  <c r="K58" i="13"/>
  <c r="J58" i="13"/>
  <c r="I58" i="13"/>
  <c r="H58" i="13"/>
  <c r="D58" i="13"/>
  <c r="C58" i="13"/>
  <c r="B58" i="13"/>
  <c r="AA57" i="13"/>
  <c r="T57" i="13"/>
  <c r="R57" i="13"/>
  <c r="Q57" i="13"/>
  <c r="O57" i="13"/>
  <c r="M57" i="13"/>
  <c r="L57" i="13"/>
  <c r="K57" i="13"/>
  <c r="J57" i="13"/>
  <c r="I57" i="13"/>
  <c r="H57" i="13"/>
  <c r="D57" i="13"/>
  <c r="C57" i="13"/>
  <c r="B57" i="13"/>
  <c r="AA56" i="13"/>
  <c r="T56" i="13"/>
  <c r="R56" i="13"/>
  <c r="Q56" i="13"/>
  <c r="O56" i="13"/>
  <c r="M56" i="13"/>
  <c r="L56" i="13"/>
  <c r="K56" i="13"/>
  <c r="J56" i="13"/>
  <c r="I56" i="13"/>
  <c r="H56" i="13"/>
  <c r="D56" i="13"/>
  <c r="C56" i="13"/>
  <c r="B56" i="13"/>
  <c r="AA55" i="13"/>
  <c r="T55" i="13"/>
  <c r="R55" i="13"/>
  <c r="Q55" i="13"/>
  <c r="O55" i="13"/>
  <c r="M55" i="13"/>
  <c r="L55" i="13"/>
  <c r="K55" i="13"/>
  <c r="J55" i="13"/>
  <c r="I55" i="13"/>
  <c r="H55" i="13"/>
  <c r="D55" i="13"/>
  <c r="C55" i="13"/>
  <c r="B55" i="13"/>
  <c r="AA54" i="13"/>
  <c r="T54" i="13"/>
  <c r="R54" i="13"/>
  <c r="Q54" i="13"/>
  <c r="O54" i="13"/>
  <c r="M54" i="13"/>
  <c r="L54" i="13"/>
  <c r="K54" i="13"/>
  <c r="J54" i="13"/>
  <c r="I54" i="13"/>
  <c r="H54" i="13"/>
  <c r="D54" i="13"/>
  <c r="C54" i="13"/>
  <c r="B54" i="13"/>
  <c r="AA53" i="13"/>
  <c r="T53" i="13"/>
  <c r="R53" i="13"/>
  <c r="Q53" i="13"/>
  <c r="O53" i="13"/>
  <c r="M53" i="13"/>
  <c r="L53" i="13"/>
  <c r="K53" i="13"/>
  <c r="J53" i="13"/>
  <c r="I53" i="13"/>
  <c r="H53" i="13"/>
  <c r="D53" i="13"/>
  <c r="C53" i="13"/>
  <c r="B53" i="13"/>
  <c r="AA52" i="13"/>
  <c r="T52" i="13"/>
  <c r="R52" i="13"/>
  <c r="Q52" i="13"/>
  <c r="O52" i="13"/>
  <c r="M52" i="13"/>
  <c r="L52" i="13"/>
  <c r="K52" i="13"/>
  <c r="J52" i="13"/>
  <c r="I52" i="13"/>
  <c r="H52" i="13"/>
  <c r="D52" i="13"/>
  <c r="C52" i="13"/>
  <c r="B52" i="13"/>
  <c r="AA51" i="13"/>
  <c r="T51" i="13"/>
  <c r="R51" i="13"/>
  <c r="Q51" i="13"/>
  <c r="O51" i="13"/>
  <c r="M51" i="13"/>
  <c r="L51" i="13"/>
  <c r="K51" i="13"/>
  <c r="J51" i="13"/>
  <c r="I51" i="13"/>
  <c r="H51" i="13"/>
  <c r="D51" i="13"/>
  <c r="C51" i="13"/>
  <c r="B51" i="13"/>
  <c r="AA50" i="13"/>
  <c r="T50" i="13"/>
  <c r="R50" i="13"/>
  <c r="Q50" i="13"/>
  <c r="O50" i="13"/>
  <c r="M50" i="13"/>
  <c r="L50" i="13"/>
  <c r="K50" i="13"/>
  <c r="J50" i="13"/>
  <c r="I50" i="13"/>
  <c r="H50" i="13"/>
  <c r="D50" i="13"/>
  <c r="C50" i="13"/>
  <c r="B50" i="13"/>
  <c r="AA49" i="13"/>
  <c r="T49" i="13"/>
  <c r="R49" i="13"/>
  <c r="Q49" i="13"/>
  <c r="O49" i="13"/>
  <c r="M49" i="13"/>
  <c r="L49" i="13"/>
  <c r="K49" i="13"/>
  <c r="J49" i="13"/>
  <c r="I49" i="13"/>
  <c r="H49" i="13"/>
  <c r="D49" i="13"/>
  <c r="C49" i="13"/>
  <c r="B49" i="13"/>
  <c r="AA48" i="13"/>
  <c r="T48" i="13"/>
  <c r="R48" i="13"/>
  <c r="Q48" i="13"/>
  <c r="O48" i="13"/>
  <c r="M48" i="13"/>
  <c r="L48" i="13"/>
  <c r="K48" i="13"/>
  <c r="J48" i="13"/>
  <c r="I48" i="13"/>
  <c r="H48" i="13"/>
  <c r="D48" i="13"/>
  <c r="C48" i="13"/>
  <c r="B48" i="13"/>
  <c r="AA47" i="13"/>
  <c r="T47" i="13"/>
  <c r="R47" i="13"/>
  <c r="Q47" i="13"/>
  <c r="O47" i="13"/>
  <c r="M47" i="13"/>
  <c r="L47" i="13"/>
  <c r="K47" i="13"/>
  <c r="J47" i="13"/>
  <c r="I47" i="13"/>
  <c r="H47" i="13"/>
  <c r="D47" i="13"/>
  <c r="C47" i="13"/>
  <c r="B47" i="13"/>
  <c r="AA46" i="13"/>
  <c r="T46" i="13"/>
  <c r="R46" i="13"/>
  <c r="Q46" i="13"/>
  <c r="O46" i="13"/>
  <c r="M46" i="13"/>
  <c r="L46" i="13"/>
  <c r="K46" i="13"/>
  <c r="J46" i="13"/>
  <c r="I46" i="13"/>
  <c r="H46" i="13"/>
  <c r="D46" i="13"/>
  <c r="C46" i="13"/>
  <c r="B46" i="13"/>
  <c r="AA45" i="13"/>
  <c r="T45" i="13"/>
  <c r="R45" i="13"/>
  <c r="Q45" i="13"/>
  <c r="O45" i="13"/>
  <c r="M45" i="13"/>
  <c r="L45" i="13"/>
  <c r="K45" i="13"/>
  <c r="J45" i="13"/>
  <c r="I45" i="13"/>
  <c r="H45" i="13"/>
  <c r="D45" i="13"/>
  <c r="C45" i="13"/>
  <c r="B45" i="13"/>
  <c r="AA44" i="13"/>
  <c r="T44" i="13"/>
  <c r="R44" i="13"/>
  <c r="Q44" i="13"/>
  <c r="O44" i="13"/>
  <c r="M44" i="13"/>
  <c r="L44" i="13"/>
  <c r="K44" i="13"/>
  <c r="J44" i="13"/>
  <c r="I44" i="13"/>
  <c r="H44" i="13"/>
  <c r="D44" i="13"/>
  <c r="C44" i="13"/>
  <c r="B44" i="13"/>
  <c r="AA43" i="13"/>
  <c r="T43" i="13"/>
  <c r="R43" i="13"/>
  <c r="Q43" i="13"/>
  <c r="O43" i="13"/>
  <c r="M43" i="13"/>
  <c r="L43" i="13"/>
  <c r="K43" i="13"/>
  <c r="J43" i="13"/>
  <c r="I43" i="13"/>
  <c r="H43" i="13"/>
  <c r="D43" i="13"/>
  <c r="C43" i="13"/>
  <c r="B43" i="13"/>
  <c r="AA42" i="13"/>
  <c r="T42" i="13"/>
  <c r="R42" i="13"/>
  <c r="Q42" i="13"/>
  <c r="O42" i="13"/>
  <c r="M42" i="13"/>
  <c r="L42" i="13"/>
  <c r="K42" i="13"/>
  <c r="J42" i="13"/>
  <c r="I42" i="13"/>
  <c r="H42" i="13"/>
  <c r="D42" i="13"/>
  <c r="C42" i="13"/>
  <c r="B42" i="13"/>
  <c r="AA41" i="13"/>
  <c r="T41" i="13"/>
  <c r="R41" i="13"/>
  <c r="Q41" i="13"/>
  <c r="O41" i="13"/>
  <c r="M41" i="13"/>
  <c r="L41" i="13"/>
  <c r="K41" i="13"/>
  <c r="J41" i="13"/>
  <c r="I41" i="13"/>
  <c r="H41" i="13"/>
  <c r="D41" i="13"/>
  <c r="C41" i="13"/>
  <c r="B41" i="13"/>
  <c r="AA40" i="13"/>
  <c r="T40" i="13"/>
  <c r="R40" i="13"/>
  <c r="Q40" i="13"/>
  <c r="O40" i="13"/>
  <c r="M40" i="13"/>
  <c r="L40" i="13"/>
  <c r="K40" i="13"/>
  <c r="J40" i="13"/>
  <c r="I40" i="13"/>
  <c r="H40" i="13"/>
  <c r="D40" i="13"/>
  <c r="C40" i="13"/>
  <c r="B40" i="13"/>
  <c r="AA39" i="13"/>
  <c r="T39" i="13"/>
  <c r="R39" i="13"/>
  <c r="Q39" i="13"/>
  <c r="O39" i="13"/>
  <c r="M39" i="13"/>
  <c r="L39" i="13"/>
  <c r="K39" i="13"/>
  <c r="J39" i="13"/>
  <c r="I39" i="13"/>
  <c r="H39" i="13"/>
  <c r="D39" i="13"/>
  <c r="C39" i="13"/>
  <c r="B39" i="13"/>
  <c r="AA38" i="13"/>
  <c r="T38" i="13"/>
  <c r="R38" i="13"/>
  <c r="Q38" i="13"/>
  <c r="O38" i="13"/>
  <c r="M38" i="13"/>
  <c r="L38" i="13"/>
  <c r="K38" i="13"/>
  <c r="J38" i="13"/>
  <c r="I38" i="13"/>
  <c r="H38" i="13"/>
  <c r="D38" i="13"/>
  <c r="C38" i="13"/>
  <c r="B38" i="13"/>
  <c r="AA37" i="13"/>
  <c r="T37" i="13"/>
  <c r="R37" i="13"/>
  <c r="Q37" i="13"/>
  <c r="O37" i="13"/>
  <c r="M37" i="13"/>
  <c r="L37" i="13"/>
  <c r="K37" i="13"/>
  <c r="J37" i="13"/>
  <c r="I37" i="13"/>
  <c r="H37" i="13"/>
  <c r="D37" i="13"/>
  <c r="C37" i="13"/>
  <c r="B37" i="13"/>
  <c r="AA36" i="13"/>
  <c r="T36" i="13"/>
  <c r="R36" i="13"/>
  <c r="Q36" i="13"/>
  <c r="O36" i="13"/>
  <c r="M36" i="13"/>
  <c r="L36" i="13"/>
  <c r="K36" i="13"/>
  <c r="J36" i="13"/>
  <c r="I36" i="13"/>
  <c r="H36" i="13"/>
  <c r="D36" i="13"/>
  <c r="C36" i="13"/>
  <c r="B36" i="13"/>
  <c r="AA35" i="13"/>
  <c r="T35" i="13"/>
  <c r="R35" i="13"/>
  <c r="Q35" i="13"/>
  <c r="O35" i="13"/>
  <c r="M35" i="13"/>
  <c r="L35" i="13"/>
  <c r="K35" i="13"/>
  <c r="J35" i="13"/>
  <c r="I35" i="13"/>
  <c r="H35" i="13"/>
  <c r="D35" i="13"/>
  <c r="C35" i="13"/>
  <c r="B35" i="13"/>
  <c r="AA34" i="13"/>
  <c r="T34" i="13"/>
  <c r="R34" i="13"/>
  <c r="Q34" i="13"/>
  <c r="O34" i="13"/>
  <c r="M34" i="13"/>
  <c r="L34" i="13"/>
  <c r="K34" i="13"/>
  <c r="J34" i="13"/>
  <c r="I34" i="13"/>
  <c r="H34" i="13"/>
  <c r="D34" i="13"/>
  <c r="C34" i="13"/>
  <c r="B34" i="13"/>
  <c r="AA33" i="13"/>
  <c r="T33" i="13"/>
  <c r="R33" i="13"/>
  <c r="Q33" i="13"/>
  <c r="O33" i="13"/>
  <c r="M33" i="13"/>
  <c r="L33" i="13"/>
  <c r="K33" i="13"/>
  <c r="J33" i="13"/>
  <c r="I33" i="13"/>
  <c r="H33" i="13"/>
  <c r="D33" i="13"/>
  <c r="C33" i="13"/>
  <c r="B33" i="13"/>
  <c r="AA32" i="13"/>
  <c r="T32" i="13"/>
  <c r="R32" i="13"/>
  <c r="Q32" i="13"/>
  <c r="O32" i="13"/>
  <c r="M32" i="13"/>
  <c r="L32" i="13"/>
  <c r="K32" i="13"/>
  <c r="J32" i="13"/>
  <c r="I32" i="13"/>
  <c r="H32" i="13"/>
  <c r="D32" i="13"/>
  <c r="C32" i="13"/>
  <c r="B32" i="13"/>
  <c r="AA31" i="13"/>
  <c r="T31" i="13"/>
  <c r="R31" i="13"/>
  <c r="Q31" i="13"/>
  <c r="O31" i="13"/>
  <c r="M31" i="13"/>
  <c r="L31" i="13"/>
  <c r="K31" i="13"/>
  <c r="J31" i="13"/>
  <c r="I31" i="13"/>
  <c r="H31" i="13"/>
  <c r="D31" i="13"/>
  <c r="C31" i="13"/>
  <c r="B31" i="13"/>
  <c r="AA30" i="13"/>
  <c r="T30" i="13"/>
  <c r="R30" i="13"/>
  <c r="Q30" i="13"/>
  <c r="O30" i="13"/>
  <c r="M30" i="13"/>
  <c r="L30" i="13"/>
  <c r="K30" i="13"/>
  <c r="J30" i="13"/>
  <c r="I30" i="13"/>
  <c r="H30" i="13"/>
  <c r="D30" i="13"/>
  <c r="C30" i="13"/>
  <c r="B30" i="13"/>
  <c r="AA29" i="13"/>
  <c r="T29" i="13"/>
  <c r="R29" i="13"/>
  <c r="Q29" i="13"/>
  <c r="O29" i="13"/>
  <c r="M29" i="13"/>
  <c r="L29" i="13"/>
  <c r="K29" i="13"/>
  <c r="J29" i="13"/>
  <c r="I29" i="13"/>
  <c r="H29" i="13"/>
  <c r="D29" i="13"/>
  <c r="C29" i="13"/>
  <c r="B29" i="13"/>
  <c r="AA28" i="13"/>
  <c r="T28" i="13"/>
  <c r="R28" i="13"/>
  <c r="Q28" i="13"/>
  <c r="O28" i="13"/>
  <c r="M28" i="13"/>
  <c r="L28" i="13"/>
  <c r="K28" i="13"/>
  <c r="J28" i="13"/>
  <c r="I28" i="13"/>
  <c r="H28" i="13"/>
  <c r="D28" i="13"/>
  <c r="C28" i="13"/>
  <c r="B28" i="13"/>
  <c r="AA27" i="13"/>
  <c r="T27" i="13"/>
  <c r="R27" i="13"/>
  <c r="Q27" i="13"/>
  <c r="O27" i="13"/>
  <c r="M27" i="13"/>
  <c r="L27" i="13"/>
  <c r="K27" i="13"/>
  <c r="J27" i="13"/>
  <c r="I27" i="13"/>
  <c r="H27" i="13"/>
  <c r="D27" i="13"/>
  <c r="C27" i="13"/>
  <c r="B27" i="13"/>
  <c r="AA26" i="13"/>
  <c r="T26" i="13"/>
  <c r="R26" i="13"/>
  <c r="Q26" i="13"/>
  <c r="O26" i="13"/>
  <c r="M26" i="13"/>
  <c r="L26" i="13"/>
  <c r="K26" i="13"/>
  <c r="J26" i="13"/>
  <c r="I26" i="13"/>
  <c r="H26" i="13"/>
  <c r="D26" i="13"/>
  <c r="C26" i="13"/>
  <c r="B26" i="13"/>
  <c r="AA25" i="13"/>
  <c r="T25" i="13"/>
  <c r="R25" i="13"/>
  <c r="Q25" i="13"/>
  <c r="O25" i="13"/>
  <c r="M25" i="13"/>
  <c r="L25" i="13"/>
  <c r="K25" i="13"/>
  <c r="J25" i="13"/>
  <c r="I25" i="13"/>
  <c r="H25" i="13"/>
  <c r="D25" i="13"/>
  <c r="C25" i="13"/>
  <c r="B25" i="13"/>
  <c r="AA24" i="13"/>
  <c r="T24" i="13"/>
  <c r="R24" i="13"/>
  <c r="Q24" i="13"/>
  <c r="O24" i="13"/>
  <c r="M24" i="13"/>
  <c r="L24" i="13"/>
  <c r="K24" i="13"/>
  <c r="J24" i="13"/>
  <c r="I24" i="13"/>
  <c r="H24" i="13"/>
  <c r="D24" i="13"/>
  <c r="C24" i="13"/>
  <c r="B24" i="13"/>
  <c r="AA23" i="13"/>
  <c r="T23" i="13"/>
  <c r="R23" i="13"/>
  <c r="Q23" i="13"/>
  <c r="O23" i="13"/>
  <c r="M23" i="13"/>
  <c r="L23" i="13"/>
  <c r="K23" i="13"/>
  <c r="J23" i="13"/>
  <c r="I23" i="13"/>
  <c r="H23" i="13"/>
  <c r="D23" i="13"/>
  <c r="C23" i="13"/>
  <c r="B23" i="13"/>
  <c r="AA22" i="13"/>
  <c r="T22" i="13"/>
  <c r="R22" i="13"/>
  <c r="Q22" i="13"/>
  <c r="O22" i="13"/>
  <c r="M22" i="13"/>
  <c r="L22" i="13"/>
  <c r="K22" i="13"/>
  <c r="J22" i="13"/>
  <c r="I22" i="13"/>
  <c r="H22" i="13"/>
  <c r="D22" i="13"/>
  <c r="C22" i="13"/>
  <c r="B22" i="13"/>
  <c r="AA21" i="13"/>
  <c r="T21" i="13"/>
  <c r="R21" i="13"/>
  <c r="Q21" i="13"/>
  <c r="O21" i="13"/>
  <c r="M21" i="13"/>
  <c r="L21" i="13"/>
  <c r="K21" i="13"/>
  <c r="J21" i="13"/>
  <c r="I21" i="13"/>
  <c r="H21" i="13"/>
  <c r="D21" i="13"/>
  <c r="C21" i="13"/>
  <c r="B21" i="13"/>
  <c r="AA20" i="13"/>
  <c r="T20" i="13"/>
  <c r="R20" i="13"/>
  <c r="Q20" i="13"/>
  <c r="O20" i="13"/>
  <c r="M20" i="13"/>
  <c r="L20" i="13"/>
  <c r="K20" i="13"/>
  <c r="J20" i="13"/>
  <c r="I20" i="13"/>
  <c r="H20" i="13"/>
  <c r="D20" i="13"/>
  <c r="C20" i="13"/>
  <c r="B20" i="13"/>
  <c r="AA19" i="13"/>
  <c r="T19" i="13"/>
  <c r="R19" i="13"/>
  <c r="Q19" i="13"/>
  <c r="O19" i="13"/>
  <c r="M19" i="13"/>
  <c r="L19" i="13"/>
  <c r="K19" i="13"/>
  <c r="J19" i="13"/>
  <c r="I19" i="13"/>
  <c r="H19" i="13"/>
  <c r="D19" i="13"/>
  <c r="C19" i="13"/>
  <c r="B19" i="13"/>
  <c r="AA18" i="13"/>
  <c r="T18" i="13"/>
  <c r="R18" i="13"/>
  <c r="Q18" i="13"/>
  <c r="O18" i="13"/>
  <c r="M18" i="13"/>
  <c r="L18" i="13"/>
  <c r="K18" i="13"/>
  <c r="J18" i="13"/>
  <c r="I18" i="13"/>
  <c r="H18" i="13"/>
  <c r="D18" i="13"/>
  <c r="C18" i="13"/>
  <c r="B18" i="13"/>
  <c r="AA17" i="13"/>
  <c r="T17" i="13"/>
  <c r="R17" i="13"/>
  <c r="Q17" i="13"/>
  <c r="O17" i="13"/>
  <c r="M17" i="13"/>
  <c r="L17" i="13"/>
  <c r="K17" i="13"/>
  <c r="J17" i="13"/>
  <c r="I17" i="13"/>
  <c r="H17" i="13"/>
  <c r="D17" i="13"/>
  <c r="C17" i="13"/>
  <c r="B17" i="13"/>
  <c r="AA16" i="13"/>
  <c r="T16" i="13"/>
  <c r="R16" i="13"/>
  <c r="Q16" i="13"/>
  <c r="O16" i="13"/>
  <c r="M16" i="13"/>
  <c r="L16" i="13"/>
  <c r="K16" i="13"/>
  <c r="J16" i="13"/>
  <c r="I16" i="13"/>
  <c r="H16" i="13"/>
  <c r="D16" i="13"/>
  <c r="C16" i="13"/>
  <c r="B16" i="13"/>
  <c r="AA15" i="13"/>
  <c r="T15" i="13"/>
  <c r="R15" i="13"/>
  <c r="Q15" i="13"/>
  <c r="O15" i="13"/>
  <c r="M15" i="13"/>
  <c r="L15" i="13"/>
  <c r="K15" i="13"/>
  <c r="J15" i="13"/>
  <c r="I15" i="13"/>
  <c r="H15" i="13"/>
  <c r="D15" i="13"/>
  <c r="C15" i="13"/>
  <c r="B15" i="13"/>
  <c r="AA14" i="13"/>
  <c r="T14" i="13"/>
  <c r="R14" i="13"/>
  <c r="Q14" i="13"/>
  <c r="O14" i="13"/>
  <c r="M14" i="13"/>
  <c r="L14" i="13"/>
  <c r="K14" i="13"/>
  <c r="J14" i="13"/>
  <c r="I14" i="13"/>
  <c r="H14" i="13"/>
  <c r="D14" i="13"/>
  <c r="C14" i="13"/>
  <c r="B14" i="13"/>
  <c r="AA13" i="13"/>
  <c r="T13" i="13"/>
  <c r="R13" i="13"/>
  <c r="Q13" i="13"/>
  <c r="O13" i="13"/>
  <c r="M13" i="13"/>
  <c r="L13" i="13"/>
  <c r="K13" i="13"/>
  <c r="J13" i="13"/>
  <c r="I13" i="13"/>
  <c r="H13" i="13"/>
  <c r="D13" i="13"/>
  <c r="C13" i="13"/>
  <c r="B13" i="13"/>
  <c r="AA12" i="13"/>
  <c r="T12" i="13"/>
  <c r="R12" i="13"/>
  <c r="Q12" i="13"/>
  <c r="O12" i="13"/>
  <c r="M12" i="13"/>
  <c r="L12" i="13"/>
  <c r="K12" i="13"/>
  <c r="J12" i="13"/>
  <c r="I12" i="13"/>
  <c r="H12" i="13"/>
  <c r="D12" i="13"/>
  <c r="C12" i="13"/>
  <c r="B12" i="13"/>
  <c r="AA11" i="13"/>
  <c r="T11" i="13"/>
  <c r="R11" i="13"/>
  <c r="Q11" i="13"/>
  <c r="O11" i="13"/>
  <c r="M11" i="13"/>
  <c r="L11" i="13"/>
  <c r="K11" i="13"/>
  <c r="J11" i="13"/>
  <c r="I11" i="13"/>
  <c r="H11" i="13"/>
  <c r="D11" i="13"/>
  <c r="C11" i="13"/>
  <c r="B11" i="13"/>
  <c r="AA10" i="13"/>
  <c r="T10" i="13"/>
  <c r="R10" i="13"/>
  <c r="Q10" i="13"/>
  <c r="O10" i="13"/>
  <c r="M10" i="13"/>
  <c r="L10" i="13"/>
  <c r="K10" i="13"/>
  <c r="J10" i="13"/>
  <c r="I10" i="13"/>
  <c r="H10" i="13"/>
  <c r="D10" i="13"/>
  <c r="C10" i="13"/>
  <c r="B10" i="13"/>
  <c r="AA9" i="13"/>
  <c r="T9" i="13"/>
  <c r="R9" i="13"/>
  <c r="Q9" i="13"/>
  <c r="O9" i="13"/>
  <c r="M9" i="13"/>
  <c r="L9" i="13"/>
  <c r="K9" i="13"/>
  <c r="J9" i="13"/>
  <c r="I9" i="13"/>
  <c r="H9" i="13"/>
  <c r="D9" i="13"/>
  <c r="C9" i="13"/>
  <c r="B9" i="13"/>
  <c r="AA8" i="13"/>
  <c r="T8" i="13"/>
  <c r="R8" i="13"/>
  <c r="Q8" i="13"/>
  <c r="O8" i="13"/>
  <c r="M8" i="13"/>
  <c r="L8" i="13"/>
  <c r="K8" i="13"/>
  <c r="J8" i="13"/>
  <c r="I8" i="13"/>
  <c r="H8" i="13"/>
  <c r="D8" i="13"/>
  <c r="C8" i="13"/>
  <c r="B8" i="13"/>
  <c r="AA7" i="13"/>
  <c r="T7" i="13"/>
  <c r="R7" i="13"/>
  <c r="Q7" i="13"/>
  <c r="O7" i="13"/>
  <c r="M7" i="13"/>
  <c r="L7" i="13"/>
  <c r="K7" i="13"/>
  <c r="J7" i="13"/>
  <c r="I7" i="13"/>
  <c r="H7" i="13"/>
  <c r="D7" i="13"/>
  <c r="C7" i="13"/>
  <c r="B7" i="13"/>
  <c r="AD10" i="12"/>
  <c r="AB10" i="12"/>
  <c r="AA10" i="12"/>
  <c r="Y10" i="12"/>
  <c r="S10" i="12"/>
  <c r="K10" i="12"/>
  <c r="J10" i="12"/>
  <c r="C10" i="12"/>
  <c r="AD9" i="12"/>
  <c r="AB9" i="12"/>
  <c r="AA9" i="12"/>
  <c r="Y9" i="12"/>
  <c r="S9" i="12"/>
  <c r="K9" i="12"/>
  <c r="J9" i="12"/>
  <c r="C9" i="12"/>
  <c r="AD8" i="12"/>
  <c r="AB8" i="12"/>
  <c r="AA8" i="12"/>
  <c r="Y8" i="12"/>
  <c r="S8" i="12"/>
  <c r="K8" i="12"/>
  <c r="J8" i="12"/>
  <c r="C8" i="12"/>
  <c r="AD7" i="12"/>
  <c r="AB7" i="12"/>
  <c r="AA7" i="12"/>
  <c r="Y7" i="12"/>
  <c r="S7" i="12"/>
  <c r="K7" i="12"/>
  <c r="J7" i="12"/>
  <c r="C7" i="12"/>
  <c r="BA7" i="11"/>
  <c r="AY7" i="11"/>
  <c r="AX7" i="11"/>
  <c r="AV7" i="11"/>
  <c r="AU7" i="11"/>
  <c r="AT7" i="11"/>
  <c r="AS7" i="11"/>
  <c r="AR7" i="11"/>
  <c r="AQ7" i="11"/>
  <c r="AN7" i="11"/>
  <c r="AM7" i="11"/>
  <c r="AL7" i="11"/>
  <c r="AK7" i="11"/>
  <c r="AJ7" i="11"/>
  <c r="AI7" i="11"/>
  <c r="AH7"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A42" i="10"/>
  <c r="D31" i="10"/>
  <c r="A21" i="10"/>
  <c r="A17" i="10"/>
  <c r="A13" i="10"/>
  <c r="D12" i="10"/>
  <c r="A9" i="10"/>
  <c r="A3" i="10"/>
  <c r="D4" i="10" s="1"/>
  <c r="G42" i="7"/>
  <c r="H42" i="7" s="1"/>
  <c r="K46" i="21" s="1"/>
  <c r="A42" i="7"/>
  <c r="G41" i="7"/>
  <c r="H41" i="7" s="1"/>
  <c r="K45" i="21" s="1"/>
  <c r="A41" i="7"/>
  <c r="G40" i="7"/>
  <c r="H40" i="7" s="1"/>
  <c r="K44" i="21" s="1"/>
  <c r="A40" i="7"/>
  <c r="G39" i="7"/>
  <c r="H39" i="7" s="1"/>
  <c r="K43" i="21" s="1"/>
  <c r="A39" i="7"/>
  <c r="G38" i="7"/>
  <c r="H38" i="7" s="1"/>
  <c r="K42" i="21" s="1"/>
  <c r="A38" i="7"/>
  <c r="G37" i="7"/>
  <c r="H37" i="7" s="1"/>
  <c r="K41" i="21" s="1"/>
  <c r="A37" i="7"/>
  <c r="G36" i="7"/>
  <c r="H36" i="7" s="1"/>
  <c r="K40" i="21" s="1"/>
  <c r="A36" i="7"/>
  <c r="G35" i="7"/>
  <c r="H35" i="7" s="1"/>
  <c r="K39" i="21" s="1"/>
  <c r="A35" i="7"/>
  <c r="G34" i="7"/>
  <c r="H34" i="7" s="1"/>
  <c r="K38" i="21" s="1"/>
  <c r="A34" i="7"/>
  <c r="G33" i="7"/>
  <c r="H33" i="7" s="1"/>
  <c r="K37" i="21" s="1"/>
  <c r="A33" i="7"/>
  <c r="G32" i="7"/>
  <c r="H32" i="7" s="1"/>
  <c r="K36" i="21" s="1"/>
  <c r="A32" i="7"/>
  <c r="G31" i="7"/>
  <c r="H31" i="7" s="1"/>
  <c r="K35" i="21" s="1"/>
  <c r="A31" i="7"/>
  <c r="G30" i="7"/>
  <c r="H30" i="7" s="1"/>
  <c r="K34" i="21" s="1"/>
  <c r="A30" i="7"/>
  <c r="G29" i="7"/>
  <c r="H29" i="7" s="1"/>
  <c r="K33" i="21" s="1"/>
  <c r="A29" i="7"/>
  <c r="H28" i="7"/>
  <c r="K32" i="21" s="1"/>
  <c r="G28" i="7"/>
  <c r="A28" i="7"/>
  <c r="G27" i="7"/>
  <c r="H27" i="7" s="1"/>
  <c r="K31" i="21" s="1"/>
  <c r="A27" i="7"/>
  <c r="G26" i="7"/>
  <c r="H26" i="7" s="1"/>
  <c r="K30" i="21" s="1"/>
  <c r="A26" i="7"/>
  <c r="G25" i="7"/>
  <c r="H25" i="7" s="1"/>
  <c r="K29" i="21" s="1"/>
  <c r="A25" i="7"/>
  <c r="G24" i="7"/>
  <c r="H24" i="7" s="1"/>
  <c r="K28" i="21" s="1"/>
  <c r="A24" i="7"/>
  <c r="G23" i="7"/>
  <c r="H23" i="7" s="1"/>
  <c r="K27" i="21" s="1"/>
  <c r="A23" i="7"/>
  <c r="G22" i="7"/>
  <c r="H22" i="7" s="1"/>
  <c r="K26" i="21" s="1"/>
  <c r="A22" i="7"/>
  <c r="G21" i="7"/>
  <c r="H21" i="7" s="1"/>
  <c r="K25" i="21" s="1"/>
  <c r="A21" i="7"/>
  <c r="G20" i="7"/>
  <c r="H20" i="7" s="1"/>
  <c r="K24" i="21" s="1"/>
  <c r="A20" i="7"/>
  <c r="G19" i="7"/>
  <c r="H19" i="7" s="1"/>
  <c r="K23" i="21" s="1"/>
  <c r="A19" i="7"/>
  <c r="G18" i="7"/>
  <c r="H18" i="7" s="1"/>
  <c r="K22" i="21" s="1"/>
  <c r="A18" i="7"/>
  <c r="G17" i="7"/>
  <c r="H17" i="7" s="1"/>
  <c r="K21" i="21" s="1"/>
  <c r="A17" i="7"/>
  <c r="G16" i="7"/>
  <c r="H16" i="7" s="1"/>
  <c r="K20" i="21" s="1"/>
  <c r="A16" i="7"/>
  <c r="G15" i="7"/>
  <c r="H15" i="7" s="1"/>
  <c r="K19" i="21" s="1"/>
  <c r="A15" i="7"/>
  <c r="G14" i="7"/>
  <c r="H14" i="7" s="1"/>
  <c r="K18" i="21" s="1"/>
  <c r="A14" i="7"/>
  <c r="G13" i="7"/>
  <c r="H13" i="7" s="1"/>
  <c r="K17" i="21" s="1"/>
  <c r="A13" i="7"/>
  <c r="G12" i="7"/>
  <c r="H12" i="7" s="1"/>
  <c r="K16" i="21" s="1"/>
  <c r="A12" i="7"/>
  <c r="G11" i="7"/>
  <c r="H11" i="7" s="1"/>
  <c r="K15" i="21" s="1"/>
  <c r="A11" i="7"/>
  <c r="G10" i="7"/>
  <c r="H10" i="7" s="1"/>
  <c r="K14" i="21" s="1"/>
  <c r="A10" i="7"/>
  <c r="G9" i="7"/>
  <c r="H9" i="7" s="1"/>
  <c r="K13" i="21" s="1"/>
  <c r="A9" i="7"/>
  <c r="G8" i="7"/>
  <c r="H8" i="7" s="1"/>
  <c r="K12" i="21" s="1"/>
  <c r="A8" i="7"/>
  <c r="G7" i="7"/>
  <c r="H7" i="7" s="1"/>
  <c r="K11" i="21" s="1"/>
  <c r="A7" i="7"/>
  <c r="G6" i="7"/>
  <c r="H6" i="7" s="1"/>
  <c r="K10" i="21" s="1"/>
  <c r="A6" i="7"/>
  <c r="G5" i="7"/>
  <c r="H5" i="7" s="1"/>
  <c r="K9" i="21" s="1"/>
  <c r="A5" i="7"/>
  <c r="G4" i="7"/>
  <c r="H4" i="7" s="1"/>
  <c r="K8" i="21" s="1"/>
  <c r="A4" i="7"/>
  <c r="G3" i="7"/>
  <c r="H3" i="7" s="1"/>
  <c r="K7" i="21" s="1"/>
  <c r="A3" i="7"/>
  <c r="A1" i="7"/>
  <c r="G42" i="6"/>
  <c r="H42" i="6" s="1"/>
  <c r="K46" i="20" s="1"/>
  <c r="A42" i="6"/>
  <c r="G41" i="6"/>
  <c r="H41" i="6" s="1"/>
  <c r="K45" i="20" s="1"/>
  <c r="A41" i="6"/>
  <c r="G40" i="6"/>
  <c r="H40" i="6" s="1"/>
  <c r="K44" i="20" s="1"/>
  <c r="A40" i="6"/>
  <c r="G39" i="6"/>
  <c r="H39" i="6" s="1"/>
  <c r="K43" i="20" s="1"/>
  <c r="A39" i="6"/>
  <c r="G38" i="6"/>
  <c r="H38" i="6" s="1"/>
  <c r="K42" i="20" s="1"/>
  <c r="A38" i="6"/>
  <c r="G37" i="6"/>
  <c r="H37" i="6" s="1"/>
  <c r="K41" i="20" s="1"/>
  <c r="A37" i="6"/>
  <c r="G36" i="6"/>
  <c r="H36" i="6" s="1"/>
  <c r="K40" i="20" s="1"/>
  <c r="A36" i="6"/>
  <c r="G35" i="6"/>
  <c r="H35" i="6" s="1"/>
  <c r="K39" i="20" s="1"/>
  <c r="A35" i="6"/>
  <c r="G34" i="6"/>
  <c r="H34" i="6" s="1"/>
  <c r="K38" i="20" s="1"/>
  <c r="A34" i="6"/>
  <c r="G33" i="6"/>
  <c r="H33" i="6" s="1"/>
  <c r="K37" i="20" s="1"/>
  <c r="A33" i="6"/>
  <c r="G32" i="6"/>
  <c r="H32" i="6" s="1"/>
  <c r="K36" i="20" s="1"/>
  <c r="A32" i="6"/>
  <c r="G31" i="6"/>
  <c r="H31" i="6" s="1"/>
  <c r="K35" i="20" s="1"/>
  <c r="A31" i="6"/>
  <c r="G30" i="6"/>
  <c r="H30" i="6" s="1"/>
  <c r="K34" i="20" s="1"/>
  <c r="A30" i="6"/>
  <c r="G29" i="6"/>
  <c r="H29" i="6" s="1"/>
  <c r="K33" i="20" s="1"/>
  <c r="A29" i="6"/>
  <c r="G28" i="6"/>
  <c r="H28" i="6" s="1"/>
  <c r="K32" i="20" s="1"/>
  <c r="A28" i="6"/>
  <c r="G27" i="6"/>
  <c r="H27" i="6" s="1"/>
  <c r="K31" i="20" s="1"/>
  <c r="A27" i="6"/>
  <c r="G26" i="6"/>
  <c r="H26" i="6" s="1"/>
  <c r="K30" i="20" s="1"/>
  <c r="A26" i="6"/>
  <c r="G25" i="6"/>
  <c r="H25" i="6" s="1"/>
  <c r="K29" i="20" s="1"/>
  <c r="A25" i="6"/>
  <c r="G24" i="6"/>
  <c r="H24" i="6" s="1"/>
  <c r="K28" i="20" s="1"/>
  <c r="A24" i="6"/>
  <c r="G23" i="6"/>
  <c r="H23" i="6" s="1"/>
  <c r="K27" i="20" s="1"/>
  <c r="A23" i="6"/>
  <c r="G22" i="6"/>
  <c r="H22" i="6" s="1"/>
  <c r="K26" i="20" s="1"/>
  <c r="A22" i="6"/>
  <c r="G21" i="6"/>
  <c r="H21" i="6" s="1"/>
  <c r="K25" i="20" s="1"/>
  <c r="A21" i="6"/>
  <c r="G20" i="6"/>
  <c r="H20" i="6" s="1"/>
  <c r="K24" i="20" s="1"/>
  <c r="A20" i="6"/>
  <c r="G19" i="6"/>
  <c r="H19" i="6" s="1"/>
  <c r="K23" i="20" s="1"/>
  <c r="A19" i="6"/>
  <c r="G18" i="6"/>
  <c r="H18" i="6" s="1"/>
  <c r="K22" i="20" s="1"/>
  <c r="A18" i="6"/>
  <c r="G17" i="6"/>
  <c r="H17" i="6" s="1"/>
  <c r="K21" i="20" s="1"/>
  <c r="A17" i="6"/>
  <c r="G16" i="6"/>
  <c r="H16" i="6" s="1"/>
  <c r="K20" i="20" s="1"/>
  <c r="A16" i="6"/>
  <c r="G15" i="6"/>
  <c r="H15" i="6" s="1"/>
  <c r="K19" i="20" s="1"/>
  <c r="A15" i="6"/>
  <c r="G14" i="6"/>
  <c r="H14" i="6" s="1"/>
  <c r="K18" i="20" s="1"/>
  <c r="A14" i="6"/>
  <c r="G13" i="6"/>
  <c r="H13" i="6" s="1"/>
  <c r="K17" i="20" s="1"/>
  <c r="W17" i="20" s="1"/>
  <c r="A13" i="6"/>
  <c r="G12" i="6"/>
  <c r="H12" i="6" s="1"/>
  <c r="K16" i="20" s="1"/>
  <c r="A12" i="6"/>
  <c r="G11" i="6"/>
  <c r="H11" i="6" s="1"/>
  <c r="K15" i="20" s="1"/>
  <c r="A11" i="6"/>
  <c r="G10" i="6"/>
  <c r="H10" i="6" s="1"/>
  <c r="K14" i="20" s="1"/>
  <c r="A10" i="6"/>
  <c r="G9" i="6"/>
  <c r="H9" i="6" s="1"/>
  <c r="K13" i="20" s="1"/>
  <c r="A9" i="6"/>
  <c r="G8" i="6"/>
  <c r="H8" i="6" s="1"/>
  <c r="K12" i="20" s="1"/>
  <c r="A8" i="6"/>
  <c r="G7" i="6"/>
  <c r="H7" i="6" s="1"/>
  <c r="K11" i="20" s="1"/>
  <c r="A7" i="6"/>
  <c r="G6" i="6"/>
  <c r="H6" i="6" s="1"/>
  <c r="K10" i="20" s="1"/>
  <c r="A6" i="6"/>
  <c r="G5" i="6"/>
  <c r="H5" i="6" s="1"/>
  <c r="K9" i="20" s="1"/>
  <c r="A5" i="6"/>
  <c r="G4" i="6"/>
  <c r="H4" i="6" s="1"/>
  <c r="K8" i="20" s="1"/>
  <c r="A4" i="6"/>
  <c r="G3" i="6"/>
  <c r="H3" i="6" s="1"/>
  <c r="K7" i="20" s="1"/>
  <c r="A3" i="6"/>
  <c r="A1" i="6"/>
  <c r="G42" i="5"/>
  <c r="H42" i="5" s="1"/>
  <c r="K46" i="19" s="1"/>
  <c r="A42" i="5"/>
  <c r="G41" i="5"/>
  <c r="H41" i="5" s="1"/>
  <c r="K45" i="19" s="1"/>
  <c r="A41" i="5"/>
  <c r="G40" i="5"/>
  <c r="H40" i="5" s="1"/>
  <c r="K44" i="19" s="1"/>
  <c r="A40" i="5"/>
  <c r="G39" i="5"/>
  <c r="H39" i="5" s="1"/>
  <c r="K43" i="19" s="1"/>
  <c r="A39" i="5"/>
  <c r="G38" i="5"/>
  <c r="H38" i="5" s="1"/>
  <c r="K42" i="19" s="1"/>
  <c r="A38" i="5"/>
  <c r="G37" i="5"/>
  <c r="H37" i="5" s="1"/>
  <c r="K41" i="19" s="1"/>
  <c r="A37" i="5"/>
  <c r="G36" i="5"/>
  <c r="H36" i="5" s="1"/>
  <c r="K40" i="19" s="1"/>
  <c r="A36" i="5"/>
  <c r="G35" i="5"/>
  <c r="H35" i="5" s="1"/>
  <c r="K39" i="19" s="1"/>
  <c r="A35" i="5"/>
  <c r="G34" i="5"/>
  <c r="H34" i="5" s="1"/>
  <c r="K38" i="19" s="1"/>
  <c r="A34" i="5"/>
  <c r="G33" i="5"/>
  <c r="H33" i="5" s="1"/>
  <c r="K37" i="19" s="1"/>
  <c r="A33" i="5"/>
  <c r="G32" i="5"/>
  <c r="H32" i="5" s="1"/>
  <c r="K36" i="19" s="1"/>
  <c r="A32" i="5"/>
  <c r="G31" i="5"/>
  <c r="H31" i="5" s="1"/>
  <c r="K35" i="19" s="1"/>
  <c r="A31" i="5"/>
  <c r="G30" i="5"/>
  <c r="H30" i="5" s="1"/>
  <c r="K34" i="19" s="1"/>
  <c r="A30" i="5"/>
  <c r="G29" i="5"/>
  <c r="H29" i="5" s="1"/>
  <c r="K33" i="19" s="1"/>
  <c r="A29" i="5"/>
  <c r="G28" i="5"/>
  <c r="H28" i="5" s="1"/>
  <c r="K32" i="19" s="1"/>
  <c r="W32" i="19" s="1"/>
  <c r="A28" i="5"/>
  <c r="G27" i="5"/>
  <c r="H27" i="5" s="1"/>
  <c r="K31" i="19" s="1"/>
  <c r="A27" i="5"/>
  <c r="G26" i="5"/>
  <c r="H26" i="5" s="1"/>
  <c r="K30" i="19" s="1"/>
  <c r="A26" i="5"/>
  <c r="G25" i="5"/>
  <c r="H25" i="5" s="1"/>
  <c r="K29" i="19" s="1"/>
  <c r="A25" i="5"/>
  <c r="G24" i="5"/>
  <c r="H24" i="5" s="1"/>
  <c r="K28" i="19" s="1"/>
  <c r="A24" i="5"/>
  <c r="G23" i="5"/>
  <c r="H23" i="5" s="1"/>
  <c r="K27" i="19" s="1"/>
  <c r="A23" i="5"/>
  <c r="G22" i="5"/>
  <c r="H22" i="5" s="1"/>
  <c r="K26" i="19" s="1"/>
  <c r="A22" i="5"/>
  <c r="G21" i="5"/>
  <c r="H21" i="5" s="1"/>
  <c r="K25" i="19" s="1"/>
  <c r="A21" i="5"/>
  <c r="G20" i="5"/>
  <c r="H20" i="5" s="1"/>
  <c r="K24" i="19" s="1"/>
  <c r="A20" i="5"/>
  <c r="G19" i="5"/>
  <c r="H19" i="5" s="1"/>
  <c r="K23" i="19" s="1"/>
  <c r="A19" i="5"/>
  <c r="G18" i="5"/>
  <c r="H18" i="5" s="1"/>
  <c r="K22" i="19" s="1"/>
  <c r="W22" i="19" s="1"/>
  <c r="A18" i="5"/>
  <c r="G17" i="5"/>
  <c r="H17" i="5" s="1"/>
  <c r="K21" i="19" s="1"/>
  <c r="W21" i="19" s="1"/>
  <c r="A17" i="5"/>
  <c r="G16" i="5"/>
  <c r="H16" i="5" s="1"/>
  <c r="K20" i="19" s="1"/>
  <c r="A16" i="5"/>
  <c r="G15" i="5"/>
  <c r="H15" i="5" s="1"/>
  <c r="K19" i="19" s="1"/>
  <c r="A15" i="5"/>
  <c r="G14" i="5"/>
  <c r="H14" i="5" s="1"/>
  <c r="K18" i="19" s="1"/>
  <c r="A14" i="5"/>
  <c r="G13" i="5"/>
  <c r="H13" i="5" s="1"/>
  <c r="K17" i="19" s="1"/>
  <c r="A13" i="5"/>
  <c r="G12" i="5"/>
  <c r="H12" i="5" s="1"/>
  <c r="K16" i="19" s="1"/>
  <c r="A12" i="5"/>
  <c r="G11" i="5"/>
  <c r="H11" i="5" s="1"/>
  <c r="K15" i="19" s="1"/>
  <c r="A11" i="5"/>
  <c r="G10" i="5"/>
  <c r="H10" i="5" s="1"/>
  <c r="K14" i="19" s="1"/>
  <c r="A10" i="5"/>
  <c r="G9" i="5"/>
  <c r="H9" i="5" s="1"/>
  <c r="K13" i="19" s="1"/>
  <c r="A9" i="5"/>
  <c r="G8" i="5"/>
  <c r="H8" i="5" s="1"/>
  <c r="K12" i="19" s="1"/>
  <c r="A8" i="5"/>
  <c r="G7" i="5"/>
  <c r="H7" i="5" s="1"/>
  <c r="K11" i="19" s="1"/>
  <c r="A7" i="5"/>
  <c r="G6" i="5"/>
  <c r="H6" i="5" s="1"/>
  <c r="K10" i="19" s="1"/>
  <c r="A6" i="5"/>
  <c r="G5" i="5"/>
  <c r="H5" i="5" s="1"/>
  <c r="K9" i="19" s="1"/>
  <c r="A5" i="5"/>
  <c r="G4" i="5"/>
  <c r="H4" i="5" s="1"/>
  <c r="K8" i="19" s="1"/>
  <c r="A4" i="5"/>
  <c r="G3" i="5"/>
  <c r="H3" i="5" s="1"/>
  <c r="K7" i="19" s="1"/>
  <c r="A3" i="5"/>
  <c r="A1" i="5"/>
  <c r="G42" i="4"/>
  <c r="H42" i="4" s="1"/>
  <c r="K46" i="18" s="1"/>
  <c r="A42" i="4"/>
  <c r="G41" i="4"/>
  <c r="H41" i="4" s="1"/>
  <c r="K45" i="18" s="1"/>
  <c r="A41" i="4"/>
  <c r="H40" i="4"/>
  <c r="K44" i="18" s="1"/>
  <c r="G40" i="4"/>
  <c r="A40" i="4"/>
  <c r="G39" i="4"/>
  <c r="H39" i="4" s="1"/>
  <c r="K43" i="18" s="1"/>
  <c r="A39" i="4"/>
  <c r="G38" i="4"/>
  <c r="H38" i="4" s="1"/>
  <c r="K42" i="18" s="1"/>
  <c r="A38" i="4"/>
  <c r="G37" i="4"/>
  <c r="H37" i="4" s="1"/>
  <c r="K41" i="18" s="1"/>
  <c r="A37" i="4"/>
  <c r="H36" i="4"/>
  <c r="K40" i="18" s="1"/>
  <c r="G36" i="4"/>
  <c r="A36" i="4"/>
  <c r="G35" i="4"/>
  <c r="H35" i="4" s="1"/>
  <c r="K39" i="18" s="1"/>
  <c r="A35" i="4"/>
  <c r="G34" i="4"/>
  <c r="H34" i="4" s="1"/>
  <c r="K38" i="18" s="1"/>
  <c r="A34" i="4"/>
  <c r="G33" i="4"/>
  <c r="H33" i="4" s="1"/>
  <c r="K37" i="18" s="1"/>
  <c r="A33" i="4"/>
  <c r="G32" i="4"/>
  <c r="H32" i="4" s="1"/>
  <c r="K36" i="18" s="1"/>
  <c r="A32" i="4"/>
  <c r="G31" i="4"/>
  <c r="H31" i="4" s="1"/>
  <c r="K35" i="18" s="1"/>
  <c r="A31" i="4"/>
  <c r="G30" i="4"/>
  <c r="H30" i="4" s="1"/>
  <c r="K34" i="18" s="1"/>
  <c r="A30" i="4"/>
  <c r="G29" i="4"/>
  <c r="H29" i="4" s="1"/>
  <c r="K33" i="18" s="1"/>
  <c r="A29" i="4"/>
  <c r="G28" i="4"/>
  <c r="H28" i="4" s="1"/>
  <c r="K32" i="18" s="1"/>
  <c r="A28" i="4"/>
  <c r="G27" i="4"/>
  <c r="H27" i="4" s="1"/>
  <c r="K31" i="18" s="1"/>
  <c r="A27" i="4"/>
  <c r="G26" i="4"/>
  <c r="H26" i="4" s="1"/>
  <c r="K30" i="18" s="1"/>
  <c r="A26" i="4"/>
  <c r="G25" i="4"/>
  <c r="H25" i="4" s="1"/>
  <c r="K29" i="18" s="1"/>
  <c r="A25" i="4"/>
  <c r="G24" i="4"/>
  <c r="H24" i="4" s="1"/>
  <c r="K28" i="18" s="1"/>
  <c r="A24" i="4"/>
  <c r="G23" i="4"/>
  <c r="H23" i="4" s="1"/>
  <c r="K27" i="18" s="1"/>
  <c r="A23" i="4"/>
  <c r="G22" i="4"/>
  <c r="H22" i="4" s="1"/>
  <c r="K26" i="18" s="1"/>
  <c r="A22" i="4"/>
  <c r="G21" i="4"/>
  <c r="H21" i="4" s="1"/>
  <c r="K25" i="18" s="1"/>
  <c r="A21" i="4"/>
  <c r="G20" i="4"/>
  <c r="H20" i="4" s="1"/>
  <c r="K24" i="18" s="1"/>
  <c r="A20" i="4"/>
  <c r="G19" i="4"/>
  <c r="H19" i="4" s="1"/>
  <c r="K23" i="18" s="1"/>
  <c r="A19" i="4"/>
  <c r="G18" i="4"/>
  <c r="H18" i="4" s="1"/>
  <c r="K22" i="18" s="1"/>
  <c r="A18" i="4"/>
  <c r="G17" i="4"/>
  <c r="H17" i="4" s="1"/>
  <c r="K21" i="18" s="1"/>
  <c r="A17" i="4"/>
  <c r="G16" i="4"/>
  <c r="H16" i="4" s="1"/>
  <c r="K20" i="18" s="1"/>
  <c r="A16" i="4"/>
  <c r="G15" i="4"/>
  <c r="H15" i="4" s="1"/>
  <c r="K19" i="18" s="1"/>
  <c r="A15" i="4"/>
  <c r="G14" i="4"/>
  <c r="H14" i="4" s="1"/>
  <c r="K18" i="18" s="1"/>
  <c r="A14" i="4"/>
  <c r="G13" i="4"/>
  <c r="H13" i="4" s="1"/>
  <c r="K17" i="18" s="1"/>
  <c r="A13" i="4"/>
  <c r="G12" i="4"/>
  <c r="H12" i="4" s="1"/>
  <c r="K16" i="18" s="1"/>
  <c r="A12" i="4"/>
  <c r="G11" i="4"/>
  <c r="H11" i="4" s="1"/>
  <c r="K15" i="18" s="1"/>
  <c r="A11" i="4"/>
  <c r="G10" i="4"/>
  <c r="H10" i="4" s="1"/>
  <c r="K14" i="18" s="1"/>
  <c r="A10" i="4"/>
  <c r="G9" i="4"/>
  <c r="H9" i="4" s="1"/>
  <c r="K13" i="18" s="1"/>
  <c r="A9" i="4"/>
  <c r="G8" i="4"/>
  <c r="H8" i="4" s="1"/>
  <c r="K12" i="18" s="1"/>
  <c r="A8" i="4"/>
  <c r="G7" i="4"/>
  <c r="H7" i="4" s="1"/>
  <c r="K11" i="18" s="1"/>
  <c r="A7" i="4"/>
  <c r="G6" i="4"/>
  <c r="H6" i="4" s="1"/>
  <c r="K10" i="18" s="1"/>
  <c r="A6" i="4"/>
  <c r="G5" i="4"/>
  <c r="H5" i="4" s="1"/>
  <c r="K9" i="18" s="1"/>
  <c r="A5" i="4"/>
  <c r="G4" i="4"/>
  <c r="H4" i="4" s="1"/>
  <c r="K8" i="18" s="1"/>
  <c r="A4" i="4"/>
  <c r="G3" i="4"/>
  <c r="H3" i="4" s="1"/>
  <c r="K7" i="18" s="1"/>
  <c r="A3" i="4"/>
  <c r="A1" i="4"/>
  <c r="H32" i="3"/>
  <c r="H31" i="3"/>
  <c r="H28" i="3"/>
  <c r="G28" i="3"/>
  <c r="D28" i="3"/>
  <c r="C28" i="3"/>
  <c r="H27" i="3"/>
  <c r="G27" i="3"/>
  <c r="D27" i="3"/>
  <c r="C27" i="3"/>
  <c r="C14" i="22" l="1"/>
  <c r="D10" i="10" s="1"/>
  <c r="W110" i="13"/>
  <c r="D36" i="10"/>
  <c r="D40" i="10"/>
  <c r="D41" i="10"/>
  <c r="AD103" i="14"/>
  <c r="AD7" i="14"/>
  <c r="AD106" i="16"/>
  <c r="AD109" i="16"/>
  <c r="AD112" i="15"/>
  <c r="AD7" i="15"/>
  <c r="AD15" i="15"/>
  <c r="W20" i="20"/>
  <c r="W8" i="20"/>
  <c r="E4" i="10"/>
  <c r="G4" i="10"/>
  <c r="AD106" i="15"/>
  <c r="AD107" i="16"/>
  <c r="AD113" i="16"/>
  <c r="AD16" i="16"/>
  <c r="AD52" i="16"/>
  <c r="AD105" i="15"/>
  <c r="AD109" i="14"/>
  <c r="AD105" i="16"/>
  <c r="AD97" i="17"/>
  <c r="AD111" i="16"/>
  <c r="AD108" i="14"/>
  <c r="AD64" i="15"/>
  <c r="AD35" i="14"/>
  <c r="AD47" i="14"/>
  <c r="AD100" i="14"/>
  <c r="AD107" i="15"/>
  <c r="AD31" i="15"/>
  <c r="AD111" i="15"/>
  <c r="AD32" i="16"/>
  <c r="AD111" i="14"/>
  <c r="AD18" i="15"/>
  <c r="AD33" i="15"/>
  <c r="AD41" i="15"/>
  <c r="AD53" i="15"/>
  <c r="AD79" i="15"/>
  <c r="AD19" i="16"/>
  <c r="AD24" i="16"/>
  <c r="AD25" i="16"/>
  <c r="AD14" i="17"/>
  <c r="AD26" i="17"/>
  <c r="AD38" i="17"/>
  <c r="AD50" i="17"/>
  <c r="AD62" i="17"/>
  <c r="AD74" i="17"/>
  <c r="AD86" i="17"/>
  <c r="AD95" i="17"/>
  <c r="AD101" i="15"/>
  <c r="AD48" i="16"/>
  <c r="AD60" i="16"/>
  <c r="AD67" i="16"/>
  <c r="AD84" i="16"/>
  <c r="AD97" i="16"/>
  <c r="AD13" i="17"/>
  <c r="AD25" i="17"/>
  <c r="AD37" i="17"/>
  <c r="AD49" i="17"/>
  <c r="AD61" i="17"/>
  <c r="AD73" i="17"/>
  <c r="AD85" i="17"/>
  <c r="AD94" i="17"/>
  <c r="AD85" i="15"/>
  <c r="AD93" i="15"/>
  <c r="AD97" i="15"/>
  <c r="AD14" i="16"/>
  <c r="AD23" i="16"/>
  <c r="AD47" i="16"/>
  <c r="AD93" i="17"/>
  <c r="AD37" i="15"/>
  <c r="AD81" i="15"/>
  <c r="AD11" i="17"/>
  <c r="AD23" i="17"/>
  <c r="AD35" i="17"/>
  <c r="AD47" i="17"/>
  <c r="AD59" i="17"/>
  <c r="AD71" i="17"/>
  <c r="AD83" i="17"/>
  <c r="AD104" i="17"/>
  <c r="AD29" i="14"/>
  <c r="AD101" i="14"/>
  <c r="AD88" i="15"/>
  <c r="AD103" i="17"/>
  <c r="AD17" i="14"/>
  <c r="AD39" i="14"/>
  <c r="AD40" i="14"/>
  <c r="AD45" i="14"/>
  <c r="AD7" i="17"/>
  <c r="AD19" i="17"/>
  <c r="AD31" i="17"/>
  <c r="AD43" i="17"/>
  <c r="AD55" i="17"/>
  <c r="AD67" i="17"/>
  <c r="AD79" i="17"/>
  <c r="AD100" i="17"/>
  <c r="AD51" i="14"/>
  <c r="AD23" i="15"/>
  <c r="W109" i="13"/>
  <c r="AD99" i="14"/>
  <c r="AD112" i="14"/>
  <c r="AD47" i="15"/>
  <c r="AD59" i="15"/>
  <c r="AD91" i="15"/>
  <c r="AD95" i="15"/>
  <c r="AD26" i="16"/>
  <c r="AD101" i="17"/>
  <c r="W8" i="13"/>
  <c r="W14" i="13"/>
  <c r="W20" i="13"/>
  <c r="W26" i="13"/>
  <c r="W32" i="13"/>
  <c r="W38" i="13"/>
  <c r="W44" i="13"/>
  <c r="W50" i="13"/>
  <c r="W56" i="13"/>
  <c r="W62" i="13"/>
  <c r="W68" i="13"/>
  <c r="W74" i="13"/>
  <c r="W80" i="13"/>
  <c r="W86" i="13"/>
  <c r="W92" i="13"/>
  <c r="W98" i="13"/>
  <c r="W104" i="13"/>
  <c r="AD24" i="14"/>
  <c r="AD55" i="14"/>
  <c r="AD67" i="14"/>
  <c r="AD91" i="14"/>
  <c r="AD34" i="15"/>
  <c r="AD39" i="15"/>
  <c r="AD42" i="15"/>
  <c r="AD46" i="15"/>
  <c r="AD87" i="15"/>
  <c r="AD103" i="15"/>
  <c r="AD108" i="15"/>
  <c r="AD113" i="15"/>
  <c r="AD13" i="16"/>
  <c r="AD33" i="16"/>
  <c r="AD81" i="16"/>
  <c r="AD87" i="16"/>
  <c r="AD13" i="15"/>
  <c r="AD22" i="15"/>
  <c r="AD26" i="15"/>
  <c r="AD83" i="15"/>
  <c r="AD57" i="16"/>
  <c r="AD114" i="16"/>
  <c r="AD18" i="17"/>
  <c r="AD30" i="17"/>
  <c r="AD42" i="17"/>
  <c r="AD54" i="17"/>
  <c r="AD66" i="17"/>
  <c r="AD78" i="17"/>
  <c r="AD99" i="17"/>
  <c r="AD49" i="14"/>
  <c r="AD60" i="14"/>
  <c r="AD61" i="14"/>
  <c r="AD78" i="14"/>
  <c r="AD80" i="14"/>
  <c r="AD85" i="14"/>
  <c r="AD90" i="14"/>
  <c r="AD96" i="14"/>
  <c r="AD97" i="14"/>
  <c r="AD110" i="14"/>
  <c r="AD21" i="15"/>
  <c r="AD25" i="15"/>
  <c r="AD50" i="15"/>
  <c r="AD51" i="15"/>
  <c r="AD54" i="15"/>
  <c r="AD58" i="15"/>
  <c r="AD82" i="15"/>
  <c r="AD94" i="15"/>
  <c r="AD75" i="16"/>
  <c r="AD17" i="17"/>
  <c r="AD29" i="17"/>
  <c r="AD41" i="17"/>
  <c r="AD53" i="17"/>
  <c r="AD65" i="17"/>
  <c r="AD77" i="17"/>
  <c r="AD98" i="17"/>
  <c r="AD30" i="14"/>
  <c r="AD36" i="14"/>
  <c r="AD73" i="14"/>
  <c r="AD57" i="15"/>
  <c r="W10" i="13"/>
  <c r="W16" i="13"/>
  <c r="W22" i="13"/>
  <c r="W28" i="13"/>
  <c r="W34" i="13"/>
  <c r="W40" i="13"/>
  <c r="W46" i="13"/>
  <c r="W52" i="13"/>
  <c r="W58" i="13"/>
  <c r="W64" i="13"/>
  <c r="W70" i="13"/>
  <c r="W76" i="13"/>
  <c r="W82" i="13"/>
  <c r="W88" i="13"/>
  <c r="W94" i="13"/>
  <c r="AD11" i="14"/>
  <c r="AD54" i="14"/>
  <c r="AD66" i="14"/>
  <c r="AD72" i="14"/>
  <c r="AD102" i="14"/>
  <c r="AD61" i="15"/>
  <c r="AD65" i="15"/>
  <c r="AD69" i="15"/>
  <c r="AD99" i="15"/>
  <c r="AD102" i="15"/>
  <c r="AD112" i="16"/>
  <c r="AD15" i="17"/>
  <c r="AD27" i="17"/>
  <c r="AD39" i="17"/>
  <c r="AD51" i="17"/>
  <c r="AD63" i="17"/>
  <c r="AD75" i="17"/>
  <c r="AD87" i="17"/>
  <c r="AD96" i="17"/>
  <c r="W106" i="13"/>
  <c r="AD9" i="14"/>
  <c r="AD15" i="14"/>
  <c r="AD16" i="14"/>
  <c r="AD28" i="14"/>
  <c r="AD71" i="14"/>
  <c r="AD77" i="14"/>
  <c r="AD83" i="14"/>
  <c r="AD84" i="14"/>
  <c r="AD88" i="14"/>
  <c r="AD52" i="15"/>
  <c r="AD77" i="15"/>
  <c r="AD35" i="16"/>
  <c r="AD42" i="16"/>
  <c r="AD44" i="16"/>
  <c r="AD91" i="16"/>
  <c r="AD98" i="16"/>
  <c r="AD107" i="14"/>
  <c r="AD29" i="15"/>
  <c r="AD110" i="15"/>
  <c r="AD12" i="16"/>
  <c r="AD17" i="16"/>
  <c r="AD110" i="16"/>
  <c r="W112" i="13"/>
  <c r="AD33" i="14"/>
  <c r="AD52" i="14"/>
  <c r="AD58" i="14"/>
  <c r="AD64" i="14"/>
  <c r="AD75" i="14"/>
  <c r="AD81" i="14"/>
  <c r="AD87" i="14"/>
  <c r="AD19" i="15"/>
  <c r="AD27" i="15"/>
  <c r="AD48" i="15"/>
  <c r="AD60" i="15"/>
  <c r="AD11" i="16"/>
  <c r="D39" i="10"/>
  <c r="W108" i="13"/>
  <c r="AD27" i="14"/>
  <c r="AD106" i="14"/>
  <c r="AD113" i="14"/>
  <c r="AD35" i="15"/>
  <c r="AD63" i="15"/>
  <c r="AD76" i="15"/>
  <c r="AD114" i="15"/>
  <c r="AD36" i="16"/>
  <c r="E2" i="13"/>
  <c r="H33" i="3"/>
  <c r="H34" i="3" s="1"/>
  <c r="AD8" i="14"/>
  <c r="AD19" i="14"/>
  <c r="AD41" i="14"/>
  <c r="AD68" i="14"/>
  <c r="AD93" i="14"/>
  <c r="AD10" i="15"/>
  <c r="AD55" i="15"/>
  <c r="AD75" i="15"/>
  <c r="AD89" i="15"/>
  <c r="AD9" i="16"/>
  <c r="AD108" i="16"/>
  <c r="D34" i="10" s="1"/>
  <c r="AD102" i="17"/>
  <c r="W7" i="13"/>
  <c r="W13" i="13"/>
  <c r="W19" i="13"/>
  <c r="W25" i="13"/>
  <c r="W31" i="13"/>
  <c r="W37" i="13"/>
  <c r="W43" i="13"/>
  <c r="W49" i="13"/>
  <c r="W55" i="13"/>
  <c r="W61" i="13"/>
  <c r="W67" i="13"/>
  <c r="W73" i="13"/>
  <c r="W79" i="13"/>
  <c r="W85" i="13"/>
  <c r="W91" i="13"/>
  <c r="W97" i="13"/>
  <c r="W103" i="13"/>
  <c r="W113" i="13"/>
  <c r="W100" i="13"/>
  <c r="W12" i="13"/>
  <c r="W18" i="13"/>
  <c r="W24" i="13"/>
  <c r="W36" i="13"/>
  <c r="W42" i="13"/>
  <c r="W48" i="13"/>
  <c r="W54" i="13"/>
  <c r="W60" i="13"/>
  <c r="W66" i="13"/>
  <c r="W72" i="13"/>
  <c r="W78" i="13"/>
  <c r="W84" i="13"/>
  <c r="W90" i="13"/>
  <c r="W96" i="13"/>
  <c r="W102" i="13"/>
  <c r="W107" i="13"/>
  <c r="W111" i="13"/>
  <c r="W30" i="13"/>
  <c r="C16" i="12"/>
  <c r="D16" i="10" s="1"/>
  <c r="W22" i="20"/>
  <c r="W24" i="20"/>
  <c r="W23" i="20"/>
  <c r="W34" i="19"/>
  <c r="W33" i="19"/>
  <c r="W36" i="19"/>
  <c r="W35" i="19"/>
  <c r="W31" i="19"/>
  <c r="W10" i="18"/>
  <c r="W9" i="18"/>
  <c r="C14" i="12"/>
  <c r="D14" i="10" s="1"/>
  <c r="C13" i="12"/>
  <c r="D13" i="10" s="1"/>
  <c r="AD73" i="15"/>
  <c r="AD100" i="15"/>
  <c r="AD8" i="17"/>
  <c r="AD20" i="17"/>
  <c r="AD32" i="17"/>
  <c r="AD44" i="17"/>
  <c r="AD56" i="17"/>
  <c r="AD68" i="17"/>
  <c r="AD80" i="17"/>
  <c r="AD32" i="14"/>
  <c r="D51" i="10"/>
  <c r="AD20" i="16"/>
  <c r="AD23" i="14"/>
  <c r="AD42" i="14"/>
  <c r="AD48" i="14"/>
  <c r="AD92" i="14"/>
  <c r="AD30" i="15"/>
  <c r="AD40" i="15"/>
  <c r="AD43" i="15"/>
  <c r="AD72" i="15"/>
  <c r="AD56" i="16"/>
  <c r="AD93" i="16"/>
  <c r="AD45" i="15"/>
  <c r="D25" i="10"/>
  <c r="E2" i="11"/>
  <c r="D8" i="10" s="1"/>
  <c r="W9" i="13"/>
  <c r="W15" i="13"/>
  <c r="W21" i="13"/>
  <c r="W27" i="13"/>
  <c r="W33" i="13"/>
  <c r="W39" i="13"/>
  <c r="W45" i="13"/>
  <c r="W51" i="13"/>
  <c r="W57" i="13"/>
  <c r="W63" i="13"/>
  <c r="W69" i="13"/>
  <c r="W75" i="13"/>
  <c r="W81" i="13"/>
  <c r="W87" i="13"/>
  <c r="W93" i="13"/>
  <c r="W99" i="13"/>
  <c r="W105" i="13"/>
  <c r="AD31" i="14"/>
  <c r="AD53" i="14"/>
  <c r="AD79" i="14"/>
  <c r="AD49" i="16"/>
  <c r="AD16" i="17"/>
  <c r="AD28" i="17"/>
  <c r="AD40" i="17"/>
  <c r="AD52" i="17"/>
  <c r="AD64" i="17"/>
  <c r="AD76" i="17"/>
  <c r="AD34" i="14"/>
  <c r="AD59" i="14"/>
  <c r="AD65" i="14"/>
  <c r="D26" i="10"/>
  <c r="AD71" i="15"/>
  <c r="AD55" i="16"/>
  <c r="AD68" i="16"/>
  <c r="AD80" i="16"/>
  <c r="AD86" i="16"/>
  <c r="AD104" i="16"/>
  <c r="AD9" i="15"/>
  <c r="AD67" i="15"/>
  <c r="W11" i="13"/>
  <c r="W17" i="13"/>
  <c r="W23" i="13"/>
  <c r="W29" i="13"/>
  <c r="W35" i="13"/>
  <c r="W41" i="13"/>
  <c r="W47" i="13"/>
  <c r="W53" i="13"/>
  <c r="W59" i="13"/>
  <c r="W65" i="13"/>
  <c r="W71" i="13"/>
  <c r="W77" i="13"/>
  <c r="W83" i="13"/>
  <c r="W89" i="13"/>
  <c r="W95" i="13"/>
  <c r="W101" i="13"/>
  <c r="AD20" i="14"/>
  <c r="AD76" i="14"/>
  <c r="AD89" i="14"/>
  <c r="AD95" i="14"/>
  <c r="AD104" i="14"/>
  <c r="AD8" i="15"/>
  <c r="AD16" i="15"/>
  <c r="AD24" i="15"/>
  <c r="AD49" i="15"/>
  <c r="AD66" i="15"/>
  <c r="AD70" i="15"/>
  <c r="AD8" i="16"/>
  <c r="AD37" i="16"/>
  <c r="AD12" i="17"/>
  <c r="AD24" i="17"/>
  <c r="AD36" i="17"/>
  <c r="AD48" i="17"/>
  <c r="AD60" i="17"/>
  <c r="AD72" i="17"/>
  <c r="AD84" i="17"/>
  <c r="AD13" i="14"/>
  <c r="AD57" i="14"/>
  <c r="AD28" i="16"/>
  <c r="AD102" i="16"/>
  <c r="AD12" i="14"/>
  <c r="AD25" i="14"/>
  <c r="AD44" i="14"/>
  <c r="AD69" i="14"/>
  <c r="AD12" i="15"/>
  <c r="AD17" i="15"/>
  <c r="AD28" i="15"/>
  <c r="AD34" i="16"/>
  <c r="AD40" i="16"/>
  <c r="AD10" i="17"/>
  <c r="AD22" i="17"/>
  <c r="AD34" i="17"/>
  <c r="AD46" i="17"/>
  <c r="AD58" i="17"/>
  <c r="AD70" i="17"/>
  <c r="AD82" i="17"/>
  <c r="AD78" i="15"/>
  <c r="AD18" i="14"/>
  <c r="AD21" i="14"/>
  <c r="AD37" i="14"/>
  <c r="AD43" i="14"/>
  <c r="AD56" i="14"/>
  <c r="AD62" i="14"/>
  <c r="AD63" i="14"/>
  <c r="AD11" i="15"/>
  <c r="AD36" i="15"/>
  <c r="AD27" i="16"/>
  <c r="AD77" i="16"/>
  <c r="AD9" i="17"/>
  <c r="AD21" i="17"/>
  <c r="AD33" i="17"/>
  <c r="AD45" i="17"/>
  <c r="AD57" i="17"/>
  <c r="AD69" i="17"/>
  <c r="AD81" i="17"/>
  <c r="D45" i="10"/>
  <c r="D47" i="10"/>
  <c r="D46" i="10"/>
  <c r="D48" i="10"/>
  <c r="D50" i="10"/>
  <c r="D49" i="10"/>
  <c r="F4" i="10"/>
  <c r="A4" i="10" s="1"/>
  <c r="C15" i="12"/>
  <c r="D15" i="10" s="1"/>
  <c r="D30" i="10"/>
  <c r="D23" i="10"/>
  <c r="AD22" i="14"/>
  <c r="AD94" i="14"/>
  <c r="AD56" i="15"/>
  <c r="AD104" i="15"/>
  <c r="AD10" i="14"/>
  <c r="AD82" i="14"/>
  <c r="AD44" i="15"/>
  <c r="AD98" i="15"/>
  <c r="AD10" i="16"/>
  <c r="AD62" i="16"/>
  <c r="AD63" i="16"/>
  <c r="AD69" i="16"/>
  <c r="AD50" i="14"/>
  <c r="AD38" i="15"/>
  <c r="AD18" i="16"/>
  <c r="AD41" i="16"/>
  <c r="AD70" i="14"/>
  <c r="AD32" i="15"/>
  <c r="AD92" i="15"/>
  <c r="AD38" i="14"/>
  <c r="AD20" i="15"/>
  <c r="AD86" i="15"/>
  <c r="AD31" i="16"/>
  <c r="AD38" i="16"/>
  <c r="AD39" i="16"/>
  <c r="AD46" i="16"/>
  <c r="AD54" i="16"/>
  <c r="AD61" i="16"/>
  <c r="AD26" i="14"/>
  <c r="AD98" i="14"/>
  <c r="AD14" i="15"/>
  <c r="AD96" i="15"/>
  <c r="AD7" i="16"/>
  <c r="AD59" i="16"/>
  <c r="AD73" i="16"/>
  <c r="AD46" i="14"/>
  <c r="AD80" i="15"/>
  <c r="AD15" i="16"/>
  <c r="AD22" i="16"/>
  <c r="AD30" i="16"/>
  <c r="AD45" i="16"/>
  <c r="AD53" i="16"/>
  <c r="AD66" i="16"/>
  <c r="AD78" i="16"/>
  <c r="AD14" i="14"/>
  <c r="AD86" i="14"/>
  <c r="AD74" i="15"/>
  <c r="AD90" i="15"/>
  <c r="AD72" i="16"/>
  <c r="AD89" i="16"/>
  <c r="AD68" i="15"/>
  <c r="AD21" i="16"/>
  <c r="AD29" i="16"/>
  <c r="AD65" i="16"/>
  <c r="AD71" i="16"/>
  <c r="AD74" i="14"/>
  <c r="AD62" i="15"/>
  <c r="AD84" i="15"/>
  <c r="AD43" i="16"/>
  <c r="AD50" i="16"/>
  <c r="AD51" i="16"/>
  <c r="AD58" i="16"/>
  <c r="AD70" i="16"/>
  <c r="AD85" i="16"/>
  <c r="AD92" i="16"/>
  <c r="AD89" i="17"/>
  <c r="AD99" i="16"/>
  <c r="AD88" i="17"/>
  <c r="AD83" i="16"/>
  <c r="AD64" i="16"/>
  <c r="AD74" i="16"/>
  <c r="AD82" i="16"/>
  <c r="AD90" i="16"/>
  <c r="AD103" i="16"/>
  <c r="AD95" i="16"/>
  <c r="AD96" i="16"/>
  <c r="AD79" i="16"/>
  <c r="AD101" i="16"/>
  <c r="AD92" i="17"/>
  <c r="AD94" i="16"/>
  <c r="AD91" i="17"/>
  <c r="AD90" i="17"/>
  <c r="AD100" i="16"/>
  <c r="AD88" i="16"/>
  <c r="AD76" i="16"/>
  <c r="W18" i="19"/>
  <c r="W8" i="19"/>
  <c r="W19" i="19"/>
  <c r="W7" i="19"/>
  <c r="W12" i="19"/>
  <c r="W24" i="19"/>
  <c r="W10" i="19"/>
  <c r="W17" i="19"/>
  <c r="W16" i="19"/>
  <c r="W9" i="19"/>
  <c r="W15" i="19"/>
  <c r="W11" i="20"/>
  <c r="W10" i="20"/>
  <c r="W11" i="21"/>
  <c r="W25" i="19"/>
  <c r="W16" i="20"/>
  <c r="W10" i="21"/>
  <c r="W30" i="19"/>
  <c r="W9" i="21"/>
  <c r="W9" i="20"/>
  <c r="W15" i="20"/>
  <c r="W8" i="21"/>
  <c r="W14" i="19"/>
  <c r="W23" i="19"/>
  <c r="W21" i="20"/>
  <c r="W7" i="21"/>
  <c r="W8" i="18"/>
  <c r="W7" i="18"/>
  <c r="W13" i="19"/>
  <c r="W7" i="20"/>
  <c r="W29" i="19"/>
  <c r="W19" i="20"/>
  <c r="W20" i="19"/>
  <c r="W28" i="19"/>
  <c r="W14" i="20"/>
  <c r="W11" i="19"/>
  <c r="W27" i="19"/>
  <c r="W13" i="20"/>
  <c r="W18" i="20"/>
  <c r="W26" i="19"/>
  <c r="W12" i="20"/>
  <c r="C13" i="22"/>
  <c r="D9" i="10" s="1"/>
  <c r="C15" i="22"/>
  <c r="D11" i="10" s="1"/>
  <c r="D33" i="10" l="1"/>
  <c r="B24" i="10"/>
  <c r="D29" i="10"/>
  <c r="B29" i="10" s="1"/>
  <c r="D44" i="10"/>
  <c r="D38" i="10"/>
  <c r="B38" i="10" s="1"/>
  <c r="D43" i="10"/>
  <c r="B43" i="10" s="1"/>
  <c r="D42" i="10"/>
  <c r="B42" i="10" s="1"/>
  <c r="D17" i="10"/>
  <c r="B17" i="10" s="1"/>
  <c r="D27" i="10"/>
  <c r="B27" i="10" s="1"/>
  <c r="D18" i="10"/>
  <c r="B18" i="10" s="1"/>
  <c r="D22" i="10"/>
  <c r="B22" i="10" s="1"/>
  <c r="W5" i="21"/>
  <c r="D20" i="10" s="1"/>
  <c r="B20" i="10" s="1"/>
  <c r="AD5" i="17"/>
  <c r="D37" i="10" s="1"/>
  <c r="B37" i="10" s="1"/>
  <c r="B51" i="10"/>
  <c r="B45" i="10"/>
  <c r="B10" i="10"/>
  <c r="B48" i="10"/>
  <c r="B25" i="10"/>
  <c r="B12" i="10"/>
  <c r="B44" i="10"/>
  <c r="B23" i="10"/>
  <c r="B31" i="10"/>
  <c r="B11" i="10"/>
  <c r="B50" i="10"/>
  <c r="B30" i="10"/>
  <c r="B16" i="10"/>
  <c r="B49" i="10"/>
  <c r="B36" i="10"/>
  <c r="B15" i="10"/>
  <c r="B9" i="10"/>
  <c r="B41" i="10"/>
  <c r="B35" i="10"/>
  <c r="B14" i="10"/>
  <c r="B47" i="10"/>
  <c r="B8" i="10"/>
  <c r="B40" i="10"/>
  <c r="B34" i="10"/>
  <c r="B13" i="10"/>
  <c r="B46" i="10"/>
  <c r="B26" i="10"/>
  <c r="B39" i="10"/>
  <c r="D28" i="10"/>
  <c r="B28" i="10" s="1"/>
  <c r="D19" i="10"/>
  <c r="B19" i="10" s="1"/>
  <c r="D21" i="10"/>
  <c r="B21" i="10" s="1"/>
  <c r="D32" i="10"/>
  <c r="B32" i="10" s="1"/>
  <c r="B33" i="10"/>
  <c r="B4" i="10" l="1" a="1"/>
  <c r="B4"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1" authorId="0" shapeId="0" xr:uid="{CEAF91EB-C589-174D-BC62-63C5772093E2}">
      <text>
        <r>
          <rPr>
            <sz val="11"/>
            <color theme="1"/>
            <rFont val="Calibri"/>
            <family val="2"/>
            <charset val="128"/>
            <scheme val="minor"/>
          </rPr>
          <t>＜作成要領＞</t>
        </r>
        <r>
          <rPr>
            <sz val="11"/>
            <color theme="1"/>
            <rFont val="Calibri"/>
            <family val="2"/>
            <charset val="128"/>
            <scheme val="minor"/>
          </rPr>
          <t>※</t>
        </r>
        <r>
          <rPr>
            <sz val="11"/>
            <color theme="1"/>
            <rFont val="Calibri"/>
            <family val="2"/>
            <charset val="128"/>
            <scheme val="minor"/>
          </rPr>
          <t>このメモを非表示にしたい場合は、</t>
        </r>
        <r>
          <rPr>
            <sz val="11"/>
            <color theme="1"/>
            <rFont val="Calibri"/>
            <family val="2"/>
            <charset val="128"/>
            <scheme val="minor"/>
          </rPr>
          <t>A1</t>
        </r>
        <r>
          <rPr>
            <sz val="11"/>
            <color theme="1"/>
            <rFont val="Calibri"/>
            <family val="2"/>
            <charset val="128"/>
            <scheme val="minor"/>
          </rPr>
          <t>セルを右クリックして、メモの非表示を選択してください。</t>
        </r>
        <r>
          <rPr>
            <sz val="11"/>
            <color theme="1"/>
            <rFont val="Calibri"/>
            <family val="2"/>
            <charset val="128"/>
            <scheme val="minor"/>
          </rPr>
          <t xml:space="preserve">
</t>
        </r>
        <r>
          <rPr>
            <sz val="11"/>
            <color theme="1"/>
            <rFont val="Calibri"/>
            <family val="2"/>
            <charset val="128"/>
            <scheme val="minor"/>
          </rPr>
          <t xml:space="preserve">
</t>
        </r>
        <r>
          <rPr>
            <sz val="11"/>
            <color theme="1"/>
            <rFont val="Calibri"/>
            <family val="2"/>
            <charset val="128"/>
            <scheme val="minor"/>
          </rPr>
          <t>①新</t>
        </r>
        <r>
          <rPr>
            <sz val="11"/>
            <color theme="1"/>
            <rFont val="Calibri"/>
            <family val="2"/>
            <charset val="128"/>
            <scheme val="minor"/>
          </rPr>
          <t>BI</t>
        </r>
        <r>
          <rPr>
            <sz val="11"/>
            <color theme="1"/>
            <rFont val="Calibri"/>
            <family val="2"/>
            <charset val="128"/>
            <scheme val="minor"/>
          </rPr>
          <t>の「区画状況一覧」から、必要な列を抜粋してこちらに値で貼り付けてください。</t>
        </r>
        <r>
          <rPr>
            <sz val="11"/>
            <color theme="1"/>
            <rFont val="Calibri"/>
            <family val="2"/>
            <charset val="128"/>
            <scheme val="minor"/>
          </rPr>
          <t xml:space="preserve">
</t>
        </r>
        <r>
          <rPr>
            <sz val="11"/>
            <color theme="1"/>
            <rFont val="Calibri"/>
            <family val="2"/>
            <charset val="128"/>
            <scheme val="minor"/>
          </rPr>
          <t>　システム上必要な項目は黄色セルの行のみですが、他の項目に入力があっても問題ありません。</t>
        </r>
        <r>
          <rPr>
            <sz val="11"/>
            <color theme="1"/>
            <rFont val="Calibri"/>
            <family val="2"/>
            <charset val="128"/>
            <scheme val="minor"/>
          </rPr>
          <t xml:space="preserve">
</t>
        </r>
        <r>
          <rPr>
            <sz val="11"/>
            <color theme="1"/>
            <rFont val="Calibri"/>
            <family val="2"/>
            <charset val="128"/>
            <scheme val="minor"/>
          </rPr>
          <t>　未契約住戸の情報を除かずに、全区画情報を貼り付けてください。</t>
        </r>
        <r>
          <rPr>
            <sz val="11"/>
            <color theme="1"/>
            <rFont val="Calibri"/>
            <family val="2"/>
            <charset val="128"/>
            <scheme val="minor"/>
          </rPr>
          <t xml:space="preserve">
</t>
        </r>
        <r>
          <rPr>
            <sz val="11"/>
            <color theme="1"/>
            <rFont val="Calibri"/>
            <family val="2"/>
            <charset val="128"/>
            <scheme val="minor"/>
          </rPr>
          <t xml:space="preserve">
</t>
        </r>
        <r>
          <rPr>
            <sz val="11"/>
            <color theme="1"/>
            <rFont val="Calibri"/>
            <family val="2"/>
            <charset val="128"/>
            <scheme val="minor"/>
          </rPr>
          <t>②法人契約の場合は、手作業による修正が必要です。</t>
        </r>
        <r>
          <rPr>
            <sz val="11"/>
            <color theme="1"/>
            <rFont val="Calibri"/>
            <family val="2"/>
            <charset val="128"/>
            <scheme val="minor"/>
          </rPr>
          <t xml:space="preserve">
</t>
        </r>
        <r>
          <rPr>
            <sz val="11"/>
            <color theme="1"/>
            <rFont val="Calibri"/>
            <family val="2"/>
            <charset val="128"/>
            <scheme val="minor"/>
          </rPr>
          <t>　顧客姓名</t>
        </r>
        <r>
          <rPr>
            <sz val="11"/>
            <color theme="1"/>
            <rFont val="Calibri"/>
            <family val="2"/>
            <charset val="128"/>
            <scheme val="minor"/>
          </rPr>
          <t>(</t>
        </r>
        <r>
          <rPr>
            <sz val="11"/>
            <color theme="1"/>
            <rFont val="Calibri"/>
            <family val="2"/>
            <charset val="128"/>
            <scheme val="minor"/>
          </rPr>
          <t>カナ</t>
        </r>
        <r>
          <rPr>
            <sz val="11"/>
            <color theme="1"/>
            <rFont val="Calibri"/>
            <family val="2"/>
            <charset val="128"/>
            <scheme val="minor"/>
          </rPr>
          <t xml:space="preserve">) </t>
        </r>
        <r>
          <rPr>
            <sz val="11"/>
            <color theme="1"/>
            <rFont val="Calibri"/>
            <family val="2"/>
            <charset val="128"/>
            <scheme val="minor"/>
          </rPr>
          <t>を</t>
        </r>
        <r>
          <rPr>
            <sz val="11"/>
            <color theme="1"/>
            <rFont val="Calibri"/>
            <family val="2"/>
            <charset val="128"/>
            <scheme val="minor"/>
          </rPr>
          <t xml:space="preserve">
</t>
        </r>
        <r>
          <rPr>
            <sz val="11"/>
            <color theme="1"/>
            <rFont val="Calibri"/>
            <family val="2"/>
            <charset val="128"/>
            <scheme val="minor"/>
          </rPr>
          <t>　法人代表者名の姓名（カナ）にご修正お願いします。</t>
        </r>
        <r>
          <rPr>
            <sz val="11"/>
            <color theme="1"/>
            <rFont val="Calibri"/>
            <family val="2"/>
            <charset val="128"/>
            <scheme val="minor"/>
          </rPr>
          <t xml:space="preserve">
</t>
        </r>
        <r>
          <rPr>
            <sz val="11"/>
            <color theme="1"/>
            <rFont val="Calibri"/>
            <family val="2"/>
            <charset val="128"/>
            <scheme val="minor"/>
          </rPr>
          <t>　例：カブシキガイシャオオテマチ　ダイヒョウトリシマリヤク</t>
        </r>
        <r>
          <rPr>
            <sz val="11"/>
            <color theme="1"/>
            <rFont val="Calibri"/>
            <family val="2"/>
            <charset val="128"/>
            <scheme val="minor"/>
          </rPr>
          <t xml:space="preserve"> </t>
        </r>
        <r>
          <rPr>
            <sz val="11"/>
            <color theme="1"/>
            <rFont val="Calibri"/>
            <family val="2"/>
            <charset val="128"/>
            <scheme val="minor"/>
          </rPr>
          <t>ミツビシ</t>
        </r>
        <r>
          <rPr>
            <sz val="11"/>
            <color theme="1"/>
            <rFont val="Calibri"/>
            <family val="2"/>
            <charset val="128"/>
            <scheme val="minor"/>
          </rPr>
          <t xml:space="preserve"> </t>
        </r>
        <r>
          <rPr>
            <sz val="11"/>
            <color theme="1"/>
            <rFont val="Calibri"/>
            <family val="2"/>
            <charset val="128"/>
            <scheme val="minor"/>
          </rPr>
          <t>タロウ</t>
        </r>
        <r>
          <rPr>
            <sz val="11"/>
            <color theme="1"/>
            <rFont val="Calibri"/>
            <family val="2"/>
            <charset val="128"/>
            <scheme val="minor"/>
          </rPr>
          <t xml:space="preserve">
</t>
        </r>
        <r>
          <rPr>
            <sz val="11"/>
            <color theme="1"/>
            <rFont val="Calibri"/>
            <family val="2"/>
            <charset val="128"/>
            <scheme val="minor"/>
          </rPr>
          <t>　　　</t>
        </r>
        <r>
          <rPr>
            <sz val="11"/>
            <color theme="1"/>
            <rFont val="Calibri"/>
            <family val="2"/>
            <charset val="128"/>
            <scheme val="minor"/>
          </rPr>
          <t>⇒</t>
        </r>
        <r>
          <rPr>
            <sz val="11"/>
            <color theme="1"/>
            <rFont val="Calibri"/>
            <family val="2"/>
            <charset val="128"/>
            <scheme val="minor"/>
          </rPr>
          <t>ミツビシ　タロウ</t>
        </r>
        <r>
          <rPr>
            <sz val="11"/>
            <color theme="1"/>
            <rFont val="Calibri"/>
            <family val="2"/>
            <charset val="128"/>
            <scheme val="minor"/>
          </rPr>
          <t xml:space="preserve">
</t>
        </r>
        <r>
          <rPr>
            <sz val="11"/>
            <color theme="1"/>
            <rFont val="Calibri"/>
            <family val="2"/>
            <charset val="128"/>
            <scheme val="minor"/>
          </rPr>
          <t xml:space="preserve">
</t>
        </r>
        <r>
          <rPr>
            <sz val="11"/>
            <color theme="1"/>
            <rFont val="Calibri"/>
            <family val="2"/>
            <charset val="128"/>
            <scheme val="minor"/>
          </rPr>
          <t>③顧客名にミドルネームが入る場合は、手作業による修正が必要です。</t>
        </r>
        <r>
          <rPr>
            <sz val="11"/>
            <color theme="1"/>
            <rFont val="Calibri"/>
            <family val="2"/>
            <charset val="128"/>
            <scheme val="minor"/>
          </rPr>
          <t xml:space="preserve">
</t>
        </r>
        <r>
          <rPr>
            <sz val="11"/>
            <color theme="1"/>
            <rFont val="Calibri"/>
            <family val="2"/>
            <charset val="128"/>
            <scheme val="minor"/>
          </rPr>
          <t>　お名前がラストネーム、ファーストネーム、ミドルネームの順でミツビシ</t>
        </r>
        <r>
          <rPr>
            <sz val="11"/>
            <color theme="1"/>
            <rFont val="Calibri"/>
            <family val="2"/>
            <charset val="128"/>
            <scheme val="minor"/>
          </rPr>
          <t xml:space="preserve">  </t>
        </r>
        <r>
          <rPr>
            <sz val="11"/>
            <color theme="1"/>
            <rFont val="Calibri"/>
            <family val="2"/>
            <charset val="128"/>
            <scheme val="minor"/>
          </rPr>
          <t>タロウ　レジデンスの場合</t>
        </r>
        <r>
          <rPr>
            <sz val="11"/>
            <color theme="1"/>
            <rFont val="Calibri"/>
            <family val="2"/>
            <charset val="128"/>
            <scheme val="minor"/>
          </rPr>
          <t xml:space="preserve">
</t>
        </r>
        <r>
          <rPr>
            <sz val="11"/>
            <color theme="1"/>
            <rFont val="Calibri"/>
            <family val="2"/>
            <charset val="128"/>
            <scheme val="minor"/>
          </rPr>
          <t>　セイ</t>
        </r>
        <r>
          <rPr>
            <sz val="11"/>
            <color theme="1"/>
            <rFont val="Calibri"/>
            <family val="2"/>
            <charset val="128"/>
            <scheme val="minor"/>
          </rPr>
          <t xml:space="preserve"> </t>
        </r>
        <r>
          <rPr>
            <sz val="11"/>
            <color theme="1"/>
            <rFont val="Calibri"/>
            <family val="2"/>
            <charset val="128"/>
            <scheme val="minor"/>
          </rPr>
          <t>ミツビシ　　メイ</t>
        </r>
        <r>
          <rPr>
            <sz val="11"/>
            <color theme="1"/>
            <rFont val="Calibri"/>
            <family val="2"/>
            <charset val="128"/>
            <scheme val="minor"/>
          </rPr>
          <t xml:space="preserve"> </t>
        </r>
        <r>
          <rPr>
            <sz val="11"/>
            <color theme="1"/>
            <rFont val="Calibri"/>
            <family val="2"/>
            <charset val="128"/>
            <scheme val="minor"/>
          </rPr>
          <t>タロウレジデンス　としてください。</t>
        </r>
        <r>
          <rPr>
            <sz val="11"/>
            <color theme="1"/>
            <rFont val="Calibri"/>
            <family val="2"/>
            <charset val="128"/>
            <scheme val="minor"/>
          </rPr>
          <t xml:space="preserve">
</t>
        </r>
        <r>
          <rPr>
            <sz val="11"/>
            <color theme="1"/>
            <rFont val="Calibri"/>
            <family val="2"/>
            <charset val="128"/>
            <scheme val="minor"/>
          </rPr>
          <t>　ファーストネームとミドルネームの間にスペースは不要です。</t>
        </r>
        <r>
          <rPr>
            <sz val="11"/>
            <color theme="1"/>
            <rFont val="Calibri"/>
            <family val="2"/>
            <charset val="128"/>
            <scheme val="minor"/>
          </rPr>
          <t xml:space="preserve">
</t>
        </r>
        <r>
          <rPr>
            <sz val="11"/>
            <color theme="1"/>
            <rFont val="Calibri"/>
            <family val="2"/>
            <charset val="128"/>
            <scheme val="minor"/>
          </rPr>
          <t>　お名前に「・（中黒）」が含まれる場合、「・」のご入力は不要です。</t>
        </r>
        <r>
          <rPr>
            <sz val="11"/>
            <color theme="1"/>
            <rFont val="Calibri"/>
            <family val="2"/>
            <charset val="128"/>
            <scheme val="minor"/>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99999</author>
    <author>三菱地所レジデンス株式会社</author>
    <author>mizue</author>
  </authors>
  <commentList>
    <comment ref="A1" authorId="0" shapeId="0" xr:uid="{3B775418-365B-0445-87E8-01F50F22D56F}">
      <text>
        <r>
          <rPr>
            <sz val="11"/>
            <color rgb="FF000000"/>
            <rFont val="Calibri"/>
            <family val="2"/>
          </rPr>
          <t>・</t>
        </r>
        <r>
          <rPr>
            <sz val="11"/>
            <color rgb="FF000000"/>
            <rFont val="Calibri"/>
            <family val="2"/>
          </rPr>
          <t>AF</t>
        </r>
        <r>
          <rPr>
            <sz val="11"/>
            <color rgb="FF000000"/>
            <rFont val="Calibri"/>
            <family val="2"/>
          </rPr>
          <t>列までは、既存書式からのコピペ（値貼り付け）で</t>
        </r>
        <r>
          <rPr>
            <sz val="11"/>
            <color rgb="FF000000"/>
            <rFont val="Calibri"/>
            <family val="2"/>
          </rPr>
          <t>OK</t>
        </r>
        <r>
          <rPr>
            <sz val="11"/>
            <color rgb="FF000000"/>
            <rFont val="Calibri"/>
            <family val="2"/>
          </rPr>
          <t>です。</t>
        </r>
        <r>
          <rPr>
            <sz val="11"/>
            <color rgb="FF000000"/>
            <rFont val="Calibri"/>
            <family val="2"/>
          </rPr>
          <t xml:space="preserve">
</t>
        </r>
        <r>
          <rPr>
            <sz val="11"/>
            <color rgb="FF000000"/>
            <rFont val="Calibri"/>
            <family val="2"/>
          </rPr>
          <t xml:space="preserve">
</t>
        </r>
        <r>
          <rPr>
            <sz val="11"/>
            <color rgb="FF000000"/>
            <rFont val="Calibri"/>
            <family val="2"/>
          </rPr>
          <t>・</t>
        </r>
        <r>
          <rPr>
            <sz val="11"/>
            <color rgb="FF000000"/>
            <rFont val="Calibri"/>
            <family val="2"/>
          </rPr>
          <t>AG</t>
        </r>
        <r>
          <rPr>
            <sz val="11"/>
            <color rgb="FF000000"/>
            <rFont val="Calibri"/>
            <family val="2"/>
          </rPr>
          <t>列以降を手入力で対応願います。</t>
        </r>
        <r>
          <rPr>
            <sz val="11"/>
            <color rgb="FF000000"/>
            <rFont val="Calibri"/>
            <family val="2"/>
          </rPr>
          <t xml:space="preserve">
</t>
        </r>
        <r>
          <rPr>
            <sz val="11"/>
            <color rgb="FF000000"/>
            <rFont val="Calibri"/>
            <family val="2"/>
          </rPr>
          <t xml:space="preserve">
</t>
        </r>
      </text>
    </comment>
    <comment ref="U2" authorId="1" shapeId="0" xr:uid="{5F9E3DE6-DC83-B746-A943-04634D3CC33E}">
      <text>
        <r>
          <rPr>
            <sz val="10"/>
            <color indexed="81"/>
            <rFont val="ＭＳ Ｐゴシック"/>
            <family val="3"/>
            <charset val="128"/>
          </rPr>
          <t xml:space="preserve">複数金融機関の場合はこちらも選択すまいるﾊﾟｯｹｰｼﾞは必ずこちらですまいる選択
</t>
        </r>
      </text>
    </comment>
    <comment ref="AD2" authorId="0" shapeId="0" xr:uid="{D7B2C2E0-EDAC-7248-825B-4E8A44B15B13}">
      <text>
        <r>
          <rPr>
            <sz val="11"/>
            <color rgb="FF000000"/>
            <rFont val="Calibri"/>
            <family val="2"/>
          </rPr>
          <t>初期設定時に、引渡会の予約日時入力は不要です。</t>
        </r>
        <r>
          <rPr>
            <sz val="11"/>
            <color rgb="FF000000"/>
            <rFont val="Calibri"/>
            <family val="2"/>
          </rPr>
          <t xml:space="preserve">
</t>
        </r>
        <r>
          <rPr>
            <sz val="11"/>
            <color rgb="FF000000"/>
            <rFont val="Calibri"/>
            <family val="2"/>
          </rPr>
          <t>引渡会予約変更受付開始のタイミングに合わせ、引渡会の情報入力を依頼させていただきます。</t>
        </r>
      </text>
    </comment>
    <comment ref="AE2" authorId="1" shapeId="0" xr:uid="{CD0BBB35-DD3F-444B-9119-5C5583FE76AD}">
      <text>
        <r>
          <rPr>
            <sz val="10"/>
            <color indexed="81"/>
            <rFont val="ＭＳ Ｐゴシック"/>
            <family val="3"/>
            <charset val="128"/>
          </rPr>
          <t xml:space="preserve">引渡しアンケートでは出力しない。
</t>
        </r>
      </text>
    </comment>
    <comment ref="AG3" authorId="2" shapeId="0" xr:uid="{7FF09360-08C5-6B4D-A33E-845601258237}">
      <text>
        <r>
          <rPr>
            <sz val="11"/>
            <color rgb="FF000000"/>
            <rFont val="Calibri"/>
            <family val="2"/>
          </rPr>
          <t>該当する場合は、もう一方の住戸の番号を入力してください。</t>
        </r>
        <r>
          <rPr>
            <sz val="11"/>
            <color rgb="FF000000"/>
            <rFont val="Calibri"/>
            <family val="2"/>
          </rPr>
          <t xml:space="preserve">
</t>
        </r>
        <r>
          <rPr>
            <sz val="11"/>
            <color rgb="FF000000"/>
            <rFont val="Calibri"/>
            <family val="2"/>
          </rPr>
          <t xml:space="preserve">
</t>
        </r>
        <r>
          <rPr>
            <sz val="11"/>
            <color rgb="FF000000"/>
            <rFont val="Calibri"/>
            <family val="2"/>
          </rPr>
          <t>例）</t>
        </r>
        <r>
          <rPr>
            <sz val="11"/>
            <color rgb="FF000000"/>
            <rFont val="Calibri"/>
            <family val="2"/>
          </rPr>
          <t>204</t>
        </r>
        <r>
          <rPr>
            <sz val="11"/>
            <color rgb="FF000000"/>
            <rFont val="Calibri"/>
            <family val="2"/>
          </rPr>
          <t>号室の方が</t>
        </r>
        <r>
          <rPr>
            <sz val="11"/>
            <color rgb="FF000000"/>
            <rFont val="Calibri"/>
            <family val="2"/>
          </rPr>
          <t>501</t>
        </r>
        <r>
          <rPr>
            <sz val="11"/>
            <color rgb="FF000000"/>
            <rFont val="Calibri"/>
            <family val="2"/>
          </rPr>
          <t>号室も購入している場合、</t>
        </r>
        <r>
          <rPr>
            <sz val="11"/>
            <color rgb="FF000000"/>
            <rFont val="Calibri"/>
            <family val="2"/>
          </rPr>
          <t>204</t>
        </r>
        <r>
          <rPr>
            <sz val="11"/>
            <color rgb="FF000000"/>
            <rFont val="Calibri"/>
            <family val="2"/>
          </rPr>
          <t>号室の行のこのセルには「</t>
        </r>
        <r>
          <rPr>
            <sz val="11"/>
            <color rgb="FF000000"/>
            <rFont val="Calibri"/>
            <family val="2"/>
          </rPr>
          <t>501</t>
        </r>
        <r>
          <rPr>
            <sz val="11"/>
            <color rgb="FF000000"/>
            <rFont val="Calibri"/>
            <family val="2"/>
          </rPr>
          <t>」、</t>
        </r>
        <r>
          <rPr>
            <sz val="11"/>
            <color rgb="FF000000"/>
            <rFont val="Calibri"/>
            <family val="2"/>
          </rPr>
          <t>501</t>
        </r>
        <r>
          <rPr>
            <sz val="11"/>
            <color rgb="FF000000"/>
            <rFont val="Calibri"/>
            <family val="2"/>
          </rPr>
          <t>の行のこのセルには「</t>
        </r>
        <r>
          <rPr>
            <sz val="11"/>
            <color rgb="FF000000"/>
            <rFont val="Calibri"/>
            <family val="2"/>
          </rPr>
          <t>204</t>
        </r>
        <r>
          <rPr>
            <sz val="11"/>
            <color rgb="FF000000"/>
            <rFont val="Calibri"/>
            <family val="2"/>
          </rPr>
          <t>」とご記入ください。</t>
        </r>
      </text>
    </comment>
    <comment ref="AH3" authorId="2" shapeId="0" xr:uid="{971A1C3A-F592-E34F-8621-2EEE5E2C78A3}">
      <text>
        <r>
          <rPr>
            <sz val="11"/>
            <color rgb="FF000000"/>
            <rFont val="Calibri"/>
            <family val="2"/>
          </rPr>
          <t>該当する場合は「●」を入力してください。</t>
        </r>
      </text>
    </comment>
    <comment ref="AI3" authorId="2" shapeId="0" xr:uid="{53287B18-5D0B-CB42-8BCE-97BB1FC2BFF9}">
      <text>
        <r>
          <rPr>
            <sz val="11"/>
            <color rgb="FF000000"/>
            <rFont val="Calibri"/>
            <family val="2"/>
          </rPr>
          <t>複数住戸購入の場合で、お客様へのご案内時間と実際の枠が異なる場合は、時間を記入してください。</t>
        </r>
        <r>
          <rPr>
            <sz val="11"/>
            <color rgb="FF000000"/>
            <rFont val="Calibri"/>
            <family val="2"/>
          </rPr>
          <t xml:space="preserve">
</t>
        </r>
        <r>
          <rPr>
            <sz val="11"/>
            <color rgb="FF000000"/>
            <rFont val="Calibri"/>
            <family val="2"/>
          </rPr>
          <t>確認会も同様にお願いします。</t>
        </r>
        <r>
          <rPr>
            <sz val="11"/>
            <color rgb="FF000000"/>
            <rFont val="Calibri"/>
            <family val="2"/>
          </rPr>
          <t xml:space="preserve">
</t>
        </r>
        <r>
          <rPr>
            <sz val="11"/>
            <color rgb="FF000000"/>
            <rFont val="Calibri"/>
            <family val="2"/>
          </rPr>
          <t>（例）</t>
        </r>
        <r>
          <rPr>
            <sz val="11"/>
            <color rgb="FF000000"/>
            <rFont val="Calibri"/>
            <family val="2"/>
          </rPr>
          <t xml:space="preserve">
</t>
        </r>
        <r>
          <rPr>
            <sz val="11"/>
            <color rgb="FF000000"/>
            <rFont val="Calibri"/>
            <family val="2"/>
          </rPr>
          <t>■実際の枠</t>
        </r>
        <r>
          <rPr>
            <sz val="11"/>
            <color rgb="FF000000"/>
            <rFont val="Calibri"/>
            <family val="2"/>
          </rPr>
          <t xml:space="preserve">
</t>
        </r>
        <r>
          <rPr>
            <sz val="11"/>
            <color rgb="FF000000"/>
            <rFont val="Calibri"/>
            <family val="2"/>
          </rPr>
          <t>101</t>
        </r>
        <r>
          <rPr>
            <sz val="11"/>
            <color rgb="FF000000"/>
            <rFont val="Calibri"/>
            <family val="2"/>
          </rPr>
          <t>号室　</t>
        </r>
        <r>
          <rPr>
            <sz val="11"/>
            <color rgb="FF000000"/>
            <rFont val="Calibri"/>
            <family val="2"/>
          </rPr>
          <t xml:space="preserve">9:30-
</t>
        </r>
        <r>
          <rPr>
            <sz val="11"/>
            <color rgb="FF000000"/>
            <rFont val="Calibri"/>
            <family val="2"/>
          </rPr>
          <t>102</t>
        </r>
        <r>
          <rPr>
            <sz val="11"/>
            <color rgb="FF000000"/>
            <rFont val="Calibri"/>
            <family val="2"/>
          </rPr>
          <t>号室　</t>
        </r>
        <r>
          <rPr>
            <sz val="11"/>
            <color rgb="FF000000"/>
            <rFont val="Calibri"/>
            <family val="2"/>
          </rPr>
          <t xml:space="preserve">11:00-
</t>
        </r>
        <r>
          <rPr>
            <sz val="11"/>
            <color rgb="FF000000"/>
            <rFont val="Calibri"/>
            <family val="2"/>
          </rPr>
          <t>■左記（Ｙ列、ＡＢ列）の表示</t>
        </r>
        <r>
          <rPr>
            <sz val="11"/>
            <color rgb="FF000000"/>
            <rFont val="Calibri"/>
            <family val="2"/>
          </rPr>
          <t xml:space="preserve">
</t>
        </r>
        <r>
          <rPr>
            <sz val="11"/>
            <color rgb="FF000000"/>
            <rFont val="Calibri"/>
            <family val="2"/>
          </rPr>
          <t>101</t>
        </r>
        <r>
          <rPr>
            <sz val="11"/>
            <color rgb="FF000000"/>
            <rFont val="Calibri"/>
            <family val="2"/>
          </rPr>
          <t>号室</t>
        </r>
        <r>
          <rPr>
            <sz val="11"/>
            <color rgb="FF000000"/>
            <rFont val="Calibri"/>
            <family val="2"/>
          </rPr>
          <t xml:space="preserve"> </t>
        </r>
        <r>
          <rPr>
            <sz val="11"/>
            <color rgb="FF000000"/>
            <rFont val="Calibri"/>
            <family val="2"/>
          </rPr>
          <t>　</t>
        </r>
        <r>
          <rPr>
            <sz val="11"/>
            <color rgb="FF000000"/>
            <rFont val="Calibri"/>
            <family val="2"/>
          </rPr>
          <t xml:space="preserve">9:30-
</t>
        </r>
        <r>
          <rPr>
            <sz val="11"/>
            <color rgb="FF000000"/>
            <rFont val="Calibri"/>
            <family val="2"/>
          </rPr>
          <t>102</t>
        </r>
        <r>
          <rPr>
            <sz val="11"/>
            <color rgb="FF000000"/>
            <rFont val="Calibri"/>
            <family val="2"/>
          </rPr>
          <t>号室　</t>
        </r>
        <r>
          <rPr>
            <sz val="11"/>
            <color rgb="FF000000"/>
            <rFont val="Calibri"/>
            <family val="2"/>
          </rPr>
          <t xml:space="preserve">9:30-
</t>
        </r>
        <r>
          <rPr>
            <sz val="11"/>
            <color rgb="FF000000"/>
            <rFont val="Calibri"/>
            <family val="2"/>
            <scheme val="minor"/>
          </rPr>
          <t>➡</t>
        </r>
        <r>
          <rPr>
            <sz val="11"/>
            <color rgb="FF000000"/>
            <rFont val="Calibri"/>
            <family val="2"/>
          </rPr>
          <t>この場合、割当枠に、</t>
        </r>
        <r>
          <rPr>
            <sz val="11"/>
            <color rgb="FF000000"/>
            <rFont val="Calibri"/>
            <family val="2"/>
          </rPr>
          <t xml:space="preserve">
</t>
        </r>
        <r>
          <rPr>
            <sz val="11"/>
            <color rgb="FF000000"/>
            <rFont val="Calibri"/>
            <family val="2"/>
          </rPr>
          <t>102</t>
        </r>
        <r>
          <rPr>
            <sz val="11"/>
            <color rgb="FF000000"/>
            <rFont val="Calibri"/>
            <family val="2"/>
          </rPr>
          <t>号室　</t>
        </r>
        <r>
          <rPr>
            <sz val="11"/>
            <color rgb="FF000000"/>
            <rFont val="Calibri"/>
            <family val="2"/>
          </rPr>
          <t xml:space="preserve">11:00
</t>
        </r>
        <r>
          <rPr>
            <sz val="11"/>
            <color rgb="FF000000"/>
            <rFont val="Calibri"/>
            <family val="2"/>
          </rPr>
          <t>と記載お願いします。</t>
        </r>
      </text>
    </comment>
    <comment ref="AK3" authorId="3" shapeId="0" xr:uid="{82621D24-9C0E-EC4F-818E-A9388DC0230E}">
      <text>
        <r>
          <rPr>
            <sz val="11"/>
            <color rgb="FF000000"/>
            <rFont val="Calibri"/>
            <family val="2"/>
          </rPr>
          <t>リマインドメールを送信したくない場合「●」を入力してください。</t>
        </r>
        <r>
          <rPr>
            <sz val="11"/>
            <color rgb="FF000000"/>
            <rFont val="Calibri"/>
            <family val="2"/>
          </rPr>
          <t xml:space="preserve">
</t>
        </r>
        <r>
          <rPr>
            <sz val="11"/>
            <color rgb="FF000000"/>
            <rFont val="Calibri"/>
            <family val="2"/>
          </rPr>
          <t>メール送信日時まで管理画面からも設定可能なため、未決定の場合は入力不要です。</t>
        </r>
      </text>
    </comment>
  </commentList>
</comments>
</file>

<file path=xl/sharedStrings.xml><?xml version="1.0" encoding="utf-8"?>
<sst xmlns="http://schemas.openxmlformats.org/spreadsheetml/2006/main" count="36909" uniqueCount="1259">
  <si>
    <t>No.</t>
  </si>
  <si>
    <t>データ種類</t>
  </si>
  <si>
    <t>対象シート</t>
  </si>
  <si>
    <t>形式</t>
  </si>
  <si>
    <t>入力タイミング</t>
  </si>
  <si>
    <t>対応方法</t>
  </si>
  <si>
    <t>プロジェクト情報
イベント情報</t>
  </si>
  <si>
    <t>プロジェクトデータ</t>
  </si>
  <si>
    <t>プロジェクト情報・イベント情報FMT</t>
  </si>
  <si>
    <t>初回
引渡会日時確定時（更新ありの場合のみ）</t>
  </si>
  <si>
    <t>手入力</t>
  </si>
  <si>
    <t>イベント枠情報</t>
  </si>
  <si>
    <t>入説会スケジュール
内覧会スケジュール
確認会スケジュール
引渡会スケジュール</t>
  </si>
  <si>
    <t>各イベントごとの開催枠を入力</t>
  </si>
  <si>
    <t>区画状況一覧</t>
  </si>
  <si>
    <r>
      <t>No.4</t>
    </r>
    <r>
      <rPr>
        <sz val="11"/>
        <color theme="1"/>
        <rFont val="ＭＳ Ｐゴシック"/>
        <family val="2"/>
        <charset val="128"/>
      </rPr>
      <t>＿区画状況一覧</t>
    </r>
  </si>
  <si>
    <t>新BI「データ分析・抽出基盤（Looker Studio）」から出力した区画状況一覧</t>
  </si>
  <si>
    <t>初回のみ</t>
  </si>
  <si>
    <t>貼り付け＋手入力</t>
  </si>
  <si>
    <t>時間割</t>
  </si>
  <si>
    <r>
      <t>No.5</t>
    </r>
    <r>
      <rPr>
        <sz val="11"/>
        <color theme="1"/>
        <rFont val="ＭＳ Ｐゴシック"/>
        <family val="2"/>
        <charset val="128"/>
      </rPr>
      <t>＿契約者【データ】</t>
    </r>
  </si>
  <si>
    <r>
      <rPr>
        <sz val="11"/>
        <color theme="1"/>
        <rFont val="ＭＳ ゴシック"/>
        <family val="2"/>
        <charset val="128"/>
      </rPr>
      <t>時間割</t>
    </r>
    <r>
      <rPr>
        <sz val="11"/>
        <color theme="1"/>
        <rFont val="Calibri"/>
        <family val="2"/>
        <scheme val="minor"/>
      </rPr>
      <t>Excel</t>
    </r>
    <r>
      <rPr>
        <sz val="11"/>
        <color theme="1"/>
        <rFont val="ＭＳ ゴシック"/>
        <family val="2"/>
        <charset val="128"/>
      </rPr>
      <t>の　契約者【データ】　シート　に下記４つの情報を追記したもの
・複数住戸契約
・引渡会</t>
    </r>
    <r>
      <rPr>
        <sz val="11"/>
        <color theme="1"/>
        <rFont val="Calibri"/>
        <family val="2"/>
        <scheme val="minor"/>
      </rPr>
      <t>AM</t>
    </r>
    <r>
      <rPr>
        <sz val="11"/>
        <color theme="1"/>
        <rFont val="ＭＳ ゴシック"/>
        <family val="2"/>
        <charset val="128"/>
      </rPr>
      <t>不可フラグ
・複数住戸契約フラグの場合の、内覧会・確認会の実際に割り当てている時間枠情報
・リマインダーメール送信不可フラグ</t>
    </r>
  </si>
  <si>
    <t>初回
引渡会日時確定時</t>
  </si>
  <si>
    <t>新BI「データ分析・抽出基盤（Looker Studio）」</t>
  </si>
  <si>
    <t>何をしますか？選択してください。</t>
  </si>
  <si>
    <t>初期データ投入</t>
  </si>
  <si>
    <t>項目</t>
  </si>
  <si>
    <t>説明</t>
  </si>
  <si>
    <t>更新対象シート</t>
  </si>
  <si>
    <t>初期データの投入を実施。</t>
  </si>
  <si>
    <t>基本的に全シート
※イベント表示の関係で更新不要のシートが
　発生する場合あり</t>
  </si>
  <si>
    <t>引渡データ投入</t>
  </si>
  <si>
    <t>引渡データの投入。
入説会・内覧会・確認会の更新は行わない。
区画の新規追加も行わない。</t>
  </si>
  <si>
    <t>プロジェクトデータ　シート
　イベント情報　引渡会（H18～23セル）
引渡会スケジュール　シート
No.5＿契約者【データ】　シート
　引渡会予約枠（AD,AE列）
　引渡会AM予約不可（AH列）</t>
  </si>
  <si>
    <t>開催場所の更新</t>
  </si>
  <si>
    <t>Retoolから更新できない開催場所を更新したい場合はこちら
（全イベントの開催場所を更新するため、全イベントの開催場所に間違いがないか確認してください）</t>
  </si>
  <si>
    <r>
      <rPr>
        <sz val="11"/>
        <color theme="1"/>
        <rFont val="ＭＳ ゴシック"/>
        <family val="2"/>
        <charset val="128"/>
      </rPr>
      <t>プロジェクトデータ　シート
　開催場所、開催場所</t>
    </r>
    <r>
      <rPr>
        <sz val="11"/>
        <color theme="1"/>
        <rFont val="Calibri"/>
        <family val="2"/>
      </rPr>
      <t>URL</t>
    </r>
    <r>
      <rPr>
        <sz val="11"/>
        <color theme="1"/>
        <rFont val="ＭＳ Ｐゴシック"/>
        <family val="2"/>
        <charset val="128"/>
      </rPr>
      <t>（</t>
    </r>
    <r>
      <rPr>
        <sz val="11"/>
        <color theme="1"/>
        <rFont val="Calibri"/>
        <family val="2"/>
      </rPr>
      <t>22,23</t>
    </r>
    <r>
      <rPr>
        <sz val="11"/>
        <color theme="1"/>
        <rFont val="ＭＳ Ｐゴシック"/>
        <family val="2"/>
        <charset val="128"/>
      </rPr>
      <t>行目）</t>
    </r>
  </si>
  <si>
    <t>対象PJTのデータを全件削除</t>
  </si>
  <si>
    <t>プロジェクトコードを指定し、そのプロジェクトのデータを全件削除する。
プロジェクトコードを誤った場合、そのプロジェクトのデータを全件更新したい場合もこちら</t>
  </si>
  <si>
    <r>
      <rPr>
        <sz val="11"/>
        <color theme="1"/>
        <rFont val="ＭＳ ゴシック"/>
        <family val="2"/>
        <charset val="128"/>
      </rPr>
      <t>プロジェクトデータ　シート
　プロジェクトコード（</t>
    </r>
    <r>
      <rPr>
        <sz val="11"/>
        <color theme="1"/>
        <rFont val="Calibri"/>
        <family val="2"/>
        <scheme val="minor"/>
      </rPr>
      <t>C4セル</t>
    </r>
    <r>
      <rPr>
        <sz val="11"/>
        <color theme="1"/>
        <rFont val="ＭＳ ゴシック"/>
        <family val="2"/>
        <charset val="128"/>
      </rPr>
      <t>）</t>
    </r>
  </si>
  <si>
    <t>■顧客側イベント予約機能利用設定別のイベント表示イメージ（確認会を対象にした場合の表示／郵送直後の表示）</t>
  </si>
  <si>
    <t>利用する</t>
  </si>
  <si>
    <t>お客様で自由に変更ができる</t>
  </si>
  <si>
    <t>予約日時は表示するがオンライン予約変更は受け付けない</t>
  </si>
  <si>
    <t>予約日時は表示されるが、お客様側での変更はできない。</t>
  </si>
  <si>
    <t>開催日程のみ表示しオンライン予約変更は受け付けない</t>
  </si>
  <si>
    <t>期間のみ表示し、指摘があったお客様にのみ個別案内</t>
  </si>
  <si>
    <t>イベントを一切表示しない</t>
  </si>
  <si>
    <t>表示自体を行わない。</t>
  </si>
  <si>
    <t>※：管理画面から編集不可の値</t>
  </si>
  <si>
    <t>プロジェクト情報</t>
  </si>
  <si>
    <t>設定する値</t>
  </si>
  <si>
    <t>備考</t>
  </si>
  <si>
    <t>プロジェクトコード　※</t>
  </si>
  <si>
    <t>プロジェクト名称（契約者画面表示用）※</t>
  </si>
  <si>
    <t>問い合わせ先名称</t>
  </si>
  <si>
    <t>三菱地所レジデンス　お引渡し窓口　など</t>
  </si>
  <si>
    <t>問い合わせ先TEL</t>
  </si>
  <si>
    <t>問い合わせ先Email</t>
  </si>
  <si>
    <t>問い合わせ先営業/定休日</t>
  </si>
  <si>
    <t>平日10:00~17:00　定休日　水・日曜日、祝日</t>
  </si>
  <si>
    <t>例）平日10:00~17:00　定休日　水・日曜日、祝日</t>
  </si>
  <si>
    <t>(顧客側)予約変更時連絡欄</t>
  </si>
  <si>
    <t>なし</t>
  </si>
  <si>
    <t>契約者画面に「連絡欄」を表示するかしないかの設定</t>
  </si>
  <si>
    <t>確認会予約可能日</t>
  </si>
  <si>
    <t>確認会の予約日は、内覧会予約日から〇日後の日程のみ予約可能としたいといった場合に、〇の数字を左記にご入力ください。
内覧会から確認会までを補修期間として14日空けたいというような場合を想定しています。不要の場合は「0」と記入してください。</t>
  </si>
  <si>
    <t>レジクラマイページ利用</t>
  </si>
  <si>
    <t>あり</t>
  </si>
  <si>
    <t>「あり」の場合、マイページのリンクが表示されます。</t>
  </si>
  <si>
    <t>管理会社がMJCではない等でレジクラを利用していない場合は「なし」を選択してください。</t>
  </si>
  <si>
    <t>イベント情報</t>
  </si>
  <si>
    <t>イベント名称　※</t>
  </si>
  <si>
    <t>入居説明会</t>
  </si>
  <si>
    <t>内覧会</t>
  </si>
  <si>
    <t>確認会</t>
  </si>
  <si>
    <t>引渡会</t>
  </si>
  <si>
    <t>顧客側イベント予約機能利用</t>
  </si>
  <si>
    <t>オンライン変更受付開始日</t>
  </si>
  <si>
    <t>オンライン変更受付期限日</t>
  </si>
  <si>
    <t>残表示しきい値（この値以上なら「○」表示）</t>
  </si>
  <si>
    <t>開催場所名称　※</t>
  </si>
  <si>
    <t>開催場所URL（GoogleMap/物件HP現地案内図等）　※　</t>
  </si>
  <si>
    <t>リマインドメール利用</t>
  </si>
  <si>
    <t>リマインドメール送信機能なし</t>
  </si>
  <si>
    <t>リマインドメール送信日時（予定）</t>
  </si>
  <si>
    <t>入居説明会・内覧会のオンライン変更期日をお知らせするメール（変更期日より前に設定する）</t>
  </si>
  <si>
    <t>リマインドメール文面の確認はこちら→　https://app.box.com/s/51l7vospcedxtvdp00aj090cnvb82qdj</t>
  </si>
  <si>
    <t>予約変更通知先設定</t>
  </si>
  <si>
    <t>メールアドレス</t>
  </si>
  <si>
    <t>随時送信</t>
  </si>
  <si>
    <t>日次送信</t>
  </si>
  <si>
    <t>変更通知メール宛先１</t>
  </si>
  <si>
    <t>No4:区画状況一覧　部屋数</t>
  </si>
  <si>
    <t>変更通知メール宛先２</t>
  </si>
  <si>
    <t>No5:契約者データ　部屋数</t>
  </si>
  <si>
    <t>変更通知メール宛先３</t>
  </si>
  <si>
    <t>No4とNo5の部屋番号相違</t>
  </si>
  <si>
    <t>変更通知メール宛先４</t>
  </si>
  <si>
    <t>結果</t>
  </si>
  <si>
    <t>変更通知メール宛先５</t>
  </si>
  <si>
    <t>変更通知メール宛先６</t>
  </si>
  <si>
    <t>変更通知メール宛先７</t>
  </si>
  <si>
    <t>変更通知メール宛先８</t>
  </si>
  <si>
    <t>変更通知メール宛先９</t>
  </si>
  <si>
    <t>変更通知メール宛先１０</t>
  </si>
  <si>
    <t>編集不可</t>
  </si>
  <si>
    <t>No</t>
  </si>
  <si>
    <t>開催日</t>
  </si>
  <si>
    <t>開催時間</t>
  </si>
  <si>
    <t>オンライン不可</t>
  </si>
  <si>
    <t>枠数</t>
  </si>
  <si>
    <t>確保枠</t>
  </si>
  <si>
    <t>予約枠</t>
  </si>
  <si>
    <t>残数</t>
  </si>
  <si>
    <r>
      <rPr>
        <sz val="11"/>
        <color theme="1"/>
        <rFont val="MS UI Gothic"/>
        <family val="2"/>
        <charset val="128"/>
      </rPr>
      <t>※</t>
    </r>
    <r>
      <rPr>
        <sz val="11"/>
        <color theme="1"/>
        <rFont val="Calibri"/>
        <family val="2"/>
        <scheme val="minor"/>
      </rPr>
      <t>開催日程のみ表示しオンライン予約変更は受け付けない　の場合</t>
    </r>
  </si>
  <si>
    <t>開催日ごとに必ず1行作成してください。</t>
  </si>
  <si>
    <t>日付が正確であれば、開催時間・オンライン不可・枠数・確保枠は適当で構いません。</t>
  </si>
  <si>
    <r>
      <rPr>
        <sz val="11"/>
        <color theme="0"/>
        <rFont val="Segoe UI Symbol"/>
        <family val="2"/>
      </rPr>
      <t>▼</t>
    </r>
    <r>
      <rPr>
        <sz val="11"/>
        <color theme="0"/>
        <rFont val="ＭＳ Ｐゴシック"/>
        <family val="2"/>
        <charset val="128"/>
      </rPr>
      <t>追加で行を追加したい場合はご連絡ください</t>
    </r>
  </si>
  <si>
    <r>
      <rPr>
        <sz val="11"/>
        <color theme="0"/>
        <rFont val="Segoe UI Symbol"/>
        <family val="2"/>
      </rPr>
      <t>▼</t>
    </r>
    <r>
      <rPr>
        <sz val="11"/>
        <color theme="0"/>
        <rFont val="ＭＳ Ｐゴシック"/>
        <family val="2"/>
        <charset val="128"/>
      </rPr>
      <t>行を追加したい場合はご連絡ください</t>
    </r>
  </si>
  <si>
    <t>＜初期データ投入時＞</t>
  </si>
  <si>
    <t>引渡データ更新の際に更新します。</t>
  </si>
  <si>
    <t>＜引渡会データ投入時＞</t>
  </si>
  <si>
    <t>正確な引渡会予約枠を入力してください。</t>
  </si>
  <si>
    <t>※開催日程のみ表示しオンライン予約変更は受け付けない　の場合、</t>
  </si>
  <si>
    <t>　開催日ごとに必ず1行作成してください。</t>
  </si>
  <si>
    <t>　日付が正確であれば、開催時間・オンライン不可・枠数・確保枠は適当で構いません。</t>
  </si>
  <si>
    <t>プロジェクトコード</t>
  </si>
  <si>
    <t>プロジェクト名</t>
  </si>
  <si>
    <t>物件/棟コード</t>
  </si>
  <si>
    <t>物件名</t>
  </si>
  <si>
    <t>区画番号</t>
  </si>
  <si>
    <t>顧客№</t>
  </si>
  <si>
    <t>携帯E-mail</t>
  </si>
  <si>
    <t>申込日</t>
  </si>
  <si>
    <t>契約日</t>
  </si>
  <si>
    <t>統合ID</t>
  </si>
  <si>
    <t>001</t>
  </si>
  <si>
    <t>申込む</t>
  </si>
  <si>
    <t>2020年11月29日</t>
  </si>
  <si>
    <t>C002289307</t>
  </si>
  <si>
    <t>取消</t>
  </si>
  <si>
    <t>2020年10月26日</t>
  </si>
  <si>
    <t>C002260233</t>
  </si>
  <si>
    <t>2020年12月19日</t>
  </si>
  <si>
    <t>C002301243</t>
  </si>
  <si>
    <t>2020年11月23日</t>
  </si>
  <si>
    <t>C002266880</t>
  </si>
  <si>
    <t>80254</t>
  </si>
  <si>
    <t>2020年11月28日</t>
  </si>
  <si>
    <t>C002289728</t>
  </si>
  <si>
    <t>C002292663</t>
  </si>
  <si>
    <t>2023年09月03日</t>
  </si>
  <si>
    <t>2023年09月10日</t>
  </si>
  <si>
    <t>2020年11月16日</t>
  </si>
  <si>
    <t>C002211781</t>
  </si>
  <si>
    <t>C002287015</t>
  </si>
  <si>
    <t>申込まない</t>
  </si>
  <si>
    <t>C001951218</t>
  </si>
  <si>
    <t>00104</t>
  </si>
  <si>
    <t>C000670180</t>
  </si>
  <si>
    <t>2020年10月24日</t>
  </si>
  <si>
    <t>C002220212</t>
  </si>
  <si>
    <t>C002296057</t>
  </si>
  <si>
    <t>C002263083</t>
  </si>
  <si>
    <t>2020年11月08日</t>
  </si>
  <si>
    <t>C002244092</t>
  </si>
  <si>
    <t>C002250969</t>
  </si>
  <si>
    <t>2023年09月23日</t>
  </si>
  <si>
    <t>C002252728</t>
  </si>
  <si>
    <t>2023年07月17日</t>
  </si>
  <si>
    <t>2020年11月15日</t>
  </si>
  <si>
    <t>C002283112</t>
  </si>
  <si>
    <t>C002190226</t>
  </si>
  <si>
    <t>80008</t>
  </si>
  <si>
    <t>C001757071</t>
  </si>
  <si>
    <t>C002190240</t>
  </si>
  <si>
    <t>00160</t>
  </si>
  <si>
    <t>C002178882</t>
  </si>
  <si>
    <t>2023年05月28日</t>
  </si>
  <si>
    <t>C002250440</t>
  </si>
  <si>
    <t>2023年09月09日</t>
  </si>
  <si>
    <t>C002235880</t>
  </si>
  <si>
    <t>2020年11月07日</t>
  </si>
  <si>
    <t>C002280965</t>
  </si>
  <si>
    <t>00191</t>
  </si>
  <si>
    <t>2023年06月06日</t>
  </si>
  <si>
    <t>2023年06月18日</t>
  </si>
  <si>
    <t>2020年11月22日</t>
  </si>
  <si>
    <t>C002265572</t>
  </si>
  <si>
    <t>80937</t>
  </si>
  <si>
    <t>2023年09月16日</t>
  </si>
  <si>
    <t>C002272829</t>
  </si>
  <si>
    <t>C002260444</t>
  </si>
  <si>
    <t>2023年06月11日</t>
  </si>
  <si>
    <t>2020年10月25日</t>
  </si>
  <si>
    <t>C002243055</t>
  </si>
  <si>
    <t>2023年05月21日</t>
  </si>
  <si>
    <t>C002247281</t>
  </si>
  <si>
    <t>C001710707</t>
  </si>
  <si>
    <t>C002177236</t>
  </si>
  <si>
    <t>C002240318</t>
  </si>
  <si>
    <t>C001620067</t>
  </si>
  <si>
    <t>C002211788</t>
  </si>
  <si>
    <t>C002234864</t>
  </si>
  <si>
    <t>C002176146</t>
  </si>
  <si>
    <t>2023年09月02日</t>
  </si>
  <si>
    <t>2020年10月31日</t>
  </si>
  <si>
    <t>C002237267</t>
  </si>
  <si>
    <t>C001967525</t>
  </si>
  <si>
    <t>C002264110</t>
  </si>
  <si>
    <t>80880</t>
  </si>
  <si>
    <t>2023年10月07日</t>
  </si>
  <si>
    <t>2023年10月14日</t>
  </si>
  <si>
    <t>C002275667</t>
  </si>
  <si>
    <t>C002245080</t>
  </si>
  <si>
    <t>C002201894</t>
  </si>
  <si>
    <t>C002164544</t>
  </si>
  <si>
    <t>C002253676</t>
  </si>
  <si>
    <t>C002287674</t>
  </si>
  <si>
    <t>C002251187</t>
  </si>
  <si>
    <t>C002342759</t>
  </si>
  <si>
    <t>2020年10月23日</t>
  </si>
  <si>
    <t>C001809917</t>
  </si>
  <si>
    <t>00185</t>
  </si>
  <si>
    <t>2023年05月27日</t>
  </si>
  <si>
    <t>2023年06月10日</t>
  </si>
  <si>
    <t>C000225405</t>
  </si>
  <si>
    <t>2023年07月08日</t>
  </si>
  <si>
    <t>2020年11月01日</t>
  </si>
  <si>
    <t>C002263085</t>
  </si>
  <si>
    <t>C002255243</t>
  </si>
  <si>
    <t>C002275281</t>
  </si>
  <si>
    <t>C002170604</t>
  </si>
  <si>
    <t>80954</t>
  </si>
  <si>
    <t>2023年09月24日</t>
  </si>
  <si>
    <t>C001800101</t>
  </si>
  <si>
    <t>2023年06月03日</t>
  </si>
  <si>
    <t>2023年08月19日</t>
  </si>
  <si>
    <t>80721</t>
  </si>
  <si>
    <t>00113</t>
  </si>
  <si>
    <t>00001</t>
  </si>
  <si>
    <t>2023年09月22日</t>
  </si>
  <si>
    <t>2023年07月09日</t>
  </si>
  <si>
    <t>00075</t>
  </si>
  <si>
    <t>201</t>
  </si>
  <si>
    <t/>
  </si>
  <si>
    <t>202</t>
  </si>
  <si>
    <t>203</t>
  </si>
  <si>
    <t>204</t>
  </si>
  <si>
    <t>205</t>
  </si>
  <si>
    <t>206</t>
  </si>
  <si>
    <t>207</t>
  </si>
  <si>
    <t>301</t>
  </si>
  <si>
    <t>302</t>
  </si>
  <si>
    <t>303</t>
  </si>
  <si>
    <t>304</t>
  </si>
  <si>
    <t>305</t>
  </si>
  <si>
    <t>306</t>
  </si>
  <si>
    <t>307</t>
  </si>
  <si>
    <t>401</t>
  </si>
  <si>
    <t>402</t>
  </si>
  <si>
    <t>403</t>
  </si>
  <si>
    <t>404</t>
  </si>
  <si>
    <t>405</t>
  </si>
  <si>
    <t>406</t>
  </si>
  <si>
    <t>407</t>
  </si>
  <si>
    <t>501</t>
  </si>
  <si>
    <t>502</t>
  </si>
  <si>
    <t>503</t>
  </si>
  <si>
    <t>504</t>
  </si>
  <si>
    <t>505</t>
  </si>
  <si>
    <t>506</t>
  </si>
  <si>
    <t>507</t>
  </si>
  <si>
    <t>601</t>
  </si>
  <si>
    <t>602</t>
  </si>
  <si>
    <t>603</t>
  </si>
  <si>
    <t>604</t>
  </si>
  <si>
    <t>605</t>
  </si>
  <si>
    <t>606</t>
  </si>
  <si>
    <t>607</t>
  </si>
  <si>
    <t>701</t>
  </si>
  <si>
    <t>702</t>
  </si>
  <si>
    <t>703</t>
  </si>
  <si>
    <t>704</t>
  </si>
  <si>
    <t>705</t>
  </si>
  <si>
    <t>706</t>
  </si>
  <si>
    <t>707</t>
  </si>
  <si>
    <t>801</t>
  </si>
  <si>
    <t>802</t>
  </si>
  <si>
    <t>803</t>
  </si>
  <si>
    <t>804</t>
  </si>
  <si>
    <t>805</t>
  </si>
  <si>
    <t>806</t>
  </si>
  <si>
    <t>807</t>
  </si>
  <si>
    <t>901</t>
  </si>
  <si>
    <t>902</t>
  </si>
  <si>
    <t>903</t>
  </si>
  <si>
    <t>904</t>
  </si>
  <si>
    <t>905</t>
  </si>
  <si>
    <t>906</t>
  </si>
  <si>
    <t>907</t>
  </si>
  <si>
    <t>1001</t>
  </si>
  <si>
    <t>1002</t>
  </si>
  <si>
    <t>1003</t>
  </si>
  <si>
    <t>1004</t>
  </si>
  <si>
    <t>1005</t>
  </si>
  <si>
    <t>1006</t>
  </si>
  <si>
    <t>1007</t>
  </si>
  <si>
    <t>1101</t>
  </si>
  <si>
    <t>1102</t>
  </si>
  <si>
    <t>1103</t>
  </si>
  <si>
    <t>1104</t>
  </si>
  <si>
    <t>1105</t>
  </si>
  <si>
    <t xml:space="preserve"> </t>
  </si>
  <si>
    <t>1106</t>
  </si>
  <si>
    <t>1107</t>
  </si>
  <si>
    <t>1201</t>
  </si>
  <si>
    <t>1202</t>
  </si>
  <si>
    <t>1203</t>
  </si>
  <si>
    <t>1204</t>
  </si>
  <si>
    <t>1205</t>
  </si>
  <si>
    <t>1206</t>
  </si>
  <si>
    <t>1207</t>
  </si>
  <si>
    <t>1301</t>
  </si>
  <si>
    <t>1302</t>
  </si>
  <si>
    <t>1303</t>
  </si>
  <si>
    <t>1304</t>
  </si>
  <si>
    <t>1305</t>
  </si>
  <si>
    <t>1306</t>
  </si>
  <si>
    <t>1307</t>
  </si>
  <si>
    <t>1401</t>
  </si>
  <si>
    <t>1402</t>
  </si>
  <si>
    <t>1403</t>
  </si>
  <si>
    <t>1404</t>
  </si>
  <si>
    <t>1405</t>
  </si>
  <si>
    <t>1406</t>
  </si>
  <si>
    <t>1407</t>
  </si>
  <si>
    <t>エラー数</t>
  </si>
  <si>
    <t>↓下記テキストをファイル化</t>
  </si>
  <si>
    <t>テーブル名</t>
  </si>
  <si>
    <t>プロジェクト</t>
  </si>
  <si>
    <t>テーブルID</t>
  </si>
  <si>
    <t>PROJECT</t>
  </si>
  <si>
    <t>項目名</t>
  </si>
  <si>
    <t>プロジェクトID</t>
  </si>
  <si>
    <t>問合せEmailアドレス</t>
  </si>
  <si>
    <t>問合せ電話番号</t>
  </si>
  <si>
    <t>問合せ営業時間</t>
  </si>
  <si>
    <t>問合せ先名称</t>
  </si>
  <si>
    <t>変更通知メール宛先1</t>
  </si>
  <si>
    <t>変更通知メール宛先2</t>
  </si>
  <si>
    <t>変更通知メール宛先3</t>
  </si>
  <si>
    <t>変更通知メール宛先4</t>
  </si>
  <si>
    <t>変更通知メール宛先5</t>
  </si>
  <si>
    <t>変更通知メール宛先6</t>
  </si>
  <si>
    <t>変更通知メール宛先7</t>
  </si>
  <si>
    <t>変更通知メール宛先8</t>
  </si>
  <si>
    <t>変更通知メール宛先9</t>
  </si>
  <si>
    <t>変更通知メール宛先10</t>
  </si>
  <si>
    <t>変更通知メール宛先1 日次送信</t>
  </si>
  <si>
    <t>変更通知メール宛先1 随時送信</t>
  </si>
  <si>
    <t>変更通知メール宛先2 日次送信</t>
  </si>
  <si>
    <t>変更通知メール宛先2 随時送信</t>
  </si>
  <si>
    <t>変更通知メール宛先3 日次送信</t>
  </si>
  <si>
    <t>変更通知メール宛先3 随時送信</t>
  </si>
  <si>
    <t>変更通知メール宛先4 日次送信</t>
  </si>
  <si>
    <t>変更通知メール宛先4 随時送信</t>
  </si>
  <si>
    <t>変更通知メール宛先5 日次送信</t>
  </si>
  <si>
    <t>変更通知メール宛先5 随時送信</t>
  </si>
  <si>
    <t>変更通知メール宛先6 日次送信</t>
  </si>
  <si>
    <t>変更通知メール宛先6 随時送信</t>
  </si>
  <si>
    <t>変更通知メール宛先7 日次送信</t>
  </si>
  <si>
    <t>変更通知メール宛先7 随時送信</t>
  </si>
  <si>
    <t>変更通知メール宛先8 日次送信</t>
  </si>
  <si>
    <t>変更通知メール宛先8 随時送信</t>
  </si>
  <si>
    <t>変更通知メール宛先9 日次送信</t>
  </si>
  <si>
    <t>変更通知メール宛先9 随時送信</t>
  </si>
  <si>
    <t>変更通知メール宛先10 日次送信</t>
  </si>
  <si>
    <t>変更通知メール宛先10 随時送信</t>
  </si>
  <si>
    <t>予約変更連絡欄あり</t>
  </si>
  <si>
    <t>現地住所URL</t>
  </si>
  <si>
    <t>バディサポートプロジェクトID</t>
  </si>
  <si>
    <t>レジクラマイページ利用フラグ</t>
  </si>
  <si>
    <t>インフォメーション</t>
  </si>
  <si>
    <t>インフォメーション表示開始日</t>
  </si>
  <si>
    <t>インフォメーション表示終了日</t>
  </si>
  <si>
    <t>削除フラグ</t>
  </si>
  <si>
    <t>作成プログラムID</t>
  </si>
  <si>
    <t>作成日時</t>
  </si>
  <si>
    <t>作成者</t>
  </si>
  <si>
    <t>更新プログラムID</t>
  </si>
  <si>
    <t>更新日時</t>
  </si>
  <si>
    <t>更新者</t>
  </si>
  <si>
    <t>項目ID</t>
  </si>
  <si>
    <t>PROJECT_ID</t>
  </si>
  <si>
    <t>PROJECT_NAME</t>
  </si>
  <si>
    <t>INQUIRY_MAIL_ADDRESS</t>
  </si>
  <si>
    <t>INQUIRY_TEL</t>
  </si>
  <si>
    <t>INQUIRY_BUSINESS_HOURS</t>
  </si>
  <si>
    <t>INQUIRY_NAME</t>
  </si>
  <si>
    <t>CHANGE_NOTICE_MAIL_ADDRESS1</t>
  </si>
  <si>
    <t>CHANGE_NOTICE_MAIL_ADDRESS2</t>
  </si>
  <si>
    <t>CHANGE_NOTICE_MAIL_ADDRESS3</t>
  </si>
  <si>
    <t>CHANGE_NOTICE_MAIL_ADDRESS4</t>
  </si>
  <si>
    <t>CHANGE_NOTICE_MAIL_ADDRESS5</t>
  </si>
  <si>
    <t>CHANGE_NOTICE_MAIL_ADDRESS6</t>
  </si>
  <si>
    <t>CHANGE_NOTICE_MAIL_ADDRESS7</t>
  </si>
  <si>
    <t>CHANGE_NOTICE_MAIL_ADDRESS8</t>
  </si>
  <si>
    <t>CHANGE_NOTICE_MAIL_ADDRESS9</t>
  </si>
  <si>
    <t>CHANGE_NOTICE_MAIL_ADDRESS10</t>
  </si>
  <si>
    <t>CHANGE_NOTICE_MAIL1_DAY_SEND</t>
  </si>
  <si>
    <t>CHANGE_NOTICE_MAIL1_ANY_TIME_SEND</t>
  </si>
  <si>
    <t>CHANGE_NOTICE_MAIL2_DAY_SEND</t>
  </si>
  <si>
    <t>CHANGE_NOTICE_MAIL2_ANY_TIME_SEND</t>
  </si>
  <si>
    <t>CHANGE_NOTICE_MAIL3_DAY_SEND</t>
  </si>
  <si>
    <t>CHANGE_NOTICE_MAIL3_ANY_TIME_SEND</t>
  </si>
  <si>
    <t>CHANGE_NOTICE_MAIL4_DAY_SEND</t>
  </si>
  <si>
    <t>CHANGE_NOTICE_MAIL4_ANY_TIME_SEND</t>
  </si>
  <si>
    <t>CHANGE_NOTICE_MAIL5_DAY_SEND</t>
  </si>
  <si>
    <t>CHANGE_NOTICE_MAIL5_ANY_TIME_SEND</t>
  </si>
  <si>
    <t>CHANGE_NOTICE_MAIL6_DAY_SEND</t>
  </si>
  <si>
    <t>CHANGE_NOTICE_MAIL6_ANY_TIME_SEND</t>
  </si>
  <si>
    <t>CHANGE_NOTICE_MAIL7_DAY_SEND</t>
  </si>
  <si>
    <t>CHANGE_NOTICE_MAIL7_ANY_TIME_SEND</t>
  </si>
  <si>
    <t>CHANGE_NOTICE_MAIL8_DAY_SEND</t>
  </si>
  <si>
    <t>CHANGE_NOTICE_MAIL8_ANY_TIME_SEND</t>
  </si>
  <si>
    <t>CHANGE_NOTICE_MAIL9_DAY_SEND</t>
  </si>
  <si>
    <t>CHANGE_NOTICE_MAIL9_ANY_TIME_SEND</t>
  </si>
  <si>
    <t>CHANGE_NOTICE_MAIL10_DAY_SEND</t>
  </si>
  <si>
    <t>CHANGE_NOTICE_MAIL10_ANY_TIME_SEND</t>
  </si>
  <si>
    <t>RESERVABLE_DATE_FROM_PREVIEW</t>
  </si>
  <si>
    <t>RESERVE_CHANGE_CONTACT_COL</t>
  </si>
  <si>
    <t>LOCAL_ADDRESS_URL</t>
  </si>
  <si>
    <t>BUDDY_SUPPORT_PROJECT_ID</t>
  </si>
  <si>
    <t>REGIKURA_MYPAGE_USE_FLAG</t>
  </si>
  <si>
    <t>INFORMATION</t>
  </si>
  <si>
    <t>INFORMATION_DISPLAY_START_DATE</t>
  </si>
  <si>
    <t>INFORMATION_DISPLAY_END_DATE</t>
  </si>
  <si>
    <t>DEL_FLAG</t>
  </si>
  <si>
    <t>CREATE_PROGRAM_ID</t>
  </si>
  <si>
    <t>CREATE_DATE</t>
  </si>
  <si>
    <t>CREATE_USER</t>
  </si>
  <si>
    <t>UPDATE_PROGRAM_ID</t>
  </si>
  <si>
    <t>UPDATE_DATE</t>
  </si>
  <si>
    <t>UPDATE_USER</t>
  </si>
  <si>
    <t>AUTO</t>
  </si>
  <si>
    <t>1</t>
  </si>
  <si>
    <t>NULL</t>
  </si>
  <si>
    <t>CURRENT_TIMESTAMP</t>
  </si>
  <si>
    <t>イベント</t>
  </si>
  <si>
    <t>EVENT</t>
  </si>
  <si>
    <t>イベントID</t>
  </si>
  <si>
    <t>イベント種別</t>
  </si>
  <si>
    <t>イベント名</t>
  </si>
  <si>
    <t>顧客側イベント予約機能利用可能</t>
  </si>
  <si>
    <t>顧客側イベント予約変更可能</t>
  </si>
  <si>
    <t>予約変更開始日</t>
  </si>
  <si>
    <t>オンライン受付期限</t>
  </si>
  <si>
    <t>オンライン受付停止From</t>
  </si>
  <si>
    <t>オンライン受付停止To</t>
  </si>
  <si>
    <t>オンライン受付停止文言</t>
  </si>
  <si>
    <t>予約開始前表示メモ</t>
  </si>
  <si>
    <t>予約期間中表示メモ</t>
  </si>
  <si>
    <t>予約受付期限終了後メモ</t>
  </si>
  <si>
    <t>オライン予約変更不可時メモ</t>
  </si>
  <si>
    <t>残表示しきい値</t>
  </si>
  <si>
    <t>リマインダー送信フラグ</t>
  </si>
  <si>
    <t>リマインダー送信予定日時</t>
  </si>
  <si>
    <t>リマインダー送信済みフラグ</t>
  </si>
  <si>
    <t>複数予約メッセージ</t>
  </si>
  <si>
    <t>EVENT_ID</t>
  </si>
  <si>
    <t>EVENT_TYPE</t>
  </si>
  <si>
    <t>EVENT_NAME</t>
  </si>
  <si>
    <t>CUSTOMER_CAN_USE</t>
  </si>
  <si>
    <t>CUSTOMER_CAN_CHANGE_RESERVE</t>
  </si>
  <si>
    <t>RESERVE_CHANGE_START</t>
  </si>
  <si>
    <t>ONLINE_CHANGE_RECEPTION_START</t>
  </si>
  <si>
    <t>ONLINE_RECEPTION_DEADLINE</t>
  </si>
  <si>
    <t>ONLINE_RECEPTION_STOP_FROM</t>
  </si>
  <si>
    <t>ONLINE_RECEPTION_STOP_TO</t>
  </si>
  <si>
    <t>ONLINE_RECEPTION_STOP_MEMO</t>
  </si>
  <si>
    <t>PRE_RESERVE_MEMO</t>
  </si>
  <si>
    <t>RESERVE_MEMO</t>
  </si>
  <si>
    <t>POST_RESERVE_MEMO</t>
  </si>
  <si>
    <t>CAN_NOT_CHANGE_RESERVE_MEMO</t>
  </si>
  <si>
    <t>LAST_DISPLAY_VALUE</t>
  </si>
  <si>
    <t>REMINDER_MAIL</t>
  </si>
  <si>
    <t>REMINDER_SEND_DATE</t>
  </si>
  <si>
    <t>REMINDER_SENT_FLAG</t>
  </si>
  <si>
    <t>PLURAL_RESERVE_MESSAGE</t>
  </si>
  <si>
    <t>'1'</t>
  </si>
  <si>
    <t>'001'</t>
  </si>
  <si>
    <t>'入居説明会'</t>
  </si>
  <si>
    <t>''</t>
  </si>
  <si>
    <t>'オンライン変更受付を停止しております。'</t>
  </si>
  <si>
    <t>'予約変更は下記お問合せ先までご連絡ください。'</t>
  </si>
  <si>
    <t>'0'</t>
  </si>
  <si>
    <t>2</t>
  </si>
  <si>
    <t>'2'</t>
  </si>
  <si>
    <t>'002'</t>
  </si>
  <si>
    <t>'内覧会'</t>
  </si>
  <si>
    <t>3</t>
  </si>
  <si>
    <t>'3'</t>
  </si>
  <si>
    <t>'003'</t>
  </si>
  <si>
    <t>'確認会'</t>
  </si>
  <si>
    <t>4</t>
  </si>
  <si>
    <t>'4'</t>
  </si>
  <si>
    <t>'004'</t>
  </si>
  <si>
    <t>'引渡会'</t>
  </si>
  <si>
    <t>契約住戸</t>
  </si>
  <si>
    <t>CONTRACTOR_ROOM</t>
  </si>
  <si>
    <t>部屋番号</t>
  </si>
  <si>
    <t>契約者ID</t>
  </si>
  <si>
    <t>引渡AM不可フラグ</t>
  </si>
  <si>
    <t>紐づけフラグ</t>
  </si>
  <si>
    <t>申込情報_Email1</t>
  </si>
  <si>
    <t>申込情報_Email2</t>
  </si>
  <si>
    <t>申込情報_セイ</t>
  </si>
  <si>
    <t>申込情報_メイ</t>
  </si>
  <si>
    <t>リマインダー送信不可フラグ</t>
  </si>
  <si>
    <t>代表住戸</t>
  </si>
  <si>
    <t>ROOM_NO</t>
  </si>
  <si>
    <t>CONTRACTOR_ID</t>
  </si>
  <si>
    <t>AM_NOT_FLG</t>
  </si>
  <si>
    <t>BIND_FLG</t>
  </si>
  <si>
    <t>APPLY_INFO_EMAIL_1</t>
  </si>
  <si>
    <t>APPLY_INFO_EMAIL_2</t>
  </si>
  <si>
    <t>APPLY_INFO_SEI</t>
  </si>
  <si>
    <t>APPLY_INFO_MEI</t>
  </si>
  <si>
    <t>REMINDER_DO_NO_SEND</t>
  </si>
  <si>
    <t>REPRESENTATIVE_ROOM</t>
  </si>
  <si>
    <t>予約情報</t>
  </si>
  <si>
    <t>EVENT_RESERVE</t>
  </si>
  <si>
    <t>ATTEND_KBN</t>
  </si>
  <si>
    <t>EVENT_DATE</t>
  </si>
  <si>
    <t>EVENT_TIME</t>
  </si>
  <si>
    <t>OLD_ATTEND_KBN</t>
  </si>
  <si>
    <t>OLD_EVENT_DATE</t>
  </si>
  <si>
    <t>OLD_EVENT_TIME</t>
  </si>
  <si>
    <t>CONTRACTOR_MEMO</t>
  </si>
  <si>
    <t>MJR_MEMO</t>
  </si>
  <si>
    <t>OUT_OF_SCHEDULE_DATE</t>
  </si>
  <si>
    <t>OUT_OF_SCHEDULE_TIME</t>
  </si>
  <si>
    <t>ONLINE_RESERVE_CHANGE_NO</t>
  </si>
  <si>
    <t>AM_RESERVE_NOT</t>
  </si>
  <si>
    <t>UPDATE_SYSTEM</t>
  </si>
  <si>
    <t>REMINDER_SENT_DATE</t>
  </si>
  <si>
    <t>COUNT_FLAG</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</si>
  <si>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</si>
  <si>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</si>
  <si>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</si>
  <si>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</si>
  <si>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</si>
  <si>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</si>
  <si>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</si>
  <si>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</si>
  <si>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</si>
  <si>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</si>
  <si>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</si>
  <si>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</si>
  <si>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</si>
  <si>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</si>
  <si>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</si>
  <si>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</si>
  <si>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</si>
  <si>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</si>
  <si>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</si>
  <si>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</si>
  <si>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</si>
  <si>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</si>
  <si>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</si>
  <si>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</si>
  <si>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</si>
  <si>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</si>
  <si>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</si>
  <si>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</si>
  <si>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</si>
  <si>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</si>
  <si>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</si>
  <si>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</si>
  <si>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</si>
  <si>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</si>
  <si>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</si>
  <si>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</si>
  <si>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</si>
  <si>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</si>
  <si>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</si>
  <si>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</si>
  <si>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</si>
  <si>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</si>
  <si>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</si>
  <si>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</si>
  <si>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</si>
  <si>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</si>
  <si>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</si>
  <si>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</si>
  <si>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</si>
  <si>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</si>
  <si>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</si>
  <si>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</si>
  <si>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</si>
  <si>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</si>
  <si>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</si>
  <si>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</si>
  <si>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</si>
  <si>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</si>
  <si>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</si>
  <si>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</si>
  <si>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</si>
  <si>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</si>
  <si>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</si>
  <si>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</si>
  <si>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</si>
  <si>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</si>
  <si>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</si>
  <si>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</si>
  <si>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</si>
  <si>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</si>
  <si>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</si>
  <si>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</si>
  <si>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</si>
  <si>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</si>
  <si>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</si>
  <si>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</si>
  <si>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</si>
  <si>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</si>
  <si>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</si>
  <si>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</si>
  <si>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</si>
  <si>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</si>
  <si>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</si>
  <si>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</si>
  <si>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</si>
  <si>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</si>
  <si>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</si>
  <si>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</si>
  <si>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</si>
  <si>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</si>
  <si>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</si>
  <si>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</si>
  <si>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</si>
  <si>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</si>
  <si>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</si>
  <si>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</si>
  <si>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</si>
  <si>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</si>
  <si>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</si>
  <si>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</si>
  <si>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</si>
  <si>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</si>
  <si>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</si>
  <si>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</si>
  <si>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</si>
  <si>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</si>
  <si>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</si>
  <si>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</si>
  <si>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</si>
  <si>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</si>
  <si>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</si>
  <si>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</si>
  <si>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</si>
  <si>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</si>
  <si>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</si>
  <si>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</si>
  <si>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</si>
  <si>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</si>
  <si>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</si>
  <si>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</si>
  <si>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</si>
  <si>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</si>
  <si>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</si>
  <si>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</si>
  <si>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</si>
  <si>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</si>
  <si>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</si>
  <si>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</si>
  <si>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</si>
  <si>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</si>
  <si>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</si>
  <si>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</si>
  <si>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</si>
  <si>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</si>
  <si>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</si>
  <si>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</si>
  <si>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</si>
  <si>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</si>
  <si>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</si>
  <si>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</si>
  <si>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</si>
  <si>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</si>
  <si>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</si>
  <si>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</si>
  <si>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</si>
  <si>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</si>
  <si>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</si>
  <si>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</si>
  <si>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</si>
  <si>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</si>
  <si>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</si>
  <si>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</si>
  <si>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</si>
  <si>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</si>
  <si>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</si>
  <si>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</si>
  <si>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</si>
  <si>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</si>
  <si>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</si>
  <si>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</si>
  <si>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</si>
  <si>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</si>
  <si>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</si>
  <si>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</si>
  <si>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</si>
  <si>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</si>
  <si>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</si>
  <si>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</si>
  <si>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</si>
  <si>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</si>
  <si>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</si>
  <si>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</si>
  <si>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</si>
  <si>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</si>
  <si>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</si>
  <si>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</si>
  <si>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</si>
  <si>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</si>
  <si>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</si>
  <si>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</si>
  <si>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</si>
  <si>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</si>
  <si>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</si>
  <si>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</si>
  <si>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</si>
  <si>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</si>
  <si>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</si>
  <si>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</si>
  <si>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</si>
  <si>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</si>
  <si>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</si>
  <si>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</si>
  <si>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</si>
  <si>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</si>
  <si>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</si>
  <si>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</si>
  <si>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</si>
  <si>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</si>
  <si>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</si>
  <si>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</si>
  <si>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</si>
  <si>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</si>
  <si>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</si>
  <si>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</si>
  <si>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</si>
  <si>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</si>
  <si>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</si>
  <si>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</si>
  <si>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</si>
  <si>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</si>
  <si>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</si>
  <si>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</si>
  <si>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</si>
  <si>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</si>
  <si>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</si>
  <si>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</si>
  <si>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</si>
  <si>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</si>
  <si>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</si>
  <si>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</si>
  <si>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</si>
  <si>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</si>
  <si>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</si>
  <si>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</si>
  <si>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</si>
  <si>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</si>
  <si>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</si>
  <si>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</si>
  <si>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</si>
  <si>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</si>
  <si>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</si>
  <si>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</si>
  <si>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</si>
  <si>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</si>
  <si>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</si>
  <si>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</si>
  <si>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</si>
  <si>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</si>
  <si>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</si>
  <si>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</si>
  <si>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</si>
  <si>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</si>
  <si>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</si>
  <si>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</si>
  <si>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</si>
  <si>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</si>
  <si>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</si>
  <si>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</si>
  <si>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</si>
  <si>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</si>
  <si>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</si>
  <si>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</si>
  <si>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</si>
  <si>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</si>
  <si>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</si>
  <si>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</si>
  <si>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</si>
  <si>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</si>
  <si>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</si>
  <si>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</si>
  <si>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</si>
  <si>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</si>
  <si>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</si>
  <si>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</si>
  <si>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</si>
  <si>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</si>
  <si>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</si>
  <si>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</si>
  <si>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</si>
  <si>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</si>
  <si>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</si>
  <si>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</si>
  <si>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</si>
  <si>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</si>
  <si>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</si>
  <si>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</si>
  <si>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</si>
  <si>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</si>
  <si>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</si>
  <si>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</si>
  <si>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</si>
  <si>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</si>
  <si>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</si>
  <si>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</si>
  <si>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</si>
  <si>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</si>
  <si>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</si>
  <si>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</si>
  <si>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</si>
  <si>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</si>
  <si>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</si>
  <si>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</si>
  <si>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</si>
  <si>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</si>
  <si>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</si>
  <si>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</si>
  <si>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</si>
  <si>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</si>
  <si>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</si>
  <si>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</si>
  <si>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</si>
  <si>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</si>
  <si>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</si>
  <si>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</si>
  <si>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</si>
  <si>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</si>
  <si>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</si>
  <si>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</si>
  <si>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</si>
  <si>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</si>
  <si>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</si>
  <si>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</si>
  <si>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</si>
  <si>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</si>
  <si>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</si>
  <si>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</si>
  <si>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</si>
  <si>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</si>
  <si>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</si>
  <si>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</si>
  <si>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</si>
  <si>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</si>
  <si>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</si>
  <si>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</si>
  <si>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</si>
  <si>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</si>
  <si>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</si>
  <si>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</si>
  <si>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</si>
  <si>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</si>
  <si>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</si>
  <si>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</si>
  <si>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</si>
  <si>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</si>
  <si>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</si>
  <si>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</si>
  <si>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</si>
  <si>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</si>
  <si>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</si>
  <si>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</si>
  <si>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</si>
  <si>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</si>
  <si>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</si>
  <si>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</si>
  <si>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</si>
  <si>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</si>
  <si>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</si>
  <si>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</si>
  <si>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</si>
  <si>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</si>
  <si>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</si>
  <si>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</si>
  <si>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</si>
  <si>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</si>
  <si>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</si>
  <si>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</si>
  <si>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</si>
  <si>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</si>
  <si>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</si>
  <si>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</si>
  <si>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</si>
  <si>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</si>
  <si>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</si>
  <si>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</si>
  <si>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</si>
  <si>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</si>
  <si>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</si>
  <si>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</si>
  <si>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</si>
  <si>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</si>
  <si>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</si>
  <si>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</si>
  <si>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</si>
  <si>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</si>
  <si>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</si>
  <si>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</si>
  <si>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</si>
  <si>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</si>
  <si>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</si>
  <si>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</si>
  <si>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</si>
  <si>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</si>
  <si>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408</t>
  </si>
  <si>
    <t>イベント日程_入説会</t>
  </si>
  <si>
    <t>EVENT_SCHEDULE</t>
  </si>
  <si>
    <t>開始時刻</t>
  </si>
  <si>
    <t>オンライン区分</t>
  </si>
  <si>
    <t>表示区分</t>
  </si>
  <si>
    <t>総枠数</t>
  </si>
  <si>
    <t>確保枠数</t>
  </si>
  <si>
    <t>残枠数</t>
  </si>
  <si>
    <t>確保枠メモ</t>
  </si>
  <si>
    <t>ONLINE_KBN</t>
  </si>
  <si>
    <t>VIEW_KBN</t>
  </si>
  <si>
    <t>ALL_FRAME_COUNT</t>
  </si>
  <si>
    <t>ENSURE_FRAME_COUNT</t>
  </si>
  <si>
    <t>LAST_FRAME_COUNT</t>
  </si>
  <si>
    <t>ENSURE_FRAME_MEMO</t>
  </si>
  <si>
    <t>イベント日程_内覧会</t>
  </si>
  <si>
    <t>イベント日程_確認会</t>
  </si>
  <si>
    <t>イベント日程_引渡会</t>
  </si>
  <si>
    <t>開催場所</t>
  </si>
  <si>
    <t>VENUE</t>
  </si>
  <si>
    <t>開催場所ID</t>
  </si>
  <si>
    <t>開催場所名</t>
  </si>
  <si>
    <t>開催場所URL</t>
  </si>
  <si>
    <t>VENUE_ID</t>
  </si>
  <si>
    <t>VENUE_NAME</t>
  </si>
  <si>
    <t>VENUE_URL</t>
  </si>
  <si>
    <t>0120-863-573</t>
    <phoneticPr fontId="31"/>
  </si>
  <si>
    <t>リマインドメール送信機能なし</t>
    <phoneticPr fontId="30"/>
  </si>
  <si>
    <t>A</t>
    <phoneticPr fontId="31"/>
  </si>
  <si>
    <t>B</t>
    <phoneticPr fontId="31"/>
  </si>
  <si>
    <t>C</t>
    <phoneticPr fontId="31"/>
  </si>
  <si>
    <t>D</t>
    <phoneticPr fontId="31"/>
  </si>
  <si>
    <t>E</t>
    <phoneticPr fontId="31"/>
  </si>
  <si>
    <t>F</t>
    <phoneticPr fontId="31"/>
  </si>
  <si>
    <t>EF</t>
    <phoneticPr fontId="31"/>
  </si>
  <si>
    <t>BK</t>
    <phoneticPr fontId="31"/>
  </si>
  <si>
    <t>BL</t>
    <phoneticPr fontId="31"/>
  </si>
  <si>
    <t>GJ</t>
    <phoneticPr fontId="31"/>
  </si>
  <si>
    <t>←元の列の位置</t>
    <rPh sb="1" eb="2">
      <t>モト</t>
    </rPh>
    <rPh sb="3" eb="4">
      <t>レツ</t>
    </rPh>
    <rPh sb="5" eb="7">
      <t>イチ</t>
    </rPh>
    <phoneticPr fontId="31"/>
  </si>
  <si>
    <t>02534</t>
  </si>
  <si>
    <t>TPH松戸</t>
  </si>
  <si>
    <t>80831</t>
  </si>
  <si>
    <t>2023年05月20日</t>
  </si>
  <si>
    <t>C002951910</t>
  </si>
  <si>
    <t>00059</t>
  </si>
  <si>
    <t>2023年06月25日</t>
  </si>
  <si>
    <t>C002958810</t>
  </si>
  <si>
    <t>80808</t>
  </si>
  <si>
    <t>2023年05月29日</t>
  </si>
  <si>
    <t>C002896515</t>
  </si>
  <si>
    <t>80832</t>
  </si>
  <si>
    <t>2023年08月26日</t>
  </si>
  <si>
    <t>C002952498</t>
  </si>
  <si>
    <t>80638</t>
  </si>
  <si>
    <t>C002607717</t>
  </si>
  <si>
    <t>00199</t>
  </si>
  <si>
    <t>2023年12月10日</t>
  </si>
  <si>
    <t>2023年12月17日</t>
  </si>
  <si>
    <t>C003077441</t>
  </si>
  <si>
    <t>81133</t>
  </si>
  <si>
    <t>C003063517</t>
  </si>
  <si>
    <t>81063</t>
  </si>
  <si>
    <t>2023年10月29日</t>
  </si>
  <si>
    <t>2023年11月05日</t>
  </si>
  <si>
    <t>C003031121</t>
  </si>
  <si>
    <t>2023年11月26日</t>
  </si>
  <si>
    <t>2023年12月09日</t>
  </si>
  <si>
    <t>C002715101</t>
  </si>
  <si>
    <t>00156</t>
  </si>
  <si>
    <t>2023年10月02日</t>
  </si>
  <si>
    <t>2023年10月09日</t>
  </si>
  <si>
    <t>C001029028</t>
  </si>
  <si>
    <t>2023年11月19日</t>
  </si>
  <si>
    <t>C003046595</t>
  </si>
  <si>
    <t>80107</t>
  </si>
  <si>
    <t>C002835395</t>
  </si>
  <si>
    <t>80422</t>
  </si>
  <si>
    <t>C002864885</t>
  </si>
  <si>
    <t>80377</t>
  </si>
  <si>
    <t>2023年05月19日</t>
  </si>
  <si>
    <t>C002956282</t>
  </si>
  <si>
    <t>80284</t>
  </si>
  <si>
    <t>C002841938</t>
  </si>
  <si>
    <t>80844</t>
  </si>
  <si>
    <t>2023年06月04日</t>
  </si>
  <si>
    <t>C002955386</t>
  </si>
  <si>
    <t>80998</t>
  </si>
  <si>
    <t>2023年10月01日</t>
  </si>
  <si>
    <t>C003015927</t>
  </si>
  <si>
    <t>00164</t>
  </si>
  <si>
    <t>C003026467</t>
  </si>
  <si>
    <t>80904</t>
  </si>
  <si>
    <t>C002970680</t>
  </si>
  <si>
    <t>80117</t>
  </si>
  <si>
    <t>C002835658</t>
  </si>
  <si>
    <t>80099</t>
  </si>
  <si>
    <t>C002835631</t>
  </si>
  <si>
    <t>80933</t>
  </si>
  <si>
    <t>2023年10月06日</t>
  </si>
  <si>
    <t>C003021445</t>
  </si>
  <si>
    <t>80801</t>
  </si>
  <si>
    <t>2023年05月26日</t>
  </si>
  <si>
    <t>C002893755</t>
  </si>
  <si>
    <t>80137</t>
  </si>
  <si>
    <t>C002836286</t>
  </si>
  <si>
    <t>80390</t>
  </si>
  <si>
    <t>C002849610</t>
  </si>
  <si>
    <t>00162</t>
  </si>
  <si>
    <t>2023年10月21日</t>
  </si>
  <si>
    <t>C003024431</t>
  </si>
  <si>
    <t>80873</t>
  </si>
  <si>
    <t>C002959261</t>
  </si>
  <si>
    <t>00047</t>
  </si>
  <si>
    <t>C002900899</t>
  </si>
  <si>
    <t>80645</t>
  </si>
  <si>
    <t>C002957376</t>
  </si>
  <si>
    <t>80063</t>
  </si>
  <si>
    <t>C002708982</t>
  </si>
  <si>
    <t>80240</t>
  </si>
  <si>
    <t>C002839158</t>
  </si>
  <si>
    <t>80234</t>
  </si>
  <si>
    <t>C002838882</t>
  </si>
  <si>
    <t>00033</t>
  </si>
  <si>
    <t>2023年08月20日</t>
  </si>
  <si>
    <t>2023年08月22日</t>
  </si>
  <si>
    <t>C002993537</t>
  </si>
  <si>
    <t>2023年09月19日</t>
  </si>
  <si>
    <t>2023年10月03日</t>
  </si>
  <si>
    <t>C002994174</t>
  </si>
  <si>
    <t>508</t>
  </si>
  <si>
    <t>00114</t>
  </si>
  <si>
    <t>C003007450</t>
  </si>
  <si>
    <t>80153</t>
  </si>
  <si>
    <t>C002836534</t>
  </si>
  <si>
    <t>00030</t>
  </si>
  <si>
    <t>C002893757</t>
  </si>
  <si>
    <t>C002963407</t>
  </si>
  <si>
    <t>80370</t>
  </si>
  <si>
    <t>C002848188</t>
  </si>
  <si>
    <t>80643</t>
  </si>
  <si>
    <t>C002875036</t>
  </si>
  <si>
    <t>80907</t>
  </si>
  <si>
    <t>2023年07月29日</t>
  </si>
  <si>
    <t>2023年08月06日</t>
  </si>
  <si>
    <t>C003000068</t>
  </si>
  <si>
    <t>C002997434</t>
  </si>
  <si>
    <t>608</t>
  </si>
  <si>
    <t>00134</t>
  </si>
  <si>
    <t>2023年09月04日</t>
  </si>
  <si>
    <t>C003013193</t>
  </si>
  <si>
    <t>80784</t>
  </si>
  <si>
    <t>C002887768</t>
  </si>
  <si>
    <t>80683</t>
  </si>
  <si>
    <t>C002957374</t>
  </si>
  <si>
    <t>80549</t>
  </si>
  <si>
    <t>C002865131</t>
  </si>
  <si>
    <t>C002882293</t>
  </si>
  <si>
    <t>C002870673</t>
  </si>
  <si>
    <t>00101</t>
  </si>
  <si>
    <t>2023年09月01日</t>
  </si>
  <si>
    <t>C002995171</t>
  </si>
  <si>
    <t>81042</t>
  </si>
  <si>
    <t>C003026650</t>
  </si>
  <si>
    <t>708</t>
  </si>
  <si>
    <t>80311</t>
  </si>
  <si>
    <t>C002843320</t>
  </si>
  <si>
    <t>C002839293</t>
  </si>
  <si>
    <t>00014</t>
  </si>
  <si>
    <t>C002894020</t>
  </si>
  <si>
    <t>80053</t>
  </si>
  <si>
    <t>C002834255</t>
  </si>
  <si>
    <t>80139</t>
  </si>
  <si>
    <t>C002836502</t>
  </si>
  <si>
    <t>00132</t>
  </si>
  <si>
    <t>2023年09月15日</t>
  </si>
  <si>
    <t>C003013191</t>
  </si>
  <si>
    <t>2023年10月08日</t>
  </si>
  <si>
    <t>2023年10月22日</t>
  </si>
  <si>
    <t>C003028273</t>
  </si>
  <si>
    <t>808</t>
  </si>
  <si>
    <t>80198</t>
  </si>
  <si>
    <t>2023年05月22日</t>
  </si>
  <si>
    <t>C002838027</t>
  </si>
  <si>
    <t>80066</t>
  </si>
  <si>
    <t>C002952099</t>
  </si>
  <si>
    <t>80647</t>
  </si>
  <si>
    <t>C002875042</t>
  </si>
  <si>
    <t>80734</t>
  </si>
  <si>
    <t>C002955660</t>
  </si>
  <si>
    <t>80726</t>
  </si>
  <si>
    <t>C002882638</t>
  </si>
  <si>
    <t>80393</t>
  </si>
  <si>
    <t>2023年07月15日</t>
  </si>
  <si>
    <t>C002980193</t>
  </si>
  <si>
    <t>C002969701</t>
  </si>
  <si>
    <t>908</t>
  </si>
  <si>
    <t>00203</t>
  </si>
  <si>
    <t>C003077442</t>
  </si>
  <si>
    <t>80233</t>
  </si>
  <si>
    <t>C002870447</t>
  </si>
  <si>
    <t>80140</t>
  </si>
  <si>
    <t>C002836290</t>
  </si>
  <si>
    <t>00028</t>
  </si>
  <si>
    <t>C002897649</t>
  </si>
  <si>
    <t>80162</t>
  </si>
  <si>
    <t>C002836835</t>
  </si>
  <si>
    <t>80335</t>
  </si>
  <si>
    <t>C002952102</t>
  </si>
  <si>
    <t>80869</t>
  </si>
  <si>
    <t>2023年07月16日</t>
  </si>
  <si>
    <t>C002963116</t>
  </si>
  <si>
    <t>81066</t>
  </si>
  <si>
    <t>2023年10月27日</t>
  </si>
  <si>
    <t>2023年10月31日</t>
  </si>
  <si>
    <t>C003038072</t>
  </si>
  <si>
    <t>1008</t>
  </si>
  <si>
    <t>80858</t>
  </si>
  <si>
    <t>C002957165</t>
  </si>
  <si>
    <t>80082</t>
  </si>
  <si>
    <t>C002834689</t>
  </si>
  <si>
    <t>80048</t>
  </si>
  <si>
    <t>C002762257</t>
  </si>
  <si>
    <t>80322</t>
  </si>
  <si>
    <t>C002844949</t>
  </si>
  <si>
    <t>00003</t>
  </si>
  <si>
    <t>C002880148</t>
  </si>
  <si>
    <t>2023年09月29日</t>
  </si>
  <si>
    <t>C003019570</t>
  </si>
  <si>
    <t>2023年11月12日</t>
  </si>
  <si>
    <t>C003042786</t>
  </si>
  <si>
    <t>1108</t>
  </si>
  <si>
    <t>00138</t>
  </si>
  <si>
    <t>C003015892</t>
  </si>
  <si>
    <t>80044</t>
  </si>
  <si>
    <t>C002833848</t>
  </si>
  <si>
    <t>80416</t>
  </si>
  <si>
    <t>C002870103</t>
  </si>
  <si>
    <t>80086</t>
  </si>
  <si>
    <t>C002834704</t>
  </si>
  <si>
    <t>80017</t>
  </si>
  <si>
    <t>2023年06月02日</t>
  </si>
  <si>
    <t>C002766193</t>
  </si>
  <si>
    <t>80983</t>
  </si>
  <si>
    <t>C003011836</t>
  </si>
  <si>
    <t>00056</t>
  </si>
  <si>
    <t>C002958961</t>
  </si>
  <si>
    <t>1208</t>
  </si>
  <si>
    <t>00206</t>
  </si>
  <si>
    <t>C003080324</t>
  </si>
  <si>
    <t>80631</t>
  </si>
  <si>
    <t>C002871194</t>
  </si>
  <si>
    <t>80258</t>
  </si>
  <si>
    <t>C002839410</t>
  </si>
  <si>
    <t>80804</t>
  </si>
  <si>
    <t>C002895485</t>
  </si>
  <si>
    <t>00005</t>
  </si>
  <si>
    <t>C002880012</t>
  </si>
  <si>
    <t>80184</t>
  </si>
  <si>
    <t>2023年05月15日</t>
  </si>
  <si>
    <t>C002837819</t>
  </si>
  <si>
    <t>80877</t>
  </si>
  <si>
    <t>C002885345</t>
  </si>
  <si>
    <t>00194</t>
  </si>
  <si>
    <t>2023年11月27日</t>
  </si>
  <si>
    <t>2023年12月08日</t>
  </si>
  <si>
    <t>C003061614</t>
  </si>
  <si>
    <t>1308</t>
  </si>
  <si>
    <t>80728</t>
  </si>
  <si>
    <t>C000311326</t>
  </si>
  <si>
    <t>80458</t>
  </si>
  <si>
    <t>C002858137</t>
  </si>
  <si>
    <t>80206</t>
  </si>
  <si>
    <t>C002854000</t>
  </si>
  <si>
    <t>80292</t>
  </si>
  <si>
    <t>C002957095</t>
  </si>
  <si>
    <t>00129</t>
  </si>
  <si>
    <t>C003012862</t>
  </si>
  <si>
    <t>2023年10月28日</t>
  </si>
  <si>
    <t>C003010848</t>
  </si>
  <si>
    <t>00178</t>
  </si>
  <si>
    <t>2023年11月04日</t>
  </si>
  <si>
    <t>C003036979</t>
  </si>
  <si>
    <t>1408</t>
  </si>
  <si>
    <t>80439</t>
  </si>
  <si>
    <t>C002854900</t>
  </si>
  <si>
    <t>NO</t>
    <phoneticPr fontId="42"/>
  </si>
  <si>
    <t>発送</t>
    <rPh sb="0" eb="2">
      <t>ハッソウ</t>
    </rPh>
    <phoneticPr fontId="42"/>
  </si>
  <si>
    <t>ランク</t>
    <phoneticPr fontId="42"/>
  </si>
  <si>
    <t>状況</t>
    <rPh sb="0" eb="2">
      <t>ジョウキョウ</t>
    </rPh>
    <phoneticPr fontId="42"/>
  </si>
  <si>
    <t>部屋
番号</t>
    <rPh sb="0" eb="2">
      <t>ヘヤ</t>
    </rPh>
    <rPh sb="3" eb="5">
      <t>バンゴウ</t>
    </rPh>
    <phoneticPr fontId="42"/>
  </si>
  <si>
    <t>契約者③</t>
    <rPh sb="0" eb="3">
      <t>ケイヤクシャ</t>
    </rPh>
    <phoneticPr fontId="42"/>
  </si>
  <si>
    <t>契約者④</t>
    <rPh sb="0" eb="3">
      <t>ケイヤクシャ</t>
    </rPh>
    <phoneticPr fontId="42"/>
  </si>
  <si>
    <t>借入申込1</t>
    <rPh sb="0" eb="2">
      <t>カリイレ</t>
    </rPh>
    <rPh sb="2" eb="4">
      <t>モウシコミ</t>
    </rPh>
    <phoneticPr fontId="42"/>
  </si>
  <si>
    <t>借入申込2</t>
    <rPh sb="0" eb="2">
      <t>カリイレ</t>
    </rPh>
    <rPh sb="2" eb="4">
      <t>モウシコミ</t>
    </rPh>
    <phoneticPr fontId="42"/>
  </si>
  <si>
    <t>担保提供者1</t>
    <rPh sb="0" eb="2">
      <t>タンポ</t>
    </rPh>
    <rPh sb="2" eb="5">
      <t>テイキョウシャ</t>
    </rPh>
    <phoneticPr fontId="42"/>
  </si>
  <si>
    <t>担保提供者2</t>
    <rPh sb="0" eb="2">
      <t>タンポ</t>
    </rPh>
    <rPh sb="2" eb="5">
      <t>テイキョウシャ</t>
    </rPh>
    <phoneticPr fontId="42"/>
  </si>
  <si>
    <t>連帯債務者</t>
    <rPh sb="0" eb="2">
      <t>レンタイ</t>
    </rPh>
    <rPh sb="2" eb="4">
      <t>サイム</t>
    </rPh>
    <rPh sb="4" eb="5">
      <t>シャ</t>
    </rPh>
    <phoneticPr fontId="42"/>
  </si>
  <si>
    <t>連帯保証人</t>
    <rPh sb="0" eb="2">
      <t>レンタイ</t>
    </rPh>
    <rPh sb="2" eb="5">
      <t>ホショウニン</t>
    </rPh>
    <phoneticPr fontId="42"/>
  </si>
  <si>
    <t>連帯保証人②</t>
    <rPh sb="0" eb="2">
      <t>レンタイ</t>
    </rPh>
    <rPh sb="2" eb="5">
      <t>ホショウニン</t>
    </rPh>
    <phoneticPr fontId="42"/>
  </si>
  <si>
    <t>金融機関名１</t>
    <rPh sb="0" eb="2">
      <t>キンユウ</t>
    </rPh>
    <rPh sb="2" eb="4">
      <t>キカン</t>
    </rPh>
    <rPh sb="4" eb="5">
      <t>メイ</t>
    </rPh>
    <phoneticPr fontId="42"/>
  </si>
  <si>
    <t>借入会案内日
金消会案内日</t>
    <rPh sb="0" eb="2">
      <t>カリイレ</t>
    </rPh>
    <rPh sb="2" eb="3">
      <t>カイ</t>
    </rPh>
    <rPh sb="3" eb="5">
      <t>アンナイ</t>
    </rPh>
    <rPh sb="5" eb="6">
      <t>ビ</t>
    </rPh>
    <rPh sb="7" eb="9">
      <t>キンショウ</t>
    </rPh>
    <rPh sb="9" eb="10">
      <t>カイ</t>
    </rPh>
    <rPh sb="10" eb="12">
      <t>アンナイ</t>
    </rPh>
    <rPh sb="12" eb="13">
      <t>ビ</t>
    </rPh>
    <phoneticPr fontId="42"/>
  </si>
  <si>
    <t>借入時間
金消時間</t>
    <rPh sb="0" eb="2">
      <t>カリイレ</t>
    </rPh>
    <rPh sb="2" eb="4">
      <t>ジカン</t>
    </rPh>
    <rPh sb="5" eb="7">
      <t>キンショウ</t>
    </rPh>
    <rPh sb="7" eb="9">
      <t>ジカン</t>
    </rPh>
    <phoneticPr fontId="42"/>
  </si>
  <si>
    <t>さわらない</t>
    <phoneticPr fontId="42"/>
  </si>
  <si>
    <r>
      <t xml:space="preserve">金融機関名 </t>
    </r>
    <r>
      <rPr>
        <b/>
        <sz val="12"/>
        <color rgb="FF0000FF"/>
        <rFont val="ＭＳ Ｐゴシック"/>
        <family val="3"/>
        <charset val="128"/>
      </rPr>
      <t>２</t>
    </r>
    <rPh sb="0" eb="2">
      <t>キンユウ</t>
    </rPh>
    <rPh sb="2" eb="4">
      <t>キカン</t>
    </rPh>
    <rPh sb="4" eb="5">
      <t>メイ</t>
    </rPh>
    <phoneticPr fontId="42"/>
  </si>
  <si>
    <t>借入会案内日？
金消会案内日？</t>
    <rPh sb="0" eb="2">
      <t>カリイレ</t>
    </rPh>
    <rPh sb="2" eb="3">
      <t>カイ</t>
    </rPh>
    <rPh sb="3" eb="5">
      <t>アンナイ</t>
    </rPh>
    <rPh sb="5" eb="6">
      <t>ビ</t>
    </rPh>
    <rPh sb="8" eb="10">
      <t>キンショウ</t>
    </rPh>
    <rPh sb="10" eb="11">
      <t>カイ</t>
    </rPh>
    <rPh sb="11" eb="13">
      <t>アンナイ</t>
    </rPh>
    <rPh sb="13" eb="14">
      <t>ビ</t>
    </rPh>
    <phoneticPr fontId="42"/>
  </si>
  <si>
    <t>借入時間？
金消時間？</t>
    <rPh sb="0" eb="2">
      <t>カリイレ</t>
    </rPh>
    <rPh sb="2" eb="4">
      <t>ジカン</t>
    </rPh>
    <rPh sb="6" eb="8">
      <t>キンショウ</t>
    </rPh>
    <rPh sb="8" eb="10">
      <t>ジカン</t>
    </rPh>
    <phoneticPr fontId="42"/>
  </si>
  <si>
    <t>内覧会案内日</t>
    <rPh sb="0" eb="3">
      <t>ナイランカイ</t>
    </rPh>
    <rPh sb="3" eb="5">
      <t>アンナイ</t>
    </rPh>
    <rPh sb="5" eb="6">
      <t>ビ</t>
    </rPh>
    <phoneticPr fontId="42"/>
  </si>
  <si>
    <t>内覧時間</t>
    <rPh sb="0" eb="2">
      <t>ナイラン</t>
    </rPh>
    <rPh sb="2" eb="4">
      <t>ジカン</t>
    </rPh>
    <phoneticPr fontId="42"/>
  </si>
  <si>
    <t>確認会案内日</t>
    <rPh sb="0" eb="2">
      <t>カクニン</t>
    </rPh>
    <rPh sb="2" eb="3">
      <t>カイ</t>
    </rPh>
    <rPh sb="3" eb="5">
      <t>アンナイ</t>
    </rPh>
    <rPh sb="5" eb="6">
      <t>ビ</t>
    </rPh>
    <phoneticPr fontId="42"/>
  </si>
  <si>
    <t>確認時間</t>
    <rPh sb="0" eb="2">
      <t>カクニン</t>
    </rPh>
    <rPh sb="2" eb="4">
      <t>ジカン</t>
    </rPh>
    <phoneticPr fontId="42"/>
  </si>
  <si>
    <t>引渡会</t>
    <rPh sb="0" eb="2">
      <t>ヒキワタ</t>
    </rPh>
    <rPh sb="2" eb="3">
      <t>カイ</t>
    </rPh>
    <phoneticPr fontId="42"/>
  </si>
  <si>
    <t>引渡時間</t>
    <rPh sb="0" eb="2">
      <t>ヒキワタ</t>
    </rPh>
    <rPh sb="2" eb="4">
      <t>ジカン</t>
    </rPh>
    <phoneticPr fontId="42"/>
  </si>
  <si>
    <t>複数住戸契約</t>
    <rPh sb="0" eb="2">
      <t>フクスウ</t>
    </rPh>
    <rPh sb="2" eb="4">
      <t>ジュウコ</t>
    </rPh>
    <rPh sb="4" eb="6">
      <t>ケイヤク</t>
    </rPh>
    <phoneticPr fontId="31"/>
  </si>
  <si>
    <t>引渡会１４時以降のみ予約可</t>
  </si>
  <si>
    <t>内覧会割当枠</t>
    <rPh sb="0" eb="3">
      <t>ナイランカイ</t>
    </rPh>
    <rPh sb="3" eb="5">
      <t>ワリアテ</t>
    </rPh>
    <rPh sb="5" eb="6">
      <t>ワク</t>
    </rPh>
    <phoneticPr fontId="31"/>
  </si>
  <si>
    <t>確認会割当枠</t>
    <rPh sb="0" eb="2">
      <t>カクニン</t>
    </rPh>
    <rPh sb="2" eb="3">
      <t>カイ</t>
    </rPh>
    <rPh sb="3" eb="5">
      <t>ワリアテ</t>
    </rPh>
    <rPh sb="5" eb="6">
      <t>ワク</t>
    </rPh>
    <phoneticPr fontId="31"/>
  </si>
  <si>
    <t>リマインドメール送信不可</t>
    <phoneticPr fontId="31"/>
  </si>
  <si>
    <t>入居説明会</t>
    <rPh sb="0" eb="2">
      <t>ニュウキョ</t>
    </rPh>
    <rPh sb="2" eb="5">
      <t>セツメイカイ</t>
    </rPh>
    <phoneticPr fontId="38"/>
  </si>
  <si>
    <t>*</t>
    <phoneticPr fontId="42"/>
  </si>
  <si>
    <t>80001</t>
  </si>
  <si>
    <t>WADATEST</t>
    <phoneticPr fontId="31"/>
  </si>
  <si>
    <t>wada.tomoaki.cp@canon-its.co.jp</t>
    <phoneticPr fontId="31"/>
  </si>
  <si>
    <t>wada.tomoaki.cp@canon-its.co.jp</t>
    <phoneticPr fontId="30"/>
  </si>
  <si>
    <t>問い合わせ先</t>
    <rPh sb="0" eb="1">
      <t xml:space="preserve">トイアワセ </t>
    </rPh>
    <rPh sb="5" eb="6">
      <t xml:space="preserve">サキ </t>
    </rPh>
    <phoneticPr fontId="31"/>
  </si>
  <si>
    <t>場所</t>
    <rPh sb="0" eb="2">
      <t xml:space="preserve">バショ </t>
    </rPh>
    <phoneticPr fontId="30"/>
  </si>
  <si>
    <t>　https://map.google.com</t>
  </si>
  <si>
    <t>　https://map.google.com</t>
    <phoneticPr fontId="3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</si>
</sst>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F800]dddd\,\ mmmm\ dd\,\ yyyy"/>
    <numFmt numFmtId="165" formatCode="0_);[Red]\(0\)"/>
    <numFmt numFmtId="166" formatCode="##0;\-##0"/>
    <numFmt numFmtId="167" formatCode="m&quot;月&quot;d&quot;日&quot;;@"/>
    <numFmt numFmtId="168" formatCode="h:mm;@"/>
    <numFmt numFmtId="169" formatCode="#"/>
    <numFmt numFmtId="170" formatCode="m&quot;月&quot;d&quot;日&quot;\(aaa\)"/>
    <numFmt numFmtId="171" formatCode="m/d\ h:mm;@"/>
    <numFmt numFmtId="172" formatCode="yyyy&quot;/&quot;mm&quot;/&quot;dd"/>
    <numFmt numFmtId="173" formatCode="hh:mm"/>
  </numFmts>
  <fonts count="58">
    <font>
      <sz val="11"/>
      <color theme="1"/>
      <name val="Calibri"/>
      <scheme val="minor"/>
    </font>
    <font>
      <sz val="11"/>
      <color theme="1"/>
      <name val="Calibri"/>
      <family val="2"/>
      <scheme val="minor"/>
    </font>
    <font>
      <u/>
      <sz val="11"/>
      <color theme="10"/>
      <name val="Calibri"/>
      <family val="2"/>
      <scheme val="minor"/>
    </font>
    <font>
      <sz val="11"/>
      <name val="ＭＳ Ｐゴシック"/>
      <family val="2"/>
      <charset val="128"/>
    </font>
    <font>
      <b/>
      <sz val="11"/>
      <color rgb="FFC00000"/>
      <name val="Calibri"/>
      <family val="2"/>
      <scheme val="minor"/>
    </font>
    <font>
      <b/>
      <sz val="11"/>
      <color theme="1"/>
      <name val="Calibri"/>
      <family val="2"/>
      <scheme val="minor"/>
    </font>
    <font>
      <b/>
      <sz val="11"/>
      <color theme="1"/>
      <name val="ＭＳ Ｐゴシック"/>
      <family val="2"/>
      <charset val="128"/>
    </font>
    <font>
      <b/>
      <sz val="11"/>
      <color theme="1"/>
      <name val="ＭＳ ゴシック"/>
      <family val="2"/>
      <charset val="128"/>
    </font>
    <font>
      <sz val="11"/>
      <color theme="1"/>
      <name val="ＭＳ ゴシック"/>
      <family val="2"/>
      <charset val="128"/>
    </font>
    <font>
      <sz val="11"/>
      <color theme="1"/>
      <name val="ＭＳ Ｐゴシック"/>
      <family val="2"/>
      <charset val="128"/>
    </font>
    <font>
      <b/>
      <sz val="18"/>
      <color theme="1"/>
      <name val="ＭＳ Ｐゴシック"/>
      <family val="2"/>
      <charset val="128"/>
    </font>
    <font>
      <sz val="11"/>
      <color theme="1"/>
      <name val="Calibri"/>
      <family val="2"/>
    </font>
    <font>
      <sz val="11"/>
      <color indexed="2"/>
      <name val="Calibri"/>
      <family val="2"/>
      <scheme val="minor"/>
    </font>
    <font>
      <sz val="11"/>
      <color theme="1"/>
      <name val="游ゴシック"/>
      <family val="3"/>
      <charset val="128"/>
    </font>
    <font>
      <b/>
      <sz val="11"/>
      <color theme="1"/>
      <name val="游ゴシック"/>
      <family val="3"/>
      <charset val="128"/>
    </font>
    <font>
      <u/>
      <sz val="11"/>
      <color theme="10"/>
      <name val="游ゴシック"/>
      <family val="3"/>
      <charset val="128"/>
    </font>
    <font>
      <sz val="11"/>
      <name val="Calibri"/>
      <family val="2"/>
    </font>
    <font>
      <sz val="11"/>
      <name val="游ゴシック"/>
      <family val="3"/>
      <charset val="128"/>
    </font>
    <font>
      <b/>
      <sz val="11"/>
      <color rgb="FF0070C0"/>
      <name val="游ゴシック"/>
      <family val="3"/>
      <charset val="128"/>
    </font>
    <font>
      <b/>
      <sz val="11"/>
      <color indexed="2"/>
      <name val="Calibri"/>
      <family val="2"/>
      <scheme val="minor"/>
    </font>
    <font>
      <sz val="11"/>
      <color theme="0"/>
      <name val="Calibri"/>
      <family val="2"/>
    </font>
    <font>
      <sz val="10"/>
      <name val="ＭＳ Ｐ明朝"/>
      <family val="1"/>
      <charset val="128"/>
    </font>
    <font>
      <sz val="11"/>
      <color theme="0" tint="-0.14999847407452621"/>
      <name val="Calibri"/>
      <family val="2"/>
      <scheme val="minor"/>
    </font>
    <font>
      <b/>
      <sz val="11"/>
      <name val="游ゴシック"/>
      <family val="3"/>
      <charset val="128"/>
    </font>
    <font>
      <sz val="11"/>
      <color rgb="FF7F878F"/>
      <name val="游ゴシック"/>
      <family val="3"/>
      <charset val="128"/>
    </font>
    <font>
      <sz val="11"/>
      <color theme="1"/>
      <name val="Arial"/>
      <family val="2"/>
    </font>
    <font>
      <sz val="11"/>
      <color theme="1"/>
      <name val="Calibri"/>
      <family val="2"/>
      <scheme val="minor"/>
    </font>
    <font>
      <sz val="11"/>
      <color theme="1"/>
      <name val="MS UI Gothic"/>
      <family val="2"/>
      <charset val="128"/>
    </font>
    <font>
      <sz val="11"/>
      <color theme="0"/>
      <name val="Segoe UI Symbol"/>
      <family val="2"/>
    </font>
    <font>
      <sz val="11"/>
      <color theme="0"/>
      <name val="ＭＳ Ｐゴシック"/>
      <family val="2"/>
      <charset val="128"/>
    </font>
    <font>
      <sz val="6"/>
      <name val="Calibri"/>
      <family val="3"/>
      <charset val="128"/>
      <scheme val="minor"/>
    </font>
    <font>
      <sz val="6"/>
      <name val="Calibri"/>
      <family val="2"/>
      <charset val="128"/>
      <scheme val="minor"/>
    </font>
    <font>
      <sz val="11"/>
      <name val="BIZ UDPゴシック"/>
      <family val="3"/>
      <charset val="128"/>
    </font>
    <font>
      <sz val="11"/>
      <color theme="1"/>
      <name val="BIZ UDPゴシック"/>
      <family val="3"/>
      <charset val="128"/>
    </font>
    <font>
      <sz val="11"/>
      <color indexed="8"/>
      <name val="BIZ UDPゴシック"/>
      <family val="3"/>
      <charset val="128"/>
    </font>
    <font>
      <sz val="11"/>
      <color rgb="FFFF0000"/>
      <name val="BIZ UDPゴシック"/>
      <family val="3"/>
      <charset val="128"/>
    </font>
    <font>
      <sz val="12"/>
      <name val="BIZ UDPゴシック"/>
      <family val="3"/>
      <charset val="128"/>
    </font>
    <font>
      <sz val="11"/>
      <color theme="1"/>
      <name val="Calibri"/>
      <family val="2"/>
      <charset val="128"/>
      <scheme val="minor"/>
    </font>
    <font>
      <sz val="11"/>
      <name val="ＭＳ Ｐゴシック"/>
      <family val="3"/>
      <charset val="128"/>
    </font>
    <font>
      <sz val="14"/>
      <color rgb="FF0000FF"/>
      <name val="MS UI Gothic"/>
      <family val="3"/>
      <charset val="128"/>
    </font>
    <font>
      <sz val="11"/>
      <name val="MS UI Gothic"/>
      <family val="3"/>
      <charset val="128"/>
    </font>
    <font>
      <sz val="11"/>
      <color indexed="12"/>
      <name val="MS UI Gothic"/>
      <family val="3"/>
      <charset val="128"/>
    </font>
    <font>
      <sz val="6"/>
      <name val="ＭＳ Ｐゴシック"/>
      <family val="3"/>
      <charset val="128"/>
    </font>
    <font>
      <b/>
      <sz val="12"/>
      <color rgb="FF0000FF"/>
      <name val="MS UI Gothic"/>
      <family val="3"/>
      <charset val="128"/>
    </font>
    <font>
      <b/>
      <sz val="12"/>
      <color rgb="FF0000FF"/>
      <name val="ＭＳ Ｐゴシック"/>
      <family val="3"/>
      <charset val="128"/>
    </font>
    <font>
      <b/>
      <sz val="11"/>
      <name val="ＭＳ Ｐゴシック"/>
      <family val="3"/>
      <charset val="128"/>
    </font>
    <font>
      <sz val="11"/>
      <color indexed="12"/>
      <name val="ＭＳ Ｐゴシック"/>
      <family val="3"/>
      <charset val="128"/>
    </font>
    <font>
      <sz val="12"/>
      <color rgb="FF0000FF"/>
      <name val="ＭＳ Ｐゴシック"/>
      <family val="3"/>
      <charset val="128"/>
    </font>
    <font>
      <b/>
      <sz val="18"/>
      <color rgb="FFFF0000"/>
      <name val="ＭＳ Ｐゴシック"/>
      <family val="3"/>
      <charset val="128"/>
    </font>
    <font>
      <b/>
      <sz val="18"/>
      <color rgb="FFFF0000"/>
      <name val="MS UI Gothic"/>
      <family val="3"/>
      <charset val="128"/>
    </font>
    <font>
      <b/>
      <sz val="14"/>
      <color indexed="10"/>
      <name val="MS UI Gothic"/>
      <family val="3"/>
      <charset val="128"/>
    </font>
    <font>
      <sz val="11"/>
      <color rgb="FF0000FF"/>
      <name val="MS UI Gothic"/>
      <family val="3"/>
      <charset val="128"/>
    </font>
    <font>
      <sz val="12"/>
      <name val="MS UI Gothic"/>
      <family val="3"/>
      <charset val="128"/>
    </font>
    <font>
      <b/>
      <sz val="11"/>
      <color indexed="10"/>
      <name val="MS UI Gothic"/>
      <family val="3"/>
      <charset val="128"/>
    </font>
    <font>
      <sz val="11"/>
      <color indexed="9"/>
      <name val="MS UI Gothic"/>
      <family val="3"/>
      <charset val="128"/>
    </font>
    <font>
      <sz val="10"/>
      <color indexed="81"/>
      <name val="ＭＳ Ｐゴシック"/>
      <family val="3"/>
      <charset val="128"/>
    </font>
    <font>
      <sz val="11"/>
      <color rgb="FF000000"/>
      <name val="Calibri"/>
      <family val="2"/>
    </font>
    <font>
      <sz val="11"/>
      <color rgb="FF000000"/>
      <name val="Calibri"/>
      <family val="2"/>
      <scheme val="minor"/>
    </font>
  </fonts>
  <fills count="26">
    <fill>
      <patternFill patternType="none"/>
    </fill>
    <fill>
      <patternFill patternType="gray125"/>
    </fill>
    <fill>
      <patternFill patternType="solid">
        <fgColor theme="8" tint="0.79998168889431442"/>
        <bgColor theme="8" tint="0.79998168889431442"/>
      </patternFill>
    </fill>
    <fill>
      <patternFill patternType="solid">
        <fgColor indexed="5"/>
        <bgColor indexed="5"/>
      </patternFill>
    </fill>
    <fill>
      <patternFill patternType="solid">
        <fgColor indexed="26"/>
        <bgColor indexed="26"/>
      </patternFill>
    </fill>
    <fill>
      <patternFill patternType="solid">
        <fgColor rgb="FFD9E2F3"/>
        <bgColor rgb="FFD9E2F3"/>
      </patternFill>
    </fill>
    <fill>
      <patternFill patternType="solid">
        <fgColor theme="0"/>
        <bgColor theme="0"/>
      </patternFill>
    </fill>
    <fill>
      <patternFill patternType="solid">
        <fgColor rgb="FFBFBFBF"/>
        <bgColor rgb="FFBFBFBF"/>
      </patternFill>
    </fill>
    <fill>
      <patternFill patternType="solid">
        <fgColor theme="1"/>
        <bgColor theme="1"/>
      </patternFill>
    </fill>
    <fill>
      <patternFill patternType="solid">
        <fgColor rgb="FF87E7AD"/>
        <bgColor rgb="FF87E7AD"/>
      </patternFill>
    </fill>
    <fill>
      <patternFill patternType="solid">
        <fgColor rgb="FFFFFF00"/>
        <bgColor indexed="64"/>
      </patternFill>
    </fill>
    <fill>
      <patternFill patternType="solid">
        <fgColor rgb="FFFFFFCC"/>
        <bgColor indexed="64"/>
      </patternFill>
    </fill>
    <fill>
      <patternFill patternType="solid">
        <fgColor rgb="FFFFFF99"/>
        <bgColor indexed="64"/>
      </patternFill>
    </fill>
    <fill>
      <patternFill patternType="solid">
        <fgColor indexed="43"/>
        <bgColor indexed="64"/>
      </patternFill>
    </fill>
    <fill>
      <patternFill patternType="gray125">
        <fgColor indexed="9"/>
        <bgColor indexed="13"/>
      </patternFill>
    </fill>
    <fill>
      <patternFill patternType="solid">
        <fgColor indexed="22"/>
        <bgColor indexed="64"/>
      </patternFill>
    </fill>
    <fill>
      <patternFill patternType="gray125">
        <fgColor indexed="9"/>
        <bgColor indexed="51"/>
      </patternFill>
    </fill>
    <fill>
      <patternFill patternType="solid">
        <fgColor indexed="41"/>
        <bgColor indexed="64"/>
      </patternFill>
    </fill>
    <fill>
      <patternFill patternType="solid">
        <fgColor indexed="42"/>
        <bgColor indexed="64"/>
      </patternFill>
    </fill>
    <fill>
      <patternFill patternType="solid">
        <fgColor indexed="47"/>
        <bgColor indexed="64"/>
      </patternFill>
    </fill>
    <fill>
      <patternFill patternType="gray125">
        <fgColor indexed="9"/>
        <bgColor indexed="43"/>
      </patternFill>
    </fill>
    <fill>
      <patternFill patternType="lightGray">
        <fgColor indexed="41"/>
        <bgColor indexed="22"/>
      </patternFill>
    </fill>
    <fill>
      <patternFill patternType="gray125">
        <fgColor indexed="9"/>
        <bgColor indexed="26"/>
      </patternFill>
    </fill>
    <fill>
      <patternFill patternType="mediumGray">
        <fgColor indexed="9"/>
        <bgColor indexed="41"/>
      </patternFill>
    </fill>
    <fill>
      <patternFill patternType="mediumGray">
        <fgColor indexed="9"/>
        <bgColor indexed="42"/>
      </patternFill>
    </fill>
    <fill>
      <patternFill patternType="darkGray">
        <fgColor indexed="9"/>
        <bgColor indexed="47"/>
      </patternFill>
    </fill>
  </fills>
  <borders count="3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bottom style="medium">
        <color auto="1"/>
      </bottom>
      <diagonal/>
    </border>
    <border>
      <left/>
      <right style="hair">
        <color auto="1"/>
      </right>
      <top/>
      <bottom style="medium">
        <color auto="1"/>
      </bottom>
      <diagonal/>
    </border>
    <border>
      <left style="hair">
        <color auto="1"/>
      </left>
      <right/>
      <top style="hair">
        <color auto="1"/>
      </top>
      <bottom style="medium">
        <color auto="1"/>
      </bottom>
      <diagonal/>
    </border>
    <border>
      <left/>
      <right style="hair">
        <color auto="1"/>
      </right>
      <top style="hair">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double">
        <color auto="1"/>
      </left>
      <right style="double">
        <color auto="1"/>
      </right>
      <top style="medium">
        <color auto="1"/>
      </top>
      <bottom style="medium">
        <color auto="1"/>
      </bottom>
      <diagonal/>
    </border>
    <border>
      <left style="double">
        <color auto="1"/>
      </left>
      <right/>
      <top style="medium">
        <color auto="1"/>
      </top>
      <bottom style="medium">
        <color auto="1"/>
      </bottom>
      <diagonal/>
    </border>
    <border>
      <left style="thin">
        <color auto="1"/>
      </left>
      <right style="double">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top style="medium">
        <color auto="1"/>
      </top>
      <bottom style="medium">
        <color auto="1"/>
      </bottom>
      <diagonal/>
    </border>
    <border>
      <left style="double">
        <color auto="1"/>
      </left>
      <right style="thin">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top/>
      <bottom style="thin">
        <color auto="1"/>
      </bottom>
      <diagonal/>
    </border>
    <border>
      <left style="medium">
        <color auto="1"/>
      </left>
      <right style="thin">
        <color auto="1"/>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double">
        <color auto="1"/>
      </left>
      <right style="double">
        <color auto="1"/>
      </right>
      <top/>
      <bottom style="thin">
        <color auto="1"/>
      </bottom>
      <diagonal/>
    </border>
    <border>
      <left style="double">
        <color auto="1"/>
      </left>
      <right style="thin">
        <color auto="1"/>
      </right>
      <top/>
      <bottom style="thin">
        <color auto="1"/>
      </bottom>
      <diagonal/>
    </border>
    <border>
      <left style="thin">
        <color auto="1"/>
      </left>
      <right style="double">
        <color auto="1"/>
      </right>
      <top/>
      <bottom style="thin">
        <color auto="1"/>
      </bottom>
      <diagonal/>
    </border>
    <border>
      <left/>
      <right/>
      <top/>
      <bottom style="thin">
        <color auto="1"/>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style="thin">
        <color indexed="8"/>
      </left>
      <right/>
      <top style="thin">
        <color indexed="8"/>
      </top>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thin">
        <color indexed="64"/>
      </top>
      <bottom style="thin">
        <color indexed="64"/>
      </bottom>
      <diagonal/>
    </border>
  </borders>
  <cellStyleXfs count="6">
    <xf numFmtId="0" fontId="0" fillId="0" borderId="0"/>
    <xf numFmtId="0" fontId="2" fillId="0" borderId="0" applyNumberFormat="0" applyFill="0" applyBorder="0" applyProtection="0"/>
    <xf numFmtId="0" fontId="2" fillId="0" borderId="0" applyNumberFormat="0" applyFill="0" applyBorder="0" applyProtection="0">
      <alignment vertical="center"/>
    </xf>
    <xf numFmtId="0" fontId="26" fillId="0" borderId="0"/>
    <xf numFmtId="0" fontId="26" fillId="0" borderId="0">
      <alignment vertical="center"/>
    </xf>
    <xf numFmtId="0" fontId="3" fillId="0" borderId="0"/>
  </cellStyleXfs>
  <cellXfs count="205">
    <xf numFmtId="0" fontId="0" fillId="0" borderId="0" xfId="0"/>
    <xf numFmtId="0" fontId="9" fillId="2" borderId="1" xfId="4" applyFont="1" applyFill="1" applyBorder="1" applyAlignment="1">
      <alignment horizontal="left" vertical="center"/>
    </xf>
    <xf numFmtId="0" fontId="26" fillId="0" borderId="0" xfId="4">
      <alignment vertical="center"/>
    </xf>
    <xf numFmtId="0" fontId="4" fillId="0" borderId="0" xfId="4" applyFont="1">
      <alignment vertical="center"/>
    </xf>
    <xf numFmtId="0" fontId="5" fillId="2" borderId="1" xfId="4" applyFont="1" applyFill="1" applyBorder="1">
      <alignment vertical="center"/>
    </xf>
    <xf numFmtId="0" fontId="6" fillId="2" borderId="1" xfId="4" applyFont="1" applyFill="1" applyBorder="1">
      <alignment vertical="center"/>
    </xf>
    <xf numFmtId="0" fontId="7" fillId="2" borderId="1" xfId="4" applyFont="1" applyFill="1" applyBorder="1">
      <alignment vertical="center"/>
    </xf>
    <xf numFmtId="0" fontId="26" fillId="0" borderId="1" xfId="4" applyBorder="1">
      <alignment vertical="center"/>
    </xf>
    <xf numFmtId="0" fontId="8" fillId="0" borderId="1" xfId="4" applyFont="1" applyBorder="1" applyAlignment="1">
      <alignment vertical="center" wrapText="1"/>
    </xf>
    <xf numFmtId="0" fontId="9" fillId="0" borderId="1" xfId="4" applyFont="1" applyBorder="1">
      <alignment vertical="center"/>
    </xf>
    <xf numFmtId="0" fontId="8" fillId="0" borderId="1" xfId="4" applyFont="1" applyBorder="1">
      <alignment vertical="center"/>
    </xf>
    <xf numFmtId="0" fontId="9" fillId="0" borderId="1" xfId="4" applyFont="1" applyBorder="1" applyAlignment="1">
      <alignment vertical="center" wrapText="1"/>
    </xf>
    <xf numFmtId="0" fontId="26" fillId="0" borderId="1" xfId="4" applyBorder="1" applyAlignment="1">
      <alignment vertical="center" wrapText="1"/>
    </xf>
    <xf numFmtId="0" fontId="2" fillId="0" borderId="0" xfId="2">
      <alignment vertical="center"/>
    </xf>
    <xf numFmtId="0" fontId="10" fillId="0" borderId="0" xfId="4" applyFont="1">
      <alignment vertical="center"/>
    </xf>
    <xf numFmtId="0" fontId="26" fillId="3" borderId="1" xfId="4" applyFill="1" applyBorder="1">
      <alignment vertical="center"/>
    </xf>
    <xf numFmtId="0" fontId="9" fillId="2" borderId="1" xfId="4" applyFont="1" applyFill="1" applyBorder="1">
      <alignment vertical="center"/>
    </xf>
    <xf numFmtId="0" fontId="9" fillId="0" borderId="0" xfId="4" applyFont="1">
      <alignment vertical="center"/>
    </xf>
    <xf numFmtId="0" fontId="11" fillId="0" borderId="1" xfId="4" applyFont="1" applyBorder="1" applyAlignment="1">
      <alignment vertical="center" wrapText="1"/>
    </xf>
    <xf numFmtId="0" fontId="26" fillId="3" borderId="0" xfId="4" applyFill="1">
      <alignment vertical="center"/>
    </xf>
    <xf numFmtId="0" fontId="5" fillId="4" borderId="0" xfId="4" applyFont="1" applyFill="1">
      <alignment vertical="center"/>
    </xf>
    <xf numFmtId="0" fontId="26" fillId="4" borderId="0" xfId="4" applyFill="1">
      <alignment vertical="center"/>
    </xf>
    <xf numFmtId="0" fontId="12" fillId="0" borderId="0" xfId="4" applyFont="1">
      <alignment vertical="center"/>
    </xf>
    <xf numFmtId="0" fontId="13" fillId="0" borderId="0" xfId="0" applyFont="1" applyAlignment="1">
      <alignment vertical="center"/>
    </xf>
    <xf numFmtId="0" fontId="14" fillId="0" borderId="0" xfId="0" applyFont="1" applyAlignment="1">
      <alignment vertical="center"/>
    </xf>
    <xf numFmtId="0" fontId="14" fillId="5" borderId="2" xfId="0" applyFont="1" applyFill="1" applyBorder="1" applyAlignment="1">
      <alignment vertical="center" wrapText="1"/>
    </xf>
    <xf numFmtId="0" fontId="14" fillId="5" borderId="1" xfId="0" applyFont="1" applyFill="1" applyBorder="1" applyAlignment="1">
      <alignment vertical="center"/>
    </xf>
    <xf numFmtId="49" fontId="0" fillId="0" borderId="1" xfId="0" applyNumberFormat="1" applyBorder="1" applyAlignment="1" applyProtection="1">
      <alignment horizontal="left" vertical="center"/>
      <protection locked="0"/>
    </xf>
    <xf numFmtId="0" fontId="13" fillId="0" borderId="1" xfId="0" applyFont="1" applyBorder="1" applyAlignment="1" applyProtection="1">
      <alignment vertical="center"/>
      <protection locked="0"/>
    </xf>
    <xf numFmtId="0" fontId="15" fillId="0" borderId="1" xfId="1" applyFont="1" applyBorder="1" applyAlignment="1" applyProtection="1">
      <alignment vertical="center"/>
      <protection locked="0"/>
    </xf>
    <xf numFmtId="0" fontId="13" fillId="6" borderId="0" xfId="0" applyFont="1" applyFill="1" applyAlignment="1">
      <alignment vertical="center"/>
    </xf>
    <xf numFmtId="0" fontId="14" fillId="0" borderId="1" xfId="0" applyFont="1" applyBorder="1" applyAlignment="1">
      <alignment vertical="center"/>
    </xf>
    <xf numFmtId="0" fontId="13" fillId="0" borderId="6" xfId="0" applyFont="1" applyBorder="1" applyAlignment="1" applyProtection="1">
      <alignment horizontal="center" vertical="center"/>
      <protection locked="0"/>
    </xf>
    <xf numFmtId="14" fontId="13" fillId="0" borderId="1" xfId="0" applyNumberFormat="1" applyFont="1" applyBorder="1" applyAlignment="1" applyProtection="1">
      <alignment horizontal="center" vertical="center"/>
      <protection locked="0"/>
    </xf>
    <xf numFmtId="0" fontId="13" fillId="0" borderId="1" xfId="0" applyFont="1" applyBorder="1" applyAlignment="1" applyProtection="1">
      <alignment horizontal="center" vertical="center"/>
      <protection locked="0"/>
    </xf>
    <xf numFmtId="0" fontId="14" fillId="5" borderId="7" xfId="0" applyFont="1" applyFill="1" applyBorder="1" applyAlignment="1">
      <alignment vertical="center"/>
    </xf>
    <xf numFmtId="22" fontId="13" fillId="0" borderId="1" xfId="0" applyNumberFormat="1" applyFont="1" applyBorder="1" applyAlignment="1" applyProtection="1">
      <alignment horizontal="center" vertical="center"/>
      <protection locked="0"/>
    </xf>
    <xf numFmtId="0" fontId="17" fillId="0" borderId="0" xfId="0" applyFont="1" applyAlignment="1">
      <alignment vertical="center"/>
    </xf>
    <xf numFmtId="0" fontId="18" fillId="0" borderId="0" xfId="0" applyFont="1" applyAlignment="1">
      <alignment vertical="center"/>
    </xf>
    <xf numFmtId="0" fontId="14" fillId="5" borderId="1" xfId="0" applyFont="1" applyFill="1" applyBorder="1" applyAlignment="1">
      <alignment vertical="center" wrapText="1"/>
    </xf>
    <xf numFmtId="0" fontId="14" fillId="5" borderId="4" xfId="0" applyFont="1" applyFill="1" applyBorder="1" applyAlignment="1">
      <alignment vertical="center"/>
    </xf>
    <xf numFmtId="0" fontId="13" fillId="0" borderId="6" xfId="0" applyFont="1" applyBorder="1" applyAlignment="1" applyProtection="1">
      <alignment vertical="center"/>
      <protection locked="0"/>
    </xf>
    <xf numFmtId="0" fontId="13" fillId="0" borderId="1" xfId="0" applyFont="1" applyBorder="1" applyAlignment="1">
      <alignment vertical="center"/>
    </xf>
    <xf numFmtId="0" fontId="13" fillId="0" borderId="8" xfId="0" applyFont="1" applyBorder="1" applyAlignment="1" applyProtection="1">
      <alignment vertical="center"/>
      <protection locked="0"/>
    </xf>
    <xf numFmtId="0" fontId="13" fillId="0" borderId="7" xfId="0" applyFont="1" applyBorder="1" applyAlignment="1" applyProtection="1">
      <alignment vertical="center"/>
      <protection locked="0"/>
    </xf>
    <xf numFmtId="0" fontId="0" fillId="0" borderId="1" xfId="0" applyBorder="1"/>
    <xf numFmtId="0" fontId="19" fillId="0" borderId="1" xfId="0" applyFont="1" applyBorder="1"/>
    <xf numFmtId="0" fontId="0" fillId="0" borderId="1" xfId="0" applyBorder="1" applyAlignment="1">
      <alignment horizontal="center" vertical="center"/>
    </xf>
    <xf numFmtId="0" fontId="19" fillId="0" borderId="0" xfId="0" applyFont="1"/>
    <xf numFmtId="0" fontId="13" fillId="0" borderId="1" xfId="0" applyFont="1" applyBorder="1"/>
    <xf numFmtId="164" fontId="13" fillId="0" borderId="1" xfId="0" applyNumberFormat="1" applyFont="1" applyBorder="1" applyProtection="1">
      <protection locked="0"/>
    </xf>
    <xf numFmtId="20" fontId="13" fillId="0" borderId="1" xfId="0" applyNumberFormat="1" applyFont="1" applyBorder="1" applyProtection="1">
      <protection locked="0"/>
    </xf>
    <xf numFmtId="165" fontId="13" fillId="0" borderId="1" xfId="0" applyNumberFormat="1" applyFont="1" applyBorder="1" applyProtection="1">
      <protection locked="0"/>
    </xf>
    <xf numFmtId="0" fontId="9" fillId="0" borderId="0" xfId="0" applyFont="1"/>
    <xf numFmtId="0" fontId="20" fillId="8" borderId="0" xfId="0" applyFont="1" applyFill="1"/>
    <xf numFmtId="0" fontId="0" fillId="8" borderId="0" xfId="0" applyFill="1"/>
    <xf numFmtId="20" fontId="13" fillId="0" borderId="1" xfId="0" quotePrefix="1" applyNumberFormat="1" applyFont="1" applyBorder="1" applyProtection="1">
      <protection locked="0"/>
    </xf>
    <xf numFmtId="0" fontId="8" fillId="0" borderId="0" xfId="0" applyFont="1"/>
    <xf numFmtId="0" fontId="3" fillId="0" borderId="11" xfId="5" applyBorder="1" applyAlignment="1">
      <alignment horizontal="center" shrinkToFit="1"/>
    </xf>
    <xf numFmtId="0" fontId="3" fillId="0" borderId="12" xfId="5" applyBorder="1" applyAlignment="1">
      <alignment horizontal="center" wrapText="1" shrinkToFit="1"/>
    </xf>
    <xf numFmtId="0" fontId="9" fillId="0" borderId="1" xfId="4" applyFont="1" applyBorder="1" applyAlignment="1">
      <alignment vertical="center" shrinkToFit="1"/>
    </xf>
    <xf numFmtId="0" fontId="26" fillId="0" borderId="1" xfId="4" applyBorder="1" applyAlignment="1">
      <alignment vertical="center" shrinkToFit="1"/>
    </xf>
    <xf numFmtId="0" fontId="5" fillId="0" borderId="0" xfId="0" applyFont="1"/>
    <xf numFmtId="0" fontId="22" fillId="0" borderId="0" xfId="0" applyFont="1"/>
    <xf numFmtId="0" fontId="0" fillId="0" borderId="7" xfId="0" applyBorder="1"/>
    <xf numFmtId="0" fontId="0" fillId="0" borderId="34" xfId="0" applyBorder="1"/>
    <xf numFmtId="0" fontId="0" fillId="0" borderId="8" xfId="0" applyBorder="1"/>
    <xf numFmtId="49" fontId="13" fillId="0" borderId="0" xfId="0" applyNumberFormat="1" applyFont="1"/>
    <xf numFmtId="49" fontId="23" fillId="9" borderId="4" xfId="0" applyNumberFormat="1" applyFont="1" applyFill="1" applyBorder="1" applyAlignment="1">
      <alignment horizontal="left" vertical="center" wrapText="1"/>
    </xf>
    <xf numFmtId="49" fontId="13" fillId="0" borderId="1" xfId="0" applyNumberFormat="1" applyFont="1" applyBorder="1"/>
    <xf numFmtId="0" fontId="13" fillId="0" borderId="0" xfId="0" applyFont="1"/>
    <xf numFmtId="49" fontId="23" fillId="9" borderId="1" xfId="0" applyNumberFormat="1" applyFont="1" applyFill="1" applyBorder="1" applyAlignment="1">
      <alignment horizontal="left" vertical="center" wrapText="1"/>
    </xf>
    <xf numFmtId="49" fontId="23" fillId="9" borderId="7" xfId="0" applyNumberFormat="1" applyFont="1" applyFill="1" applyBorder="1" applyAlignment="1">
      <alignment horizontal="left" vertical="center" wrapText="1"/>
    </xf>
    <xf numFmtId="0" fontId="13" fillId="0" borderId="6" xfId="0" applyFont="1" applyBorder="1" applyAlignment="1">
      <alignment vertical="center"/>
    </xf>
    <xf numFmtId="49" fontId="13" fillId="0" borderId="1" xfId="0" quotePrefix="1" applyNumberFormat="1" applyFont="1" applyBorder="1" applyAlignment="1">
      <alignment vertical="center"/>
    </xf>
    <xf numFmtId="0" fontId="13" fillId="0" borderId="1" xfId="0" quotePrefix="1" applyFont="1" applyBorder="1" applyAlignment="1">
      <alignment vertical="center"/>
    </xf>
    <xf numFmtId="49" fontId="13" fillId="0" borderId="1" xfId="0" applyNumberFormat="1" applyFont="1" applyBorder="1" applyAlignment="1">
      <alignment vertical="center"/>
    </xf>
    <xf numFmtId="1" fontId="13" fillId="0" borderId="1" xfId="0" applyNumberFormat="1" applyFont="1" applyBorder="1" applyAlignment="1">
      <alignment horizontal="right" vertical="center"/>
    </xf>
    <xf numFmtId="0" fontId="24" fillId="0" borderId="1" xfId="0" applyFont="1" applyBorder="1" applyAlignment="1">
      <alignment vertical="center"/>
    </xf>
    <xf numFmtId="0" fontId="25" fillId="0" borderId="1" xfId="0" applyFont="1" applyBorder="1"/>
    <xf numFmtId="0" fontId="13" fillId="0" borderId="6" xfId="0" quotePrefix="1" applyFont="1" applyBorder="1" applyAlignment="1">
      <alignment vertical="center"/>
    </xf>
    <xf numFmtId="0" fontId="24" fillId="0" borderId="1" xfId="0" quotePrefix="1" applyFont="1" applyBorder="1" applyAlignment="1">
      <alignment vertical="center"/>
    </xf>
    <xf numFmtId="0" fontId="25" fillId="0" borderId="1" xfId="0" quotePrefix="1" applyFont="1" applyBorder="1"/>
    <xf numFmtId="172" fontId="13" fillId="0" borderId="1" xfId="0" applyNumberFormat="1" applyFont="1" applyBorder="1" applyAlignment="1">
      <alignment vertical="center"/>
    </xf>
    <xf numFmtId="173" fontId="13" fillId="0" borderId="1" xfId="0" applyNumberFormat="1" applyFont="1" applyBorder="1" applyAlignment="1">
      <alignment vertical="center"/>
    </xf>
    <xf numFmtId="49" fontId="13" fillId="0" borderId="8" xfId="0" applyNumberFormat="1" applyFont="1" applyBorder="1"/>
    <xf numFmtId="49" fontId="13" fillId="0" borderId="8" xfId="0" quotePrefix="1" applyNumberFormat="1" applyFont="1" applyBorder="1"/>
    <xf numFmtId="0" fontId="13" fillId="0" borderId="8" xfId="0" applyFont="1" applyBorder="1"/>
    <xf numFmtId="0" fontId="15" fillId="0" borderId="8" xfId="0" applyFont="1" applyBorder="1"/>
    <xf numFmtId="49" fontId="13" fillId="0" borderId="1" xfId="0" quotePrefix="1" applyNumberFormat="1" applyFont="1" applyBorder="1"/>
    <xf numFmtId="0" fontId="15" fillId="0" borderId="1" xfId="0" applyFont="1" applyBorder="1"/>
    <xf numFmtId="49" fontId="32" fillId="0" borderId="0" xfId="3" applyNumberFormat="1" applyFont="1" applyAlignment="1">
      <alignment horizontal="center"/>
    </xf>
    <xf numFmtId="0" fontId="33" fillId="10" borderId="0" xfId="0" applyFont="1" applyFill="1" applyAlignment="1">
      <alignment horizontal="center" vertical="center"/>
    </xf>
    <xf numFmtId="0" fontId="32" fillId="10" borderId="0" xfId="0" applyFont="1" applyFill="1" applyAlignment="1">
      <alignment horizontal="center" vertical="center"/>
    </xf>
    <xf numFmtId="0" fontId="33" fillId="10" borderId="0" xfId="0" applyFont="1" applyFill="1" applyAlignment="1">
      <alignment vertical="center"/>
    </xf>
    <xf numFmtId="49" fontId="34" fillId="11" borderId="36" xfId="3" applyNumberFormat="1" applyFont="1" applyFill="1" applyBorder="1" applyAlignment="1">
      <alignment vertical="top" wrapText="1"/>
    </xf>
    <xf numFmtId="49" fontId="34" fillId="0" borderId="36" xfId="3" applyNumberFormat="1" applyFont="1" applyBorder="1" applyAlignment="1">
      <alignment vertical="top" wrapText="1"/>
    </xf>
    <xf numFmtId="49" fontId="34" fillId="12" borderId="36" xfId="3" applyNumberFormat="1" applyFont="1" applyFill="1" applyBorder="1" applyAlignment="1">
      <alignment vertical="top" wrapText="1"/>
    </xf>
    <xf numFmtId="49" fontId="35" fillId="12" borderId="36" xfId="3" applyNumberFormat="1" applyFont="1" applyFill="1" applyBorder="1" applyAlignment="1">
      <alignment vertical="top" wrapText="1"/>
    </xf>
    <xf numFmtId="49" fontId="32" fillId="0" borderId="36" xfId="3" applyNumberFormat="1" applyFont="1" applyBorder="1" applyAlignment="1">
      <alignment vertical="top" wrapText="1"/>
    </xf>
    <xf numFmtId="49" fontId="32" fillId="0" borderId="0" xfId="3" applyNumberFormat="1" applyFont="1" applyAlignment="1">
      <alignment wrapText="1"/>
    </xf>
    <xf numFmtId="49" fontId="34" fillId="0" borderId="37" xfId="3" applyNumberFormat="1" applyFont="1" applyBorder="1" applyAlignment="1">
      <alignment vertical="top"/>
    </xf>
    <xf numFmtId="0" fontId="32" fillId="0" borderId="37" xfId="3" applyFont="1" applyBorder="1" applyAlignment="1">
      <alignment vertical="top"/>
    </xf>
    <xf numFmtId="49" fontId="32" fillId="0" borderId="37" xfId="3" applyNumberFormat="1" applyFont="1" applyBorder="1" applyAlignment="1">
      <alignment vertical="top"/>
    </xf>
    <xf numFmtId="166" fontId="35" fillId="0" borderId="37" xfId="3" applyNumberFormat="1" applyFont="1" applyBorder="1" applyAlignment="1">
      <alignment vertical="top"/>
    </xf>
    <xf numFmtId="166" fontId="32" fillId="0" borderId="37" xfId="3" applyNumberFormat="1" applyFont="1" applyBorder="1" applyAlignment="1">
      <alignment vertical="top"/>
    </xf>
    <xf numFmtId="49" fontId="32" fillId="0" borderId="0" xfId="3" applyNumberFormat="1" applyFont="1"/>
    <xf numFmtId="0" fontId="36" fillId="0" borderId="37" xfId="3" applyFont="1" applyBorder="1" applyAlignment="1">
      <alignment vertical="top"/>
    </xf>
    <xf numFmtId="166" fontId="34" fillId="0" borderId="37" xfId="3" applyNumberFormat="1" applyFont="1" applyBorder="1" applyAlignment="1">
      <alignment vertical="top"/>
    </xf>
    <xf numFmtId="0" fontId="40" fillId="0" borderId="0" xfId="5" applyFont="1" applyAlignment="1">
      <alignment horizontal="center" wrapText="1" shrinkToFit="1"/>
    </xf>
    <xf numFmtId="0" fontId="40" fillId="0" borderId="0" xfId="5" applyFont="1" applyAlignment="1">
      <alignment horizontal="center" shrinkToFit="1"/>
    </xf>
    <xf numFmtId="0" fontId="40" fillId="0" borderId="0" xfId="5" applyFont="1" applyAlignment="1">
      <alignment shrinkToFit="1"/>
    </xf>
    <xf numFmtId="0" fontId="41" fillId="0" borderId="13" xfId="5" applyFont="1" applyBorder="1" applyAlignment="1">
      <alignment horizontal="center" vertical="top" shrinkToFit="1"/>
    </xf>
    <xf numFmtId="0" fontId="40" fillId="13" borderId="13" xfId="5" applyFont="1" applyFill="1" applyBorder="1" applyAlignment="1">
      <alignment horizontal="center" vertical="top" shrinkToFit="1"/>
    </xf>
    <xf numFmtId="0" fontId="41" fillId="0" borderId="14" xfId="5" applyFont="1" applyBorder="1" applyAlignment="1">
      <alignment horizontal="center" vertical="top" shrinkToFit="1"/>
    </xf>
    <xf numFmtId="0" fontId="41" fillId="0" borderId="15" xfId="5" applyFont="1" applyBorder="1" applyAlignment="1">
      <alignment horizontal="center" vertical="top" wrapText="1"/>
    </xf>
    <xf numFmtId="0" fontId="43" fillId="0" borderId="16" xfId="5" applyFont="1" applyBorder="1" applyAlignment="1">
      <alignment horizontal="center" vertical="top" shrinkToFit="1"/>
    </xf>
    <xf numFmtId="0" fontId="43" fillId="0" borderId="17" xfId="5" applyFont="1" applyBorder="1" applyAlignment="1">
      <alignment horizontal="center" vertical="top" wrapText="1" shrinkToFit="1"/>
    </xf>
    <xf numFmtId="0" fontId="43" fillId="13" borderId="17" xfId="5" applyFont="1" applyFill="1" applyBorder="1" applyAlignment="1">
      <alignment horizontal="center" vertical="top" shrinkToFit="1"/>
    </xf>
    <xf numFmtId="0" fontId="44" fillId="14" borderId="17" xfId="5" applyFont="1" applyFill="1" applyBorder="1" applyAlignment="1">
      <alignment horizontal="left" vertical="top" wrapText="1" shrinkToFit="1"/>
    </xf>
    <xf numFmtId="167" fontId="45" fillId="14" borderId="17" xfId="5" applyNumberFormat="1" applyFont="1" applyFill="1" applyBorder="1" applyAlignment="1">
      <alignment horizontal="center" vertical="top" wrapText="1"/>
    </xf>
    <xf numFmtId="168" fontId="0" fillId="14" borderId="17" xfId="5" applyNumberFormat="1" applyFont="1" applyFill="1" applyBorder="1" applyAlignment="1">
      <alignment horizontal="center" vertical="top" wrapText="1"/>
    </xf>
    <xf numFmtId="0" fontId="46" fillId="15" borderId="18" xfId="5" applyFont="1" applyFill="1" applyBorder="1" applyAlignment="1">
      <alignment horizontal="center" vertical="top" shrinkToFit="1"/>
    </xf>
    <xf numFmtId="0" fontId="47" fillId="16" borderId="17" xfId="5" applyFont="1" applyFill="1" applyBorder="1" applyAlignment="1">
      <alignment horizontal="center" vertical="top" shrinkToFit="1"/>
    </xf>
    <xf numFmtId="167" fontId="45" fillId="16" borderId="17" xfId="5" applyNumberFormat="1" applyFont="1" applyFill="1" applyBorder="1" applyAlignment="1">
      <alignment horizontal="center" vertical="top" wrapText="1"/>
    </xf>
    <xf numFmtId="168" fontId="0" fillId="16" borderId="17" xfId="5" applyNumberFormat="1" applyFont="1" applyFill="1" applyBorder="1" applyAlignment="1">
      <alignment horizontal="center" vertical="top" wrapText="1"/>
    </xf>
    <xf numFmtId="0" fontId="45" fillId="17" borderId="19" xfId="5" applyFont="1" applyFill="1" applyBorder="1" applyAlignment="1">
      <alignment horizontal="center" vertical="top" shrinkToFit="1"/>
    </xf>
    <xf numFmtId="0" fontId="3" fillId="17" borderId="20" xfId="5" applyFill="1" applyBorder="1" applyAlignment="1">
      <alignment horizontal="center" vertical="top" shrinkToFit="1"/>
    </xf>
    <xf numFmtId="0" fontId="45" fillId="18" borderId="16" xfId="5" applyFont="1" applyFill="1" applyBorder="1" applyAlignment="1">
      <alignment horizontal="center" vertical="top" shrinkToFit="1"/>
    </xf>
    <xf numFmtId="0" fontId="3" fillId="18" borderId="21" xfId="5" applyFill="1" applyBorder="1" applyAlignment="1">
      <alignment horizontal="center" vertical="top" shrinkToFit="1"/>
    </xf>
    <xf numFmtId="0" fontId="46" fillId="15" borderId="22" xfId="5" applyFont="1" applyFill="1" applyBorder="1" applyAlignment="1">
      <alignment horizontal="center" vertical="top" shrinkToFit="1"/>
    </xf>
    <xf numFmtId="0" fontId="45" fillId="19" borderId="15" xfId="5" applyFont="1" applyFill="1" applyBorder="1" applyAlignment="1">
      <alignment horizontal="center" vertical="top" shrinkToFit="1"/>
    </xf>
    <xf numFmtId="0" fontId="3" fillId="19" borderId="20" xfId="5" applyFill="1" applyBorder="1" applyAlignment="1">
      <alignment horizontal="center" vertical="top" shrinkToFit="1"/>
    </xf>
    <xf numFmtId="0" fontId="48" fillId="0" borderId="23" xfId="5" applyFont="1" applyBorder="1" applyAlignment="1">
      <alignment vertical="top" wrapText="1" shrinkToFit="1"/>
    </xf>
    <xf numFmtId="0" fontId="49" fillId="0" borderId="24" xfId="5" applyFont="1" applyBorder="1" applyAlignment="1">
      <alignment horizontal="center" vertical="top" wrapText="1" shrinkToFit="1"/>
    </xf>
    <xf numFmtId="0" fontId="49" fillId="0" borderId="22" xfId="5" applyFont="1" applyBorder="1" applyAlignment="1">
      <alignment horizontal="center" vertical="top" wrapText="1" shrinkToFit="1"/>
    </xf>
    <xf numFmtId="0" fontId="49" fillId="0" borderId="35" xfId="5" applyFont="1" applyBorder="1" applyAlignment="1">
      <alignment horizontal="center" vertical="top" wrapText="1" shrinkToFit="1"/>
    </xf>
    <xf numFmtId="0" fontId="50" fillId="0" borderId="0" xfId="5" applyFont="1" applyAlignment="1">
      <alignment horizontal="center" vertical="top" shrinkToFit="1"/>
    </xf>
    <xf numFmtId="0" fontId="40" fillId="0" borderId="0" xfId="5" applyFont="1" applyAlignment="1">
      <alignment vertical="top" shrinkToFit="1"/>
    </xf>
    <xf numFmtId="0" fontId="41" fillId="0" borderId="25" xfId="5" applyFont="1" applyBorder="1" applyAlignment="1">
      <alignment horizontal="center" shrinkToFit="1"/>
    </xf>
    <xf numFmtId="0" fontId="41" fillId="13" borderId="25" xfId="5" applyFont="1" applyFill="1" applyBorder="1" applyAlignment="1">
      <alignment horizontal="center" shrinkToFit="1"/>
    </xf>
    <xf numFmtId="0" fontId="41" fillId="0" borderId="26" xfId="5" applyFont="1" applyBorder="1" applyAlignment="1">
      <alignment horizontal="center" shrinkToFit="1"/>
    </xf>
    <xf numFmtId="0" fontId="41" fillId="0" borderId="27" xfId="5" applyFont="1" applyBorder="1" applyAlignment="1">
      <alignment horizontal="center" wrapText="1"/>
    </xf>
    <xf numFmtId="0" fontId="41" fillId="0" borderId="28" xfId="5" applyFont="1" applyBorder="1" applyAlignment="1">
      <alignment horizontal="center" shrinkToFit="1"/>
    </xf>
    <xf numFmtId="169" fontId="41" fillId="0" borderId="8" xfId="5" applyNumberFormat="1" applyFont="1" applyBorder="1" applyAlignment="1">
      <alignment horizontal="center" wrapText="1" shrinkToFit="1"/>
    </xf>
    <xf numFmtId="169" fontId="51" fillId="0" borderId="8" xfId="5" applyNumberFormat="1" applyFont="1" applyBorder="1" applyAlignment="1">
      <alignment horizontal="center" wrapText="1" shrinkToFit="1"/>
    </xf>
    <xf numFmtId="169" fontId="40" fillId="13" borderId="8" xfId="5" applyNumberFormat="1" applyFont="1" applyFill="1" applyBorder="1" applyAlignment="1">
      <alignment horizontal="center" shrinkToFit="1"/>
    </xf>
    <xf numFmtId="0" fontId="40" fillId="13" borderId="8" xfId="5" applyFont="1" applyFill="1" applyBorder="1" applyAlignment="1">
      <alignment horizontal="center" shrinkToFit="1"/>
    </xf>
    <xf numFmtId="169" fontId="41" fillId="0" borderId="8" xfId="5" applyNumberFormat="1" applyFont="1" applyBorder="1" applyAlignment="1">
      <alignment horizontal="left" shrinkToFit="1"/>
    </xf>
    <xf numFmtId="170" fontId="40" fillId="20" borderId="8" xfId="5" applyNumberFormat="1" applyFont="1" applyFill="1" applyBorder="1" applyAlignment="1">
      <alignment horizontal="center" shrinkToFit="1"/>
    </xf>
    <xf numFmtId="168" fontId="40" fillId="20" borderId="29" xfId="5" applyNumberFormat="1" applyFont="1" applyFill="1" applyBorder="1" applyAlignment="1">
      <alignment horizontal="center" shrinkToFit="1"/>
    </xf>
    <xf numFmtId="171" fontId="41" fillId="21" borderId="30" xfId="5" applyNumberFormat="1" applyFont="1" applyFill="1" applyBorder="1" applyAlignment="1">
      <alignment horizontal="center" shrinkToFit="1"/>
    </xf>
    <xf numFmtId="169" fontId="51" fillId="22" borderId="8" xfId="5" applyNumberFormat="1" applyFont="1" applyFill="1" applyBorder="1" applyAlignment="1">
      <alignment horizontal="center" wrapText="1" shrinkToFit="1"/>
    </xf>
    <xf numFmtId="170" fontId="40" fillId="22" borderId="8" xfId="5" applyNumberFormat="1" applyFont="1" applyFill="1" applyBorder="1" applyAlignment="1">
      <alignment horizontal="center" shrinkToFit="1"/>
    </xf>
    <xf numFmtId="168" fontId="40" fillId="22" borderId="29" xfId="5" applyNumberFormat="1" applyFont="1" applyFill="1" applyBorder="1" applyAlignment="1">
      <alignment horizontal="center" shrinkToFit="1"/>
    </xf>
    <xf numFmtId="170" fontId="40" fillId="23" borderId="31" xfId="5" applyNumberFormat="1" applyFont="1" applyFill="1" applyBorder="1" applyAlignment="1">
      <alignment horizontal="center" shrinkToFit="1"/>
    </xf>
    <xf numFmtId="168" fontId="40" fillId="23" borderId="32" xfId="5" applyNumberFormat="1" applyFont="1" applyFill="1" applyBorder="1" applyAlignment="1">
      <alignment horizontal="center" shrinkToFit="1"/>
    </xf>
    <xf numFmtId="170" fontId="40" fillId="24" borderId="28" xfId="5" applyNumberFormat="1" applyFont="1" applyFill="1" applyBorder="1" applyAlignment="1">
      <alignment horizontal="center" shrinkToFit="1"/>
    </xf>
    <xf numFmtId="168" fontId="40" fillId="24" borderId="8" xfId="5" applyNumberFormat="1" applyFont="1" applyFill="1" applyBorder="1" applyAlignment="1">
      <alignment horizontal="center" shrinkToFit="1"/>
    </xf>
    <xf numFmtId="170" fontId="40" fillId="25" borderId="27" xfId="5" applyNumberFormat="1" applyFont="1" applyFill="1" applyBorder="1" applyAlignment="1">
      <alignment horizontal="center" shrinkToFit="1"/>
    </xf>
    <xf numFmtId="168" fontId="40" fillId="25" borderId="32" xfId="5" applyNumberFormat="1" applyFont="1" applyFill="1" applyBorder="1" applyAlignment="1">
      <alignment horizontal="center" shrinkToFit="1"/>
    </xf>
    <xf numFmtId="168" fontId="21" fillId="0" borderId="31" xfId="5" quotePrefix="1" applyNumberFormat="1" applyFont="1" applyBorder="1" applyAlignment="1">
      <alignment horizontal="center" wrapText="1" shrinkToFit="1"/>
    </xf>
    <xf numFmtId="169" fontId="40" fillId="0" borderId="28" xfId="5" applyNumberFormat="1" applyFont="1" applyBorder="1" applyAlignment="1">
      <alignment horizontal="left" shrinkToFit="1"/>
    </xf>
    <xf numFmtId="169" fontId="40" fillId="0" borderId="33" xfId="5" applyNumberFormat="1" applyFont="1" applyBorder="1" applyAlignment="1">
      <alignment horizontal="left" shrinkToFit="1"/>
    </xf>
    <xf numFmtId="169" fontId="40" fillId="0" borderId="35" xfId="5" applyNumberFormat="1" applyFont="1" applyBorder="1" applyAlignment="1">
      <alignment horizontal="left" shrinkToFit="1"/>
    </xf>
    <xf numFmtId="169" fontId="40" fillId="0" borderId="0" xfId="5" applyNumberFormat="1" applyFont="1" applyAlignment="1">
      <alignment horizontal="left" shrinkToFit="1"/>
    </xf>
    <xf numFmtId="0" fontId="41" fillId="0" borderId="38" xfId="5" applyFont="1" applyBorder="1" applyAlignment="1">
      <alignment horizontal="center" shrinkToFit="1"/>
    </xf>
    <xf numFmtId="20" fontId="40" fillId="23" borderId="32" xfId="5" applyNumberFormat="1" applyFont="1" applyFill="1" applyBorder="1" applyAlignment="1">
      <alignment horizontal="center" shrinkToFit="1"/>
    </xf>
    <xf numFmtId="20" fontId="40" fillId="24" borderId="8" xfId="5" applyNumberFormat="1" applyFont="1" applyFill="1" applyBorder="1" applyAlignment="1">
      <alignment horizontal="center" shrinkToFit="1"/>
    </xf>
    <xf numFmtId="169" fontId="40" fillId="0" borderId="28" xfId="5" quotePrefix="1" applyNumberFormat="1" applyFont="1" applyBorder="1" applyAlignment="1">
      <alignment horizontal="left" shrinkToFit="1"/>
    </xf>
    <xf numFmtId="169" fontId="40" fillId="0" borderId="33" xfId="5" quotePrefix="1" applyNumberFormat="1" applyFont="1" applyBorder="1" applyAlignment="1">
      <alignment horizontal="left" shrinkToFit="1"/>
    </xf>
    <xf numFmtId="20" fontId="52" fillId="25" borderId="32" xfId="5" applyNumberFormat="1" applyFont="1" applyFill="1" applyBorder="1" applyAlignment="1">
      <alignment horizontal="center" shrinkToFit="1"/>
    </xf>
    <xf numFmtId="168" fontId="21" fillId="0" borderId="31" xfId="5" applyNumberFormat="1" applyFont="1" applyBorder="1" applyAlignment="1">
      <alignment horizontal="center" wrapText="1" shrinkToFit="1"/>
    </xf>
    <xf numFmtId="20" fontId="21" fillId="0" borderId="31" xfId="5" applyNumberFormat="1" applyFont="1" applyBorder="1" applyAlignment="1">
      <alignment horizontal="center" wrapText="1" shrinkToFit="1"/>
    </xf>
    <xf numFmtId="169" fontId="53" fillId="0" borderId="28" xfId="5" applyNumberFormat="1" applyFont="1" applyBorder="1" applyAlignment="1">
      <alignment horizontal="left" shrinkToFit="1"/>
    </xf>
    <xf numFmtId="169" fontId="53" fillId="0" borderId="33" xfId="5" applyNumberFormat="1" applyFont="1" applyBorder="1" applyAlignment="1">
      <alignment horizontal="left" shrinkToFit="1"/>
    </xf>
    <xf numFmtId="169" fontId="53" fillId="0" borderId="35" xfId="5" applyNumberFormat="1" applyFont="1" applyBorder="1" applyAlignment="1">
      <alignment horizontal="left" shrinkToFit="1"/>
    </xf>
    <xf numFmtId="0" fontId="54" fillId="0" borderId="0" xfId="5" applyFont="1" applyAlignment="1">
      <alignment shrinkToFit="1"/>
    </xf>
    <xf numFmtId="0" fontId="41" fillId="0" borderId="0" xfId="5" applyFont="1" applyAlignment="1">
      <alignment shrinkToFit="1"/>
    </xf>
    <xf numFmtId="0" fontId="40" fillId="0" borderId="0" xfId="5" applyFont="1" applyAlignment="1">
      <alignment horizontal="center" wrapText="1"/>
    </xf>
    <xf numFmtId="167" fontId="40" fillId="0" borderId="0" xfId="5" applyNumberFormat="1" applyFont="1" applyAlignment="1">
      <alignment horizontal="center" shrinkToFit="1"/>
    </xf>
    <xf numFmtId="168" fontId="40" fillId="0" borderId="0" xfId="5" applyNumberFormat="1" applyFont="1" applyAlignment="1">
      <alignment horizontal="center" shrinkToFit="1"/>
    </xf>
    <xf numFmtId="168" fontId="41" fillId="0" borderId="0" xfId="5" applyNumberFormat="1" applyFont="1" applyAlignment="1">
      <alignment horizontal="center" shrinkToFit="1"/>
    </xf>
    <xf numFmtId="0" fontId="41" fillId="0" borderId="0" xfId="5" applyFont="1" applyAlignment="1">
      <alignment horizontal="center" shrinkToFit="1"/>
    </xf>
    <xf numFmtId="0" fontId="26" fillId="0" borderId="1" xfId="0" applyFont="1" applyBorder="1" applyAlignment="1" applyProtection="1">
      <alignment horizontal="left" vertical="center"/>
      <protection locked="0"/>
    </xf>
    <xf numFmtId="0" fontId="9" fillId="0" borderId="1" xfId="4" applyFont="1" applyBorder="1" applyAlignment="1">
      <alignment horizontal="left" vertical="center" wrapText="1"/>
    </xf>
    <xf numFmtId="0" fontId="13" fillId="7" borderId="7" xfId="0" applyFont="1" applyFill="1" applyBorder="1" applyAlignment="1" applyProtection="1">
      <alignment horizontal="center" vertical="center"/>
      <protection locked="0"/>
    </xf>
    <xf numFmtId="0" fontId="13" fillId="7" borderId="8" xfId="0" applyFont="1" applyFill="1" applyBorder="1" applyAlignment="1" applyProtection="1">
      <alignment horizontal="center" vertical="center"/>
      <protection locked="0"/>
    </xf>
    <xf numFmtId="22" fontId="13" fillId="0" borderId="4" xfId="0" applyNumberFormat="1" applyFont="1" applyBorder="1" applyAlignment="1" applyProtection="1">
      <alignment horizontal="center" vertical="center"/>
      <protection locked="0"/>
    </xf>
    <xf numFmtId="22" fontId="13" fillId="0" borderId="5" xfId="0" applyNumberFormat="1" applyFont="1" applyBorder="1" applyAlignment="1" applyProtection="1">
      <alignment horizontal="center" vertical="center"/>
      <protection locked="0"/>
    </xf>
    <xf numFmtId="22" fontId="13" fillId="0" borderId="6" xfId="0" applyNumberFormat="1" applyFont="1" applyBorder="1" applyAlignment="1" applyProtection="1">
      <alignment horizontal="center" vertical="center"/>
      <protection locked="0"/>
    </xf>
    <xf numFmtId="14" fontId="13" fillId="0" borderId="4" xfId="0" applyNumberFormat="1" applyFont="1" applyBorder="1" applyAlignment="1" applyProtection="1">
      <alignment horizontal="center" vertical="center"/>
      <protection locked="0"/>
    </xf>
    <xf numFmtId="14" fontId="13" fillId="0" borderId="5" xfId="0" applyNumberFormat="1" applyFont="1" applyBorder="1" applyAlignment="1" applyProtection="1">
      <alignment horizontal="center" vertical="center"/>
      <protection locked="0"/>
    </xf>
    <xf numFmtId="14" fontId="13" fillId="0" borderId="6" xfId="0" applyNumberFormat="1" applyFont="1" applyBorder="1" applyAlignment="1" applyProtection="1">
      <alignment horizontal="center" vertical="center"/>
      <protection locked="0"/>
    </xf>
    <xf numFmtId="0" fontId="13" fillId="0" borderId="4" xfId="0" applyFont="1" applyBorder="1" applyAlignment="1" applyProtection="1">
      <alignment horizontal="center" vertical="center"/>
      <protection locked="0"/>
    </xf>
    <xf numFmtId="0" fontId="13" fillId="0" borderId="5" xfId="0" applyFont="1" applyBorder="1" applyAlignment="1" applyProtection="1">
      <alignment horizontal="center" vertical="center"/>
      <protection locked="0"/>
    </xf>
    <xf numFmtId="0" fontId="13" fillId="0" borderId="6" xfId="0" applyFont="1" applyBorder="1" applyAlignment="1" applyProtection="1">
      <alignment horizontal="center" vertical="center"/>
      <protection locked="0"/>
    </xf>
    <xf numFmtId="0" fontId="13" fillId="0" borderId="3" xfId="0" applyFont="1" applyBorder="1" applyAlignment="1">
      <alignment horizontal="left" vertical="center" wrapText="1"/>
    </xf>
    <xf numFmtId="0" fontId="0" fillId="0" borderId="0" xfId="0"/>
    <xf numFmtId="0" fontId="14" fillId="5" borderId="4" xfId="0" applyFont="1" applyFill="1" applyBorder="1" applyAlignment="1">
      <alignment horizontal="center" vertical="center"/>
    </xf>
    <xf numFmtId="0" fontId="16" fillId="0" borderId="5" xfId="0" applyFont="1" applyBorder="1"/>
    <xf numFmtId="0" fontId="16" fillId="0" borderId="6" xfId="0" applyFont="1" applyBorder="1"/>
    <xf numFmtId="0" fontId="14" fillId="0" borderId="4" xfId="0" applyFont="1" applyBorder="1" applyAlignment="1">
      <alignment horizontal="left" vertical="center"/>
    </xf>
    <xf numFmtId="0" fontId="39" fillId="0" borderId="9" xfId="5" applyFont="1" applyBorder="1" applyAlignment="1">
      <alignment vertical="center" shrinkToFit="1"/>
    </xf>
    <xf numFmtId="0" fontId="39" fillId="0" borderId="10" xfId="5" applyFont="1" applyBorder="1" applyAlignment="1">
      <alignment vertical="center" shrinkToFit="1"/>
    </xf>
  </cellXfs>
  <cellStyles count="6">
    <cellStyle name="Hyperlink" xfId="1" xr:uid="{00000000-0005-0000-0000-000000000000}"/>
    <cellStyle name="Normal" xfId="0" builtinId="0"/>
    <cellStyle name="ハイパーリンク 2" xfId="2" xr:uid="{00000000-0005-0000-0000-000002000000}"/>
    <cellStyle name="標準 2" xfId="3" xr:uid="{00000000-0005-0000-0000-000004000000}"/>
    <cellStyle name="標準 3" xfId="4" xr:uid="{00000000-0005-0000-0000-000005000000}"/>
    <cellStyle name="標準_鵜の木入説イベント体制シート1.20" xfId="5" xr:uid="{00000000-0005-0000-0000-000006000000}"/>
  </cellStyles>
  <dxfs count="3">
    <dxf>
      <fill>
        <patternFill patternType="solid">
          <fgColor theme="0" tint="-0.24994659260841701"/>
          <bgColor theme="0" tint="-0.24994659260841701"/>
        </patternFill>
      </fill>
    </dxf>
    <dxf>
      <fill>
        <patternFill patternType="solid">
          <fgColor theme="0" tint="-0.24994659260841701"/>
          <bgColor theme="0" tint="-0.24994659260841701"/>
        </patternFill>
      </fill>
    </dxf>
    <dxf>
      <fill>
        <patternFill patternType="solid">
          <fgColor theme="0" tint="-0.24994659260841701"/>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163828</xdr:colOff>
      <xdr:row>40</xdr:row>
      <xdr:rowOff>49530</xdr:rowOff>
    </xdr:from>
    <xdr:to>
      <xdr:col>9</xdr:col>
      <xdr:colOff>0</xdr:colOff>
      <xdr:row>56</xdr:row>
      <xdr:rowOff>53340</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63830" y="7288530"/>
          <a:ext cx="5322570" cy="2903220"/>
        </a:xfrm>
        <a:prstGeom prst="rect">
          <a:avLst/>
        </a:prstGeom>
      </xdr:spPr>
    </xdr:pic>
    <xdr:clientData/>
  </xdr:twoCellAnchor>
  <xdr:twoCellAnchor editAs="oneCell">
    <xdr:from>
      <xdr:col>0</xdr:col>
      <xdr:colOff>140970</xdr:colOff>
      <xdr:row>2</xdr:row>
      <xdr:rowOff>114300</xdr:rowOff>
    </xdr:from>
    <xdr:to>
      <xdr:col>9</xdr:col>
      <xdr:colOff>20955</xdr:colOff>
      <xdr:row>18</xdr:row>
      <xdr:rowOff>171450</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40970" y="476250"/>
          <a:ext cx="5362575" cy="2948940"/>
        </a:xfrm>
        <a:prstGeom prst="rect">
          <a:avLst/>
        </a:prstGeom>
      </xdr:spPr>
    </xdr:pic>
    <xdr:clientData/>
  </xdr:twoCellAnchor>
  <xdr:twoCellAnchor>
    <xdr:from>
      <xdr:col>0</xdr:col>
      <xdr:colOff>340995</xdr:colOff>
      <xdr:row>9</xdr:row>
      <xdr:rowOff>74295</xdr:rowOff>
    </xdr:from>
    <xdr:to>
      <xdr:col>8</xdr:col>
      <xdr:colOff>340995</xdr:colOff>
      <xdr:row>10</xdr:row>
      <xdr:rowOff>152400</xdr:rowOff>
    </xdr:to>
    <xdr:sp macro="" textlink="">
      <xdr:nvSpPr>
        <xdr:cNvPr id="4" name="四角形 4">
          <a:extLst>
            <a:ext uri="{FF2B5EF4-FFF2-40B4-BE49-F238E27FC236}">
              <a16:creationId xmlns:a16="http://schemas.microsoft.com/office/drawing/2014/main" id="{00000000-0008-0000-0100-000004000000}"/>
            </a:ext>
          </a:extLst>
        </xdr:cNvPr>
        <xdr:cNvSpPr/>
      </xdr:nvSpPr>
      <xdr:spPr bwMode="auto">
        <a:xfrm>
          <a:off x="340995" y="1703070"/>
          <a:ext cx="487680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defRPr/>
          </a:pPr>
          <a:endParaRPr lang="en-US" sz="1100">
            <a:solidFill>
              <a:schemeClr val="lt1"/>
            </a:solidFill>
            <a:latin typeface="+mn-lt"/>
            <a:ea typeface="+mn-lt"/>
            <a:cs typeface="+mn-lt"/>
          </a:endParaRPr>
        </a:p>
      </xdr:txBody>
    </xdr:sp>
    <xdr:clientData/>
  </xdr:twoCellAnchor>
  <xdr:twoCellAnchor>
    <xdr:from>
      <xdr:col>0</xdr:col>
      <xdr:colOff>523875</xdr:colOff>
      <xdr:row>47</xdr:row>
      <xdr:rowOff>40005</xdr:rowOff>
    </xdr:from>
    <xdr:to>
      <xdr:col>8</xdr:col>
      <xdr:colOff>523875</xdr:colOff>
      <xdr:row>48</xdr:row>
      <xdr:rowOff>110488</xdr:rowOff>
    </xdr:to>
    <xdr:sp macro="" textlink="">
      <xdr:nvSpPr>
        <xdr:cNvPr id="5" name="四角形 5">
          <a:extLst>
            <a:ext uri="{FF2B5EF4-FFF2-40B4-BE49-F238E27FC236}">
              <a16:creationId xmlns:a16="http://schemas.microsoft.com/office/drawing/2014/main" id="{00000000-0008-0000-0100-000005000000}"/>
            </a:ext>
          </a:extLst>
        </xdr:cNvPr>
        <xdr:cNvSpPr/>
      </xdr:nvSpPr>
      <xdr:spPr bwMode="auto">
        <a:xfrm>
          <a:off x="523875" y="8545830"/>
          <a:ext cx="4876800" cy="2514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defRPr/>
          </a:pPr>
          <a:endParaRPr lang="en-US"/>
        </a:p>
      </xdr:txBody>
    </xdr:sp>
    <xdr:clientData/>
  </xdr:twoCellAnchor>
  <xdr:twoCellAnchor editAs="oneCell">
    <xdr:from>
      <xdr:col>0</xdr:col>
      <xdr:colOff>228600</xdr:colOff>
      <xdr:row>58</xdr:row>
      <xdr:rowOff>123824</xdr:rowOff>
    </xdr:from>
    <xdr:to>
      <xdr:col>8</xdr:col>
      <xdr:colOff>607695</xdr:colOff>
      <xdr:row>74</xdr:row>
      <xdr:rowOff>91440</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xdr:blipFill>
      <xdr:spPr bwMode="auto">
        <a:xfrm>
          <a:off x="228600" y="10868025"/>
          <a:ext cx="5735955" cy="2847975"/>
        </a:xfrm>
        <a:prstGeom prst="rect">
          <a:avLst/>
        </a:prstGeom>
      </xdr:spPr>
    </xdr:pic>
    <xdr:clientData/>
  </xdr:twoCellAnchor>
  <xdr:twoCellAnchor editAs="oneCell">
    <xdr:from>
      <xdr:col>0</xdr:col>
      <xdr:colOff>123824</xdr:colOff>
      <xdr:row>21</xdr:row>
      <xdr:rowOff>104775</xdr:rowOff>
    </xdr:from>
    <xdr:to>
      <xdr:col>9</xdr:col>
      <xdr:colOff>20955</xdr:colOff>
      <xdr:row>37</xdr:row>
      <xdr:rowOff>133350</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stretch/>
      </xdr:blipFill>
      <xdr:spPr bwMode="auto">
        <a:xfrm>
          <a:off x="123825" y="3990975"/>
          <a:ext cx="5888355" cy="2933699"/>
        </a:xfrm>
        <a:prstGeom prst="rect">
          <a:avLst/>
        </a:prstGeom>
      </xdr:spPr>
    </xdr:pic>
    <xdr:clientData/>
  </xdr:twoCellAnchor>
  <xdr:twoCellAnchor>
    <xdr:from>
      <xdr:col>5</xdr:col>
      <xdr:colOff>512445</xdr:colOff>
      <xdr:row>28</xdr:row>
      <xdr:rowOff>133350</xdr:rowOff>
    </xdr:from>
    <xdr:to>
      <xdr:col>8</xdr:col>
      <xdr:colOff>333375</xdr:colOff>
      <xdr:row>29</xdr:row>
      <xdr:rowOff>133350</xdr:rowOff>
    </xdr:to>
    <xdr:sp macro="" textlink="">
      <xdr:nvSpPr>
        <xdr:cNvPr id="8" name="四角形 10">
          <a:extLst>
            <a:ext uri="{FF2B5EF4-FFF2-40B4-BE49-F238E27FC236}">
              <a16:creationId xmlns:a16="http://schemas.microsoft.com/office/drawing/2014/main" id="{00000000-0008-0000-0100-000008000000}"/>
            </a:ext>
          </a:extLst>
        </xdr:cNvPr>
        <xdr:cNvSpPr/>
      </xdr:nvSpPr>
      <xdr:spPr bwMode="auto">
        <a:xfrm>
          <a:off x="3560445" y="5200650"/>
          <a:ext cx="1649730" cy="180975"/>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defRPr/>
          </a:pPr>
          <a:endParaRPr lang="en-US"/>
        </a:p>
      </xdr:txBody>
    </xdr:sp>
    <xdr:clientData/>
  </xdr:twoCellAnchor>
  <xdr:twoCellAnchor>
    <xdr:from>
      <xdr:col>5</xdr:col>
      <xdr:colOff>539115</xdr:colOff>
      <xdr:row>28</xdr:row>
      <xdr:rowOff>95250</xdr:rowOff>
    </xdr:from>
    <xdr:to>
      <xdr:col>8</xdr:col>
      <xdr:colOff>510540</xdr:colOff>
      <xdr:row>29</xdr:row>
      <xdr:rowOff>158115</xdr:rowOff>
    </xdr:to>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bwMode="auto">
        <a:xfrm>
          <a:off x="3587115" y="5162550"/>
          <a:ext cx="1800225" cy="243840"/>
        </a:xfrm>
        <a:prstGeom prst="rect">
          <a:avLst/>
        </a:prstGeom>
        <a:noFill/>
        <a:ln w="9525" cmpd="sng">
          <a:solidFill>
            <a:schemeClr val="bg1"/>
          </a:solidFill>
        </a:ln>
      </xdr:spPr>
      <xdr:txBody>
        <a:bodyPr spcFirstLastPara="0" vertOverflow="clip" horzOverflow="clip" wrap="square" lIns="91440" tIns="45720" rIns="91440" bIns="45720" rtlCol="0" anchor="t">
          <a:noAutofit/>
        </a:bodyPr>
        <a:lstStyle/>
        <a:p>
          <a:pPr marL="0" indent="0" algn="l">
            <a:defRPr/>
          </a:pPr>
          <a:r>
            <a:rPr lang="ja-JP" sz="800" b="0" i="0" u="none" strike="noStrike">
              <a:solidFill>
                <a:srgbClr val="000000"/>
              </a:solidFill>
              <a:latin typeface="Calibri"/>
              <a:cs typeface="Calibri"/>
            </a:rPr>
            <a:t>日程変更は内覧会にて承ります。</a:t>
          </a:r>
          <a:endParaRPr/>
        </a:p>
      </xdr:txBody>
    </xdr:sp>
    <xdr:clientData/>
  </xdr:twoCellAnchor>
  <xdr:twoCellAnchor>
    <xdr:from>
      <xdr:col>0</xdr:col>
      <xdr:colOff>373380</xdr:colOff>
      <xdr:row>28</xdr:row>
      <xdr:rowOff>74295</xdr:rowOff>
    </xdr:from>
    <xdr:to>
      <xdr:col>8</xdr:col>
      <xdr:colOff>373380</xdr:colOff>
      <xdr:row>29</xdr:row>
      <xdr:rowOff>152400</xdr:rowOff>
    </xdr:to>
    <xdr:sp macro="" textlink="">
      <xdr:nvSpPr>
        <xdr:cNvPr id="10" name="四角形 13">
          <a:extLst>
            <a:ext uri="{FF2B5EF4-FFF2-40B4-BE49-F238E27FC236}">
              <a16:creationId xmlns:a16="http://schemas.microsoft.com/office/drawing/2014/main" id="{00000000-0008-0000-0100-00000A000000}"/>
            </a:ext>
          </a:extLst>
        </xdr:cNvPr>
        <xdr:cNvSpPr/>
      </xdr:nvSpPr>
      <xdr:spPr bwMode="auto">
        <a:xfrm>
          <a:off x="373380" y="5141595"/>
          <a:ext cx="487680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defRPr/>
          </a:pPr>
          <a:endParaRPr lang="en-US" sz="1100">
            <a:solidFill>
              <a:schemeClr val="lt1"/>
            </a:solidFill>
            <a:latin typeface="+mn-lt"/>
            <a:ea typeface="+mn-lt"/>
            <a:cs typeface="+mn-lt"/>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40</xdr:col>
      <xdr:colOff>1266824</xdr:colOff>
      <xdr:row>10</xdr:row>
      <xdr:rowOff>0</xdr:rowOff>
    </xdr:from>
    <xdr:ext cx="4467225" cy="2486025"/>
    <xdr:sp macro="" textlink="">
      <xdr:nvSpPr>
        <xdr:cNvPr id="2" name="Shape 5">
          <a:extLst>
            <a:ext uri="{FF2B5EF4-FFF2-40B4-BE49-F238E27FC236}">
              <a16:creationId xmlns:a16="http://schemas.microsoft.com/office/drawing/2014/main" id="{00000000-0008-0000-0800-000002000000}"/>
            </a:ext>
          </a:extLst>
        </xdr:cNvPr>
        <xdr:cNvSpPr txBox="1"/>
      </xdr:nvSpPr>
      <xdr:spPr bwMode="auto">
        <a:xfrm>
          <a:off x="29803725" y="5848350"/>
          <a:ext cx="4467225" cy="2486025"/>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0" bIns="0" anchor="t" anchorCtr="0">
          <a:noAutofit/>
        </a:bodyPr>
        <a:lstStyle/>
        <a:p>
          <a:pPr marL="0" lvl="0" indent="0" algn="l">
            <a:lnSpc>
              <a:spcPct val="116666"/>
            </a:lnSpc>
            <a:spcBef>
              <a:spcPts val="0"/>
            </a:spcBef>
            <a:spcAft>
              <a:spcPts val="0"/>
            </a:spcAft>
            <a:buNone/>
            <a:defRPr/>
          </a:pPr>
          <a:r>
            <a:rPr lang="en-US" sz="1200" b="0" i="0" u="none" strike="noStrike">
              <a:solidFill>
                <a:srgbClr val="FF0000"/>
              </a:solidFill>
              <a:latin typeface="MS PGothic"/>
              <a:ea typeface="MS PGothic"/>
              <a:cs typeface="MS PGothic"/>
            </a:rPr>
            <a:t>■金融機関名は全てのシートで、全く同じにすること。（半角全角/スペース有無等）</a:t>
          </a:r>
          <a:endParaRPr sz="1400"/>
        </a:p>
        <a:p>
          <a:pPr marL="0" lvl="0" indent="0" algn="l">
            <a:lnSpc>
              <a:spcPct val="116666"/>
            </a:lnSpc>
            <a:spcBef>
              <a:spcPts val="0"/>
            </a:spcBef>
            <a:spcAft>
              <a:spcPts val="0"/>
            </a:spcAft>
            <a:buNone/>
            <a:defRPr/>
          </a:pPr>
          <a:r>
            <a:rPr lang="en-US" sz="1200" b="0" i="0" u="none" strike="noStrike">
              <a:solidFill>
                <a:srgbClr val="FF0000"/>
              </a:solidFill>
              <a:latin typeface="MS PGothic"/>
              <a:ea typeface="MS PGothic"/>
              <a:cs typeface="MS PGothic"/>
            </a:rPr>
            <a:t>　</a:t>
          </a:r>
          <a:endParaRPr sz="1400"/>
        </a:p>
        <a:p>
          <a:pPr marL="0" lvl="0" indent="0" algn="l">
            <a:lnSpc>
              <a:spcPct val="116666"/>
            </a:lnSpc>
            <a:spcBef>
              <a:spcPts val="0"/>
            </a:spcBef>
            <a:spcAft>
              <a:spcPts val="0"/>
            </a:spcAft>
            <a:buNone/>
            <a:defRPr/>
          </a:pPr>
          <a:r>
            <a:rPr lang="en-US" sz="1200" b="0" i="0" u="none" strike="noStrike">
              <a:solidFill>
                <a:srgbClr val="FF0000"/>
              </a:solidFill>
              <a:latin typeface="MS PGothic"/>
              <a:ea typeface="MS PGothic"/>
              <a:cs typeface="MS PGothic"/>
            </a:rPr>
            <a:t>■ﾌﾗｯﾄ35 ﾌﾟﾗｽの場合、</a:t>
          </a:r>
          <a:endParaRPr sz="1400"/>
        </a:p>
        <a:p>
          <a:pPr marL="0" lvl="0" indent="0" algn="l">
            <a:lnSpc>
              <a:spcPct val="116666"/>
            </a:lnSpc>
            <a:spcBef>
              <a:spcPts val="0"/>
            </a:spcBef>
            <a:spcAft>
              <a:spcPts val="0"/>
            </a:spcAft>
            <a:buNone/>
            <a:defRPr/>
          </a:pPr>
          <a:r>
            <a:rPr lang="en-US" sz="1200" b="0" i="0" u="none" strike="noStrike">
              <a:solidFill>
                <a:srgbClr val="FF0000"/>
              </a:solidFill>
              <a:latin typeface="MS PGothic"/>
              <a:ea typeface="MS PGothic"/>
              <a:cs typeface="MS PGothic"/>
            </a:rPr>
            <a:t>　①金融機関１にイオン銀行 ﾌﾗｯﾄ35を選択</a:t>
          </a:r>
          <a:endParaRPr sz="1400"/>
        </a:p>
        <a:p>
          <a:pPr marL="0" lvl="0" indent="0" algn="l">
            <a:lnSpc>
              <a:spcPct val="116666"/>
            </a:lnSpc>
            <a:spcBef>
              <a:spcPts val="0"/>
            </a:spcBef>
            <a:spcAft>
              <a:spcPts val="0"/>
            </a:spcAft>
            <a:buNone/>
            <a:defRPr/>
          </a:pPr>
          <a:r>
            <a:rPr lang="en-US" sz="1200" b="0" i="0" u="none" strike="noStrike">
              <a:solidFill>
                <a:srgbClr val="FF0000"/>
              </a:solidFill>
              <a:latin typeface="MS PGothic"/>
              <a:ea typeface="MS PGothic"/>
              <a:cs typeface="MS PGothic"/>
            </a:rPr>
            <a:t>　②金融機関２でイオン銀行 ﾌﾟﾗｽを選択</a:t>
          </a:r>
          <a:endParaRPr sz="1400"/>
        </a:p>
        <a:p>
          <a:pPr marL="0" lvl="0" indent="0" algn="l">
            <a:lnSpc>
              <a:spcPct val="116666"/>
            </a:lnSpc>
            <a:spcBef>
              <a:spcPts val="0"/>
            </a:spcBef>
            <a:spcAft>
              <a:spcPts val="0"/>
            </a:spcAft>
            <a:buNone/>
            <a:defRPr/>
          </a:pPr>
          <a:endParaRPr sz="1200" b="0" i="0" u="none" strike="noStrike">
            <a:solidFill>
              <a:srgbClr val="FF0000"/>
            </a:solidFill>
            <a:latin typeface="MS PGothic"/>
            <a:ea typeface="MS PGothic"/>
            <a:cs typeface="MS PGothic"/>
          </a:endParaRPr>
        </a:p>
        <a:p>
          <a:pPr marL="0" lvl="0" indent="0" algn="l">
            <a:lnSpc>
              <a:spcPct val="108332"/>
            </a:lnSpc>
            <a:spcBef>
              <a:spcPts val="0"/>
            </a:spcBef>
            <a:spcAft>
              <a:spcPts val="0"/>
            </a:spcAft>
            <a:buNone/>
            <a:defRPr/>
          </a:pPr>
          <a:r>
            <a:rPr lang="en-US" sz="1200" b="0" i="0" u="none" strike="noStrike">
              <a:solidFill>
                <a:srgbClr val="FF0000"/>
              </a:solidFill>
              <a:latin typeface="MS PGothic"/>
              <a:ea typeface="MS PGothic"/>
              <a:cs typeface="MS PGothic"/>
            </a:rPr>
            <a:t>　持ち物コメントをフラットで飛ばすため。</a:t>
          </a:r>
          <a:endParaRPr sz="1200" b="0" i="0" u="none" strike="noStrike">
            <a:solidFill>
              <a:srgbClr val="FF0000"/>
            </a:solidFill>
            <a:latin typeface="MS PGothic"/>
            <a:ea typeface="MS PGothic"/>
            <a:cs typeface="MS PGothic"/>
          </a:endParaRPr>
        </a:p>
        <a:p>
          <a:pPr marL="0" lvl="0" indent="0" algn="l">
            <a:lnSpc>
              <a:spcPct val="108332"/>
            </a:lnSpc>
            <a:spcBef>
              <a:spcPts val="0"/>
            </a:spcBef>
            <a:spcAft>
              <a:spcPts val="0"/>
            </a:spcAft>
            <a:buNone/>
            <a:defRPr/>
          </a:pPr>
          <a:endParaRPr sz="1200" b="0" i="0" u="none" strike="noStrike">
            <a:solidFill>
              <a:srgbClr val="FF0000"/>
            </a:solidFill>
            <a:latin typeface="MS PGothic"/>
            <a:ea typeface="MS PGothic"/>
            <a:cs typeface="MS PGothic"/>
          </a:endParaRPr>
        </a:p>
        <a:p>
          <a:pPr marL="0" lvl="0" indent="0" algn="l">
            <a:lnSpc>
              <a:spcPct val="108332"/>
            </a:lnSpc>
            <a:spcBef>
              <a:spcPts val="0"/>
            </a:spcBef>
            <a:spcAft>
              <a:spcPts val="0"/>
            </a:spcAft>
            <a:buNone/>
            <a:defRPr/>
          </a:pPr>
          <a:r>
            <a:rPr lang="en-US" sz="1200" b="0" i="0" u="none" strike="noStrike">
              <a:solidFill>
                <a:srgbClr val="FF0000"/>
              </a:solidFill>
              <a:latin typeface="MS PGothic"/>
              <a:ea typeface="MS PGothic"/>
              <a:cs typeface="MS PGothic"/>
            </a:rPr>
            <a:t>■金融機関２の分を、全体の人数には入れたくない場合、</a:t>
          </a:r>
          <a:endParaRPr sz="1200" b="0" i="0" u="none" strike="noStrike">
            <a:solidFill>
              <a:srgbClr val="FF0000"/>
            </a:solidFill>
            <a:latin typeface="MS PGothic"/>
            <a:ea typeface="MS PGothic"/>
            <a:cs typeface="MS PGothic"/>
          </a:endParaRPr>
        </a:p>
        <a:p>
          <a:pPr marL="0" lvl="0" indent="0" algn="l">
            <a:lnSpc>
              <a:spcPct val="108332"/>
            </a:lnSpc>
            <a:spcBef>
              <a:spcPts val="0"/>
            </a:spcBef>
            <a:spcAft>
              <a:spcPts val="0"/>
            </a:spcAft>
            <a:buNone/>
            <a:defRPr/>
          </a:pPr>
          <a:r>
            <a:rPr lang="en-US" sz="1200" b="0" i="0" u="none" strike="noStrike">
              <a:solidFill>
                <a:srgbClr val="FF0000"/>
              </a:solidFill>
              <a:latin typeface="MS PGothic"/>
              <a:ea typeface="MS PGothic"/>
              <a:cs typeface="MS PGothic"/>
            </a:rPr>
            <a:t>　該当の金融機関は、8～10の黄色網掛けセルにする</a:t>
          </a:r>
          <a:endParaRPr sz="1400"/>
        </a:p>
      </xdr:txBody>
    </xdr:sp>
    <xdr:clientData fLocksWithSheet="0"/>
  </xdr:oneCellAnchor>
  <xdr:oneCellAnchor>
    <xdr:from>
      <xdr:col>35</xdr:col>
      <xdr:colOff>100965</xdr:colOff>
      <xdr:row>4</xdr:row>
      <xdr:rowOff>133350</xdr:rowOff>
    </xdr:from>
    <xdr:ext cx="4545330" cy="1924050"/>
    <xdr:sp macro="" textlink="">
      <xdr:nvSpPr>
        <xdr:cNvPr id="3" name="Shape 6">
          <a:extLst>
            <a:ext uri="{FF2B5EF4-FFF2-40B4-BE49-F238E27FC236}">
              <a16:creationId xmlns:a16="http://schemas.microsoft.com/office/drawing/2014/main" id="{00000000-0008-0000-0800-000003000000}"/>
            </a:ext>
          </a:extLst>
        </xdr:cNvPr>
        <xdr:cNvSpPr txBox="1"/>
      </xdr:nvSpPr>
      <xdr:spPr bwMode="auto">
        <a:xfrm>
          <a:off x="20922615" y="2209800"/>
          <a:ext cx="4545330" cy="1924050"/>
        </a:xfrm>
        <a:prstGeom prst="rect">
          <a:avLst/>
        </a:prstGeom>
        <a:solidFill>
          <a:srgbClr val="FFFF00"/>
        </a:solid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defRPr/>
          </a:pPr>
          <a:r>
            <a:rPr lang="en-US" sz="1400">
              <a:solidFill>
                <a:schemeClr val="dk1"/>
              </a:solidFill>
              <a:latin typeface="Arial"/>
              <a:ea typeface="Arial"/>
              <a:cs typeface="Arial"/>
            </a:rPr>
            <a:t>・AF列までは、既存書式からのコピペ（値貼り付け）でOKです。</a:t>
          </a:r>
          <a:endParaRPr sz="1400">
            <a:latin typeface="Arial"/>
            <a:ea typeface="Arial"/>
            <a:cs typeface="Arial"/>
          </a:endParaRPr>
        </a:p>
        <a:p>
          <a:pPr marL="0" lvl="0" indent="0" algn="l">
            <a:spcBef>
              <a:spcPts val="0"/>
            </a:spcBef>
            <a:spcAft>
              <a:spcPts val="0"/>
            </a:spcAft>
            <a:buNone/>
            <a:defRPr/>
          </a:pPr>
          <a:endParaRPr sz="1400">
            <a:latin typeface="Arial"/>
            <a:ea typeface="Arial"/>
            <a:cs typeface="Arial"/>
          </a:endParaRPr>
        </a:p>
        <a:p>
          <a:pPr marL="0" lvl="0" indent="0" algn="l">
            <a:spcBef>
              <a:spcPts val="0"/>
            </a:spcBef>
            <a:spcAft>
              <a:spcPts val="0"/>
            </a:spcAft>
            <a:buNone/>
            <a:defRPr/>
          </a:pPr>
          <a:r>
            <a:rPr lang="en-US" sz="1400">
              <a:solidFill>
                <a:schemeClr val="dk1"/>
              </a:solidFill>
              <a:latin typeface="Arial"/>
              <a:ea typeface="Arial"/>
              <a:cs typeface="Arial"/>
            </a:rPr>
            <a:t>・AG列移行を手入力で対応願います。</a:t>
          </a: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jr-biee-prd.web.app/public/html/menu.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5"/>
  </sheetPr>
  <dimension ref="B1:G19"/>
  <sheetViews>
    <sheetView workbookViewId="0">
      <selection activeCell="C13" sqref="C13"/>
    </sheetView>
  </sheetViews>
  <sheetFormatPr defaultColWidth="8.85546875" defaultRowHeight="15"/>
  <cols>
    <col min="1" max="1" width="5.140625" style="2" customWidth="1"/>
    <col min="2" max="2" width="4.42578125" style="2" bestFit="1" customWidth="1"/>
    <col min="3" max="3" width="29.140625" style="2" customWidth="1"/>
    <col min="4" max="4" width="31.85546875" style="2" customWidth="1"/>
    <col min="5" max="5" width="80.42578125" style="2" customWidth="1"/>
    <col min="6" max="6" width="47.42578125" style="2" customWidth="1"/>
    <col min="7" max="7" width="36.42578125" style="2" customWidth="1"/>
    <col min="8" max="16384" width="8.85546875" style="2"/>
  </cols>
  <sheetData>
    <row r="1" spans="2:7">
      <c r="B1" s="3"/>
      <c r="D1" s="3"/>
    </row>
    <row r="2" spans="2:7">
      <c r="B2" s="4" t="s">
        <v>0</v>
      </c>
      <c r="C2" s="4" t="s">
        <v>1</v>
      </c>
      <c r="D2" s="5" t="s">
        <v>2</v>
      </c>
      <c r="E2" s="4" t="s">
        <v>3</v>
      </c>
      <c r="F2" s="6" t="s">
        <v>4</v>
      </c>
      <c r="G2" s="4" t="s">
        <v>5</v>
      </c>
    </row>
    <row r="3" spans="2:7" ht="47.45" customHeight="1">
      <c r="B3" s="7">
        <v>1</v>
      </c>
      <c r="C3" s="8" t="s">
        <v>6</v>
      </c>
      <c r="D3" s="9" t="s">
        <v>7</v>
      </c>
      <c r="E3" s="7" t="s">
        <v>8</v>
      </c>
      <c r="F3" s="8" t="s">
        <v>9</v>
      </c>
      <c r="G3" s="7" t="s">
        <v>10</v>
      </c>
    </row>
    <row r="4" spans="2:7" ht="67.7" customHeight="1">
      <c r="B4" s="7">
        <v>2</v>
      </c>
      <c r="C4" s="10" t="s">
        <v>11</v>
      </c>
      <c r="D4" s="11" t="s">
        <v>12</v>
      </c>
      <c r="E4" s="9" t="s">
        <v>13</v>
      </c>
      <c r="F4" s="8" t="s">
        <v>9</v>
      </c>
      <c r="G4" s="12" t="s">
        <v>10</v>
      </c>
    </row>
    <row r="5" spans="2:7" ht="46.7" customHeight="1">
      <c r="B5" s="7">
        <v>3</v>
      </c>
      <c r="C5" s="7" t="s">
        <v>14</v>
      </c>
      <c r="D5" s="7" t="s">
        <v>15</v>
      </c>
      <c r="E5" s="7" t="s">
        <v>16</v>
      </c>
      <c r="F5" s="12" t="s">
        <v>17</v>
      </c>
      <c r="G5" s="12" t="s">
        <v>18</v>
      </c>
    </row>
    <row r="6" spans="2:7" ht="87" customHeight="1">
      <c r="B6" s="7">
        <v>4</v>
      </c>
      <c r="C6" s="7" t="s">
        <v>19</v>
      </c>
      <c r="D6" s="7" t="s">
        <v>20</v>
      </c>
      <c r="E6" s="12" t="s">
        <v>21</v>
      </c>
      <c r="F6" s="8" t="s">
        <v>22</v>
      </c>
      <c r="G6" s="12" t="s">
        <v>18</v>
      </c>
    </row>
    <row r="7" spans="2:7">
      <c r="E7" s="13" t="s">
        <v>23</v>
      </c>
    </row>
    <row r="11" spans="2:7" ht="21">
      <c r="C11" s="14" t="s">
        <v>24</v>
      </c>
    </row>
    <row r="13" spans="2:7">
      <c r="C13" s="15" t="s">
        <v>25</v>
      </c>
    </row>
    <row r="15" spans="2:7">
      <c r="C15" s="16" t="s">
        <v>26</v>
      </c>
      <c r="D15" s="1" t="s">
        <v>27</v>
      </c>
      <c r="E15" s="1"/>
      <c r="F15" s="16" t="s">
        <v>28</v>
      </c>
    </row>
    <row r="16" spans="2:7" ht="54" customHeight="1">
      <c r="C16" s="9" t="s">
        <v>25</v>
      </c>
      <c r="D16" s="185" t="s">
        <v>29</v>
      </c>
      <c r="E16" s="185"/>
      <c r="F16" s="11" t="s">
        <v>30</v>
      </c>
      <c r="G16" s="17"/>
    </row>
    <row r="17" spans="3:6" ht="101.45" customHeight="1">
      <c r="C17" s="7" t="s">
        <v>31</v>
      </c>
      <c r="D17" s="185" t="s">
        <v>32</v>
      </c>
      <c r="E17" s="185"/>
      <c r="F17" s="11" t="s">
        <v>33</v>
      </c>
    </row>
    <row r="18" spans="3:6" ht="52.35" customHeight="1">
      <c r="C18" s="9" t="s">
        <v>34</v>
      </c>
      <c r="D18" s="185" t="s">
        <v>35</v>
      </c>
      <c r="E18" s="185"/>
      <c r="F18" s="18" t="s">
        <v>36</v>
      </c>
    </row>
    <row r="19" spans="3:6" ht="35.450000000000003" customHeight="1">
      <c r="C19" s="9" t="s">
        <v>37</v>
      </c>
      <c r="D19" s="185" t="s">
        <v>38</v>
      </c>
      <c r="E19" s="185"/>
      <c r="F19" s="12" t="s">
        <v>39</v>
      </c>
    </row>
  </sheetData>
  <mergeCells count="5">
    <mergeCell ref="D15:E15"/>
    <mergeCell ref="D16:E16"/>
    <mergeCell ref="D17:E17"/>
    <mergeCell ref="D18:E18"/>
    <mergeCell ref="D19:E19"/>
  </mergeCells>
  <phoneticPr fontId="30"/>
  <dataValidations count="1">
    <dataValidation type="list" allowBlank="1" showInputMessage="1" showErrorMessage="1" sqref="C13" xr:uid="{007D0067-00BA-4D2F-BF26-0027004800C4}">
      <formula1>$C$16:$C$19</formula1>
    </dataValidation>
  </dataValidations>
  <hyperlinks>
    <hyperlink ref="E7" r:id="rId1" xr:uid="{00000000-0004-0000-0000-000000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5"/>
  </sheetPr>
  <dimension ref="A1:K67"/>
  <sheetViews>
    <sheetView workbookViewId="0">
      <selection activeCell="J10" sqref="J10"/>
    </sheetView>
  </sheetViews>
  <sheetFormatPr defaultColWidth="8.85546875" defaultRowHeight="15"/>
  <cols>
    <col min="1" max="16384" width="8.85546875" style="2"/>
  </cols>
  <sheetData>
    <row r="1" spans="1:11">
      <c r="A1" s="19" t="s">
        <v>40</v>
      </c>
      <c r="B1" s="19"/>
      <c r="C1" s="19"/>
      <c r="D1" s="19"/>
      <c r="E1" s="19"/>
      <c r="F1" s="19"/>
      <c r="G1" s="19"/>
      <c r="H1" s="19"/>
      <c r="I1" s="19"/>
      <c r="J1" s="19"/>
      <c r="K1" s="19"/>
    </row>
    <row r="2" spans="1:11">
      <c r="A2" s="20" t="s">
        <v>41</v>
      </c>
      <c r="B2" s="21"/>
      <c r="C2" s="21"/>
      <c r="D2" s="21"/>
      <c r="E2" s="21"/>
      <c r="F2" s="21"/>
      <c r="G2" s="21"/>
      <c r="H2" s="21"/>
      <c r="I2" s="21"/>
    </row>
    <row r="10" spans="1:11">
      <c r="J10" s="22" t="s">
        <v>42</v>
      </c>
    </row>
    <row r="21" spans="1:10">
      <c r="A21" s="20" t="s">
        <v>43</v>
      </c>
      <c r="B21" s="21"/>
      <c r="C21" s="21"/>
      <c r="D21" s="21"/>
      <c r="E21" s="21"/>
      <c r="F21" s="21"/>
      <c r="G21" s="21"/>
      <c r="H21" s="21"/>
      <c r="I21" s="21"/>
    </row>
    <row r="29" spans="1:10">
      <c r="J29" s="22" t="s">
        <v>44</v>
      </c>
    </row>
    <row r="40" spans="1:10">
      <c r="A40" s="20" t="s">
        <v>45</v>
      </c>
      <c r="B40" s="21"/>
      <c r="C40" s="21"/>
      <c r="D40" s="21"/>
      <c r="E40" s="21"/>
      <c r="F40" s="21"/>
      <c r="G40" s="21"/>
      <c r="H40" s="21"/>
      <c r="I40" s="21"/>
    </row>
    <row r="48" spans="1:10">
      <c r="J48" s="22" t="s">
        <v>46</v>
      </c>
    </row>
    <row r="58" spans="1:9">
      <c r="A58" s="20" t="s">
        <v>47</v>
      </c>
      <c r="B58" s="21"/>
      <c r="C58" s="21"/>
      <c r="D58" s="21"/>
      <c r="E58" s="21"/>
      <c r="F58" s="21"/>
      <c r="G58" s="21"/>
      <c r="H58" s="21"/>
      <c r="I58" s="21"/>
    </row>
    <row r="67" spans="10:10">
      <c r="J67" s="22" t="s">
        <v>48</v>
      </c>
    </row>
  </sheetData>
  <phoneticPr fontId="30"/>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1004"/>
  <sheetViews>
    <sheetView topLeftCell="B7" zoomScale="99" workbookViewId="0">
      <selection activeCell="H21" sqref="H21"/>
    </sheetView>
  </sheetViews>
  <sheetFormatPr defaultColWidth="14.42578125" defaultRowHeight="15" customHeight="1"/>
  <cols>
    <col min="1" max="1" width="8.7109375" customWidth="1"/>
    <col min="2" max="2" width="42.140625" customWidth="1"/>
    <col min="3" max="3" width="57.140625" customWidth="1"/>
    <col min="4" max="5" width="12.7109375" customWidth="1"/>
    <col min="6" max="6" width="36.42578125" customWidth="1"/>
    <col min="7" max="8" width="57.140625" customWidth="1"/>
    <col min="9" max="26" width="8.7109375" customWidth="1"/>
  </cols>
  <sheetData>
    <row r="1" spans="1:26" ht="18" customHeight="1">
      <c r="A1" s="23"/>
      <c r="B1" s="23" t="s">
        <v>49</v>
      </c>
      <c r="C1" s="23"/>
      <c r="D1" s="23"/>
      <c r="E1" s="23"/>
      <c r="F1" s="23"/>
      <c r="G1" s="23"/>
      <c r="H1" s="23"/>
      <c r="I1" s="23"/>
      <c r="J1" s="23"/>
      <c r="K1" s="23"/>
      <c r="L1" s="23"/>
      <c r="M1" s="23"/>
      <c r="N1" s="23"/>
      <c r="O1" s="23"/>
      <c r="P1" s="23"/>
      <c r="Q1" s="23"/>
      <c r="R1" s="23"/>
      <c r="S1" s="23"/>
      <c r="T1" s="23"/>
      <c r="U1" s="23"/>
      <c r="V1" s="23"/>
      <c r="W1" s="23"/>
      <c r="X1" s="23"/>
      <c r="Y1" s="23"/>
      <c r="Z1" s="23"/>
    </row>
    <row r="2" spans="1:26" ht="18" customHeight="1">
      <c r="A2" s="23"/>
      <c r="B2" s="24" t="s">
        <v>50</v>
      </c>
      <c r="C2" s="23"/>
      <c r="D2" s="23"/>
      <c r="E2" s="23"/>
      <c r="F2" s="23"/>
      <c r="G2" s="23"/>
      <c r="H2" s="23"/>
      <c r="I2" s="23"/>
      <c r="J2" s="23"/>
      <c r="K2" s="23"/>
      <c r="L2" s="23"/>
      <c r="M2" s="23"/>
      <c r="N2" s="23"/>
      <c r="O2" s="23"/>
      <c r="P2" s="23"/>
      <c r="Q2" s="23"/>
      <c r="R2" s="23"/>
      <c r="S2" s="23"/>
      <c r="T2" s="23"/>
      <c r="U2" s="23"/>
      <c r="V2" s="23"/>
      <c r="W2" s="23"/>
      <c r="X2" s="23"/>
      <c r="Y2" s="23"/>
      <c r="Z2" s="23"/>
    </row>
    <row r="3" spans="1:26" ht="18" customHeight="1">
      <c r="A3" s="23"/>
      <c r="B3" s="23"/>
      <c r="C3" s="25" t="s">
        <v>51</v>
      </c>
      <c r="D3" s="23" t="s">
        <v>52</v>
      </c>
      <c r="E3" s="23"/>
      <c r="F3" s="23"/>
      <c r="G3" s="23"/>
      <c r="H3" s="23"/>
      <c r="I3" s="23"/>
      <c r="J3" s="23"/>
      <c r="K3" s="23"/>
      <c r="L3" s="23"/>
      <c r="M3" s="23"/>
      <c r="N3" s="23"/>
      <c r="O3" s="23"/>
      <c r="P3" s="23"/>
      <c r="Q3" s="23"/>
      <c r="R3" s="23"/>
      <c r="S3" s="23"/>
      <c r="T3" s="23"/>
      <c r="U3" s="23"/>
      <c r="V3" s="23"/>
      <c r="W3" s="23"/>
      <c r="X3" s="23"/>
      <c r="Y3" s="23"/>
      <c r="Z3" s="23"/>
    </row>
    <row r="4" spans="1:26" ht="18" customHeight="1">
      <c r="A4" s="23"/>
      <c r="B4" s="26" t="s">
        <v>53</v>
      </c>
      <c r="C4" s="27" t="s">
        <v>1251</v>
      </c>
      <c r="D4" s="23"/>
      <c r="E4" s="23"/>
      <c r="F4" s="23"/>
      <c r="G4" s="23"/>
      <c r="H4" s="23"/>
      <c r="I4" s="23"/>
      <c r="J4" s="23"/>
      <c r="K4" s="23"/>
      <c r="L4" s="23"/>
      <c r="M4" s="23"/>
      <c r="N4" s="23"/>
      <c r="O4" s="23"/>
      <c r="P4" s="23"/>
      <c r="Q4" s="23"/>
      <c r="R4" s="23"/>
      <c r="S4" s="23"/>
      <c r="T4" s="23"/>
      <c r="U4" s="23"/>
      <c r="V4" s="23"/>
      <c r="W4" s="23"/>
      <c r="X4" s="23"/>
      <c r="Y4" s="23"/>
      <c r="Z4" s="23"/>
    </row>
    <row r="5" spans="1:26" ht="18" customHeight="1">
      <c r="A5" s="23"/>
      <c r="B5" s="26" t="s">
        <v>54</v>
      </c>
      <c r="C5" s="184" t="s">
        <v>1252</v>
      </c>
      <c r="D5" s="23"/>
      <c r="E5" s="23"/>
      <c r="F5" s="23"/>
      <c r="G5" s="23"/>
      <c r="H5" s="23"/>
      <c r="I5" s="23"/>
      <c r="J5" s="23"/>
      <c r="K5" s="23"/>
      <c r="L5" s="23"/>
      <c r="M5" s="23"/>
      <c r="N5" s="23"/>
      <c r="O5" s="23"/>
      <c r="P5" s="23"/>
      <c r="Q5" s="23"/>
      <c r="R5" s="23"/>
      <c r="S5" s="23"/>
      <c r="T5" s="23"/>
      <c r="U5" s="23"/>
      <c r="V5" s="23"/>
      <c r="W5" s="23"/>
      <c r="X5" s="23"/>
      <c r="Y5" s="23"/>
      <c r="Z5" s="23"/>
    </row>
    <row r="6" spans="1:26" ht="18" customHeight="1">
      <c r="A6" s="23"/>
      <c r="B6" s="26" t="s">
        <v>55</v>
      </c>
      <c r="C6" s="28" t="s">
        <v>1255</v>
      </c>
      <c r="D6" s="23" t="s">
        <v>56</v>
      </c>
      <c r="E6" s="23"/>
      <c r="F6" s="23"/>
      <c r="G6" s="23"/>
      <c r="H6" s="23"/>
      <c r="I6" s="23"/>
      <c r="J6" s="23"/>
      <c r="K6" s="23"/>
      <c r="L6" s="23"/>
      <c r="M6" s="23"/>
      <c r="N6" s="23"/>
      <c r="O6" s="23"/>
      <c r="P6" s="23"/>
      <c r="Q6" s="23"/>
      <c r="R6" s="23"/>
      <c r="S6" s="23"/>
      <c r="T6" s="23"/>
      <c r="U6" s="23"/>
      <c r="V6" s="23"/>
      <c r="W6" s="23"/>
      <c r="X6" s="23"/>
      <c r="Y6" s="23"/>
      <c r="Z6" s="23"/>
    </row>
    <row r="7" spans="1:26" ht="18" customHeight="1">
      <c r="A7" s="23"/>
      <c r="B7" s="26" t="s">
        <v>57</v>
      </c>
      <c r="C7" s="28" t="s">
        <v>958</v>
      </c>
      <c r="D7" s="23"/>
      <c r="E7" s="23"/>
      <c r="F7" s="23"/>
      <c r="G7" s="23"/>
      <c r="H7" s="23"/>
      <c r="I7" s="23"/>
      <c r="J7" s="23"/>
      <c r="K7" s="23"/>
      <c r="L7" s="23"/>
      <c r="M7" s="23"/>
      <c r="N7" s="23"/>
      <c r="O7" s="23"/>
      <c r="P7" s="23"/>
      <c r="Q7" s="23"/>
      <c r="R7" s="23"/>
      <c r="S7" s="23"/>
      <c r="T7" s="23"/>
      <c r="U7" s="23"/>
      <c r="V7" s="23"/>
      <c r="W7" s="23"/>
      <c r="X7" s="23"/>
      <c r="Y7" s="23"/>
      <c r="Z7" s="23"/>
    </row>
    <row r="8" spans="1:26" ht="18" customHeight="1">
      <c r="A8" s="23"/>
      <c r="B8" s="26" t="s">
        <v>58</v>
      </c>
      <c r="C8" s="29" t="s">
        <v>1253</v>
      </c>
      <c r="D8" s="23"/>
      <c r="E8" s="23"/>
      <c r="F8" s="23"/>
      <c r="G8" s="23"/>
      <c r="H8" s="23"/>
      <c r="I8" s="23"/>
      <c r="J8" s="23"/>
      <c r="K8" s="23"/>
      <c r="L8" s="23"/>
      <c r="M8" s="23"/>
      <c r="N8" s="23"/>
      <c r="O8" s="23"/>
      <c r="P8" s="23"/>
      <c r="Q8" s="23"/>
      <c r="R8" s="23"/>
      <c r="S8" s="23"/>
      <c r="T8" s="23"/>
      <c r="U8" s="23"/>
      <c r="V8" s="23"/>
      <c r="W8" s="23"/>
      <c r="X8" s="23"/>
      <c r="Y8" s="23"/>
      <c r="Z8" s="23"/>
    </row>
    <row r="9" spans="1:26" ht="18" customHeight="1">
      <c r="A9" s="23"/>
      <c r="B9" s="26" t="s">
        <v>59</v>
      </c>
      <c r="C9" s="28" t="s">
        <v>60</v>
      </c>
      <c r="D9" s="23" t="s">
        <v>61</v>
      </c>
      <c r="E9" s="23"/>
      <c r="F9" s="23"/>
      <c r="G9" s="23"/>
      <c r="H9" s="23"/>
      <c r="I9" s="23"/>
      <c r="J9" s="23"/>
      <c r="K9" s="23"/>
      <c r="L9" s="23"/>
      <c r="M9" s="23"/>
      <c r="N9" s="23"/>
      <c r="O9" s="23"/>
      <c r="P9" s="23"/>
      <c r="Q9" s="23"/>
      <c r="R9" s="23"/>
      <c r="S9" s="23"/>
      <c r="T9" s="23"/>
      <c r="U9" s="23"/>
      <c r="V9" s="23"/>
      <c r="W9" s="23"/>
      <c r="X9" s="23"/>
      <c r="Y9" s="23"/>
      <c r="Z9" s="23"/>
    </row>
    <row r="10" spans="1:26" ht="18" customHeight="1">
      <c r="A10" s="23"/>
      <c r="B10" s="26" t="s">
        <v>62</v>
      </c>
      <c r="C10" s="28" t="s">
        <v>63</v>
      </c>
      <c r="D10" s="23" t="s">
        <v>64</v>
      </c>
      <c r="E10" s="23"/>
      <c r="F10" s="23"/>
      <c r="G10" s="23"/>
      <c r="H10" s="23"/>
      <c r="I10" s="23"/>
      <c r="J10" s="23"/>
      <c r="K10" s="23"/>
      <c r="L10" s="23"/>
      <c r="M10" s="23"/>
      <c r="N10" s="23"/>
      <c r="O10" s="23"/>
      <c r="P10" s="23"/>
      <c r="Q10" s="23"/>
      <c r="R10" s="23"/>
      <c r="S10" s="23"/>
      <c r="T10" s="23"/>
      <c r="U10" s="23"/>
      <c r="V10" s="23"/>
      <c r="W10" s="23"/>
      <c r="X10" s="23"/>
      <c r="Y10" s="23"/>
      <c r="Z10" s="23"/>
    </row>
    <row r="11" spans="1:26" ht="36" customHeight="1">
      <c r="A11" s="23"/>
      <c r="B11" s="26" t="s">
        <v>65</v>
      </c>
      <c r="C11" s="28">
        <v>0</v>
      </c>
      <c r="D11" s="197" t="s">
        <v>66</v>
      </c>
      <c r="E11" s="198"/>
      <c r="F11" s="198"/>
      <c r="G11" s="198"/>
      <c r="H11" s="23"/>
      <c r="I11" s="23"/>
      <c r="J11" s="23"/>
      <c r="K11" s="23"/>
      <c r="L11" s="23"/>
      <c r="M11" s="23"/>
      <c r="N11" s="23"/>
      <c r="O11" s="23"/>
      <c r="P11" s="23"/>
      <c r="Q11" s="23"/>
      <c r="R11" s="23"/>
      <c r="S11" s="23"/>
      <c r="T11" s="23"/>
      <c r="U11" s="23"/>
      <c r="V11" s="23"/>
      <c r="W11" s="23"/>
      <c r="X11" s="23"/>
      <c r="Y11" s="23"/>
      <c r="Z11" s="23"/>
    </row>
    <row r="12" spans="1:26" ht="18" customHeight="1">
      <c r="A12" s="23"/>
      <c r="B12" s="26" t="s">
        <v>67</v>
      </c>
      <c r="C12" s="28" t="s">
        <v>68</v>
      </c>
      <c r="D12" s="23" t="s">
        <v>69</v>
      </c>
      <c r="E12" s="23"/>
      <c r="F12" s="23"/>
      <c r="G12" s="23"/>
      <c r="H12" s="23"/>
      <c r="I12" s="23"/>
      <c r="J12" s="23"/>
      <c r="K12" s="23"/>
      <c r="L12" s="23"/>
      <c r="M12" s="23"/>
      <c r="N12" s="23"/>
      <c r="O12" s="23"/>
      <c r="P12" s="23"/>
      <c r="Q12" s="23"/>
      <c r="R12" s="23"/>
      <c r="S12" s="23"/>
      <c r="T12" s="23"/>
      <c r="U12" s="23"/>
      <c r="V12" s="23"/>
      <c r="W12" s="23"/>
      <c r="X12" s="23"/>
      <c r="Y12" s="23"/>
      <c r="Z12" s="23"/>
    </row>
    <row r="13" spans="1:26" ht="18" customHeight="1">
      <c r="A13" s="23"/>
      <c r="B13" s="30"/>
      <c r="C13" s="23"/>
      <c r="D13" s="23" t="s">
        <v>70</v>
      </c>
      <c r="E13" s="23"/>
      <c r="F13" s="23"/>
      <c r="G13" s="23"/>
      <c r="H13" s="23"/>
      <c r="I13" s="23"/>
      <c r="J13" s="23"/>
      <c r="K13" s="23"/>
      <c r="L13" s="23"/>
      <c r="M13" s="23"/>
      <c r="N13" s="23"/>
      <c r="O13" s="23"/>
      <c r="P13" s="23"/>
      <c r="Q13" s="23"/>
      <c r="R13" s="23"/>
      <c r="S13" s="23"/>
      <c r="T13" s="23"/>
      <c r="U13" s="23"/>
      <c r="V13" s="23"/>
      <c r="W13" s="23"/>
      <c r="X13" s="23"/>
      <c r="Y13" s="23"/>
      <c r="Z13" s="23"/>
    </row>
    <row r="14" spans="1:26" ht="18"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8" customHeight="1">
      <c r="A15" s="23"/>
      <c r="B15" s="24" t="s">
        <v>71</v>
      </c>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8" customHeight="1">
      <c r="A16" s="23"/>
      <c r="B16" s="23"/>
      <c r="C16" s="199" t="s">
        <v>51</v>
      </c>
      <c r="D16" s="200"/>
      <c r="E16" s="200"/>
      <c r="F16" s="200"/>
      <c r="G16" s="200"/>
      <c r="H16" s="201"/>
      <c r="I16" s="23"/>
      <c r="J16" s="23"/>
      <c r="K16" s="23"/>
      <c r="L16" s="23"/>
      <c r="M16" s="23"/>
      <c r="N16" s="23"/>
      <c r="O16" s="23"/>
      <c r="P16" s="23"/>
      <c r="Q16" s="23"/>
      <c r="R16" s="23"/>
      <c r="S16" s="23"/>
      <c r="T16" s="23"/>
      <c r="U16" s="23"/>
      <c r="V16" s="23"/>
      <c r="W16" s="23"/>
      <c r="X16" s="23"/>
      <c r="Y16" s="23"/>
      <c r="Z16" s="23"/>
    </row>
    <row r="17" spans="1:26" ht="18" customHeight="1">
      <c r="A17" s="23"/>
      <c r="B17" s="26" t="s">
        <v>72</v>
      </c>
      <c r="C17" s="31" t="s">
        <v>73</v>
      </c>
      <c r="D17" s="202" t="s">
        <v>74</v>
      </c>
      <c r="E17" s="200"/>
      <c r="F17" s="201"/>
      <c r="G17" s="31" t="s">
        <v>75</v>
      </c>
      <c r="H17" s="31" t="s">
        <v>76</v>
      </c>
      <c r="I17" s="23"/>
      <c r="J17" s="23"/>
      <c r="K17" s="23"/>
      <c r="L17" s="23"/>
      <c r="M17" s="23"/>
      <c r="N17" s="23"/>
      <c r="O17" s="23"/>
      <c r="P17" s="23"/>
      <c r="Q17" s="23"/>
      <c r="R17" s="23"/>
      <c r="S17" s="23"/>
      <c r="T17" s="23"/>
      <c r="U17" s="23"/>
      <c r="V17" s="23"/>
      <c r="W17" s="23"/>
      <c r="X17" s="23"/>
      <c r="Y17" s="23"/>
      <c r="Z17" s="23"/>
    </row>
    <row r="18" spans="1:26" ht="18" customHeight="1">
      <c r="A18" s="23"/>
      <c r="B18" s="26" t="s">
        <v>77</v>
      </c>
      <c r="C18" s="32" t="s">
        <v>41</v>
      </c>
      <c r="D18" s="194" t="s">
        <v>41</v>
      </c>
      <c r="E18" s="195"/>
      <c r="F18" s="196"/>
      <c r="G18" s="32" t="s">
        <v>43</v>
      </c>
      <c r="H18" s="32" t="s">
        <v>41</v>
      </c>
      <c r="I18" s="23"/>
      <c r="J18" s="23"/>
      <c r="K18" s="23"/>
      <c r="L18" s="23"/>
      <c r="M18" s="23"/>
      <c r="N18" s="23"/>
      <c r="O18" s="23"/>
      <c r="P18" s="23"/>
      <c r="Q18" s="23"/>
      <c r="R18" s="23"/>
      <c r="S18" s="23"/>
      <c r="T18" s="23"/>
      <c r="U18" s="23"/>
      <c r="V18" s="23"/>
      <c r="W18" s="23"/>
      <c r="X18" s="23"/>
      <c r="Y18" s="23"/>
      <c r="Z18" s="23"/>
    </row>
    <row r="19" spans="1:26" ht="18" customHeight="1">
      <c r="A19" s="23"/>
      <c r="B19" s="26" t="s">
        <v>78</v>
      </c>
      <c r="C19" s="33">
        <v>45317</v>
      </c>
      <c r="D19" s="191">
        <v>45317</v>
      </c>
      <c r="E19" s="192"/>
      <c r="F19" s="193"/>
      <c r="G19" s="33">
        <v>45058</v>
      </c>
      <c r="H19" s="33">
        <v>45443</v>
      </c>
      <c r="I19" s="23"/>
      <c r="J19" s="23"/>
      <c r="K19" s="23"/>
      <c r="L19" s="23"/>
      <c r="M19" s="23"/>
      <c r="N19" s="23"/>
      <c r="O19" s="23"/>
      <c r="P19" s="23"/>
      <c r="Q19" s="23"/>
      <c r="R19" s="23"/>
      <c r="S19" s="23"/>
      <c r="T19" s="23"/>
      <c r="U19" s="23"/>
      <c r="V19" s="23"/>
      <c r="W19" s="23"/>
      <c r="X19" s="23"/>
      <c r="Y19" s="23"/>
      <c r="Z19" s="23"/>
    </row>
    <row r="20" spans="1:26" ht="18" customHeight="1">
      <c r="A20" s="23"/>
      <c r="B20" s="26" t="s">
        <v>79</v>
      </c>
      <c r="C20" s="33">
        <v>45375</v>
      </c>
      <c r="D20" s="191">
        <v>45387</v>
      </c>
      <c r="E20" s="192"/>
      <c r="F20" s="193"/>
      <c r="G20" s="33">
        <v>45057</v>
      </c>
      <c r="H20" s="33">
        <v>45443</v>
      </c>
      <c r="I20" s="23"/>
      <c r="J20" s="23"/>
      <c r="K20" s="23"/>
      <c r="L20" s="23"/>
      <c r="M20" s="23"/>
      <c r="N20" s="23"/>
      <c r="O20" s="23"/>
      <c r="P20" s="23"/>
      <c r="Q20" s="23"/>
      <c r="R20" s="23"/>
      <c r="S20" s="23"/>
      <c r="T20" s="23"/>
      <c r="U20" s="23"/>
      <c r="V20" s="23"/>
      <c r="W20" s="23"/>
      <c r="X20" s="23"/>
      <c r="Y20" s="23"/>
      <c r="Z20" s="23"/>
    </row>
    <row r="21" spans="1:26" ht="18" customHeight="1">
      <c r="A21" s="23"/>
      <c r="B21" s="26" t="s">
        <v>80</v>
      </c>
      <c r="C21" s="34">
        <v>1</v>
      </c>
      <c r="D21" s="194">
        <v>1</v>
      </c>
      <c r="E21" s="195"/>
      <c r="F21" s="196"/>
      <c r="G21" s="34">
        <v>0</v>
      </c>
      <c r="H21" s="34">
        <v>2</v>
      </c>
      <c r="I21" s="23"/>
      <c r="J21" s="23"/>
      <c r="K21" s="23"/>
      <c r="L21" s="23"/>
      <c r="M21" s="23"/>
      <c r="N21" s="23"/>
      <c r="O21" s="23"/>
      <c r="P21" s="23"/>
      <c r="Q21" s="23"/>
      <c r="R21" s="23"/>
      <c r="S21" s="23"/>
      <c r="T21" s="23"/>
      <c r="U21" s="23"/>
      <c r="V21" s="23"/>
      <c r="W21" s="23"/>
      <c r="X21" s="23"/>
      <c r="Y21" s="23"/>
      <c r="Z21" s="23"/>
    </row>
    <row r="22" spans="1:26" ht="18" customHeight="1">
      <c r="A22" s="23"/>
      <c r="B22" s="26" t="s">
        <v>81</v>
      </c>
      <c r="C22" s="34" t="s">
        <v>1256</v>
      </c>
      <c r="D22" s="194" t="s">
        <v>1256</v>
      </c>
      <c r="E22" s="195"/>
      <c r="F22" s="196"/>
      <c r="G22" s="34" t="s">
        <v>1256</v>
      </c>
      <c r="H22" s="34" t="s">
        <v>1256</v>
      </c>
      <c r="I22" s="23"/>
      <c r="J22" s="23"/>
      <c r="K22" s="23"/>
      <c r="L22" s="23"/>
      <c r="M22" s="23"/>
      <c r="N22" s="23"/>
      <c r="O22" s="23"/>
      <c r="P22" s="23"/>
      <c r="Q22" s="23"/>
      <c r="R22" s="23"/>
      <c r="S22" s="23"/>
      <c r="T22" s="23"/>
      <c r="U22" s="23"/>
      <c r="V22" s="23"/>
      <c r="W22" s="23"/>
      <c r="X22" s="23"/>
      <c r="Y22" s="23"/>
      <c r="Z22" s="23"/>
    </row>
    <row r="23" spans="1:26" ht="18" customHeight="1">
      <c r="A23" s="23"/>
      <c r="B23" s="35" t="s">
        <v>82</v>
      </c>
      <c r="C23" s="34" t="s">
        <v>1258</v>
      </c>
      <c r="D23" s="194" t="s">
        <v>1257</v>
      </c>
      <c r="E23" s="195"/>
      <c r="F23" s="196"/>
      <c r="G23" s="34" t="s">
        <v>1258</v>
      </c>
      <c r="H23" s="34" t="s">
        <v>1258</v>
      </c>
      <c r="I23" s="23"/>
      <c r="J23" s="23"/>
      <c r="K23" s="23"/>
      <c r="L23" s="23"/>
      <c r="M23" s="23"/>
      <c r="N23" s="23"/>
      <c r="O23" s="23"/>
      <c r="P23" s="23"/>
      <c r="Q23" s="23"/>
      <c r="R23" s="23"/>
      <c r="S23" s="23"/>
      <c r="T23" s="23"/>
      <c r="U23" s="23"/>
      <c r="V23" s="23"/>
      <c r="W23" s="23"/>
      <c r="X23" s="23"/>
      <c r="Y23" s="23"/>
      <c r="Z23" s="23"/>
    </row>
    <row r="24" spans="1:26" ht="18" customHeight="1">
      <c r="A24" s="23"/>
      <c r="B24" s="26" t="s">
        <v>83</v>
      </c>
      <c r="C24" s="34" t="s">
        <v>41</v>
      </c>
      <c r="D24" s="194" t="s">
        <v>41</v>
      </c>
      <c r="E24" s="195"/>
      <c r="F24" s="196"/>
      <c r="G24" s="186" t="s">
        <v>84</v>
      </c>
      <c r="H24" s="186" t="s">
        <v>959</v>
      </c>
      <c r="I24" s="23"/>
      <c r="J24" s="23"/>
      <c r="K24" s="23"/>
      <c r="L24" s="23"/>
      <c r="M24" s="23"/>
      <c r="N24" s="23"/>
      <c r="O24" s="23"/>
      <c r="P24" s="23"/>
      <c r="Q24" s="23"/>
      <c r="R24" s="23"/>
      <c r="S24" s="23"/>
      <c r="T24" s="23"/>
      <c r="U24" s="23"/>
      <c r="V24" s="23"/>
      <c r="W24" s="23"/>
      <c r="X24" s="23"/>
      <c r="Y24" s="23"/>
      <c r="Z24" s="23"/>
    </row>
    <row r="25" spans="1:26" ht="18" customHeight="1">
      <c r="A25" s="23"/>
      <c r="B25" s="26" t="s">
        <v>85</v>
      </c>
      <c r="C25" s="36"/>
      <c r="D25" s="188"/>
      <c r="E25" s="189"/>
      <c r="F25" s="190"/>
      <c r="G25" s="187"/>
      <c r="H25" s="187"/>
      <c r="I25" s="37" t="s">
        <v>86</v>
      </c>
      <c r="J25" s="23"/>
      <c r="K25" s="23"/>
      <c r="L25" s="23"/>
      <c r="M25" s="23"/>
      <c r="N25" s="23"/>
      <c r="O25" s="23"/>
      <c r="P25" s="23"/>
      <c r="Q25" s="23"/>
      <c r="R25" s="23"/>
      <c r="S25" s="23"/>
      <c r="T25" s="23"/>
      <c r="U25" s="23"/>
      <c r="V25" s="23"/>
      <c r="W25" s="23"/>
      <c r="X25" s="23"/>
      <c r="Y25" s="23"/>
      <c r="Z25" s="23"/>
    </row>
    <row r="26" spans="1:26" ht="18" customHeight="1">
      <c r="A26" s="23"/>
      <c r="B26" s="30" t="s">
        <v>87</v>
      </c>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8" customHeight="1">
      <c r="A27" s="23"/>
      <c r="B27" s="23"/>
      <c r="C27" s="38" t="str">
        <f>IF(データリスト!C13=データリスト!C16,IF(C18="イベントを一切表示しない","入説会スケジュールの入力は不要です","入説会スケジュールの入力が必要です"),"")</f>
        <v>入説会スケジュールの入力が必要です</v>
      </c>
      <c r="D27" s="38" t="str">
        <f>IF(データリスト!C13=データリスト!C16,IF(D18="イベントを一切表示しない","内覧会スケジュールの入力は不要です","内覧会スケジュールの入力が必要です"),"")</f>
        <v>内覧会スケジュールの入力が必要です</v>
      </c>
      <c r="E27" s="23"/>
      <c r="F27" s="23"/>
      <c r="G27" s="38" t="str">
        <f>IF(データリスト!C13=データリスト!C16,IF(G18="イベントを一切表示しない","確認会スケジュールの入力は不要です","確認会スケジュールの入力が必要です"),"")</f>
        <v>確認会スケジュールの入力が必要です</v>
      </c>
      <c r="H27" s="38" t="str">
        <f>IF(H18="イベントを一切表示しない","引渡会スケジュールの入力は不要です","引渡会スケジュールの入力が必要です")</f>
        <v>引渡会スケジュールの入力が必要です</v>
      </c>
      <c r="I27" s="23"/>
      <c r="J27" s="23"/>
      <c r="K27" s="23"/>
      <c r="L27" s="23"/>
      <c r="M27" s="23"/>
      <c r="N27" s="23"/>
      <c r="O27" s="23"/>
      <c r="P27" s="23"/>
      <c r="Q27" s="23"/>
      <c r="R27" s="23"/>
      <c r="S27" s="23"/>
      <c r="T27" s="23"/>
      <c r="U27" s="23"/>
      <c r="V27" s="23"/>
      <c r="W27" s="23"/>
      <c r="X27" s="23"/>
      <c r="Y27" s="23"/>
      <c r="Z27" s="23"/>
    </row>
    <row r="28" spans="1:26" ht="18" customHeight="1">
      <c r="A28" s="23"/>
      <c r="B28" s="23"/>
      <c r="C28" s="38" t="str">
        <f>IF(データリスト!C13=データリスト!C16,IF(OR(C18="開催日程のみ表示しオンライン予約変更は受け付けない",C18="イベントを一切表示しない",C18=""),"住戸ごとの入説会予約枠の入力は不要です","住戸ごとの入説会予約枠の入力が必要です"),"")</f>
        <v>住戸ごとの入説会予約枠の入力が必要です</v>
      </c>
      <c r="D28" s="38" t="str">
        <f>IF(データリスト!C13=データリスト!C16,IF(OR(D18="開催日程のみ表示しオンライン予約変更は受け付けない",D18="イベントを一切表示しない",D18=""),"住戸ごとの内覧会予約枠の入力は不要です","住戸ごとの内覧会予約枠の入力が必要です"),"")</f>
        <v>住戸ごとの内覧会予約枠の入力が必要です</v>
      </c>
      <c r="E28" s="23"/>
      <c r="F28" s="23"/>
      <c r="G28" s="38" t="str">
        <f>IF(データリスト!C13=データリスト!C16,IF(OR(G18="開催日程のみ表示しオンライン予約変更は受け付けない",G18="イベントを一切表示しない",G18=""),"住戸ごとの確認会予約枠の入力は不要です","住戸ごとの確認会予約枠の入力が必要です"),"")</f>
        <v>住戸ごとの確認会予約枠の入力が必要です</v>
      </c>
      <c r="H28" s="38" t="str">
        <f>IF(データリスト!C13=データリスト!C17,IF(OR(H18="開催日程のみ表示しオンライン予約変更は受け付けない",H18="イベントを一切表示しない",H18=""),"住戸ごとの引渡会予約枠の入力は不要です","住戸ごとの引渡会予約枠の入力が必要です"),"")</f>
        <v/>
      </c>
      <c r="I28" s="23"/>
      <c r="J28" s="23"/>
      <c r="K28" s="23"/>
      <c r="L28" s="23"/>
      <c r="M28" s="23"/>
      <c r="N28" s="23"/>
      <c r="O28" s="23"/>
      <c r="P28" s="23"/>
      <c r="Q28" s="23"/>
      <c r="R28" s="23"/>
      <c r="S28" s="23"/>
      <c r="T28" s="23"/>
      <c r="U28" s="23"/>
      <c r="V28" s="23"/>
      <c r="W28" s="23"/>
      <c r="X28" s="23"/>
      <c r="Y28" s="23"/>
      <c r="Z28" s="23"/>
    </row>
    <row r="29" spans="1:26" ht="18"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8" customHeight="1">
      <c r="A30" s="23"/>
      <c r="B30" s="26" t="s">
        <v>88</v>
      </c>
      <c r="C30" s="35" t="s">
        <v>89</v>
      </c>
      <c r="D30" s="39" t="s">
        <v>90</v>
      </c>
      <c r="E30" s="39" t="s">
        <v>91</v>
      </c>
      <c r="F30" s="23"/>
      <c r="G30" s="23"/>
      <c r="H30" s="23"/>
      <c r="I30" s="23"/>
      <c r="J30" s="23"/>
      <c r="K30" s="23"/>
      <c r="L30" s="23"/>
      <c r="M30" s="23"/>
      <c r="N30" s="23"/>
      <c r="O30" s="23"/>
      <c r="P30" s="23"/>
      <c r="Q30" s="23"/>
      <c r="R30" s="23"/>
      <c r="S30" s="23"/>
      <c r="T30" s="23"/>
      <c r="U30" s="23"/>
      <c r="V30" s="23"/>
      <c r="W30" s="23"/>
      <c r="X30" s="23"/>
      <c r="Y30" s="23"/>
      <c r="Z30" s="23"/>
    </row>
    <row r="31" spans="1:26" ht="18" customHeight="1">
      <c r="A31" s="23"/>
      <c r="B31" s="40" t="s">
        <v>92</v>
      </c>
      <c r="C31" s="28" t="s">
        <v>1254</v>
      </c>
      <c r="D31" s="41" t="s">
        <v>63</v>
      </c>
      <c r="E31" s="28" t="s">
        <v>68</v>
      </c>
      <c r="F31" s="23"/>
      <c r="G31" s="42" t="s">
        <v>93</v>
      </c>
      <c r="H31" s="42">
        <f>COUNTA(No.4＿区画状況一覧!E4:E509)</f>
        <v>107</v>
      </c>
      <c r="I31" s="23"/>
      <c r="J31" s="23"/>
      <c r="K31" s="23"/>
      <c r="L31" s="23"/>
      <c r="M31" s="23"/>
      <c r="N31" s="23"/>
      <c r="O31" s="23"/>
      <c r="P31" s="23"/>
      <c r="Q31" s="23"/>
      <c r="R31" s="23"/>
      <c r="S31" s="23"/>
      <c r="T31" s="23"/>
      <c r="U31" s="23"/>
      <c r="V31" s="23"/>
      <c r="W31" s="23"/>
      <c r="X31" s="23"/>
      <c r="Y31" s="23"/>
      <c r="Z31" s="23"/>
    </row>
    <row r="32" spans="1:26" ht="18" customHeight="1">
      <c r="A32" s="23"/>
      <c r="B32" s="40" t="s">
        <v>94</v>
      </c>
      <c r="C32" s="43"/>
      <c r="D32" s="41"/>
      <c r="E32" s="28"/>
      <c r="F32" s="23"/>
      <c r="G32" s="42" t="s">
        <v>95</v>
      </c>
      <c r="H32" s="42">
        <f>COUNTA(No.5＿契約者【データ】!E3:E604)</f>
        <v>107</v>
      </c>
      <c r="I32" s="23"/>
      <c r="J32" s="23"/>
      <c r="K32" s="23"/>
      <c r="L32" s="23"/>
      <c r="M32" s="23"/>
      <c r="N32" s="23"/>
      <c r="O32" s="23"/>
      <c r="P32" s="23"/>
      <c r="Q32" s="23"/>
      <c r="R32" s="23"/>
      <c r="S32" s="23"/>
      <c r="T32" s="23"/>
      <c r="U32" s="23"/>
      <c r="V32" s="23"/>
      <c r="W32" s="23"/>
      <c r="X32" s="23"/>
      <c r="Y32" s="23"/>
      <c r="Z32" s="23"/>
    </row>
    <row r="33" spans="1:26" ht="18" customHeight="1">
      <c r="A33" s="23"/>
      <c r="B33" s="40" t="s">
        <v>96</v>
      </c>
      <c r="C33" s="44"/>
      <c r="D33" s="41"/>
      <c r="E33" s="28"/>
      <c r="F33" s="23"/>
      <c r="G33" s="45" t="s">
        <v>97</v>
      </c>
      <c r="H33" s="46">
        <f>COUNTIF(契約住戸!AA7:AA506, FALSE)</f>
        <v>0</v>
      </c>
      <c r="L33" s="23"/>
      <c r="M33" s="23"/>
      <c r="N33" s="23"/>
      <c r="O33" s="23"/>
      <c r="P33" s="23"/>
      <c r="Q33" s="23"/>
      <c r="R33" s="23"/>
      <c r="S33" s="23"/>
      <c r="T33" s="23"/>
      <c r="U33" s="23"/>
      <c r="V33" s="23"/>
      <c r="W33" s="23"/>
      <c r="X33" s="23"/>
      <c r="Y33" s="23"/>
      <c r="Z33" s="23"/>
    </row>
    <row r="34" spans="1:26" ht="18" customHeight="1">
      <c r="A34" s="23"/>
      <c r="B34" s="40" t="s">
        <v>98</v>
      </c>
      <c r="C34" s="28"/>
      <c r="D34" s="41"/>
      <c r="E34" s="28"/>
      <c r="F34" s="23"/>
      <c r="G34" s="42" t="s">
        <v>99</v>
      </c>
      <c r="H34" s="47" t="str">
        <f>IF(H33=0, "OK", "NG")</f>
        <v>OK</v>
      </c>
      <c r="L34" s="23"/>
      <c r="M34" s="23"/>
      <c r="N34" s="23"/>
      <c r="O34" s="23"/>
      <c r="P34" s="23"/>
      <c r="Q34" s="23"/>
      <c r="R34" s="23"/>
      <c r="S34" s="23"/>
      <c r="T34" s="23"/>
      <c r="U34" s="23"/>
      <c r="V34" s="23"/>
      <c r="W34" s="23"/>
      <c r="X34" s="23"/>
      <c r="Y34" s="23"/>
      <c r="Z34" s="23"/>
    </row>
    <row r="35" spans="1:26" ht="18" customHeight="1">
      <c r="A35" s="23"/>
      <c r="B35" s="40" t="s">
        <v>100</v>
      </c>
      <c r="C35" s="28"/>
      <c r="D35" s="41"/>
      <c r="E35" s="28"/>
      <c r="F35" s="23"/>
      <c r="L35" s="23"/>
      <c r="M35" s="23"/>
      <c r="N35" s="23"/>
      <c r="O35" s="23"/>
      <c r="P35" s="23"/>
      <c r="Q35" s="23"/>
      <c r="R35" s="23"/>
      <c r="S35" s="23"/>
      <c r="T35" s="23"/>
      <c r="U35" s="23"/>
      <c r="V35" s="23"/>
      <c r="W35" s="23"/>
      <c r="X35" s="23"/>
      <c r="Y35" s="23"/>
      <c r="Z35" s="23"/>
    </row>
    <row r="36" spans="1:26" ht="18" customHeight="1">
      <c r="A36" s="23"/>
      <c r="B36" s="40" t="s">
        <v>101</v>
      </c>
      <c r="C36" s="28"/>
      <c r="D36" s="41"/>
      <c r="E36" s="28"/>
      <c r="F36" s="23"/>
      <c r="G36" s="23"/>
      <c r="H36" s="23"/>
      <c r="I36" s="23"/>
      <c r="L36" s="23"/>
      <c r="M36" s="23"/>
      <c r="N36" s="23"/>
      <c r="O36" s="23"/>
      <c r="P36" s="23"/>
      <c r="Q36" s="23"/>
      <c r="R36" s="23"/>
      <c r="S36" s="23"/>
      <c r="T36" s="23"/>
      <c r="U36" s="23"/>
      <c r="V36" s="23"/>
      <c r="W36" s="23"/>
      <c r="X36" s="23"/>
      <c r="Y36" s="23"/>
      <c r="Z36" s="23"/>
    </row>
    <row r="37" spans="1:26" ht="18" customHeight="1">
      <c r="A37" s="23"/>
      <c r="B37" s="40" t="s">
        <v>102</v>
      </c>
      <c r="C37" s="28"/>
      <c r="D37" s="41"/>
      <c r="E37" s="28"/>
      <c r="F37" s="23"/>
      <c r="G37" s="23"/>
      <c r="H37" s="23"/>
      <c r="I37" s="23"/>
      <c r="J37" s="23"/>
      <c r="K37" s="23"/>
      <c r="L37" s="23"/>
      <c r="M37" s="23"/>
      <c r="N37" s="23"/>
      <c r="O37" s="23"/>
      <c r="P37" s="23"/>
      <c r="Q37" s="23"/>
      <c r="R37" s="23"/>
      <c r="S37" s="23"/>
      <c r="T37" s="23"/>
      <c r="U37" s="23"/>
      <c r="V37" s="23"/>
      <c r="W37" s="23"/>
      <c r="X37" s="23"/>
      <c r="Y37" s="23"/>
      <c r="Z37" s="23"/>
    </row>
    <row r="38" spans="1:26" ht="18" customHeight="1">
      <c r="A38" s="23"/>
      <c r="B38" s="40" t="s">
        <v>103</v>
      </c>
      <c r="C38" s="28"/>
      <c r="D38" s="41"/>
      <c r="E38" s="28"/>
      <c r="F38" s="23"/>
      <c r="G38" s="23"/>
      <c r="H38" s="23"/>
      <c r="I38" s="23"/>
      <c r="J38" s="23"/>
      <c r="K38" s="23"/>
      <c r="L38" s="23"/>
      <c r="M38" s="23"/>
      <c r="N38" s="23"/>
      <c r="O38" s="23"/>
      <c r="P38" s="23"/>
      <c r="Q38" s="23"/>
      <c r="R38" s="23"/>
      <c r="S38" s="23"/>
      <c r="T38" s="23"/>
      <c r="U38" s="23"/>
      <c r="V38" s="23"/>
      <c r="W38" s="23"/>
      <c r="X38" s="23"/>
      <c r="Y38" s="23"/>
      <c r="Z38" s="23"/>
    </row>
    <row r="39" spans="1:26" ht="18" customHeight="1">
      <c r="A39" s="23"/>
      <c r="B39" s="40" t="s">
        <v>104</v>
      </c>
      <c r="C39" s="28"/>
      <c r="D39" s="41"/>
      <c r="E39" s="28"/>
      <c r="F39" s="23"/>
      <c r="G39" s="23"/>
      <c r="H39" s="23"/>
      <c r="I39" s="23"/>
      <c r="J39" s="23"/>
      <c r="K39" s="23"/>
      <c r="L39" s="23"/>
      <c r="M39" s="23"/>
      <c r="N39" s="23"/>
      <c r="O39" s="23"/>
      <c r="P39" s="23"/>
      <c r="Q39" s="23"/>
      <c r="R39" s="23"/>
      <c r="S39" s="23"/>
      <c r="T39" s="23"/>
      <c r="U39" s="23"/>
      <c r="V39" s="23"/>
      <c r="W39" s="23"/>
      <c r="X39" s="23"/>
      <c r="Y39" s="23"/>
      <c r="Z39" s="23"/>
    </row>
    <row r="40" spans="1:26" ht="18" customHeight="1">
      <c r="A40" s="23"/>
      <c r="B40" s="40" t="s">
        <v>105</v>
      </c>
      <c r="C40" s="43"/>
      <c r="D40" s="41"/>
      <c r="E40" s="28"/>
      <c r="F40" s="23"/>
      <c r="G40" s="23"/>
      <c r="H40" s="23"/>
      <c r="I40" s="23"/>
      <c r="J40" s="23"/>
      <c r="K40" s="23"/>
      <c r="L40" s="23"/>
      <c r="M40" s="23"/>
      <c r="N40" s="23"/>
      <c r="O40" s="23"/>
      <c r="P40" s="23"/>
      <c r="Q40" s="23"/>
      <c r="R40" s="23"/>
      <c r="S40" s="23"/>
      <c r="T40" s="23"/>
      <c r="U40" s="23"/>
      <c r="V40" s="23"/>
      <c r="W40" s="23"/>
      <c r="X40" s="23"/>
      <c r="Y40" s="23"/>
      <c r="Z40" s="23"/>
    </row>
    <row r="41" spans="1:26" ht="18"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8"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8"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8"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8"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8"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8"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8"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8"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8"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8"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8"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8"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8"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8"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8"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8"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8"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8"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8"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8"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8"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8"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8"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8"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8"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8"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8"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8"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8"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8"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8"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8"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8"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8"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8"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8"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8"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8"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8"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8"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8"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8"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8"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8"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8"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8"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8"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8"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8"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8"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8"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8"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8"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8"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8"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8"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8"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8"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8"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8"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8"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8"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8"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8"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8"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8"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8"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8"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8"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8"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8"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8"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8"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8"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8"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8"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8"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8"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8"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8"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8"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8"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8"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8"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8"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8"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8"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8"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8"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8"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8"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8"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8"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8"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8"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8"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8"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8"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8"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8"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8"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8"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8"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8"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8"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8"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8"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8"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8"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8"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8"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8"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8"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8"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8"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8"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8"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8"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8"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8"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8"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8"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8"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8"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8"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8"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8"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8"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8"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8"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8"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8"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8"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8"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8"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8"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8"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8"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8"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8"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8"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8"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8"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8"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8"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8"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8"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8"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8"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8"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8"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8"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8"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8"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8"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8"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8"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8"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8"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8"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8"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8"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8"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8"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8"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8"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8"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8"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8"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8"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8"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8"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8"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8"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8"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8"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8"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8"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8"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8"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8"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8"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8"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8"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8"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8"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8"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8"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8"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8"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8"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8"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8"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8"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8"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8"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8"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8"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8"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8"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8"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8"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8"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8"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8"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8"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8"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8"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8"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8"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8"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8"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8"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8"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8"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8"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8"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8"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8"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8"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8"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8"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8"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8"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8"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8"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8"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8"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8"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8"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8"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8"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8"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8"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8"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8"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8"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8"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8"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8"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8"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8"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8"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8"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8"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8"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8"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8"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8"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8"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8"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8"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8"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8"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8"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8"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8"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8"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8"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8"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8"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8"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8"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8"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8"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8"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8"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8"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8"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8"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8"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8"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8"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8"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8"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8"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8"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8"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8"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8"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8"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8"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8"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8"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8"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8"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8"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8"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8"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8"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8"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8"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8"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8"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8"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8"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8"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8"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8"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8"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8"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8"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8"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8"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8"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8"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8"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8"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8"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8"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8"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8"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8"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8"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8"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8"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8"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8"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8"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8"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8"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8"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8"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8"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8"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8"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8"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8"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8"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8"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8"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8"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8"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8"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8"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8"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8"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8"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8"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8"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8"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8"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8"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8"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8"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8"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8"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8"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8"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8"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8"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8"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8"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8"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8"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8"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8"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8"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8"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8"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8"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8"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8"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8"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8"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8"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8"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8"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8"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8"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8"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8"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8"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8"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8"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8"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8"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8"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8"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8"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8"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8"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8"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8"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8"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8"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8"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8"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8"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8"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8"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8"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8"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8"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8"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8"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8"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8"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8"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8"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8"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8"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8"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8"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8"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8"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8"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8"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8"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8"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8"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8"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8"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8"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8"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8"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8"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8"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8"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8"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8"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8"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8"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8"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8"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8"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8"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8"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8"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8"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8"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8"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8"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8"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8"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8"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8"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8"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8"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8"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8"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8"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8"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8"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8"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8"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8"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8"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8"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8"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8"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8"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8"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8"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8"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8"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8"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8"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8"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8"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8"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8"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8"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8"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8"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8"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8"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8"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8"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8"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8"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8"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8"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8"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8"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8"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8"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8"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8"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8"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8"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8"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8"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8"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8"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8"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8"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8"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8"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8"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8"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8"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8"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8"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8"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8"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8"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8"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8"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8"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8"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8"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8"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8"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8"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8"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8"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8"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8"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8"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8"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8"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8"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8"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8"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8"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8"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8"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8"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8"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8"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8"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8"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8"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8"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8"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8"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8"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8"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8"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8"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8"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8"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8"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8"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8"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8"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8"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8"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8"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8"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8"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8"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8"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8"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8"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8"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8"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8"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8"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8"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8"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8"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8"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8"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8"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8"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8"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8"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8"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8"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8"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8"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8"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8"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8"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8"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8"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8"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8"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8"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8"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8"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8"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8"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8"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8"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8"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8"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8"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8"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8"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8"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8"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8"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8"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8"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8"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8"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8"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8"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8"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8"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8"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8"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8"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8"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8"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8"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8"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8"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8"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8"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8"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8"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8"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8"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8"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8"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8"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8"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8"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8"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8"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8"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8"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8"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8"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8"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8"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8"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8"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8"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8"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8"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8"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8"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8"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8"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8"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8"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8"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8"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8"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8"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8"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8"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8"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8"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8"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8"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8"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8"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8"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8"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8"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8"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8"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8"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8"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8"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8"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8"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8"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8"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8"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8"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8"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8"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8"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8"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8"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8"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8"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8"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8"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8"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8"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8"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8"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8"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8"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8"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8"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8"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8"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8"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8"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8"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8"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8"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8"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8"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8"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8"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8"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8"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8"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8"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8"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8"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8"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8"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8"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8"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8"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8"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8"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8"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8"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8"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8"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8"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8"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8"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8"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8"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8"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8"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8"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8"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8"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8"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8"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8"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8"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8"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8"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8"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8"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8"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8"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8"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8"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8"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8"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8"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8"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8"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8"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8"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8"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8"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8"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8"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8"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8"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8"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8"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8"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8"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8"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8"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8"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8"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8"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8"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8"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8"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8"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8"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8"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8"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8"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8"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8"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8"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8"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8"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8"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8"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8"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8"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8"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8"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8"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8"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8"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8"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8"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8"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8"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8"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8"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8"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8"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8"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8"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8"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8"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8"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8"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8"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8"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8"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8"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8"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8"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8"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8"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8"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8"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8"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8"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8"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8"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8"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8"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8"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8"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8"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8"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8"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8"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8"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8"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8"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8"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8"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8"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8"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8"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8"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8"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8"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8"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8"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8"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8"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8"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8"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8"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8"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8"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8"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8"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8"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8"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8"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8"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8"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8"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8"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8"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8"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8"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8"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8"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8"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8"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8"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8"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8"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8"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8"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8"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8"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8"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8"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8"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8"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8"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8"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8"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8"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8"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8"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8"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8"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8"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8"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8"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8"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8"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8"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8"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8"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8"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8"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8"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8"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8"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8"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8"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8"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8"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8"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8"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8"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8"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8"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8"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8"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8"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8"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8"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8"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8"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8"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8"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8"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8"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8"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8"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8"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8"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8"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8"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8"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8"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8"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8"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8"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8"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8"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8"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8"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8"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8"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8"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8"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8"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8"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8"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8"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8"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8"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8"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8"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8"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8"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8"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8"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8"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8"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8"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8"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8"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8"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8"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8"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8"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8"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8"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8"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8"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8"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8"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8"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8"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8"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8"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8"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8"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8"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8"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8"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8"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8"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8"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8"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8"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8"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8"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8"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8"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8"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8"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8"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8" customHeight="1">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8" customHeight="1">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spans="1:26" ht="18" customHeight="1">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spans="1:26" ht="18" customHeight="1">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sheetData>
  <sheetProtection sheet="1" objects="1" scenarios="1" selectLockedCells="1"/>
  <mergeCells count="13">
    <mergeCell ref="D11:G11"/>
    <mergeCell ref="C16:H16"/>
    <mergeCell ref="D17:F17"/>
    <mergeCell ref="D18:F18"/>
    <mergeCell ref="D19:F19"/>
    <mergeCell ref="G24:G25"/>
    <mergeCell ref="H24:H25"/>
    <mergeCell ref="D25:F25"/>
    <mergeCell ref="D20:F20"/>
    <mergeCell ref="D21:F21"/>
    <mergeCell ref="D22:F22"/>
    <mergeCell ref="D23:F23"/>
    <mergeCell ref="D24:F24"/>
  </mergeCells>
  <phoneticPr fontId="30"/>
  <conditionalFormatting sqref="C25:D25">
    <cfRule type="expression" dxfId="2" priority="6">
      <formula>C$24="利用しない"</formula>
    </cfRule>
  </conditionalFormatting>
  <conditionalFormatting sqref="C19:H20 C24:F25">
    <cfRule type="expression" dxfId="1" priority="8">
      <formula>C$18="開催日程のみ表示しオンライン予約変更は受け付けない"</formula>
    </cfRule>
  </conditionalFormatting>
  <conditionalFormatting sqref="C19:H25">
    <cfRule type="expression" dxfId="0" priority="3">
      <formula>C$18="イベントを一切表示しない"</formula>
    </cfRule>
  </conditionalFormatting>
  <dataValidations count="4">
    <dataValidation type="list" allowBlank="1" showErrorMessage="1" sqref="G18:H18 C18:D18" xr:uid="{000C00EC-00AF-4BCD-BAA8-00480013003F}">
      <formula1>"利用する,予約日時は表示するがオンライン予約変更は受け付けない,開催日程のみ表示しオンライン予約変更は受け付けない,イベントを一切表示しない"</formula1>
    </dataValidation>
    <dataValidation type="list" allowBlank="1" showErrorMessage="1" sqref="C10 C12 D31:E40" xr:uid="{00CB00DD-00D0-4222-9A11-004900A100CD}">
      <formula1>"あり,なし"</formula1>
    </dataValidation>
    <dataValidation type="list" allowBlank="1" showInputMessage="1" showErrorMessage="1" sqref="C24" xr:uid="{00770070-00A5-465A-BA56-00A60018006C}">
      <formula1>",利用する,利用しない"</formula1>
    </dataValidation>
    <dataValidation type="list" allowBlank="1" showInputMessage="1" showErrorMessage="1" sqref="D24:F24" xr:uid="{00D900C0-005E-4A9A-A347-007200A30043}">
      <formula1>"利用する,利用しない"</formula1>
    </dataValidation>
  </dataValidation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J1001"/>
  <sheetViews>
    <sheetView zoomScale="115" workbookViewId="0">
      <selection activeCell="F7" sqref="F7"/>
    </sheetView>
  </sheetViews>
  <sheetFormatPr defaultColWidth="14.42578125" defaultRowHeight="15" customHeight="1"/>
  <cols>
    <col min="1" max="1" width="10.7109375" customWidth="1"/>
    <col min="2" max="2" width="20.28515625" customWidth="1"/>
    <col min="3" max="3" width="10.7109375" customWidth="1"/>
    <col min="4" max="4" width="15" customWidth="1"/>
    <col min="5" max="25" width="10.7109375" customWidth="1"/>
  </cols>
  <sheetData>
    <row r="1" spans="1:10" ht="15" customHeight="1">
      <c r="A1" s="48" t="str">
        <f>IF(プロジェクトデータ!$C$18="イベントを一切表示しない","システムでイベントを利用しないため、入力は不要です","")</f>
        <v/>
      </c>
      <c r="G1" t="s">
        <v>106</v>
      </c>
      <c r="H1" t="s">
        <v>106</v>
      </c>
    </row>
    <row r="2" spans="1:10" ht="18" customHeight="1">
      <c r="A2" s="49" t="s">
        <v>107</v>
      </c>
      <c r="B2" s="49" t="s">
        <v>108</v>
      </c>
      <c r="C2" s="49" t="s">
        <v>109</v>
      </c>
      <c r="D2" s="49" t="s">
        <v>110</v>
      </c>
      <c r="E2" s="49" t="s">
        <v>111</v>
      </c>
      <c r="F2" s="49" t="s">
        <v>112</v>
      </c>
      <c r="G2" s="49" t="s">
        <v>113</v>
      </c>
      <c r="H2" s="49" t="s">
        <v>114</v>
      </c>
    </row>
    <row r="3" spans="1:10" ht="18" customHeight="1">
      <c r="A3" s="49">
        <f t="shared" ref="A3:A42" si="0">ROW()-2</f>
        <v>1</v>
      </c>
      <c r="B3" s="50">
        <v>45381</v>
      </c>
      <c r="C3" s="51">
        <v>0.41666666666666669</v>
      </c>
      <c r="D3" s="28" t="s">
        <v>63</v>
      </c>
      <c r="E3" s="52">
        <v>29</v>
      </c>
      <c r="F3" s="52">
        <v>0</v>
      </c>
      <c r="G3" s="49">
        <f>COUNTIFS(No.5＿契約者【データ】!R:R,B3,No.5＿契約者【データ】!S:S,C3)</f>
        <v>26</v>
      </c>
      <c r="H3" s="49">
        <f t="shared" ref="H3:H41" si="1">E3-F3-G3</f>
        <v>3</v>
      </c>
    </row>
    <row r="4" spans="1:10" ht="18" customHeight="1">
      <c r="A4" s="49">
        <f t="shared" si="0"/>
        <v>2</v>
      </c>
      <c r="B4" s="50">
        <v>45381</v>
      </c>
      <c r="C4" s="51">
        <v>0.58333333333333337</v>
      </c>
      <c r="D4" s="28" t="s">
        <v>63</v>
      </c>
      <c r="E4" s="52">
        <v>29</v>
      </c>
      <c r="F4" s="52">
        <v>0</v>
      </c>
      <c r="G4" s="49">
        <f>COUNTIFS(No.5＿契約者【データ】!R:R,B4,No.5＿契約者【データ】!S:S,C4)</f>
        <v>24</v>
      </c>
      <c r="H4" s="49">
        <f t="shared" si="1"/>
        <v>5</v>
      </c>
    </row>
    <row r="5" spans="1:10" ht="18" customHeight="1">
      <c r="A5" s="49">
        <f t="shared" si="0"/>
        <v>3</v>
      </c>
      <c r="B5" s="50">
        <v>45382</v>
      </c>
      <c r="C5" s="51">
        <v>0.41666666666666669</v>
      </c>
      <c r="D5" s="28" t="s">
        <v>63</v>
      </c>
      <c r="E5" s="52">
        <v>29</v>
      </c>
      <c r="F5" s="52">
        <v>0</v>
      </c>
      <c r="G5" s="49">
        <f>COUNTIFS(No.5＿契約者【データ】!R:R,B5,No.5＿契約者【データ】!S:S,C5)</f>
        <v>27</v>
      </c>
      <c r="H5" s="49">
        <f t="shared" si="1"/>
        <v>2</v>
      </c>
    </row>
    <row r="6" spans="1:10" ht="18" customHeight="1">
      <c r="A6" s="49">
        <f t="shared" si="0"/>
        <v>4</v>
      </c>
      <c r="B6" s="50">
        <v>45382</v>
      </c>
      <c r="C6" s="51">
        <v>0.58333333333333337</v>
      </c>
      <c r="D6" s="28" t="s">
        <v>63</v>
      </c>
      <c r="E6" s="52">
        <v>29</v>
      </c>
      <c r="F6" s="52">
        <v>0</v>
      </c>
      <c r="G6" s="49">
        <f>COUNTIFS(No.5＿契約者【データ】!R:R,B6,No.5＿契約者【データ】!S:S,C6)</f>
        <v>25</v>
      </c>
      <c r="H6" s="49">
        <f t="shared" si="1"/>
        <v>4</v>
      </c>
      <c r="J6" t="s">
        <v>115</v>
      </c>
    </row>
    <row r="7" spans="1:10" ht="18" customHeight="1">
      <c r="A7" s="49">
        <f t="shared" si="0"/>
        <v>5</v>
      </c>
      <c r="B7" s="50"/>
      <c r="C7" s="51"/>
      <c r="D7" s="28"/>
      <c r="E7" s="52"/>
      <c r="F7" s="52"/>
      <c r="G7" s="49">
        <f>COUNTIFS(No.5＿契約者【データ】!R:R,B7,No.5＿契約者【データ】!S:S,C7)</f>
        <v>0</v>
      </c>
      <c r="H7" s="49">
        <f t="shared" si="1"/>
        <v>0</v>
      </c>
      <c r="J7" s="53" t="s">
        <v>116</v>
      </c>
    </row>
    <row r="8" spans="1:10" ht="18" customHeight="1">
      <c r="A8" s="49">
        <f t="shared" si="0"/>
        <v>6</v>
      </c>
      <c r="B8" s="50"/>
      <c r="C8" s="51"/>
      <c r="D8" s="28"/>
      <c r="E8" s="52"/>
      <c r="F8" s="52"/>
      <c r="G8" s="49">
        <f>COUNTIFS(No.5＿契約者【データ】!R:R,B8,No.5＿契約者【データ】!S:S,C8)</f>
        <v>0</v>
      </c>
      <c r="H8" s="49">
        <f t="shared" si="1"/>
        <v>0</v>
      </c>
      <c r="J8" t="s">
        <v>117</v>
      </c>
    </row>
    <row r="9" spans="1:10" ht="18" customHeight="1">
      <c r="A9" s="49">
        <f t="shared" si="0"/>
        <v>7</v>
      </c>
      <c r="B9" s="50"/>
      <c r="C9" s="51"/>
      <c r="D9" s="28"/>
      <c r="E9" s="52"/>
      <c r="F9" s="52"/>
      <c r="G9" s="49">
        <f>COUNTIFS(No.5＿契約者【データ】!R:R,B9,No.5＿契約者【データ】!S:S,C9)</f>
        <v>0</v>
      </c>
      <c r="H9" s="49">
        <f t="shared" si="1"/>
        <v>0</v>
      </c>
    </row>
    <row r="10" spans="1:10" ht="18" customHeight="1">
      <c r="A10" s="49">
        <f t="shared" si="0"/>
        <v>8</v>
      </c>
      <c r="B10" s="50"/>
      <c r="C10" s="51"/>
      <c r="D10" s="28"/>
      <c r="E10" s="52"/>
      <c r="F10" s="52"/>
      <c r="G10" s="49">
        <f>COUNTIFS(No.5＿契約者【データ】!R:R,B10,No.5＿契約者【データ】!S:S,C10)</f>
        <v>0</v>
      </c>
      <c r="H10" s="49">
        <f t="shared" si="1"/>
        <v>0</v>
      </c>
    </row>
    <row r="11" spans="1:10" ht="18" customHeight="1">
      <c r="A11" s="49">
        <f t="shared" si="0"/>
        <v>9</v>
      </c>
      <c r="B11" s="50"/>
      <c r="C11" s="51"/>
      <c r="D11" s="28"/>
      <c r="E11" s="52"/>
      <c r="F11" s="52"/>
      <c r="G11" s="49">
        <f>COUNTIFS(No.5＿契約者【データ】!R:R,B11,No.5＿契約者【データ】!S:S,C11)</f>
        <v>0</v>
      </c>
      <c r="H11" s="49">
        <f t="shared" si="1"/>
        <v>0</v>
      </c>
    </row>
    <row r="12" spans="1:10" ht="18" customHeight="1">
      <c r="A12" s="49">
        <f t="shared" si="0"/>
        <v>10</v>
      </c>
      <c r="B12" s="50"/>
      <c r="C12" s="51"/>
      <c r="D12" s="28"/>
      <c r="E12" s="52"/>
      <c r="F12" s="52"/>
      <c r="G12" s="49">
        <f>COUNTIFS(No.5＿契約者【データ】!R:R,B12,No.5＿契約者【データ】!S:S,C12)</f>
        <v>0</v>
      </c>
      <c r="H12" s="49">
        <f t="shared" si="1"/>
        <v>0</v>
      </c>
    </row>
    <row r="13" spans="1:10" ht="18" customHeight="1">
      <c r="A13" s="49">
        <f t="shared" si="0"/>
        <v>11</v>
      </c>
      <c r="B13" s="50"/>
      <c r="C13" s="51"/>
      <c r="D13" s="28"/>
      <c r="E13" s="52"/>
      <c r="F13" s="52"/>
      <c r="G13" s="49">
        <f>COUNTIFS(No.5＿契約者【データ】!R:R,B13,No.5＿契約者【データ】!S:S,C13)</f>
        <v>0</v>
      </c>
      <c r="H13" s="49">
        <f t="shared" si="1"/>
        <v>0</v>
      </c>
    </row>
    <row r="14" spans="1:10" ht="18" customHeight="1">
      <c r="A14" s="49">
        <f t="shared" si="0"/>
        <v>12</v>
      </c>
      <c r="B14" s="50"/>
      <c r="C14" s="51"/>
      <c r="D14" s="28"/>
      <c r="E14" s="52"/>
      <c r="F14" s="52"/>
      <c r="G14" s="49">
        <f>COUNTIFS(No.5＿契約者【データ】!R:R,B14,No.5＿契約者【データ】!S:S,C14)</f>
        <v>0</v>
      </c>
      <c r="H14" s="49">
        <f t="shared" si="1"/>
        <v>0</v>
      </c>
    </row>
    <row r="15" spans="1:10" ht="18" customHeight="1">
      <c r="A15" s="49">
        <f t="shared" si="0"/>
        <v>13</v>
      </c>
      <c r="B15" s="50"/>
      <c r="C15" s="51"/>
      <c r="D15" s="28"/>
      <c r="E15" s="52"/>
      <c r="F15" s="52"/>
      <c r="G15" s="49">
        <f>COUNTIFS(No.5＿契約者【データ】!R:R,B15,No.5＿契約者【データ】!S:S,C15)</f>
        <v>0</v>
      </c>
      <c r="H15" s="49">
        <f t="shared" si="1"/>
        <v>0</v>
      </c>
    </row>
    <row r="16" spans="1:10" ht="18" customHeight="1">
      <c r="A16" s="49">
        <f t="shared" si="0"/>
        <v>14</v>
      </c>
      <c r="B16" s="50"/>
      <c r="C16" s="51"/>
      <c r="D16" s="28"/>
      <c r="E16" s="52"/>
      <c r="F16" s="52"/>
      <c r="G16" s="49">
        <f>COUNTIFS(No.5＿契約者【データ】!R:R,B16,No.5＿契約者【データ】!S:S,C16)</f>
        <v>0</v>
      </c>
      <c r="H16" s="49">
        <f t="shared" si="1"/>
        <v>0</v>
      </c>
    </row>
    <row r="17" spans="1:8" ht="18" customHeight="1">
      <c r="A17" s="49">
        <f t="shared" si="0"/>
        <v>15</v>
      </c>
      <c r="B17" s="50"/>
      <c r="C17" s="51"/>
      <c r="D17" s="28"/>
      <c r="E17" s="52"/>
      <c r="F17" s="52"/>
      <c r="G17" s="49">
        <f>COUNTIFS(No.5＿契約者【データ】!R:R,B17,No.5＿契約者【データ】!S:S,C17)</f>
        <v>0</v>
      </c>
      <c r="H17" s="49">
        <f t="shared" si="1"/>
        <v>0</v>
      </c>
    </row>
    <row r="18" spans="1:8" ht="18" customHeight="1">
      <c r="A18" s="49">
        <f t="shared" si="0"/>
        <v>16</v>
      </c>
      <c r="B18" s="50"/>
      <c r="C18" s="51"/>
      <c r="D18" s="28"/>
      <c r="E18" s="52"/>
      <c r="F18" s="52"/>
      <c r="G18" s="49">
        <f>COUNTIFS(No.5＿契約者【データ】!R:R,B18,No.5＿契約者【データ】!S:S,C18)</f>
        <v>0</v>
      </c>
      <c r="H18" s="49">
        <f t="shared" si="1"/>
        <v>0</v>
      </c>
    </row>
    <row r="19" spans="1:8" ht="18" customHeight="1">
      <c r="A19" s="49">
        <f t="shared" si="0"/>
        <v>17</v>
      </c>
      <c r="B19" s="50"/>
      <c r="C19" s="51"/>
      <c r="D19" s="28"/>
      <c r="E19" s="52"/>
      <c r="F19" s="52"/>
      <c r="G19" s="49">
        <f>COUNTIFS(No.5＿契約者【データ】!R:R,B19,No.5＿契約者【データ】!S:S,C19)</f>
        <v>0</v>
      </c>
      <c r="H19" s="49">
        <f t="shared" si="1"/>
        <v>0</v>
      </c>
    </row>
    <row r="20" spans="1:8" ht="18" customHeight="1">
      <c r="A20" s="49">
        <f t="shared" si="0"/>
        <v>18</v>
      </c>
      <c r="B20" s="50"/>
      <c r="C20" s="51"/>
      <c r="D20" s="28"/>
      <c r="E20" s="52"/>
      <c r="F20" s="52"/>
      <c r="G20" s="49">
        <f>COUNTIFS(No.5＿契約者【データ】!R:R,B20,No.5＿契約者【データ】!S:S,C20)</f>
        <v>0</v>
      </c>
      <c r="H20" s="49">
        <f t="shared" si="1"/>
        <v>0</v>
      </c>
    </row>
    <row r="21" spans="1:8" ht="18" customHeight="1">
      <c r="A21" s="49">
        <f t="shared" si="0"/>
        <v>19</v>
      </c>
      <c r="B21" s="50"/>
      <c r="C21" s="51"/>
      <c r="D21" s="28"/>
      <c r="E21" s="52"/>
      <c r="F21" s="52"/>
      <c r="G21" s="49">
        <f>COUNTIFS(No.5＿契約者【データ】!R:R,B21,No.5＿契約者【データ】!S:S,C21)</f>
        <v>0</v>
      </c>
      <c r="H21" s="49">
        <f t="shared" si="1"/>
        <v>0</v>
      </c>
    </row>
    <row r="22" spans="1:8" ht="18" customHeight="1">
      <c r="A22" s="49">
        <f t="shared" si="0"/>
        <v>20</v>
      </c>
      <c r="B22" s="50"/>
      <c r="C22" s="51"/>
      <c r="D22" s="28"/>
      <c r="E22" s="52"/>
      <c r="F22" s="52"/>
      <c r="G22" s="49">
        <f>COUNTIFS(No.5＿契約者【データ】!R:R,B22,No.5＿契約者【データ】!S:S,C22)</f>
        <v>0</v>
      </c>
      <c r="H22" s="49">
        <f t="shared" si="1"/>
        <v>0</v>
      </c>
    </row>
    <row r="23" spans="1:8" ht="18" customHeight="1">
      <c r="A23" s="49">
        <f t="shared" si="0"/>
        <v>21</v>
      </c>
      <c r="B23" s="50"/>
      <c r="C23" s="51"/>
      <c r="D23" s="28"/>
      <c r="E23" s="52"/>
      <c r="F23" s="52"/>
      <c r="G23" s="49">
        <f>COUNTIFS(No.5＿契約者【データ】!R:R,B23,No.5＿契約者【データ】!S:S,C23)</f>
        <v>0</v>
      </c>
      <c r="H23" s="49">
        <f t="shared" si="1"/>
        <v>0</v>
      </c>
    </row>
    <row r="24" spans="1:8" ht="18" customHeight="1">
      <c r="A24" s="49">
        <f t="shared" si="0"/>
        <v>22</v>
      </c>
      <c r="B24" s="50"/>
      <c r="C24" s="51"/>
      <c r="D24" s="28"/>
      <c r="E24" s="52"/>
      <c r="F24" s="52"/>
      <c r="G24" s="49">
        <f>COUNTIFS(No.5＿契約者【データ】!R:R,B24,No.5＿契約者【データ】!S:S,C24)</f>
        <v>0</v>
      </c>
      <c r="H24" s="49">
        <f t="shared" si="1"/>
        <v>0</v>
      </c>
    </row>
    <row r="25" spans="1:8" ht="18" customHeight="1">
      <c r="A25" s="49">
        <f t="shared" si="0"/>
        <v>23</v>
      </c>
      <c r="B25" s="50"/>
      <c r="C25" s="51"/>
      <c r="D25" s="28"/>
      <c r="E25" s="52"/>
      <c r="F25" s="52"/>
      <c r="G25" s="49">
        <f>COUNTIFS(No.5＿契約者【データ】!R:R,B25,No.5＿契約者【データ】!S:S,C25)</f>
        <v>0</v>
      </c>
      <c r="H25" s="49">
        <f t="shared" si="1"/>
        <v>0</v>
      </c>
    </row>
    <row r="26" spans="1:8" ht="18" customHeight="1">
      <c r="A26" s="49">
        <f t="shared" si="0"/>
        <v>24</v>
      </c>
      <c r="B26" s="50"/>
      <c r="C26" s="51"/>
      <c r="D26" s="28"/>
      <c r="E26" s="52"/>
      <c r="F26" s="52"/>
      <c r="G26" s="49">
        <f>COUNTIFS(No.5＿契約者【データ】!R:R,B26,No.5＿契約者【データ】!S:S,C26)</f>
        <v>0</v>
      </c>
      <c r="H26" s="49">
        <f t="shared" si="1"/>
        <v>0</v>
      </c>
    </row>
    <row r="27" spans="1:8" ht="18" customHeight="1">
      <c r="A27" s="49">
        <f t="shared" si="0"/>
        <v>25</v>
      </c>
      <c r="B27" s="50"/>
      <c r="C27" s="51"/>
      <c r="D27" s="28"/>
      <c r="E27" s="52"/>
      <c r="F27" s="52"/>
      <c r="G27" s="49">
        <f>COUNTIFS(No.5＿契約者【データ】!R:R,B27,No.5＿契約者【データ】!S:S,C27)</f>
        <v>0</v>
      </c>
      <c r="H27" s="49">
        <f t="shared" si="1"/>
        <v>0</v>
      </c>
    </row>
    <row r="28" spans="1:8" ht="18" customHeight="1">
      <c r="A28" s="49">
        <f t="shared" si="0"/>
        <v>26</v>
      </c>
      <c r="B28" s="50"/>
      <c r="C28" s="51"/>
      <c r="D28" s="28"/>
      <c r="E28" s="52"/>
      <c r="F28" s="52"/>
      <c r="G28" s="49">
        <f>COUNTIFS(No.5＿契約者【データ】!R:R,B28,No.5＿契約者【データ】!S:S,C28)</f>
        <v>0</v>
      </c>
      <c r="H28" s="49">
        <f t="shared" si="1"/>
        <v>0</v>
      </c>
    </row>
    <row r="29" spans="1:8" ht="18" customHeight="1">
      <c r="A29" s="49">
        <f t="shared" si="0"/>
        <v>27</v>
      </c>
      <c r="B29" s="50"/>
      <c r="C29" s="51"/>
      <c r="D29" s="28"/>
      <c r="E29" s="52"/>
      <c r="F29" s="52"/>
      <c r="G29" s="49">
        <f>COUNTIFS(No.5＿契約者【データ】!R:R,B29,No.5＿契約者【データ】!S:S,C29)</f>
        <v>0</v>
      </c>
      <c r="H29" s="49">
        <f t="shared" si="1"/>
        <v>0</v>
      </c>
    </row>
    <row r="30" spans="1:8" ht="18" customHeight="1">
      <c r="A30" s="49">
        <f t="shared" si="0"/>
        <v>28</v>
      </c>
      <c r="B30" s="50"/>
      <c r="C30" s="51"/>
      <c r="D30" s="28"/>
      <c r="E30" s="52"/>
      <c r="F30" s="52"/>
      <c r="G30" s="49">
        <f>COUNTIFS(No.5＿契約者【データ】!R:R,B30,No.5＿契約者【データ】!S:S,C30)</f>
        <v>0</v>
      </c>
      <c r="H30" s="49">
        <f t="shared" si="1"/>
        <v>0</v>
      </c>
    </row>
    <row r="31" spans="1:8" ht="18" customHeight="1">
      <c r="A31" s="49">
        <f t="shared" si="0"/>
        <v>29</v>
      </c>
      <c r="B31" s="50"/>
      <c r="C31" s="51"/>
      <c r="D31" s="28"/>
      <c r="E31" s="52"/>
      <c r="F31" s="52"/>
      <c r="G31" s="49">
        <f>COUNTIFS(No.5＿契約者【データ】!R:R,B31,No.5＿契約者【データ】!S:S,C31)</f>
        <v>0</v>
      </c>
      <c r="H31" s="49">
        <f t="shared" si="1"/>
        <v>0</v>
      </c>
    </row>
    <row r="32" spans="1:8" ht="18" customHeight="1">
      <c r="A32" s="49">
        <f t="shared" si="0"/>
        <v>30</v>
      </c>
      <c r="B32" s="50"/>
      <c r="C32" s="51"/>
      <c r="D32" s="28"/>
      <c r="E32" s="52"/>
      <c r="F32" s="52"/>
      <c r="G32" s="49">
        <f>COUNTIFS(No.5＿契約者【データ】!R:R,B32,No.5＿契約者【データ】!S:S,C32)</f>
        <v>0</v>
      </c>
      <c r="H32" s="49">
        <f t="shared" si="1"/>
        <v>0</v>
      </c>
    </row>
    <row r="33" spans="1:8" ht="18" customHeight="1">
      <c r="A33" s="49">
        <f t="shared" si="0"/>
        <v>31</v>
      </c>
      <c r="B33" s="50"/>
      <c r="C33" s="51"/>
      <c r="D33" s="28"/>
      <c r="E33" s="52"/>
      <c r="F33" s="52"/>
      <c r="G33" s="49">
        <f>COUNTIFS(No.5＿契約者【データ】!R:R,B33,No.5＿契約者【データ】!S:S,C33)</f>
        <v>0</v>
      </c>
      <c r="H33" s="49">
        <f t="shared" si="1"/>
        <v>0</v>
      </c>
    </row>
    <row r="34" spans="1:8" ht="18" customHeight="1">
      <c r="A34" s="49">
        <f t="shared" si="0"/>
        <v>32</v>
      </c>
      <c r="B34" s="50"/>
      <c r="C34" s="51"/>
      <c r="D34" s="28"/>
      <c r="E34" s="52"/>
      <c r="F34" s="52"/>
      <c r="G34" s="49">
        <f>COUNTIFS(No.5＿契約者【データ】!R:R,B34,No.5＿契約者【データ】!S:S,C34)</f>
        <v>0</v>
      </c>
      <c r="H34" s="49">
        <f t="shared" si="1"/>
        <v>0</v>
      </c>
    </row>
    <row r="35" spans="1:8" ht="18" customHeight="1">
      <c r="A35" s="49">
        <f t="shared" si="0"/>
        <v>33</v>
      </c>
      <c r="B35" s="50"/>
      <c r="C35" s="51"/>
      <c r="D35" s="28"/>
      <c r="E35" s="52"/>
      <c r="F35" s="52"/>
      <c r="G35" s="49">
        <f>COUNTIFS(No.5＿契約者【データ】!R:R,B35,No.5＿契約者【データ】!S:S,C35)</f>
        <v>0</v>
      </c>
      <c r="H35" s="49">
        <f t="shared" si="1"/>
        <v>0</v>
      </c>
    </row>
    <row r="36" spans="1:8" ht="18" customHeight="1">
      <c r="A36" s="49">
        <f t="shared" si="0"/>
        <v>34</v>
      </c>
      <c r="B36" s="50"/>
      <c r="C36" s="51"/>
      <c r="D36" s="28"/>
      <c r="E36" s="52"/>
      <c r="F36" s="52"/>
      <c r="G36" s="49">
        <f>COUNTIFS(No.5＿契約者【データ】!R:R,B36,No.5＿契約者【データ】!S:S,C36)</f>
        <v>0</v>
      </c>
      <c r="H36" s="49">
        <f t="shared" si="1"/>
        <v>0</v>
      </c>
    </row>
    <row r="37" spans="1:8" ht="18" customHeight="1">
      <c r="A37" s="49">
        <f t="shared" si="0"/>
        <v>35</v>
      </c>
      <c r="B37" s="50"/>
      <c r="C37" s="51"/>
      <c r="D37" s="28"/>
      <c r="E37" s="52"/>
      <c r="F37" s="52"/>
      <c r="G37" s="49">
        <f>COUNTIFS(No.5＿契約者【データ】!R:R,B37,No.5＿契約者【データ】!S:S,C37)</f>
        <v>0</v>
      </c>
      <c r="H37" s="49">
        <f t="shared" si="1"/>
        <v>0</v>
      </c>
    </row>
    <row r="38" spans="1:8" ht="18" customHeight="1">
      <c r="A38" s="49">
        <f t="shared" si="0"/>
        <v>36</v>
      </c>
      <c r="B38" s="50"/>
      <c r="C38" s="51"/>
      <c r="D38" s="28"/>
      <c r="E38" s="52"/>
      <c r="F38" s="52"/>
      <c r="G38" s="49">
        <f>COUNTIFS(No.5＿契約者【データ】!R:R,B38,No.5＿契約者【データ】!S:S,C38)</f>
        <v>0</v>
      </c>
      <c r="H38" s="49">
        <f t="shared" si="1"/>
        <v>0</v>
      </c>
    </row>
    <row r="39" spans="1:8" ht="18" customHeight="1">
      <c r="A39" s="49">
        <f t="shared" si="0"/>
        <v>37</v>
      </c>
      <c r="B39" s="50"/>
      <c r="C39" s="51"/>
      <c r="D39" s="28"/>
      <c r="E39" s="52"/>
      <c r="F39" s="52"/>
      <c r="G39" s="49">
        <f>COUNTIFS(No.5＿契約者【データ】!R:R,B39,No.5＿契約者【データ】!S:S,C39)</f>
        <v>0</v>
      </c>
      <c r="H39" s="49">
        <f t="shared" si="1"/>
        <v>0</v>
      </c>
    </row>
    <row r="40" spans="1:8" ht="18" customHeight="1">
      <c r="A40" s="49">
        <f t="shared" si="0"/>
        <v>38</v>
      </c>
      <c r="B40" s="50"/>
      <c r="C40" s="51"/>
      <c r="D40" s="28"/>
      <c r="E40" s="52"/>
      <c r="F40" s="52"/>
      <c r="G40" s="49">
        <f>COUNTIFS(No.5＿契約者【データ】!R:R,B40,No.5＿契約者【データ】!S:S,C40)</f>
        <v>0</v>
      </c>
      <c r="H40" s="49">
        <f t="shared" si="1"/>
        <v>0</v>
      </c>
    </row>
    <row r="41" spans="1:8" ht="18" customHeight="1">
      <c r="A41" s="49">
        <f t="shared" si="0"/>
        <v>39</v>
      </c>
      <c r="B41" s="50"/>
      <c r="C41" s="51"/>
      <c r="D41" s="28"/>
      <c r="E41" s="52"/>
      <c r="F41" s="52"/>
      <c r="G41" s="49">
        <f>COUNTIFS(No.5＿契約者【データ】!R:R,B41,No.5＿契約者【データ】!S:S,C41)</f>
        <v>0</v>
      </c>
      <c r="H41" s="49">
        <f t="shared" si="1"/>
        <v>0</v>
      </c>
    </row>
    <row r="42" spans="1:8" ht="18" customHeight="1">
      <c r="A42" s="49">
        <f t="shared" si="0"/>
        <v>40</v>
      </c>
      <c r="B42" s="50"/>
      <c r="C42" s="51"/>
      <c r="D42" s="28"/>
      <c r="E42" s="52"/>
      <c r="F42" s="52"/>
      <c r="G42" s="49">
        <f>COUNTIFS(No.5＿契約者【データ】!R:R,B42,No.5＿契約者【データ】!S:S,C42)</f>
        <v>0</v>
      </c>
      <c r="H42" s="49">
        <f>E42-F42-G42</f>
        <v>0</v>
      </c>
    </row>
    <row r="43" spans="1:8" ht="18" customHeight="1">
      <c r="A43" s="54" t="s">
        <v>118</v>
      </c>
      <c r="B43" s="55"/>
      <c r="C43" s="55"/>
      <c r="D43" s="55"/>
      <c r="E43" s="55"/>
      <c r="F43" s="55"/>
      <c r="G43" s="55"/>
      <c r="H43" s="55"/>
    </row>
    <row r="44" spans="1:8" ht="18" customHeight="1"/>
    <row r="45" spans="1:8" ht="18" customHeight="1"/>
    <row r="46" spans="1:8" ht="18" customHeight="1"/>
    <row r="47" spans="1:8" ht="18" customHeight="1"/>
    <row r="48" spans="1: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sheetData>
  <sheetProtection sheet="1" objects="1" scenarios="1" selectLockedCells="1"/>
  <phoneticPr fontId="30"/>
  <dataValidations count="1">
    <dataValidation type="list" allowBlank="1" showErrorMessage="1" sqref="D3:D42" xr:uid="{0085004B-0034-4BB8-8310-004800080072}">
      <formula1>"あり,なし"</formula1>
    </dataValidation>
  </dataValidations>
  <pageMargins left="0.7" right="0.7" top="0.75" bottom="0.75" header="0" footer="0"/>
  <pageSetup paperSize="9"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1001"/>
  <sheetViews>
    <sheetView zoomScale="188" workbookViewId="0">
      <selection activeCell="E32" sqref="E32"/>
    </sheetView>
  </sheetViews>
  <sheetFormatPr defaultColWidth="14.42578125" defaultRowHeight="15" customHeight="1"/>
  <cols>
    <col min="1" max="1" width="10.7109375" customWidth="1"/>
    <col min="2" max="2" width="20.28515625" customWidth="1"/>
    <col min="3" max="3" width="10.7109375" customWidth="1"/>
    <col min="4" max="4" width="15" customWidth="1"/>
    <col min="5" max="25" width="10.7109375" customWidth="1"/>
  </cols>
  <sheetData>
    <row r="1" spans="1:10" ht="15" customHeight="1">
      <c r="A1" s="48" t="str">
        <f>IF(プロジェクトデータ!$D$18="イベントを一切表示しない","システムでイベントを利用しないため、入力は不要です","")</f>
        <v/>
      </c>
      <c r="G1" t="s">
        <v>106</v>
      </c>
      <c r="H1" t="s">
        <v>106</v>
      </c>
    </row>
    <row r="2" spans="1:10" ht="18" customHeight="1">
      <c r="A2" s="49" t="s">
        <v>107</v>
      </c>
      <c r="B2" s="49" t="s">
        <v>108</v>
      </c>
      <c r="C2" s="49" t="s">
        <v>109</v>
      </c>
      <c r="D2" s="49" t="s">
        <v>110</v>
      </c>
      <c r="E2" s="49" t="s">
        <v>111</v>
      </c>
      <c r="F2" s="49" t="s">
        <v>112</v>
      </c>
      <c r="G2" s="49" t="s">
        <v>113</v>
      </c>
      <c r="H2" s="49" t="s">
        <v>114</v>
      </c>
    </row>
    <row r="3" spans="1:10" ht="18" customHeight="1">
      <c r="A3" s="49">
        <f t="shared" ref="A3:A42" si="0">ROW()-2</f>
        <v>1</v>
      </c>
      <c r="B3" s="50">
        <v>45397</v>
      </c>
      <c r="C3" s="51">
        <v>0.375</v>
      </c>
      <c r="D3" s="28" t="s">
        <v>63</v>
      </c>
      <c r="E3" s="52">
        <v>7</v>
      </c>
      <c r="F3" s="52">
        <v>0</v>
      </c>
      <c r="G3" s="49">
        <f>COUNTIFS(No.5＿契約者【データ】!X:X,B3,No.5＿契約者【データ】!Y:Y,C3)</f>
        <v>6</v>
      </c>
      <c r="H3" s="49">
        <f t="shared" ref="H3:H41" si="1">E3-F3-G3</f>
        <v>1</v>
      </c>
    </row>
    <row r="4" spans="1:10" ht="18" customHeight="1">
      <c r="A4" s="49">
        <f t="shared" si="0"/>
        <v>2</v>
      </c>
      <c r="B4" s="50">
        <v>45397</v>
      </c>
      <c r="C4" s="51">
        <v>0.41666666666666669</v>
      </c>
      <c r="D4" s="28" t="s">
        <v>63</v>
      </c>
      <c r="E4" s="52">
        <v>6</v>
      </c>
      <c r="F4" s="52">
        <v>0</v>
      </c>
      <c r="G4" s="49">
        <f>COUNTIFS(No.5＿契約者【データ】!X:X,B4,No.5＿契約者【データ】!Y:Y,C4)</f>
        <v>5</v>
      </c>
      <c r="H4" s="49">
        <f t="shared" si="1"/>
        <v>1</v>
      </c>
    </row>
    <row r="5" spans="1:10" ht="18" customHeight="1">
      <c r="A5" s="49">
        <f t="shared" si="0"/>
        <v>3</v>
      </c>
      <c r="B5" s="50">
        <v>45397</v>
      </c>
      <c r="C5" s="51">
        <v>0.54166666666666663</v>
      </c>
      <c r="D5" s="28" t="s">
        <v>63</v>
      </c>
      <c r="E5" s="52">
        <v>7</v>
      </c>
      <c r="F5" s="52">
        <v>0</v>
      </c>
      <c r="G5" s="49">
        <f>COUNTIFS(No.5＿契約者【データ】!X:X,B5,No.5＿契約者【データ】!Y:Y,C5)</f>
        <v>6</v>
      </c>
      <c r="H5" s="49">
        <f t="shared" si="1"/>
        <v>1</v>
      </c>
    </row>
    <row r="6" spans="1:10" ht="18" customHeight="1">
      <c r="A6" s="49">
        <f t="shared" si="0"/>
        <v>4</v>
      </c>
      <c r="B6" s="50">
        <v>45397</v>
      </c>
      <c r="C6" s="51">
        <v>0.58333333333333337</v>
      </c>
      <c r="D6" s="28" t="s">
        <v>63</v>
      </c>
      <c r="E6" s="52">
        <v>6</v>
      </c>
      <c r="F6" s="52">
        <v>0</v>
      </c>
      <c r="G6" s="49">
        <f>COUNTIFS(No.5＿契約者【データ】!X:X,B6,No.5＿契約者【データ】!Y:Y,C6)</f>
        <v>5</v>
      </c>
      <c r="H6" s="49">
        <f t="shared" si="1"/>
        <v>1</v>
      </c>
      <c r="J6" t="s">
        <v>115</v>
      </c>
    </row>
    <row r="7" spans="1:10" ht="18" customHeight="1">
      <c r="A7" s="49">
        <f t="shared" si="0"/>
        <v>5</v>
      </c>
      <c r="B7" s="50">
        <v>45398</v>
      </c>
      <c r="C7" s="51">
        <v>0.375</v>
      </c>
      <c r="D7" s="28" t="s">
        <v>63</v>
      </c>
      <c r="E7" s="52">
        <v>7</v>
      </c>
      <c r="F7" s="52">
        <v>0</v>
      </c>
      <c r="G7" s="49">
        <f>COUNTIFS(No.5＿契約者【データ】!X:X,B7,No.5＿契約者【データ】!Y:Y,C7)</f>
        <v>6</v>
      </c>
      <c r="H7" s="49">
        <f t="shared" si="1"/>
        <v>1</v>
      </c>
      <c r="J7" s="53" t="s">
        <v>116</v>
      </c>
    </row>
    <row r="8" spans="1:10" ht="18" customHeight="1">
      <c r="A8" s="49">
        <f t="shared" si="0"/>
        <v>6</v>
      </c>
      <c r="B8" s="50">
        <v>45398</v>
      </c>
      <c r="C8" s="51">
        <v>0.41666666666666669</v>
      </c>
      <c r="D8" s="28" t="s">
        <v>63</v>
      </c>
      <c r="E8" s="52">
        <v>6</v>
      </c>
      <c r="F8" s="52">
        <v>0</v>
      </c>
      <c r="G8" s="49">
        <f>COUNTIFS(No.5＿契約者【データ】!X:X,B8,No.5＿契約者【データ】!Y:Y,C8)</f>
        <v>5</v>
      </c>
      <c r="H8" s="49">
        <f t="shared" si="1"/>
        <v>1</v>
      </c>
      <c r="J8" t="s">
        <v>117</v>
      </c>
    </row>
    <row r="9" spans="1:10" ht="18" customHeight="1">
      <c r="A9" s="49">
        <f t="shared" si="0"/>
        <v>7</v>
      </c>
      <c r="B9" s="50">
        <v>45398</v>
      </c>
      <c r="C9" s="51">
        <v>0.54166666666666663</v>
      </c>
      <c r="D9" s="28" t="s">
        <v>63</v>
      </c>
      <c r="E9" s="52">
        <v>7</v>
      </c>
      <c r="F9" s="52">
        <v>0</v>
      </c>
      <c r="G9" s="49">
        <f>COUNTIFS(No.5＿契約者【データ】!X:X,B9,No.5＿契約者【データ】!Y:Y,C9)</f>
        <v>6</v>
      </c>
      <c r="H9" s="49">
        <f t="shared" si="1"/>
        <v>1</v>
      </c>
    </row>
    <row r="10" spans="1:10" ht="18" customHeight="1">
      <c r="A10" s="49">
        <f t="shared" si="0"/>
        <v>8</v>
      </c>
      <c r="B10" s="50">
        <v>45398</v>
      </c>
      <c r="C10" s="51">
        <v>0.58333333333333337</v>
      </c>
      <c r="D10" s="28" t="s">
        <v>63</v>
      </c>
      <c r="E10" s="52">
        <v>6</v>
      </c>
      <c r="F10" s="52">
        <v>0</v>
      </c>
      <c r="G10" s="49">
        <f>COUNTIFS(No.5＿契約者【データ】!X:X,B10,No.5＿契約者【データ】!Y:Y,C10)</f>
        <v>5</v>
      </c>
      <c r="H10" s="49">
        <f t="shared" si="1"/>
        <v>1</v>
      </c>
    </row>
    <row r="11" spans="1:10" ht="18" customHeight="1">
      <c r="A11" s="49">
        <f t="shared" si="0"/>
        <v>9</v>
      </c>
      <c r="B11" s="50">
        <v>45399</v>
      </c>
      <c r="C11" s="51">
        <v>0.375</v>
      </c>
      <c r="D11" s="28" t="s">
        <v>63</v>
      </c>
      <c r="E11" s="52">
        <v>7</v>
      </c>
      <c r="F11" s="52">
        <v>0</v>
      </c>
      <c r="G11" s="49">
        <f>COUNTIFS(No.5＿契約者【データ】!X:X,B11,No.5＿契約者【データ】!Y:Y,C11)</f>
        <v>6</v>
      </c>
      <c r="H11" s="49">
        <f t="shared" si="1"/>
        <v>1</v>
      </c>
    </row>
    <row r="12" spans="1:10" ht="18" customHeight="1">
      <c r="A12" s="49">
        <f t="shared" si="0"/>
        <v>10</v>
      </c>
      <c r="B12" s="50">
        <v>45399</v>
      </c>
      <c r="C12" s="51">
        <v>0.41666666666666669</v>
      </c>
      <c r="D12" s="28" t="s">
        <v>63</v>
      </c>
      <c r="E12" s="52">
        <v>6</v>
      </c>
      <c r="F12" s="52">
        <v>0</v>
      </c>
      <c r="G12" s="49">
        <f>COUNTIFS(No.5＿契約者【データ】!X:X,B12,No.5＿契約者【データ】!Y:Y,C12)</f>
        <v>5</v>
      </c>
      <c r="H12" s="49">
        <f t="shared" si="1"/>
        <v>1</v>
      </c>
    </row>
    <row r="13" spans="1:10" ht="18" customHeight="1">
      <c r="A13" s="49">
        <f t="shared" si="0"/>
        <v>11</v>
      </c>
      <c r="B13" s="50">
        <v>45399</v>
      </c>
      <c r="C13" s="51">
        <v>0.54166666666666663</v>
      </c>
      <c r="D13" s="28" t="s">
        <v>63</v>
      </c>
      <c r="E13" s="52">
        <v>7</v>
      </c>
      <c r="F13" s="52">
        <v>0</v>
      </c>
      <c r="G13" s="49">
        <f>COUNTIFS(No.5＿契約者【データ】!X:X,B13,No.5＿契約者【データ】!Y:Y,C13)</f>
        <v>6</v>
      </c>
      <c r="H13" s="49">
        <f t="shared" si="1"/>
        <v>1</v>
      </c>
    </row>
    <row r="14" spans="1:10" ht="18" customHeight="1">
      <c r="A14" s="49">
        <f t="shared" si="0"/>
        <v>12</v>
      </c>
      <c r="B14" s="50">
        <v>45399</v>
      </c>
      <c r="C14" s="51">
        <v>0.58333333333333337</v>
      </c>
      <c r="D14" s="28" t="s">
        <v>63</v>
      </c>
      <c r="E14" s="52">
        <v>6</v>
      </c>
      <c r="F14" s="52">
        <v>0</v>
      </c>
      <c r="G14" s="49">
        <f>COUNTIFS(No.5＿契約者【データ】!X:X,B14,No.5＿契約者【データ】!Y:Y,C14)</f>
        <v>5</v>
      </c>
      <c r="H14" s="49">
        <f t="shared" si="1"/>
        <v>1</v>
      </c>
    </row>
    <row r="15" spans="1:10" ht="18" customHeight="1">
      <c r="A15" s="49">
        <f t="shared" si="0"/>
        <v>13</v>
      </c>
      <c r="B15" s="50">
        <v>45400</v>
      </c>
      <c r="C15" s="51">
        <v>0.375</v>
      </c>
      <c r="D15" s="28" t="s">
        <v>63</v>
      </c>
      <c r="E15" s="52">
        <v>7</v>
      </c>
      <c r="F15" s="52">
        <v>0</v>
      </c>
      <c r="G15" s="49">
        <f>COUNTIFS(No.5＿契約者【データ】!X:X,B15,No.5＿契約者【データ】!Y:Y,C15)</f>
        <v>6</v>
      </c>
      <c r="H15" s="49">
        <f t="shared" si="1"/>
        <v>1</v>
      </c>
    </row>
    <row r="16" spans="1:10" ht="18" customHeight="1">
      <c r="A16" s="49">
        <f t="shared" si="0"/>
        <v>14</v>
      </c>
      <c r="B16" s="50">
        <v>45400</v>
      </c>
      <c r="C16" s="51">
        <v>0.41666666666666669</v>
      </c>
      <c r="D16" s="28" t="s">
        <v>63</v>
      </c>
      <c r="E16" s="52">
        <v>6</v>
      </c>
      <c r="F16" s="52">
        <v>0</v>
      </c>
      <c r="G16" s="49">
        <f>COUNTIFS(No.5＿契約者【データ】!X:X,B16,No.5＿契約者【データ】!Y:Y,C16)</f>
        <v>5</v>
      </c>
      <c r="H16" s="49">
        <f t="shared" si="1"/>
        <v>1</v>
      </c>
    </row>
    <row r="17" spans="1:8" ht="18" customHeight="1">
      <c r="A17" s="49">
        <f t="shared" si="0"/>
        <v>15</v>
      </c>
      <c r="B17" s="50">
        <v>45400</v>
      </c>
      <c r="C17" s="56">
        <v>0.54166666666666663</v>
      </c>
      <c r="D17" s="28" t="s">
        <v>63</v>
      </c>
      <c r="E17" s="52">
        <v>7</v>
      </c>
      <c r="F17" s="52">
        <v>0</v>
      </c>
      <c r="G17" s="49">
        <f>COUNTIFS(No.5＿契約者【データ】!X:X,B17,No.5＿契約者【データ】!Y:Y,C17)</f>
        <v>6</v>
      </c>
      <c r="H17" s="49">
        <f t="shared" si="1"/>
        <v>1</v>
      </c>
    </row>
    <row r="18" spans="1:8" ht="18" customHeight="1">
      <c r="A18" s="49">
        <f t="shared" si="0"/>
        <v>16</v>
      </c>
      <c r="B18" s="50">
        <v>45400</v>
      </c>
      <c r="C18" s="51">
        <v>0.58333333333333337</v>
      </c>
      <c r="D18" s="28" t="s">
        <v>63</v>
      </c>
      <c r="E18" s="52">
        <v>6</v>
      </c>
      <c r="F18" s="52">
        <v>0</v>
      </c>
      <c r="G18" s="49">
        <f>COUNTIFS(No.5＿契約者【データ】!X:X,B18,No.5＿契約者【データ】!Y:Y,C18)</f>
        <v>4</v>
      </c>
      <c r="H18" s="49">
        <f t="shared" si="1"/>
        <v>2</v>
      </c>
    </row>
    <row r="19" spans="1:8" ht="18" customHeight="1">
      <c r="A19" s="49">
        <f t="shared" si="0"/>
        <v>17</v>
      </c>
      <c r="B19" s="50">
        <v>45401</v>
      </c>
      <c r="C19" s="51">
        <v>0.375</v>
      </c>
      <c r="D19" s="28" t="s">
        <v>63</v>
      </c>
      <c r="E19" s="52">
        <v>7</v>
      </c>
      <c r="F19" s="52">
        <v>0</v>
      </c>
      <c r="G19" s="49">
        <f>COUNTIFS(No.5＿契約者【データ】!X:X,B19,No.5＿契約者【データ】!Y:Y,C19)</f>
        <v>6</v>
      </c>
      <c r="H19" s="49">
        <f t="shared" si="1"/>
        <v>1</v>
      </c>
    </row>
    <row r="20" spans="1:8" ht="18" customHeight="1">
      <c r="A20" s="49">
        <f t="shared" si="0"/>
        <v>18</v>
      </c>
      <c r="B20" s="50">
        <v>45401</v>
      </c>
      <c r="C20" s="51">
        <v>0.41666666666666669</v>
      </c>
      <c r="D20" s="28" t="s">
        <v>63</v>
      </c>
      <c r="E20" s="52">
        <v>6</v>
      </c>
      <c r="F20" s="52">
        <v>0</v>
      </c>
      <c r="G20" s="49">
        <f>COUNTIFS(No.5＿契約者【データ】!X:X,B20,No.5＿契約者【データ】!Y:Y,C20)</f>
        <v>4</v>
      </c>
      <c r="H20" s="49">
        <f t="shared" si="1"/>
        <v>2</v>
      </c>
    </row>
    <row r="21" spans="1:8" ht="18" customHeight="1">
      <c r="A21" s="49">
        <f t="shared" si="0"/>
        <v>19</v>
      </c>
      <c r="B21" s="50">
        <v>45401</v>
      </c>
      <c r="C21" s="51">
        <v>0.54166666666666663</v>
      </c>
      <c r="D21" s="28" t="s">
        <v>63</v>
      </c>
      <c r="E21" s="52">
        <v>7</v>
      </c>
      <c r="F21" s="52">
        <v>0</v>
      </c>
      <c r="G21" s="49">
        <f>COUNTIFS(No.5＿契約者【データ】!X:X,B21,No.5＿契約者【データ】!Y:Y,C21)</f>
        <v>6</v>
      </c>
      <c r="H21" s="49">
        <f t="shared" si="1"/>
        <v>1</v>
      </c>
    </row>
    <row r="22" spans="1:8" ht="18" customHeight="1">
      <c r="A22" s="49">
        <f t="shared" si="0"/>
        <v>20</v>
      </c>
      <c r="B22" s="50">
        <v>45401</v>
      </c>
      <c r="C22" s="51">
        <v>0.58333333333333337</v>
      </c>
      <c r="D22" s="28" t="s">
        <v>63</v>
      </c>
      <c r="E22" s="52">
        <v>6</v>
      </c>
      <c r="F22" s="52">
        <v>0</v>
      </c>
      <c r="G22" s="49">
        <f>COUNTIFS(No.5＿契約者【データ】!X:X,B22,No.5＿契約者【データ】!Y:Y,C22)</f>
        <v>4</v>
      </c>
      <c r="H22" s="49">
        <f t="shared" si="1"/>
        <v>2</v>
      </c>
    </row>
    <row r="23" spans="1:8" ht="18" customHeight="1">
      <c r="A23" s="49">
        <f t="shared" si="0"/>
        <v>21</v>
      </c>
      <c r="B23" s="50"/>
      <c r="C23" s="51"/>
      <c r="D23" s="28"/>
      <c r="E23" s="52"/>
      <c r="F23" s="52"/>
      <c r="G23" s="49">
        <f>COUNTIFS(No.5＿契約者【データ】!X:X,B23,No.5＿契約者【データ】!Y:Y,C23)</f>
        <v>0</v>
      </c>
      <c r="H23" s="49">
        <f t="shared" si="1"/>
        <v>0</v>
      </c>
    </row>
    <row r="24" spans="1:8" ht="18" customHeight="1">
      <c r="A24" s="49">
        <f t="shared" si="0"/>
        <v>22</v>
      </c>
      <c r="B24" s="50"/>
      <c r="C24" s="51"/>
      <c r="D24" s="28"/>
      <c r="E24" s="52"/>
      <c r="F24" s="52"/>
      <c r="G24" s="49">
        <f>COUNTIFS(No.5＿契約者【データ】!X:X,B24,No.5＿契約者【データ】!Y:Y,C24)</f>
        <v>0</v>
      </c>
      <c r="H24" s="49">
        <f t="shared" si="1"/>
        <v>0</v>
      </c>
    </row>
    <row r="25" spans="1:8" ht="18" customHeight="1">
      <c r="A25" s="49">
        <f t="shared" si="0"/>
        <v>23</v>
      </c>
      <c r="B25" s="50"/>
      <c r="C25" s="51"/>
      <c r="D25" s="28"/>
      <c r="E25" s="52"/>
      <c r="F25" s="52"/>
      <c r="G25" s="49">
        <f>COUNTIFS(No.5＿契約者【データ】!X:X,B25,No.5＿契約者【データ】!Y:Y,C25)</f>
        <v>0</v>
      </c>
      <c r="H25" s="49">
        <f t="shared" si="1"/>
        <v>0</v>
      </c>
    </row>
    <row r="26" spans="1:8" ht="18" customHeight="1">
      <c r="A26" s="49">
        <f t="shared" si="0"/>
        <v>24</v>
      </c>
      <c r="B26" s="50"/>
      <c r="C26" s="51"/>
      <c r="D26" s="28"/>
      <c r="E26" s="52"/>
      <c r="F26" s="52"/>
      <c r="G26" s="49">
        <f>COUNTIFS(No.5＿契約者【データ】!X:X,B26,No.5＿契約者【データ】!Y:Y,C26)</f>
        <v>0</v>
      </c>
      <c r="H26" s="49">
        <f t="shared" si="1"/>
        <v>0</v>
      </c>
    </row>
    <row r="27" spans="1:8" ht="18" customHeight="1">
      <c r="A27" s="49">
        <f t="shared" si="0"/>
        <v>25</v>
      </c>
      <c r="B27" s="50"/>
      <c r="C27" s="51"/>
      <c r="D27" s="28"/>
      <c r="E27" s="52"/>
      <c r="F27" s="52"/>
      <c r="G27" s="49">
        <f>COUNTIFS(No.5＿契約者【データ】!X:X,B27,No.5＿契約者【データ】!Y:Y,C27)</f>
        <v>0</v>
      </c>
      <c r="H27" s="49">
        <f t="shared" si="1"/>
        <v>0</v>
      </c>
    </row>
    <row r="28" spans="1:8" ht="18" customHeight="1">
      <c r="A28" s="49">
        <f t="shared" si="0"/>
        <v>26</v>
      </c>
      <c r="B28" s="50"/>
      <c r="C28" s="51"/>
      <c r="D28" s="28"/>
      <c r="E28" s="52"/>
      <c r="F28" s="52"/>
      <c r="G28" s="49">
        <f>COUNTIFS(No.5＿契約者【データ】!X:X,B28,No.5＿契約者【データ】!Y:Y,C28)</f>
        <v>0</v>
      </c>
      <c r="H28" s="49">
        <f t="shared" si="1"/>
        <v>0</v>
      </c>
    </row>
    <row r="29" spans="1:8" ht="18" customHeight="1">
      <c r="A29" s="49">
        <f t="shared" si="0"/>
        <v>27</v>
      </c>
      <c r="B29" s="50"/>
      <c r="C29" s="51"/>
      <c r="D29" s="28"/>
      <c r="E29" s="52"/>
      <c r="F29" s="52"/>
      <c r="G29" s="49">
        <f>COUNTIFS(No.5＿契約者【データ】!X:X,B29,No.5＿契約者【データ】!Y:Y,C29)</f>
        <v>0</v>
      </c>
      <c r="H29" s="49">
        <f t="shared" si="1"/>
        <v>0</v>
      </c>
    </row>
    <row r="30" spans="1:8" ht="18" customHeight="1">
      <c r="A30" s="49">
        <f t="shared" si="0"/>
        <v>28</v>
      </c>
      <c r="B30" s="50"/>
      <c r="C30" s="51"/>
      <c r="D30" s="28"/>
      <c r="E30" s="52"/>
      <c r="F30" s="52"/>
      <c r="G30" s="49">
        <f>COUNTIFS(No.5＿契約者【データ】!X:X,B30,No.5＿契約者【データ】!Y:Y,C30)</f>
        <v>0</v>
      </c>
      <c r="H30" s="49">
        <f t="shared" si="1"/>
        <v>0</v>
      </c>
    </row>
    <row r="31" spans="1:8" ht="18" customHeight="1">
      <c r="A31" s="49">
        <f t="shared" si="0"/>
        <v>29</v>
      </c>
      <c r="B31" s="50"/>
      <c r="C31" s="51"/>
      <c r="D31" s="28"/>
      <c r="E31" s="52"/>
      <c r="F31" s="52"/>
      <c r="G31" s="49">
        <f>COUNTIFS(No.5＿契約者【データ】!X:X,B31,No.5＿契約者【データ】!Y:Y,C31)</f>
        <v>0</v>
      </c>
      <c r="H31" s="49">
        <f t="shared" si="1"/>
        <v>0</v>
      </c>
    </row>
    <row r="32" spans="1:8" ht="18" customHeight="1">
      <c r="A32" s="49">
        <f t="shared" si="0"/>
        <v>30</v>
      </c>
      <c r="B32" s="50"/>
      <c r="C32" s="51"/>
      <c r="D32" s="28"/>
      <c r="E32" s="52"/>
      <c r="F32" s="52"/>
      <c r="G32" s="49">
        <f>COUNTIFS(No.5＿契約者【データ】!X:X,B32,No.5＿契約者【データ】!Y:Y,C32)</f>
        <v>0</v>
      </c>
      <c r="H32" s="49">
        <f t="shared" si="1"/>
        <v>0</v>
      </c>
    </row>
    <row r="33" spans="1:8" ht="18" customHeight="1">
      <c r="A33" s="49">
        <f t="shared" si="0"/>
        <v>31</v>
      </c>
      <c r="B33" s="50"/>
      <c r="C33" s="51"/>
      <c r="D33" s="28"/>
      <c r="E33" s="52"/>
      <c r="F33" s="52"/>
      <c r="G33" s="49">
        <f>COUNTIFS(No.5＿契約者【データ】!X:X,B33,No.5＿契約者【データ】!Y:Y,C33)</f>
        <v>0</v>
      </c>
      <c r="H33" s="49">
        <f t="shared" si="1"/>
        <v>0</v>
      </c>
    </row>
    <row r="34" spans="1:8" ht="18" customHeight="1">
      <c r="A34" s="49">
        <f t="shared" si="0"/>
        <v>32</v>
      </c>
      <c r="B34" s="50"/>
      <c r="C34" s="51"/>
      <c r="D34" s="28"/>
      <c r="E34" s="52"/>
      <c r="F34" s="52"/>
      <c r="G34" s="49">
        <f>COUNTIFS(No.5＿契約者【データ】!X:X,B34,No.5＿契約者【データ】!Y:Y,C34)</f>
        <v>0</v>
      </c>
      <c r="H34" s="49">
        <f t="shared" si="1"/>
        <v>0</v>
      </c>
    </row>
    <row r="35" spans="1:8" ht="18" customHeight="1">
      <c r="A35" s="49">
        <f t="shared" si="0"/>
        <v>33</v>
      </c>
      <c r="B35" s="50"/>
      <c r="C35" s="51"/>
      <c r="D35" s="28"/>
      <c r="E35" s="52"/>
      <c r="F35" s="52"/>
      <c r="G35" s="49">
        <f>COUNTIFS(No.5＿契約者【データ】!X:X,B35,No.5＿契約者【データ】!Y:Y,C35)</f>
        <v>0</v>
      </c>
      <c r="H35" s="49">
        <f t="shared" si="1"/>
        <v>0</v>
      </c>
    </row>
    <row r="36" spans="1:8" ht="18" customHeight="1">
      <c r="A36" s="49">
        <f t="shared" si="0"/>
        <v>34</v>
      </c>
      <c r="B36" s="50"/>
      <c r="C36" s="51"/>
      <c r="D36" s="28"/>
      <c r="E36" s="52"/>
      <c r="F36" s="52"/>
      <c r="G36" s="49">
        <f>COUNTIFS(No.5＿契約者【データ】!X:X,B36,No.5＿契約者【データ】!Y:Y,C36)</f>
        <v>0</v>
      </c>
      <c r="H36" s="49">
        <f t="shared" si="1"/>
        <v>0</v>
      </c>
    </row>
    <row r="37" spans="1:8" ht="18" customHeight="1">
      <c r="A37" s="49">
        <f t="shared" si="0"/>
        <v>35</v>
      </c>
      <c r="B37" s="50"/>
      <c r="C37" s="51"/>
      <c r="D37" s="28"/>
      <c r="E37" s="52"/>
      <c r="F37" s="52"/>
      <c r="G37" s="49">
        <f>COUNTIFS(No.5＿契約者【データ】!X:X,B37,No.5＿契約者【データ】!Y:Y,C37)</f>
        <v>0</v>
      </c>
      <c r="H37" s="49">
        <f t="shared" si="1"/>
        <v>0</v>
      </c>
    </row>
    <row r="38" spans="1:8" ht="18" customHeight="1">
      <c r="A38" s="49">
        <f t="shared" si="0"/>
        <v>36</v>
      </c>
      <c r="B38" s="50"/>
      <c r="C38" s="51"/>
      <c r="D38" s="28"/>
      <c r="E38" s="52"/>
      <c r="F38" s="52"/>
      <c r="G38" s="49">
        <f>COUNTIFS(No.5＿契約者【データ】!X:X,B38,No.5＿契約者【データ】!Y:Y,C38)</f>
        <v>0</v>
      </c>
      <c r="H38" s="49">
        <f t="shared" si="1"/>
        <v>0</v>
      </c>
    </row>
    <row r="39" spans="1:8" ht="18" customHeight="1">
      <c r="A39" s="49">
        <f t="shared" si="0"/>
        <v>37</v>
      </c>
      <c r="B39" s="50"/>
      <c r="C39" s="51"/>
      <c r="D39" s="28"/>
      <c r="E39" s="52"/>
      <c r="F39" s="52"/>
      <c r="G39" s="49">
        <f>COUNTIFS(No.5＿契約者【データ】!X:X,B39,No.5＿契約者【データ】!Y:Y,C39)</f>
        <v>0</v>
      </c>
      <c r="H39" s="49">
        <f t="shared" si="1"/>
        <v>0</v>
      </c>
    </row>
    <row r="40" spans="1:8" ht="18" customHeight="1">
      <c r="A40" s="49">
        <f t="shared" si="0"/>
        <v>38</v>
      </c>
      <c r="B40" s="50"/>
      <c r="C40" s="51"/>
      <c r="D40" s="28"/>
      <c r="E40" s="52"/>
      <c r="F40" s="52"/>
      <c r="G40" s="49">
        <f>COUNTIFS(No.5＿契約者【データ】!X:X,B40,No.5＿契約者【データ】!Y:Y,C40)</f>
        <v>0</v>
      </c>
      <c r="H40" s="49">
        <f t="shared" si="1"/>
        <v>0</v>
      </c>
    </row>
    <row r="41" spans="1:8" ht="18" customHeight="1">
      <c r="A41" s="49">
        <f t="shared" si="0"/>
        <v>39</v>
      </c>
      <c r="B41" s="50"/>
      <c r="C41" s="51"/>
      <c r="D41" s="28"/>
      <c r="E41" s="52"/>
      <c r="F41" s="52"/>
      <c r="G41" s="49">
        <f>COUNTIFS(No.5＿契約者【データ】!X:X,B41,No.5＿契約者【データ】!Y:Y,C41)</f>
        <v>0</v>
      </c>
      <c r="H41" s="49">
        <f t="shared" si="1"/>
        <v>0</v>
      </c>
    </row>
    <row r="42" spans="1:8" ht="18" customHeight="1">
      <c r="A42" s="49">
        <f t="shared" si="0"/>
        <v>40</v>
      </c>
      <c r="B42" s="50"/>
      <c r="C42" s="51"/>
      <c r="D42" s="28"/>
      <c r="E42" s="52"/>
      <c r="F42" s="52"/>
      <c r="G42" s="49">
        <f>COUNTIFS(No.5＿契約者【データ】!X:X,B42,No.5＿契約者【データ】!Y:Y,C42)</f>
        <v>0</v>
      </c>
      <c r="H42" s="49">
        <f>E42-F42-G42</f>
        <v>0</v>
      </c>
    </row>
    <row r="43" spans="1:8" ht="18" customHeight="1">
      <c r="A43" s="54" t="s">
        <v>119</v>
      </c>
      <c r="B43" s="55"/>
      <c r="C43" s="55"/>
      <c r="D43" s="55"/>
      <c r="E43" s="55"/>
      <c r="F43" s="55"/>
      <c r="G43" s="55"/>
      <c r="H43" s="55"/>
    </row>
    <row r="44" spans="1:8" ht="18" customHeight="1"/>
    <row r="45" spans="1:8" ht="18" customHeight="1"/>
    <row r="46" spans="1:8" ht="18" customHeight="1"/>
    <row r="47" spans="1:8" ht="18" customHeight="1"/>
    <row r="48" spans="1: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sheetData>
  <sheetProtection sheet="1" objects="1" scenarios="1" selectLockedCells="1"/>
  <phoneticPr fontId="30"/>
  <dataValidations count="1">
    <dataValidation type="list" allowBlank="1" showErrorMessage="1" sqref="D3:D20" xr:uid="{00D100C3-007C-4165-9C70-009F009400D5}">
      <formula1>"あり,なし"</formula1>
    </dataValidation>
  </dataValidations>
  <pageMargins left="0.7" right="0.7" top="0.75" bottom="0.75" header="0" footer="0"/>
  <pageSetup paperSize="9"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1001"/>
  <sheetViews>
    <sheetView zoomScale="184" workbookViewId="0">
      <selection activeCell="E15" sqref="E15:E20"/>
    </sheetView>
  </sheetViews>
  <sheetFormatPr defaultColWidth="14.42578125" defaultRowHeight="15" customHeight="1"/>
  <cols>
    <col min="1" max="1" width="10.7109375" customWidth="1"/>
    <col min="2" max="2" width="20.28515625" customWidth="1"/>
    <col min="3" max="3" width="10.7109375" customWidth="1"/>
    <col min="4" max="4" width="15" customWidth="1"/>
    <col min="5" max="25" width="10.7109375" customWidth="1"/>
  </cols>
  <sheetData>
    <row r="1" spans="1:10" ht="15" customHeight="1">
      <c r="A1" s="48" t="str">
        <f>IF(プロジェクトデータ!$G$18="イベントを一切表示しない","システムでイベントを利用しないため、入力は不要です","")</f>
        <v/>
      </c>
      <c r="G1" t="s">
        <v>106</v>
      </c>
      <c r="H1" t="s">
        <v>106</v>
      </c>
    </row>
    <row r="2" spans="1:10" ht="18" customHeight="1">
      <c r="A2" s="49" t="s">
        <v>107</v>
      </c>
      <c r="B2" s="49" t="s">
        <v>108</v>
      </c>
      <c r="C2" s="49" t="s">
        <v>109</v>
      </c>
      <c r="D2" s="49" t="s">
        <v>110</v>
      </c>
      <c r="E2" s="49" t="s">
        <v>111</v>
      </c>
      <c r="F2" s="49" t="s">
        <v>112</v>
      </c>
      <c r="G2" s="49" t="s">
        <v>113</v>
      </c>
      <c r="H2" s="49" t="s">
        <v>114</v>
      </c>
    </row>
    <row r="3" spans="1:10" ht="18" customHeight="1">
      <c r="A3" s="49">
        <f t="shared" ref="A3:A42" si="0">ROW()-2</f>
        <v>1</v>
      </c>
      <c r="B3" s="50">
        <v>45421</v>
      </c>
      <c r="C3" s="51">
        <v>0.375</v>
      </c>
      <c r="D3" s="28" t="s">
        <v>63</v>
      </c>
      <c r="E3" s="52">
        <v>8</v>
      </c>
      <c r="F3" s="52">
        <v>0</v>
      </c>
      <c r="G3" s="49">
        <f>COUNTIFS(No.5＿契約者【データ】!AA:AA,B3,No.5＿契約者【データ】!AB:AB,C3)</f>
        <v>8</v>
      </c>
      <c r="H3" s="49">
        <f t="shared" ref="H3:H42" si="1">E3-F3-G3</f>
        <v>0</v>
      </c>
    </row>
    <row r="4" spans="1:10" ht="18" customHeight="1">
      <c r="A4" s="49">
        <f t="shared" si="0"/>
        <v>2</v>
      </c>
      <c r="B4" s="50">
        <v>45421</v>
      </c>
      <c r="C4" s="51">
        <v>0.41666666666666669</v>
      </c>
      <c r="D4" s="28" t="s">
        <v>63</v>
      </c>
      <c r="E4" s="52">
        <v>8</v>
      </c>
      <c r="F4" s="52">
        <v>0</v>
      </c>
      <c r="G4" s="49">
        <f>COUNTIFS(No.5＿契約者【データ】!AA:AA,B4,No.5＿契約者【データ】!AB:AB,C4)</f>
        <v>8</v>
      </c>
      <c r="H4" s="49">
        <f t="shared" si="1"/>
        <v>0</v>
      </c>
    </row>
    <row r="5" spans="1:10" ht="18" customHeight="1">
      <c r="A5" s="49">
        <f t="shared" si="0"/>
        <v>3</v>
      </c>
      <c r="B5" s="50">
        <v>45421</v>
      </c>
      <c r="C5" s="51">
        <v>0.45833333333333331</v>
      </c>
      <c r="D5" s="28" t="s">
        <v>63</v>
      </c>
      <c r="E5" s="52">
        <v>8</v>
      </c>
      <c r="F5" s="52">
        <v>0</v>
      </c>
      <c r="G5" s="49">
        <f>COUNTIFS(No.5＿契約者【データ】!AA:AA,B5,No.5＿契約者【データ】!AB:AB,C5)</f>
        <v>7</v>
      </c>
      <c r="H5" s="49">
        <f t="shared" si="1"/>
        <v>1</v>
      </c>
    </row>
    <row r="6" spans="1:10" ht="18" customHeight="1">
      <c r="A6" s="49">
        <f t="shared" si="0"/>
        <v>4</v>
      </c>
      <c r="B6" s="50">
        <v>45421</v>
      </c>
      <c r="C6" s="51">
        <v>0.54166666666666663</v>
      </c>
      <c r="D6" s="28" t="s">
        <v>63</v>
      </c>
      <c r="E6" s="52">
        <v>8</v>
      </c>
      <c r="F6" s="52">
        <v>0</v>
      </c>
      <c r="G6" s="49">
        <f>COUNTIFS(No.5＿契約者【データ】!AA:AA,B6,No.5＿契約者【データ】!AB:AB,C6)</f>
        <v>8</v>
      </c>
      <c r="H6" s="49">
        <f t="shared" si="1"/>
        <v>0</v>
      </c>
      <c r="J6" t="s">
        <v>115</v>
      </c>
    </row>
    <row r="7" spans="1:10" ht="18" customHeight="1">
      <c r="A7" s="49">
        <f t="shared" si="0"/>
        <v>5</v>
      </c>
      <c r="B7" s="50">
        <v>45421</v>
      </c>
      <c r="C7" s="51">
        <v>0.58333333333333337</v>
      </c>
      <c r="D7" s="28" t="s">
        <v>63</v>
      </c>
      <c r="E7" s="52">
        <v>8</v>
      </c>
      <c r="F7" s="52">
        <v>0</v>
      </c>
      <c r="G7" s="49">
        <f>COUNTIFS(No.5＿契約者【データ】!AA:AA,B7,No.5＿契約者【データ】!AB:AB,C7)</f>
        <v>8</v>
      </c>
      <c r="H7" s="49">
        <f t="shared" si="1"/>
        <v>0</v>
      </c>
      <c r="J7" s="53" t="s">
        <v>116</v>
      </c>
    </row>
    <row r="8" spans="1:10" ht="18" customHeight="1">
      <c r="A8" s="49">
        <f t="shared" si="0"/>
        <v>6</v>
      </c>
      <c r="B8" s="50">
        <v>45421</v>
      </c>
      <c r="C8" s="51">
        <v>0.625</v>
      </c>
      <c r="D8" s="28" t="s">
        <v>63</v>
      </c>
      <c r="E8" s="52">
        <v>5</v>
      </c>
      <c r="F8" s="52">
        <v>0</v>
      </c>
      <c r="G8" s="49">
        <f>COUNTIFS(No.5＿契約者【データ】!AA:AA,B8,No.5＿契約者【データ】!AB:AB,C8)</f>
        <v>5</v>
      </c>
      <c r="H8" s="49">
        <f t="shared" si="1"/>
        <v>0</v>
      </c>
      <c r="J8" t="s">
        <v>117</v>
      </c>
    </row>
    <row r="9" spans="1:10" ht="18" customHeight="1">
      <c r="A9" s="49">
        <f t="shared" si="0"/>
        <v>7</v>
      </c>
      <c r="B9" s="50">
        <v>45422</v>
      </c>
      <c r="C9" s="51">
        <v>0.375</v>
      </c>
      <c r="D9" s="28" t="s">
        <v>63</v>
      </c>
      <c r="E9" s="52">
        <v>8</v>
      </c>
      <c r="F9" s="52">
        <v>0</v>
      </c>
      <c r="G9" s="49">
        <f>COUNTIFS(No.5＿契約者【データ】!AA:AA,B9,No.5＿契約者【データ】!AB:AB,C9)</f>
        <v>8</v>
      </c>
      <c r="H9" s="49">
        <f t="shared" si="1"/>
        <v>0</v>
      </c>
      <c r="J9" s="53"/>
    </row>
    <row r="10" spans="1:10" ht="18" customHeight="1">
      <c r="A10" s="49">
        <f t="shared" si="0"/>
        <v>8</v>
      </c>
      <c r="B10" s="50">
        <v>45422</v>
      </c>
      <c r="C10" s="51">
        <v>0.41666666666666669</v>
      </c>
      <c r="D10" s="28" t="s">
        <v>63</v>
      </c>
      <c r="E10" s="52">
        <v>8</v>
      </c>
      <c r="F10" s="52">
        <v>0</v>
      </c>
      <c r="G10" s="49">
        <f>COUNTIFS(No.5＿契約者【データ】!AA:AA,B10,No.5＿契約者【データ】!AB:AB,C10)</f>
        <v>8</v>
      </c>
      <c r="H10" s="49">
        <f t="shared" si="1"/>
        <v>0</v>
      </c>
    </row>
    <row r="11" spans="1:10" ht="18" customHeight="1">
      <c r="A11" s="49">
        <f t="shared" si="0"/>
        <v>9</v>
      </c>
      <c r="B11" s="50">
        <v>45422</v>
      </c>
      <c r="C11" s="51">
        <v>0.45833333333333331</v>
      </c>
      <c r="D11" s="28" t="s">
        <v>63</v>
      </c>
      <c r="E11" s="52">
        <v>8</v>
      </c>
      <c r="F11" s="52">
        <v>0</v>
      </c>
      <c r="G11" s="49">
        <f>COUNTIFS(No.5＿契約者【データ】!AA:AA,B11,No.5＿契約者【データ】!AB:AB,C11)</f>
        <v>7</v>
      </c>
      <c r="H11" s="49">
        <f t="shared" si="1"/>
        <v>1</v>
      </c>
      <c r="J11" s="53"/>
    </row>
    <row r="12" spans="1:10" ht="18" customHeight="1">
      <c r="A12" s="49">
        <f t="shared" si="0"/>
        <v>10</v>
      </c>
      <c r="B12" s="50">
        <v>45422</v>
      </c>
      <c r="C12" s="51">
        <v>0.54166666666666663</v>
      </c>
      <c r="D12" s="28" t="s">
        <v>63</v>
      </c>
      <c r="E12" s="52">
        <v>8</v>
      </c>
      <c r="F12" s="52">
        <v>0</v>
      </c>
      <c r="G12" s="49">
        <f>COUNTIFS(No.5＿契約者【データ】!AA:AA,B12,No.5＿契約者【データ】!AB:AB,C12)</f>
        <v>8</v>
      </c>
      <c r="H12" s="49">
        <f t="shared" si="1"/>
        <v>0</v>
      </c>
    </row>
    <row r="13" spans="1:10" ht="18" customHeight="1">
      <c r="A13" s="49">
        <f t="shared" si="0"/>
        <v>11</v>
      </c>
      <c r="B13" s="50">
        <v>45422</v>
      </c>
      <c r="C13" s="51">
        <v>0.58333333333333337</v>
      </c>
      <c r="D13" s="28" t="s">
        <v>63</v>
      </c>
      <c r="E13" s="52">
        <v>8</v>
      </c>
      <c r="F13" s="52">
        <v>0</v>
      </c>
      <c r="G13" s="49">
        <f>COUNTIFS(No.5＿契約者【データ】!AA:AA,B13,No.5＿契約者【データ】!AB:AB,C13)</f>
        <v>8</v>
      </c>
      <c r="H13" s="49">
        <f t="shared" si="1"/>
        <v>0</v>
      </c>
    </row>
    <row r="14" spans="1:10" ht="18" customHeight="1">
      <c r="A14" s="49">
        <f t="shared" si="0"/>
        <v>12</v>
      </c>
      <c r="B14" s="50">
        <v>45422</v>
      </c>
      <c r="C14" s="51">
        <v>0.625</v>
      </c>
      <c r="D14" s="28" t="s">
        <v>63</v>
      </c>
      <c r="E14" s="52">
        <v>5</v>
      </c>
      <c r="F14" s="52">
        <v>0</v>
      </c>
      <c r="G14" s="49">
        <f>COUNTIFS(No.5＿契約者【データ】!AA:AA,B14,No.5＿契約者【データ】!AB:AB,C14)</f>
        <v>5</v>
      </c>
      <c r="H14" s="49">
        <f t="shared" si="1"/>
        <v>0</v>
      </c>
    </row>
    <row r="15" spans="1:10" ht="18" customHeight="1">
      <c r="A15" s="49">
        <f t="shared" si="0"/>
        <v>13</v>
      </c>
      <c r="B15" s="50">
        <v>45423</v>
      </c>
      <c r="C15" s="51">
        <v>0.375</v>
      </c>
      <c r="D15" s="28" t="s">
        <v>63</v>
      </c>
      <c r="E15" s="52">
        <v>7</v>
      </c>
      <c r="F15" s="52">
        <v>0</v>
      </c>
      <c r="G15" s="49">
        <f>COUNTIFS(No.5＿契約者【データ】!AA:AA,B15,No.5＿契約者【データ】!AB:AB,C15)</f>
        <v>4</v>
      </c>
      <c r="H15" s="49">
        <f t="shared" si="1"/>
        <v>3</v>
      </c>
    </row>
    <row r="16" spans="1:10" ht="18" customHeight="1">
      <c r="A16" s="49">
        <f t="shared" si="0"/>
        <v>14</v>
      </c>
      <c r="B16" s="50">
        <v>45423</v>
      </c>
      <c r="C16" s="51">
        <v>0.41666666666666669</v>
      </c>
      <c r="D16" s="28" t="s">
        <v>63</v>
      </c>
      <c r="E16" s="52">
        <v>7</v>
      </c>
      <c r="F16" s="52">
        <v>0</v>
      </c>
      <c r="G16" s="49">
        <f>COUNTIFS(No.5＿契約者【データ】!AA:AA,B16,No.5＿契約者【データ】!AB:AB,C16)</f>
        <v>3</v>
      </c>
      <c r="H16" s="49">
        <f t="shared" si="1"/>
        <v>4</v>
      </c>
    </row>
    <row r="17" spans="1:8" ht="18" customHeight="1">
      <c r="A17" s="49">
        <f t="shared" si="0"/>
        <v>15</v>
      </c>
      <c r="B17" s="50">
        <v>45423</v>
      </c>
      <c r="C17" s="51">
        <v>0.45833333333333331</v>
      </c>
      <c r="D17" s="28" t="s">
        <v>63</v>
      </c>
      <c r="E17" s="52">
        <v>7</v>
      </c>
      <c r="F17" s="52">
        <v>0</v>
      </c>
      <c r="G17" s="49">
        <f>COUNTIFS(No.5＿契約者【データ】!AA:AA,B17,No.5＿契約者【データ】!AB:AB,C17)</f>
        <v>3</v>
      </c>
      <c r="H17" s="49">
        <f t="shared" si="1"/>
        <v>4</v>
      </c>
    </row>
    <row r="18" spans="1:8" ht="18" customHeight="1">
      <c r="A18" s="49">
        <f t="shared" si="0"/>
        <v>16</v>
      </c>
      <c r="B18" s="50">
        <v>45423</v>
      </c>
      <c r="C18" s="51">
        <v>0.54166666666666663</v>
      </c>
      <c r="D18" s="28" t="s">
        <v>63</v>
      </c>
      <c r="E18" s="52">
        <v>7</v>
      </c>
      <c r="F18" s="52">
        <v>0</v>
      </c>
      <c r="G18" s="49">
        <f>COUNTIFS(No.5＿契約者【データ】!AA:AA,B18,No.5＿契約者【データ】!AB:AB,C18)</f>
        <v>4</v>
      </c>
      <c r="H18" s="49">
        <f t="shared" si="1"/>
        <v>3</v>
      </c>
    </row>
    <row r="19" spans="1:8" ht="18" customHeight="1">
      <c r="A19" s="49">
        <f t="shared" si="0"/>
        <v>17</v>
      </c>
      <c r="B19" s="50">
        <v>45423</v>
      </c>
      <c r="C19" s="51">
        <v>0.58333333333333337</v>
      </c>
      <c r="D19" s="28" t="s">
        <v>63</v>
      </c>
      <c r="E19" s="52">
        <v>7</v>
      </c>
      <c r="F19" s="52">
        <v>0</v>
      </c>
      <c r="G19" s="49">
        <f>COUNTIFS(No.5＿契約者【データ】!AA:AA,B19,No.5＿契約者【データ】!AB:AB,C19)</f>
        <v>3</v>
      </c>
      <c r="H19" s="49">
        <f t="shared" si="1"/>
        <v>4</v>
      </c>
    </row>
    <row r="20" spans="1:8" ht="18" customHeight="1">
      <c r="A20" s="49">
        <f t="shared" si="0"/>
        <v>18</v>
      </c>
      <c r="B20" s="50">
        <v>45423</v>
      </c>
      <c r="C20" s="51">
        <v>0.625</v>
      </c>
      <c r="D20" s="28" t="s">
        <v>63</v>
      </c>
      <c r="E20" s="52">
        <v>5</v>
      </c>
      <c r="F20" s="52">
        <v>0</v>
      </c>
      <c r="G20" s="49">
        <f>COUNTIFS(No.5＿契約者【データ】!AA:AA,B20,No.5＿契約者【データ】!AB:AB,C20)</f>
        <v>2</v>
      </c>
      <c r="H20" s="49">
        <f t="shared" si="1"/>
        <v>3</v>
      </c>
    </row>
    <row r="21" spans="1:8" ht="18" customHeight="1">
      <c r="A21" s="49">
        <f t="shared" si="0"/>
        <v>19</v>
      </c>
      <c r="B21" s="50"/>
      <c r="C21" s="51"/>
      <c r="D21" s="28"/>
      <c r="E21" s="52"/>
      <c r="F21" s="52"/>
      <c r="G21" s="49">
        <f>COUNTIFS(No.5＿契約者【データ】!AA:AA,B21,No.5＿契約者【データ】!AB:AB,C21)</f>
        <v>0</v>
      </c>
      <c r="H21" s="49">
        <f t="shared" si="1"/>
        <v>0</v>
      </c>
    </row>
    <row r="22" spans="1:8" ht="18" customHeight="1">
      <c r="A22" s="49">
        <f t="shared" si="0"/>
        <v>20</v>
      </c>
      <c r="B22" s="50"/>
      <c r="C22" s="51"/>
      <c r="D22" s="28"/>
      <c r="E22" s="52"/>
      <c r="F22" s="52"/>
      <c r="G22" s="49">
        <f>COUNTIFS(No.5＿契約者【データ】!AA:AA,B22,No.5＿契約者【データ】!AB:AB,C22)</f>
        <v>0</v>
      </c>
      <c r="H22" s="49">
        <f t="shared" si="1"/>
        <v>0</v>
      </c>
    </row>
    <row r="23" spans="1:8" ht="18" customHeight="1">
      <c r="A23" s="49">
        <f t="shared" si="0"/>
        <v>21</v>
      </c>
      <c r="B23" s="50"/>
      <c r="C23" s="51"/>
      <c r="D23" s="28"/>
      <c r="E23" s="52"/>
      <c r="F23" s="52"/>
      <c r="G23" s="49">
        <f>COUNTIFS(No.5＿契約者【データ】!AA:AA,B23,No.5＿契約者【データ】!AB:AB,C23)</f>
        <v>0</v>
      </c>
      <c r="H23" s="49">
        <f t="shared" si="1"/>
        <v>0</v>
      </c>
    </row>
    <row r="24" spans="1:8" ht="18" customHeight="1">
      <c r="A24" s="49">
        <f t="shared" si="0"/>
        <v>22</v>
      </c>
      <c r="B24" s="50"/>
      <c r="C24" s="51"/>
      <c r="D24" s="28"/>
      <c r="E24" s="52"/>
      <c r="F24" s="52"/>
      <c r="G24" s="49">
        <f>COUNTIFS(No.5＿契約者【データ】!AA:AA,B24,No.5＿契約者【データ】!AB:AB,C24)</f>
        <v>0</v>
      </c>
      <c r="H24" s="49">
        <f t="shared" si="1"/>
        <v>0</v>
      </c>
    </row>
    <row r="25" spans="1:8" ht="18" customHeight="1">
      <c r="A25" s="49">
        <f t="shared" si="0"/>
        <v>23</v>
      </c>
      <c r="B25" s="50"/>
      <c r="C25" s="51"/>
      <c r="D25" s="28"/>
      <c r="E25" s="52"/>
      <c r="F25" s="52"/>
      <c r="G25" s="49">
        <f>COUNTIFS(No.5＿契約者【データ】!AA:AA,B25,No.5＿契約者【データ】!AB:AB,C25)</f>
        <v>0</v>
      </c>
      <c r="H25" s="49">
        <f t="shared" si="1"/>
        <v>0</v>
      </c>
    </row>
    <row r="26" spans="1:8" ht="18" customHeight="1">
      <c r="A26" s="49">
        <f t="shared" si="0"/>
        <v>24</v>
      </c>
      <c r="B26" s="50"/>
      <c r="C26" s="51"/>
      <c r="D26" s="28"/>
      <c r="E26" s="52"/>
      <c r="F26" s="52"/>
      <c r="G26" s="49">
        <f>COUNTIFS(No.5＿契約者【データ】!AA:AA,B26,No.5＿契約者【データ】!AB:AB,C26)</f>
        <v>0</v>
      </c>
      <c r="H26" s="49">
        <f t="shared" si="1"/>
        <v>0</v>
      </c>
    </row>
    <row r="27" spans="1:8" ht="18" customHeight="1">
      <c r="A27" s="49">
        <f t="shared" si="0"/>
        <v>25</v>
      </c>
      <c r="B27" s="50"/>
      <c r="C27" s="51"/>
      <c r="D27" s="28"/>
      <c r="E27" s="52"/>
      <c r="F27" s="52"/>
      <c r="G27" s="49">
        <f>COUNTIFS(No.5＿契約者【データ】!AA:AA,B27,No.5＿契約者【データ】!AB:AB,C27)</f>
        <v>0</v>
      </c>
      <c r="H27" s="49">
        <f t="shared" si="1"/>
        <v>0</v>
      </c>
    </row>
    <row r="28" spans="1:8" ht="18" customHeight="1">
      <c r="A28" s="49">
        <f t="shared" si="0"/>
        <v>26</v>
      </c>
      <c r="B28" s="50"/>
      <c r="C28" s="51"/>
      <c r="D28" s="28"/>
      <c r="E28" s="52"/>
      <c r="F28" s="52"/>
      <c r="G28" s="49">
        <f>COUNTIFS(No.5＿契約者【データ】!AA:AA,B28,No.5＿契約者【データ】!AB:AB,C28)</f>
        <v>0</v>
      </c>
      <c r="H28" s="49">
        <f t="shared" si="1"/>
        <v>0</v>
      </c>
    </row>
    <row r="29" spans="1:8" ht="18" customHeight="1">
      <c r="A29" s="49">
        <f t="shared" si="0"/>
        <v>27</v>
      </c>
      <c r="B29" s="50"/>
      <c r="C29" s="51"/>
      <c r="D29" s="28"/>
      <c r="E29" s="52"/>
      <c r="F29" s="52"/>
      <c r="G29" s="49">
        <f>COUNTIFS(No.5＿契約者【データ】!AA:AA,B29,No.5＿契約者【データ】!AB:AB,C29)</f>
        <v>0</v>
      </c>
      <c r="H29" s="49">
        <f t="shared" si="1"/>
        <v>0</v>
      </c>
    </row>
    <row r="30" spans="1:8" ht="18" customHeight="1">
      <c r="A30" s="49">
        <f t="shared" si="0"/>
        <v>28</v>
      </c>
      <c r="B30" s="50"/>
      <c r="C30" s="51"/>
      <c r="D30" s="28"/>
      <c r="E30" s="52"/>
      <c r="F30" s="52"/>
      <c r="G30" s="49">
        <f>COUNTIFS(No.5＿契約者【データ】!AA:AA,B30,No.5＿契約者【データ】!AB:AB,C30)</f>
        <v>0</v>
      </c>
      <c r="H30" s="49">
        <f t="shared" si="1"/>
        <v>0</v>
      </c>
    </row>
    <row r="31" spans="1:8" ht="18" customHeight="1">
      <c r="A31" s="49">
        <f t="shared" si="0"/>
        <v>29</v>
      </c>
      <c r="B31" s="50"/>
      <c r="C31" s="51"/>
      <c r="D31" s="28"/>
      <c r="E31" s="52"/>
      <c r="F31" s="52"/>
      <c r="G31" s="49">
        <f>COUNTIFS(No.5＿契約者【データ】!AA:AA,B31,No.5＿契約者【データ】!AB:AB,C31)</f>
        <v>0</v>
      </c>
      <c r="H31" s="49">
        <f t="shared" si="1"/>
        <v>0</v>
      </c>
    </row>
    <row r="32" spans="1:8" ht="18" customHeight="1">
      <c r="A32" s="49">
        <f t="shared" si="0"/>
        <v>30</v>
      </c>
      <c r="B32" s="50"/>
      <c r="C32" s="51"/>
      <c r="D32" s="28"/>
      <c r="E32" s="52"/>
      <c r="F32" s="52"/>
      <c r="G32" s="49">
        <f>COUNTIFS(No.5＿契約者【データ】!AA:AA,B32,No.5＿契約者【データ】!AB:AB,C32)</f>
        <v>0</v>
      </c>
      <c r="H32" s="49">
        <f t="shared" si="1"/>
        <v>0</v>
      </c>
    </row>
    <row r="33" spans="1:8" ht="18" customHeight="1">
      <c r="A33" s="49">
        <f t="shared" si="0"/>
        <v>31</v>
      </c>
      <c r="B33" s="50"/>
      <c r="C33" s="51"/>
      <c r="D33" s="28"/>
      <c r="E33" s="52"/>
      <c r="F33" s="52"/>
      <c r="G33" s="49">
        <f>COUNTIFS(No.5＿契約者【データ】!AA:AA,B33,No.5＿契約者【データ】!AB:AB,C33)</f>
        <v>0</v>
      </c>
      <c r="H33" s="49">
        <f t="shared" si="1"/>
        <v>0</v>
      </c>
    </row>
    <row r="34" spans="1:8" ht="18" customHeight="1">
      <c r="A34" s="49">
        <f t="shared" si="0"/>
        <v>32</v>
      </c>
      <c r="B34" s="50"/>
      <c r="C34" s="51"/>
      <c r="D34" s="28"/>
      <c r="E34" s="52"/>
      <c r="F34" s="52"/>
      <c r="G34" s="49">
        <f>COUNTIFS(No.5＿契約者【データ】!AA:AA,B34,No.5＿契約者【データ】!AB:AB,C34)</f>
        <v>0</v>
      </c>
      <c r="H34" s="49">
        <f t="shared" si="1"/>
        <v>0</v>
      </c>
    </row>
    <row r="35" spans="1:8" ht="18" customHeight="1">
      <c r="A35" s="49">
        <f t="shared" si="0"/>
        <v>33</v>
      </c>
      <c r="B35" s="50"/>
      <c r="C35" s="51"/>
      <c r="D35" s="28"/>
      <c r="E35" s="52"/>
      <c r="F35" s="52"/>
      <c r="G35" s="49">
        <f>COUNTIFS(No.5＿契約者【データ】!AA:AA,B35,No.5＿契約者【データ】!AB:AB,C35)</f>
        <v>0</v>
      </c>
      <c r="H35" s="49">
        <f t="shared" si="1"/>
        <v>0</v>
      </c>
    </row>
    <row r="36" spans="1:8" ht="18" customHeight="1">
      <c r="A36" s="49">
        <f t="shared" si="0"/>
        <v>34</v>
      </c>
      <c r="B36" s="50"/>
      <c r="C36" s="51"/>
      <c r="D36" s="28"/>
      <c r="E36" s="52"/>
      <c r="F36" s="52"/>
      <c r="G36" s="49">
        <f>COUNTIFS(No.5＿契約者【データ】!AA:AA,B36,No.5＿契約者【データ】!AB:AB,C36)</f>
        <v>0</v>
      </c>
      <c r="H36" s="49">
        <f t="shared" si="1"/>
        <v>0</v>
      </c>
    </row>
    <row r="37" spans="1:8" ht="18" customHeight="1">
      <c r="A37" s="49">
        <f t="shared" si="0"/>
        <v>35</v>
      </c>
      <c r="B37" s="50"/>
      <c r="C37" s="51"/>
      <c r="D37" s="28"/>
      <c r="E37" s="52"/>
      <c r="F37" s="52"/>
      <c r="G37" s="49">
        <f>COUNTIFS(No.5＿契約者【データ】!AA:AA,B37,No.5＿契約者【データ】!AB:AB,C37)</f>
        <v>0</v>
      </c>
      <c r="H37" s="49">
        <f t="shared" si="1"/>
        <v>0</v>
      </c>
    </row>
    <row r="38" spans="1:8" ht="18" customHeight="1">
      <c r="A38" s="49">
        <f t="shared" si="0"/>
        <v>36</v>
      </c>
      <c r="B38" s="50"/>
      <c r="C38" s="51"/>
      <c r="D38" s="28"/>
      <c r="E38" s="52"/>
      <c r="F38" s="52"/>
      <c r="G38" s="49">
        <f>COUNTIFS(No.5＿契約者【データ】!AA:AA,B38,No.5＿契約者【データ】!AB:AB,C38)</f>
        <v>0</v>
      </c>
      <c r="H38" s="49">
        <f t="shared" si="1"/>
        <v>0</v>
      </c>
    </row>
    <row r="39" spans="1:8" ht="18" customHeight="1">
      <c r="A39" s="49">
        <f t="shared" si="0"/>
        <v>37</v>
      </c>
      <c r="B39" s="50"/>
      <c r="C39" s="51"/>
      <c r="D39" s="28"/>
      <c r="E39" s="52"/>
      <c r="F39" s="52"/>
      <c r="G39" s="49">
        <f>COUNTIFS(No.5＿契約者【データ】!AA:AA,B39,No.5＿契約者【データ】!AB:AB,C39)</f>
        <v>0</v>
      </c>
      <c r="H39" s="49">
        <f t="shared" si="1"/>
        <v>0</v>
      </c>
    </row>
    <row r="40" spans="1:8" ht="18" customHeight="1">
      <c r="A40" s="49">
        <f t="shared" si="0"/>
        <v>38</v>
      </c>
      <c r="B40" s="50"/>
      <c r="C40" s="51"/>
      <c r="D40" s="28"/>
      <c r="E40" s="52"/>
      <c r="F40" s="52"/>
      <c r="G40" s="49">
        <f>COUNTIFS(No.5＿契約者【データ】!AA:AA,B40,No.5＿契約者【データ】!AB:AB,C40)</f>
        <v>0</v>
      </c>
      <c r="H40" s="49">
        <f t="shared" si="1"/>
        <v>0</v>
      </c>
    </row>
    <row r="41" spans="1:8" ht="18" customHeight="1">
      <c r="A41" s="49">
        <f t="shared" si="0"/>
        <v>39</v>
      </c>
      <c r="B41" s="50"/>
      <c r="C41" s="51"/>
      <c r="D41" s="28"/>
      <c r="E41" s="52"/>
      <c r="F41" s="52"/>
      <c r="G41" s="49">
        <f>COUNTIFS(No.5＿契約者【データ】!AA:AA,B41,No.5＿契約者【データ】!AB:AB,C41)</f>
        <v>0</v>
      </c>
      <c r="H41" s="49">
        <f t="shared" si="1"/>
        <v>0</v>
      </c>
    </row>
    <row r="42" spans="1:8" ht="18" customHeight="1">
      <c r="A42" s="49">
        <f t="shared" si="0"/>
        <v>40</v>
      </c>
      <c r="B42" s="50"/>
      <c r="C42" s="51"/>
      <c r="D42" s="28"/>
      <c r="E42" s="52"/>
      <c r="F42" s="52"/>
      <c r="G42" s="49">
        <f>COUNTIFS(No.5＿契約者【データ】!AA:AA,B42,No.5＿契約者【データ】!AB:AB,C42)</f>
        <v>0</v>
      </c>
      <c r="H42" s="49">
        <f t="shared" si="1"/>
        <v>0</v>
      </c>
    </row>
    <row r="43" spans="1:8" ht="18" customHeight="1">
      <c r="A43" s="54" t="s">
        <v>119</v>
      </c>
      <c r="B43" s="55"/>
      <c r="C43" s="55"/>
      <c r="D43" s="55"/>
      <c r="E43" s="55"/>
      <c r="F43" s="55"/>
      <c r="G43" s="55"/>
      <c r="H43" s="55"/>
    </row>
    <row r="44" spans="1:8" ht="18" customHeight="1"/>
    <row r="45" spans="1:8" ht="18" customHeight="1"/>
    <row r="46" spans="1:8" ht="18" customHeight="1"/>
    <row r="47" spans="1:8" ht="18" customHeight="1"/>
    <row r="48" spans="1: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sheetData>
  <sheetProtection sheet="1" objects="1" scenarios="1" selectLockedCells="1"/>
  <phoneticPr fontId="30"/>
  <dataValidations count="1">
    <dataValidation type="list" allowBlank="1" showErrorMessage="1" sqref="D3:D42" xr:uid="{00510066-00D8-460E-9B62-006800690094}">
      <formula1>"あり,なし"</formula1>
    </dataValidation>
  </dataValidations>
  <pageMargins left="0.7" right="0.7" top="0.75" bottom="0.75" header="0" footer="0"/>
  <pageSetup paperSize="9"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J1001"/>
  <sheetViews>
    <sheetView workbookViewId="0">
      <selection activeCell="F4" sqref="F4"/>
    </sheetView>
  </sheetViews>
  <sheetFormatPr defaultColWidth="14.42578125" defaultRowHeight="15" customHeight="1"/>
  <cols>
    <col min="1" max="1" width="10.7109375" customWidth="1"/>
    <col min="2" max="2" width="20.28515625" customWidth="1"/>
    <col min="3" max="3" width="10.7109375" customWidth="1"/>
    <col min="4" max="4" width="15" customWidth="1"/>
    <col min="5" max="25" width="10.7109375" customWidth="1"/>
  </cols>
  <sheetData>
    <row r="1" spans="1:10" ht="15" customHeight="1">
      <c r="A1" s="48" t="str">
        <f>IF(プロジェクトデータ!$H$18="イベントを一切表示しない","システムでイベントを利用しないため、入力は不要です","")</f>
        <v/>
      </c>
      <c r="G1" t="s">
        <v>106</v>
      </c>
      <c r="H1" t="s">
        <v>106</v>
      </c>
    </row>
    <row r="2" spans="1:10" ht="18" customHeight="1">
      <c r="A2" s="49" t="s">
        <v>107</v>
      </c>
      <c r="B2" s="49" t="s">
        <v>108</v>
      </c>
      <c r="C2" s="49" t="s">
        <v>109</v>
      </c>
      <c r="D2" s="49" t="s">
        <v>110</v>
      </c>
      <c r="E2" s="49" t="s">
        <v>111</v>
      </c>
      <c r="F2" s="49" t="s">
        <v>112</v>
      </c>
      <c r="G2" s="49" t="s">
        <v>113</v>
      </c>
      <c r="H2" s="49" t="s">
        <v>114</v>
      </c>
    </row>
    <row r="3" spans="1:10" ht="18" customHeight="1">
      <c r="A3" s="49">
        <f t="shared" ref="A3:A42" si="0">ROW()-2</f>
        <v>1</v>
      </c>
      <c r="B3" s="50">
        <v>45443</v>
      </c>
      <c r="C3" s="51">
        <v>0.41666666666666669</v>
      </c>
      <c r="D3" s="28" t="s">
        <v>63</v>
      </c>
      <c r="E3" s="52">
        <v>0</v>
      </c>
      <c r="F3" s="52">
        <v>0</v>
      </c>
      <c r="G3" s="49">
        <f>COUNTIFS(No.5＿契約者【データ】!AD:AD,B3,No.5＿契約者【データ】!AE:AE,C3)</f>
        <v>0</v>
      </c>
      <c r="H3" s="49">
        <f t="shared" ref="H3:H42" si="1">E3-F3-G3</f>
        <v>0</v>
      </c>
    </row>
    <row r="4" spans="1:10" ht="18" customHeight="1">
      <c r="A4" s="49">
        <f t="shared" si="0"/>
        <v>2</v>
      </c>
      <c r="B4" s="50"/>
      <c r="C4" s="51"/>
      <c r="D4" s="28"/>
      <c r="E4" s="52"/>
      <c r="F4" s="52"/>
      <c r="G4" s="49">
        <f>COUNTIFS(No.5＿契約者【データ】!AD:AD,B4,No.5＿契約者【データ】!AE:AE,C4)</f>
        <v>0</v>
      </c>
      <c r="H4" s="49">
        <f t="shared" si="1"/>
        <v>0</v>
      </c>
    </row>
    <row r="5" spans="1:10" ht="18" customHeight="1">
      <c r="A5" s="49">
        <f t="shared" si="0"/>
        <v>3</v>
      </c>
      <c r="B5" s="50"/>
      <c r="C5" s="51"/>
      <c r="D5" s="28"/>
      <c r="E5" s="52"/>
      <c r="F5" s="52"/>
      <c r="G5" s="49">
        <f>COUNTIFS(No.5＿契約者【データ】!AD:AD,B5,No.5＿契約者【データ】!AE:AE,C5)</f>
        <v>0</v>
      </c>
      <c r="H5" s="49">
        <f t="shared" si="1"/>
        <v>0</v>
      </c>
      <c r="J5" t="s">
        <v>120</v>
      </c>
    </row>
    <row r="6" spans="1:10" ht="18" customHeight="1">
      <c r="A6" s="49">
        <f t="shared" si="0"/>
        <v>4</v>
      </c>
      <c r="B6" s="50"/>
      <c r="C6" s="51"/>
      <c r="D6" s="28"/>
      <c r="E6" s="52"/>
      <c r="F6" s="52"/>
      <c r="G6" s="49">
        <f>COUNTIFS(No.5＿契約者【データ】!AD:AD,B6,No.5＿契約者【データ】!AE:AE,C6)</f>
        <v>0</v>
      </c>
      <c r="H6" s="49">
        <f t="shared" si="1"/>
        <v>0</v>
      </c>
      <c r="J6" s="53" t="s">
        <v>116</v>
      </c>
    </row>
    <row r="7" spans="1:10" ht="18" customHeight="1">
      <c r="A7" s="49">
        <f t="shared" si="0"/>
        <v>5</v>
      </c>
      <c r="B7" s="50"/>
      <c r="C7" s="51"/>
      <c r="D7" s="28"/>
      <c r="E7" s="52"/>
      <c r="F7" s="52"/>
      <c r="G7" s="49">
        <f>COUNTIFS(No.5＿契約者【データ】!AD:AD,B7,No.5＿契約者【データ】!AE:AE,C7)</f>
        <v>0</v>
      </c>
      <c r="H7" s="49">
        <f t="shared" si="1"/>
        <v>0</v>
      </c>
      <c r="J7" t="s">
        <v>117</v>
      </c>
    </row>
    <row r="8" spans="1:10" ht="18" customHeight="1">
      <c r="A8" s="49">
        <f t="shared" si="0"/>
        <v>6</v>
      </c>
      <c r="B8" s="50"/>
      <c r="C8" s="51"/>
      <c r="D8" s="28"/>
      <c r="E8" s="52"/>
      <c r="F8" s="52"/>
      <c r="G8" s="49">
        <f>COUNTIFS(No.5＿契約者【データ】!AD:AD,B8,No.5＿契約者【データ】!AE:AE,C8)</f>
        <v>0</v>
      </c>
      <c r="H8" s="49">
        <f t="shared" si="1"/>
        <v>0</v>
      </c>
      <c r="J8" s="53" t="s">
        <v>121</v>
      </c>
    </row>
    <row r="9" spans="1:10" ht="18" customHeight="1">
      <c r="A9" s="49">
        <f t="shared" si="0"/>
        <v>7</v>
      </c>
      <c r="B9" s="50"/>
      <c r="C9" s="51"/>
      <c r="D9" s="28"/>
      <c r="E9" s="52"/>
      <c r="F9" s="52"/>
      <c r="G9" s="49">
        <f>COUNTIFS(No.5＿契約者【データ】!AD:AD,B9,No.5＿契約者【データ】!AE:AE,C9)</f>
        <v>0</v>
      </c>
      <c r="H9" s="49">
        <f t="shared" si="1"/>
        <v>0</v>
      </c>
    </row>
    <row r="10" spans="1:10" ht="18" customHeight="1">
      <c r="A10" s="49">
        <f t="shared" si="0"/>
        <v>8</v>
      </c>
      <c r="B10" s="50"/>
      <c r="C10" s="51"/>
      <c r="D10" s="28"/>
      <c r="E10" s="52"/>
      <c r="F10" s="52"/>
      <c r="G10" s="49">
        <f>COUNTIFS(No.5＿契約者【データ】!AD:AD,B10,No.5＿契約者【データ】!AE:AE,C10)</f>
        <v>0</v>
      </c>
      <c r="H10" s="49">
        <f t="shared" si="1"/>
        <v>0</v>
      </c>
      <c r="J10" s="53" t="s">
        <v>122</v>
      </c>
    </row>
    <row r="11" spans="1:10" ht="18" customHeight="1">
      <c r="A11" s="49">
        <f t="shared" si="0"/>
        <v>9</v>
      </c>
      <c r="B11" s="50"/>
      <c r="C11" s="51"/>
      <c r="D11" s="28"/>
      <c r="E11" s="52"/>
      <c r="F11" s="52"/>
      <c r="G11" s="49">
        <f>COUNTIFS(No.5＿契約者【データ】!AD:AD,B11,No.5＿契約者【データ】!AE:AE,C11)</f>
        <v>0</v>
      </c>
      <c r="H11" s="49">
        <f t="shared" si="1"/>
        <v>0</v>
      </c>
      <c r="J11" t="s">
        <v>123</v>
      </c>
    </row>
    <row r="12" spans="1:10" ht="18" customHeight="1">
      <c r="A12" s="49">
        <f t="shared" si="0"/>
        <v>10</v>
      </c>
      <c r="B12" s="50"/>
      <c r="C12" s="51"/>
      <c r="D12" s="28"/>
      <c r="E12" s="52"/>
      <c r="F12" s="52"/>
      <c r="G12" s="49">
        <f>COUNTIFS(No.5＿契約者【データ】!AD:AD,B12,No.5＿契約者【データ】!AE:AE,C12)</f>
        <v>0</v>
      </c>
      <c r="H12" s="49">
        <f t="shared" si="1"/>
        <v>0</v>
      </c>
      <c r="J12" s="53" t="s">
        <v>124</v>
      </c>
    </row>
    <row r="13" spans="1:10" ht="18" customHeight="1">
      <c r="A13" s="49">
        <f t="shared" si="0"/>
        <v>11</v>
      </c>
      <c r="B13" s="50"/>
      <c r="C13" s="51"/>
      <c r="D13" s="28"/>
      <c r="E13" s="52"/>
      <c r="F13" s="52"/>
      <c r="G13" s="49">
        <f>COUNTIFS(No.5＿契約者【データ】!AD:AD,B13,No.5＿契約者【データ】!AE:AE,C13)</f>
        <v>0</v>
      </c>
      <c r="H13" s="49">
        <f t="shared" si="1"/>
        <v>0</v>
      </c>
      <c r="J13" s="53" t="s">
        <v>125</v>
      </c>
    </row>
    <row r="14" spans="1:10" ht="18" customHeight="1">
      <c r="A14" s="49">
        <f t="shared" si="0"/>
        <v>12</v>
      </c>
      <c r="B14" s="50"/>
      <c r="C14" s="51"/>
      <c r="D14" s="28"/>
      <c r="E14" s="52"/>
      <c r="F14" s="52"/>
      <c r="G14" s="49">
        <f>COUNTIFS(No.5＿契約者【データ】!AD:AD,B14,No.5＿契約者【データ】!AE:AE,C14)</f>
        <v>0</v>
      </c>
      <c r="H14" s="49">
        <f t="shared" si="1"/>
        <v>0</v>
      </c>
      <c r="J14" s="57" t="s">
        <v>126</v>
      </c>
    </row>
    <row r="15" spans="1:10" ht="18" customHeight="1">
      <c r="A15" s="49">
        <f t="shared" si="0"/>
        <v>13</v>
      </c>
      <c r="B15" s="50"/>
      <c r="C15" s="51"/>
      <c r="D15" s="28"/>
      <c r="E15" s="52"/>
      <c r="F15" s="52"/>
      <c r="G15" s="49">
        <f>COUNTIFS(No.5＿契約者【データ】!AD:AD,B15,No.5＿契約者【データ】!AE:AE,C15)</f>
        <v>0</v>
      </c>
      <c r="H15" s="49">
        <f t="shared" si="1"/>
        <v>0</v>
      </c>
    </row>
    <row r="16" spans="1:10" ht="18" customHeight="1">
      <c r="A16" s="49">
        <f t="shared" si="0"/>
        <v>14</v>
      </c>
      <c r="B16" s="50"/>
      <c r="C16" s="51"/>
      <c r="D16" s="28"/>
      <c r="E16" s="52"/>
      <c r="F16" s="52"/>
      <c r="G16" s="49">
        <f>COUNTIFS(No.5＿契約者【データ】!AD:AD,B16,No.5＿契約者【データ】!AE:AE,C16)</f>
        <v>0</v>
      </c>
      <c r="H16" s="49">
        <f t="shared" si="1"/>
        <v>0</v>
      </c>
    </row>
    <row r="17" spans="1:8" ht="18" customHeight="1">
      <c r="A17" s="49">
        <f t="shared" si="0"/>
        <v>15</v>
      </c>
      <c r="B17" s="50"/>
      <c r="C17" s="51"/>
      <c r="D17" s="28"/>
      <c r="E17" s="52"/>
      <c r="F17" s="52"/>
      <c r="G17" s="49">
        <f>COUNTIFS(No.5＿契約者【データ】!AD:AD,B17,No.5＿契約者【データ】!AE:AE,C17)</f>
        <v>0</v>
      </c>
      <c r="H17" s="49">
        <f t="shared" si="1"/>
        <v>0</v>
      </c>
    </row>
    <row r="18" spans="1:8" ht="18" customHeight="1">
      <c r="A18" s="49">
        <f t="shared" si="0"/>
        <v>16</v>
      </c>
      <c r="B18" s="50"/>
      <c r="C18" s="51"/>
      <c r="D18" s="28"/>
      <c r="E18" s="52"/>
      <c r="F18" s="52"/>
      <c r="G18" s="49">
        <f>COUNTIFS(No.5＿契約者【データ】!AD:AD,B18,No.5＿契約者【データ】!AE:AE,C18)</f>
        <v>0</v>
      </c>
      <c r="H18" s="49">
        <f t="shared" si="1"/>
        <v>0</v>
      </c>
    </row>
    <row r="19" spans="1:8" ht="18" customHeight="1">
      <c r="A19" s="49">
        <f t="shared" si="0"/>
        <v>17</v>
      </c>
      <c r="B19" s="50"/>
      <c r="C19" s="51"/>
      <c r="D19" s="28"/>
      <c r="E19" s="52"/>
      <c r="F19" s="52"/>
      <c r="G19" s="49">
        <f>COUNTIFS(No.5＿契約者【データ】!AD:AD,B19,No.5＿契約者【データ】!AE:AE,C19)</f>
        <v>0</v>
      </c>
      <c r="H19" s="49">
        <f t="shared" si="1"/>
        <v>0</v>
      </c>
    </row>
    <row r="20" spans="1:8" ht="18" customHeight="1">
      <c r="A20" s="49">
        <f t="shared" si="0"/>
        <v>18</v>
      </c>
      <c r="B20" s="50"/>
      <c r="C20" s="51"/>
      <c r="D20" s="28"/>
      <c r="E20" s="52"/>
      <c r="F20" s="52"/>
      <c r="G20" s="49">
        <f>COUNTIFS(No.5＿契約者【データ】!AD:AD,B20,No.5＿契約者【データ】!AE:AE,C20)</f>
        <v>0</v>
      </c>
      <c r="H20" s="49">
        <f t="shared" si="1"/>
        <v>0</v>
      </c>
    </row>
    <row r="21" spans="1:8" ht="18" customHeight="1">
      <c r="A21" s="49">
        <f t="shared" si="0"/>
        <v>19</v>
      </c>
      <c r="B21" s="50"/>
      <c r="C21" s="51"/>
      <c r="D21" s="28"/>
      <c r="E21" s="52"/>
      <c r="F21" s="52"/>
      <c r="G21" s="49">
        <f>COUNTIFS(No.5＿契約者【データ】!AD:AD,B21,No.5＿契約者【データ】!AE:AE,C21)</f>
        <v>0</v>
      </c>
      <c r="H21" s="49">
        <f t="shared" si="1"/>
        <v>0</v>
      </c>
    </row>
    <row r="22" spans="1:8" ht="18" customHeight="1">
      <c r="A22" s="49">
        <f t="shared" si="0"/>
        <v>20</v>
      </c>
      <c r="B22" s="50"/>
      <c r="C22" s="51"/>
      <c r="D22" s="28"/>
      <c r="E22" s="52"/>
      <c r="F22" s="52"/>
      <c r="G22" s="49">
        <f>COUNTIFS(No.5＿契約者【データ】!AD:AD,B22,No.5＿契約者【データ】!AE:AE,C22)</f>
        <v>0</v>
      </c>
      <c r="H22" s="49">
        <f t="shared" si="1"/>
        <v>0</v>
      </c>
    </row>
    <row r="23" spans="1:8" ht="18" customHeight="1">
      <c r="A23" s="49">
        <f t="shared" si="0"/>
        <v>21</v>
      </c>
      <c r="B23" s="50"/>
      <c r="C23" s="51"/>
      <c r="D23" s="28"/>
      <c r="E23" s="52"/>
      <c r="F23" s="52"/>
      <c r="G23" s="49">
        <f>COUNTIFS(No.5＿契約者【データ】!AD:AD,B23,No.5＿契約者【データ】!AE:AE,C23)</f>
        <v>0</v>
      </c>
      <c r="H23" s="49">
        <f t="shared" si="1"/>
        <v>0</v>
      </c>
    </row>
    <row r="24" spans="1:8" ht="18" customHeight="1">
      <c r="A24" s="49">
        <f t="shared" si="0"/>
        <v>22</v>
      </c>
      <c r="B24" s="50"/>
      <c r="C24" s="51"/>
      <c r="D24" s="28"/>
      <c r="E24" s="52"/>
      <c r="F24" s="52"/>
      <c r="G24" s="49">
        <f>COUNTIFS(No.5＿契約者【データ】!AD:AD,B24,No.5＿契約者【データ】!AE:AE,C24)</f>
        <v>0</v>
      </c>
      <c r="H24" s="49">
        <f t="shared" si="1"/>
        <v>0</v>
      </c>
    </row>
    <row r="25" spans="1:8" ht="18" customHeight="1">
      <c r="A25" s="49">
        <f t="shared" si="0"/>
        <v>23</v>
      </c>
      <c r="B25" s="50"/>
      <c r="C25" s="51"/>
      <c r="D25" s="28"/>
      <c r="E25" s="52"/>
      <c r="F25" s="52"/>
      <c r="G25" s="49">
        <f>COUNTIFS(No.5＿契約者【データ】!AD:AD,B25,No.5＿契約者【データ】!AE:AE,C25)</f>
        <v>0</v>
      </c>
      <c r="H25" s="49">
        <f t="shared" si="1"/>
        <v>0</v>
      </c>
    </row>
    <row r="26" spans="1:8" ht="18" customHeight="1">
      <c r="A26" s="49">
        <f t="shared" si="0"/>
        <v>24</v>
      </c>
      <c r="B26" s="50"/>
      <c r="C26" s="51"/>
      <c r="D26" s="28"/>
      <c r="E26" s="52"/>
      <c r="F26" s="52"/>
      <c r="G26" s="49">
        <f>COUNTIFS(No.5＿契約者【データ】!AD:AD,B26,No.5＿契約者【データ】!AE:AE,C26)</f>
        <v>0</v>
      </c>
      <c r="H26" s="49">
        <f t="shared" si="1"/>
        <v>0</v>
      </c>
    </row>
    <row r="27" spans="1:8" ht="18" customHeight="1">
      <c r="A27" s="49">
        <f t="shared" si="0"/>
        <v>25</v>
      </c>
      <c r="B27" s="50"/>
      <c r="C27" s="51"/>
      <c r="D27" s="28"/>
      <c r="E27" s="52"/>
      <c r="F27" s="52"/>
      <c r="G27" s="49">
        <f>COUNTIFS(No.5＿契約者【データ】!AD:AD,B27,No.5＿契約者【データ】!AE:AE,C27)</f>
        <v>0</v>
      </c>
      <c r="H27" s="49">
        <f t="shared" si="1"/>
        <v>0</v>
      </c>
    </row>
    <row r="28" spans="1:8" ht="18" customHeight="1">
      <c r="A28" s="49">
        <f t="shared" si="0"/>
        <v>26</v>
      </c>
      <c r="B28" s="50"/>
      <c r="C28" s="51"/>
      <c r="D28" s="28"/>
      <c r="E28" s="52"/>
      <c r="F28" s="52"/>
      <c r="G28" s="49">
        <f>COUNTIFS(No.5＿契約者【データ】!AD:AD,B28,No.5＿契約者【データ】!AE:AE,C28)</f>
        <v>0</v>
      </c>
      <c r="H28" s="49">
        <f t="shared" si="1"/>
        <v>0</v>
      </c>
    </row>
    <row r="29" spans="1:8" ht="18" customHeight="1">
      <c r="A29" s="49">
        <f t="shared" si="0"/>
        <v>27</v>
      </c>
      <c r="B29" s="50"/>
      <c r="C29" s="51"/>
      <c r="D29" s="28"/>
      <c r="E29" s="52"/>
      <c r="F29" s="52"/>
      <c r="G29" s="49">
        <f>COUNTIFS(No.5＿契約者【データ】!AD:AD,B29,No.5＿契約者【データ】!AE:AE,C29)</f>
        <v>0</v>
      </c>
      <c r="H29" s="49">
        <f t="shared" si="1"/>
        <v>0</v>
      </c>
    </row>
    <row r="30" spans="1:8" ht="18" customHeight="1">
      <c r="A30" s="49">
        <f t="shared" si="0"/>
        <v>28</v>
      </c>
      <c r="B30" s="50"/>
      <c r="C30" s="51"/>
      <c r="D30" s="28"/>
      <c r="E30" s="52"/>
      <c r="F30" s="52"/>
      <c r="G30" s="49">
        <f>COUNTIFS(No.5＿契約者【データ】!AD:AD,B30,No.5＿契約者【データ】!AE:AE,C30)</f>
        <v>0</v>
      </c>
      <c r="H30" s="49">
        <f t="shared" si="1"/>
        <v>0</v>
      </c>
    </row>
    <row r="31" spans="1:8" ht="18" customHeight="1">
      <c r="A31" s="49">
        <f t="shared" si="0"/>
        <v>29</v>
      </c>
      <c r="B31" s="50"/>
      <c r="C31" s="51"/>
      <c r="D31" s="28"/>
      <c r="E31" s="52"/>
      <c r="F31" s="52"/>
      <c r="G31" s="49">
        <f>COUNTIFS(No.5＿契約者【データ】!AD:AD,B31,No.5＿契約者【データ】!AE:AE,C31)</f>
        <v>0</v>
      </c>
      <c r="H31" s="49">
        <f t="shared" si="1"/>
        <v>0</v>
      </c>
    </row>
    <row r="32" spans="1:8" ht="18" customHeight="1">
      <c r="A32" s="49">
        <f t="shared" si="0"/>
        <v>30</v>
      </c>
      <c r="B32" s="50"/>
      <c r="C32" s="51"/>
      <c r="D32" s="28"/>
      <c r="E32" s="52"/>
      <c r="F32" s="52"/>
      <c r="G32" s="49">
        <f>COUNTIFS(No.5＿契約者【データ】!AD:AD,B32,No.5＿契約者【データ】!AE:AE,C32)</f>
        <v>0</v>
      </c>
      <c r="H32" s="49">
        <f t="shared" si="1"/>
        <v>0</v>
      </c>
    </row>
    <row r="33" spans="1:8" ht="18" customHeight="1">
      <c r="A33" s="49">
        <f t="shared" si="0"/>
        <v>31</v>
      </c>
      <c r="B33" s="50"/>
      <c r="C33" s="51"/>
      <c r="D33" s="28"/>
      <c r="E33" s="52"/>
      <c r="F33" s="52"/>
      <c r="G33" s="49">
        <f>COUNTIFS(No.5＿契約者【データ】!AD:AD,B33,No.5＿契約者【データ】!AE:AE,C33)</f>
        <v>0</v>
      </c>
      <c r="H33" s="49">
        <f t="shared" si="1"/>
        <v>0</v>
      </c>
    </row>
    <row r="34" spans="1:8" ht="18" customHeight="1">
      <c r="A34" s="49">
        <f t="shared" si="0"/>
        <v>32</v>
      </c>
      <c r="B34" s="50"/>
      <c r="C34" s="51"/>
      <c r="D34" s="28"/>
      <c r="E34" s="52"/>
      <c r="F34" s="52"/>
      <c r="G34" s="49">
        <f>COUNTIFS(No.5＿契約者【データ】!AD:AD,B34,No.5＿契約者【データ】!AE:AE,C34)</f>
        <v>0</v>
      </c>
      <c r="H34" s="49">
        <f t="shared" si="1"/>
        <v>0</v>
      </c>
    </row>
    <row r="35" spans="1:8" ht="18" customHeight="1">
      <c r="A35" s="49">
        <f t="shared" si="0"/>
        <v>33</v>
      </c>
      <c r="B35" s="50"/>
      <c r="C35" s="51"/>
      <c r="D35" s="28"/>
      <c r="E35" s="52"/>
      <c r="F35" s="52"/>
      <c r="G35" s="49">
        <f>COUNTIFS(No.5＿契約者【データ】!AD:AD,B35,No.5＿契約者【データ】!AE:AE,C35)</f>
        <v>0</v>
      </c>
      <c r="H35" s="49">
        <f t="shared" si="1"/>
        <v>0</v>
      </c>
    </row>
    <row r="36" spans="1:8" ht="18" customHeight="1">
      <c r="A36" s="49">
        <f t="shared" si="0"/>
        <v>34</v>
      </c>
      <c r="B36" s="50"/>
      <c r="C36" s="51"/>
      <c r="D36" s="28"/>
      <c r="E36" s="52"/>
      <c r="F36" s="52"/>
      <c r="G36" s="49">
        <f>COUNTIFS(No.5＿契約者【データ】!AD:AD,B36,No.5＿契約者【データ】!AE:AE,C36)</f>
        <v>0</v>
      </c>
      <c r="H36" s="49">
        <f t="shared" si="1"/>
        <v>0</v>
      </c>
    </row>
    <row r="37" spans="1:8" ht="18" customHeight="1">
      <c r="A37" s="49">
        <f t="shared" si="0"/>
        <v>35</v>
      </c>
      <c r="B37" s="50"/>
      <c r="C37" s="51"/>
      <c r="D37" s="28"/>
      <c r="E37" s="52"/>
      <c r="F37" s="52"/>
      <c r="G37" s="49">
        <f>COUNTIFS(No.5＿契約者【データ】!AD:AD,B37,No.5＿契約者【データ】!AE:AE,C37)</f>
        <v>0</v>
      </c>
      <c r="H37" s="49">
        <f t="shared" si="1"/>
        <v>0</v>
      </c>
    </row>
    <row r="38" spans="1:8" ht="18" customHeight="1">
      <c r="A38" s="49">
        <f t="shared" si="0"/>
        <v>36</v>
      </c>
      <c r="B38" s="50"/>
      <c r="C38" s="51"/>
      <c r="D38" s="28"/>
      <c r="E38" s="52"/>
      <c r="F38" s="52"/>
      <c r="G38" s="49">
        <f>COUNTIFS(No.5＿契約者【データ】!AD:AD,B38,No.5＿契約者【データ】!AE:AE,C38)</f>
        <v>0</v>
      </c>
      <c r="H38" s="49">
        <f t="shared" si="1"/>
        <v>0</v>
      </c>
    </row>
    <row r="39" spans="1:8" ht="18" customHeight="1">
      <c r="A39" s="49">
        <f t="shared" si="0"/>
        <v>37</v>
      </c>
      <c r="B39" s="50"/>
      <c r="C39" s="51"/>
      <c r="D39" s="28"/>
      <c r="E39" s="52"/>
      <c r="F39" s="52"/>
      <c r="G39" s="49">
        <f>COUNTIFS(No.5＿契約者【データ】!AD:AD,B39,No.5＿契約者【データ】!AE:AE,C39)</f>
        <v>0</v>
      </c>
      <c r="H39" s="49">
        <f t="shared" si="1"/>
        <v>0</v>
      </c>
    </row>
    <row r="40" spans="1:8" ht="18" customHeight="1">
      <c r="A40" s="49">
        <f t="shared" si="0"/>
        <v>38</v>
      </c>
      <c r="B40" s="50"/>
      <c r="C40" s="51"/>
      <c r="D40" s="28"/>
      <c r="E40" s="52"/>
      <c r="F40" s="52"/>
      <c r="G40" s="49">
        <f>COUNTIFS(No.5＿契約者【データ】!AD:AD,B40,No.5＿契約者【データ】!AE:AE,C40)</f>
        <v>0</v>
      </c>
      <c r="H40" s="49">
        <f t="shared" si="1"/>
        <v>0</v>
      </c>
    </row>
    <row r="41" spans="1:8" ht="18" customHeight="1">
      <c r="A41" s="49">
        <f t="shared" si="0"/>
        <v>39</v>
      </c>
      <c r="B41" s="50"/>
      <c r="C41" s="51"/>
      <c r="D41" s="28"/>
      <c r="E41" s="52"/>
      <c r="F41" s="52"/>
      <c r="G41" s="49">
        <f>COUNTIFS(No.5＿契約者【データ】!AD:AD,B41,No.5＿契約者【データ】!AE:AE,C41)</f>
        <v>0</v>
      </c>
      <c r="H41" s="49">
        <f t="shared" si="1"/>
        <v>0</v>
      </c>
    </row>
    <row r="42" spans="1:8" ht="18" customHeight="1">
      <c r="A42" s="49">
        <f t="shared" si="0"/>
        <v>40</v>
      </c>
      <c r="B42" s="50"/>
      <c r="C42" s="51"/>
      <c r="D42" s="28"/>
      <c r="E42" s="52"/>
      <c r="F42" s="52"/>
      <c r="G42" s="49">
        <f>COUNTIFS(No.5＿契約者【データ】!AD:AD,B42,No.5＿契約者【データ】!AE:AE,C42)</f>
        <v>0</v>
      </c>
      <c r="H42" s="49">
        <f t="shared" si="1"/>
        <v>0</v>
      </c>
    </row>
    <row r="43" spans="1:8" ht="18" customHeight="1">
      <c r="A43" s="54" t="s">
        <v>119</v>
      </c>
      <c r="B43" s="55"/>
      <c r="C43" s="55"/>
      <c r="D43" s="55"/>
      <c r="E43" s="55"/>
      <c r="F43" s="55"/>
      <c r="G43" s="55"/>
      <c r="H43" s="55"/>
    </row>
    <row r="44" spans="1:8" ht="18" customHeight="1"/>
    <row r="45" spans="1:8" ht="18" customHeight="1"/>
    <row r="46" spans="1:8" ht="18" customHeight="1"/>
    <row r="47" spans="1:8" ht="18" customHeight="1"/>
    <row r="48" spans="1: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sheetData>
  <sheetProtection sheet="1" selectLockedCells="1"/>
  <phoneticPr fontId="30"/>
  <dataValidations count="1">
    <dataValidation type="list" allowBlank="1" showErrorMessage="1" sqref="D3:D42" xr:uid="{00A800EF-0032-4336-9B5E-007100D8007B}">
      <formula1>"あり,なし"</formula1>
    </dataValidation>
  </dataValidations>
  <pageMargins left="0.7" right="0.7" top="0.75" bottom="0.75" header="0" footer="0"/>
  <pageSetup paperSize="9"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AP935"/>
  <sheetViews>
    <sheetView zoomScale="144" workbookViewId="0">
      <pane xSplit="6" ySplit="3" topLeftCell="G4" activePane="bottomRight" state="frozen"/>
      <selection activeCell="G4" sqref="G4"/>
      <selection pane="topRight"/>
      <selection pane="bottomLeft"/>
      <selection pane="bottomRight" activeCell="C110" sqref="C110"/>
    </sheetView>
  </sheetViews>
  <sheetFormatPr defaultColWidth="8.85546875" defaultRowHeight="13.5"/>
  <cols>
    <col min="1" max="10" width="15.42578125" style="106" customWidth="1"/>
    <col min="11" max="11" width="51.7109375" style="106" bestFit="1" customWidth="1"/>
    <col min="12" max="12" width="49.28515625" style="106" bestFit="1" customWidth="1"/>
    <col min="13" max="13" width="15.42578125" style="106" customWidth="1"/>
    <col min="14" max="15" width="20" style="106" bestFit="1" customWidth="1"/>
    <col min="16" max="16" width="18.42578125" style="106" bestFit="1" customWidth="1"/>
    <col min="17" max="101" width="8.85546875" style="106"/>
    <col min="102" max="103" width="19" style="106" bestFit="1" customWidth="1"/>
    <col min="104" max="104" width="13.85546875" style="106" bestFit="1" customWidth="1"/>
    <col min="105" max="105" width="19" style="106" bestFit="1" customWidth="1"/>
    <col min="106" max="106" width="18" style="106" bestFit="1" customWidth="1"/>
    <col min="107" max="107" width="7.85546875" style="106" bestFit="1" customWidth="1"/>
    <col min="108" max="108" width="8.7109375" style="106" bestFit="1" customWidth="1"/>
    <col min="109" max="109" width="7.85546875" style="106" bestFit="1" customWidth="1"/>
    <col min="110" max="111" width="12.85546875" style="106" bestFit="1" customWidth="1"/>
    <col min="112" max="113" width="10.7109375" style="106" bestFit="1" customWidth="1"/>
    <col min="114" max="114" width="5.140625" style="106" bestFit="1" customWidth="1"/>
    <col min="115" max="115" width="6.85546875" style="106" bestFit="1" customWidth="1"/>
    <col min="116" max="116" width="5.140625" style="106" bestFit="1" customWidth="1"/>
    <col min="117" max="117" width="11.85546875" style="106" bestFit="1" customWidth="1"/>
    <col min="118" max="121" width="10.7109375" style="106" bestFit="1" customWidth="1"/>
    <col min="122" max="122" width="15" style="106" bestFit="1" customWidth="1"/>
    <col min="123" max="123" width="10.7109375" style="106" bestFit="1" customWidth="1"/>
    <col min="124" max="124" width="8.7109375" style="106" bestFit="1" customWidth="1"/>
    <col min="125" max="125" width="9.7109375" style="106" bestFit="1" customWidth="1"/>
    <col min="126" max="126" width="35.42578125" style="106" bestFit="1" customWidth="1"/>
    <col min="127" max="128" width="13.85546875" style="106" bestFit="1" customWidth="1"/>
    <col min="129" max="129" width="35.42578125" style="106" bestFit="1" customWidth="1"/>
    <col min="130" max="130" width="28.140625" style="106" bestFit="1" customWidth="1"/>
    <col min="131" max="131" width="15" style="106" bestFit="1" customWidth="1"/>
    <col min="132" max="135" width="17.140625" style="106" bestFit="1" customWidth="1"/>
    <col min="136" max="136" width="10.7109375" style="106" bestFit="1" customWidth="1"/>
    <col min="137" max="137" width="35.42578125" style="106" bestFit="1" customWidth="1"/>
    <col min="138" max="138" width="15" style="106" bestFit="1" customWidth="1"/>
    <col min="139" max="139" width="11.85546875" style="106" bestFit="1" customWidth="1"/>
    <col min="140" max="140" width="33.7109375" style="106" bestFit="1" customWidth="1"/>
    <col min="141" max="143" width="15" style="106" bestFit="1" customWidth="1"/>
    <col min="144" max="144" width="8.7109375" style="106" bestFit="1" customWidth="1"/>
    <col min="145" max="146" width="15" style="106" bestFit="1" customWidth="1"/>
    <col min="147" max="147" width="6.85546875" style="106" bestFit="1" customWidth="1"/>
    <col min="148" max="148" width="21.140625" style="106" bestFit="1" customWidth="1"/>
    <col min="149" max="149" width="23.140625" style="106" bestFit="1" customWidth="1"/>
    <col min="150" max="150" width="21.140625" style="106" bestFit="1" customWidth="1"/>
    <col min="151" max="153" width="19" style="106" bestFit="1" customWidth="1"/>
    <col min="154" max="155" width="17.140625" style="106" bestFit="1" customWidth="1"/>
    <col min="156" max="156" width="8.7109375" style="106" bestFit="1" customWidth="1"/>
    <col min="157" max="158" width="6.85546875" style="106" bestFit="1" customWidth="1"/>
    <col min="159" max="160" width="8.7109375" style="106" bestFit="1" customWidth="1"/>
    <col min="161" max="162" width="19" style="106" bestFit="1" customWidth="1"/>
    <col min="163" max="164" width="15" style="106" bestFit="1" customWidth="1"/>
    <col min="165" max="165" width="21.140625" style="106" bestFit="1" customWidth="1"/>
    <col min="166" max="167" width="19" style="106" bestFit="1" customWidth="1"/>
    <col min="168" max="168" width="15" style="106" bestFit="1" customWidth="1"/>
    <col min="169" max="169" width="23.140625" style="106" bestFit="1" customWidth="1"/>
    <col min="170" max="170" width="27.140625" style="106" bestFit="1" customWidth="1"/>
    <col min="171" max="172" width="23.140625" style="106" bestFit="1" customWidth="1"/>
    <col min="173" max="173" width="27.140625" style="106" bestFit="1" customWidth="1"/>
    <col min="174" max="174" width="23.140625" style="106" bestFit="1" customWidth="1"/>
    <col min="175" max="175" width="17.140625" style="106" bestFit="1" customWidth="1"/>
    <col min="176" max="176" width="19" style="106" bestFit="1" customWidth="1"/>
    <col min="177" max="177" width="17.140625" style="106" bestFit="1" customWidth="1"/>
    <col min="178" max="178" width="21.140625" style="106" bestFit="1" customWidth="1"/>
    <col min="179" max="179" width="18" style="106" bestFit="1" customWidth="1"/>
    <col min="180" max="180" width="22.140625" style="106" bestFit="1" customWidth="1"/>
    <col min="181" max="181" width="18" style="106" bestFit="1" customWidth="1"/>
    <col min="182" max="182" width="22.140625" style="106" bestFit="1" customWidth="1"/>
    <col min="183" max="183" width="18" style="106" bestFit="1" customWidth="1"/>
    <col min="184" max="184" width="22.140625" style="106" bestFit="1" customWidth="1"/>
    <col min="185" max="185" width="18" style="106" bestFit="1" customWidth="1"/>
    <col min="186" max="186" width="22.140625" style="106" bestFit="1" customWidth="1"/>
    <col min="187" max="187" width="18" style="106" bestFit="1" customWidth="1"/>
    <col min="188" max="188" width="22.140625" style="106" bestFit="1" customWidth="1"/>
    <col min="189" max="189" width="15" style="106" bestFit="1" customWidth="1"/>
    <col min="190" max="190" width="19" style="106" bestFit="1" customWidth="1"/>
    <col min="191" max="191" width="12.85546875" style="106" bestFit="1" customWidth="1"/>
    <col min="192" max="192" width="17.140625" style="106" bestFit="1" customWidth="1"/>
    <col min="193" max="193" width="15" style="106" bestFit="1" customWidth="1"/>
    <col min="194" max="194" width="19" style="106" bestFit="1" customWidth="1"/>
    <col min="195" max="195" width="12.85546875" style="106" bestFit="1" customWidth="1"/>
    <col min="196" max="197" width="17.140625" style="106" bestFit="1" customWidth="1"/>
    <col min="198" max="198" width="21.140625" style="106" bestFit="1" customWidth="1"/>
    <col min="199" max="199" width="5.140625" style="106" bestFit="1" customWidth="1"/>
    <col min="200" max="200" width="8.7109375" style="106" bestFit="1" customWidth="1"/>
    <col min="201" max="201" width="19" style="106" bestFit="1" customWidth="1"/>
    <col min="202" max="202" width="23.140625" style="106" bestFit="1" customWidth="1"/>
    <col min="203" max="203" width="10.7109375" style="106" bestFit="1" customWidth="1"/>
    <col min="204" max="205" width="15" style="106" bestFit="1" customWidth="1"/>
    <col min="206" max="206" width="19" style="106" bestFit="1" customWidth="1"/>
    <col min="207" max="207" width="11.85546875" style="106" bestFit="1" customWidth="1"/>
    <col min="208" max="208" width="16" style="106" bestFit="1" customWidth="1"/>
    <col min="209" max="209" width="11.85546875" style="106" bestFit="1" customWidth="1"/>
    <col min="210" max="210" width="16" style="106" bestFit="1" customWidth="1"/>
    <col min="211" max="211" width="11.85546875" style="106" bestFit="1" customWidth="1"/>
    <col min="212" max="212" width="16" style="106" bestFit="1" customWidth="1"/>
    <col min="213" max="213" width="11.85546875" style="106" bestFit="1" customWidth="1"/>
    <col min="214" max="214" width="16" style="106" bestFit="1" customWidth="1"/>
    <col min="215" max="215" width="10.7109375" style="106" bestFit="1" customWidth="1"/>
    <col min="216" max="216" width="15" style="106" bestFit="1" customWidth="1"/>
    <col min="217" max="217" width="8.7109375" style="106" bestFit="1" customWidth="1"/>
    <col min="218" max="218" width="12.85546875" style="106" bestFit="1" customWidth="1"/>
    <col min="219" max="219" width="6.85546875" style="106" bestFit="1" customWidth="1"/>
    <col min="220" max="221" width="10.7109375" style="106" bestFit="1" customWidth="1"/>
    <col min="222" max="222" width="8.7109375" style="106" bestFit="1" customWidth="1"/>
    <col min="223" max="223" width="10.7109375" style="106" bestFit="1" customWidth="1"/>
    <col min="224" max="224" width="12.85546875" style="106" bestFit="1" customWidth="1"/>
    <col min="225" max="225" width="10.7109375" style="106" bestFit="1" customWidth="1"/>
    <col min="226" max="226" width="12.85546875" style="106" bestFit="1" customWidth="1"/>
    <col min="227" max="228" width="8.7109375" style="106" bestFit="1" customWidth="1"/>
    <col min="229" max="231" width="9.7109375" style="106" bestFit="1" customWidth="1"/>
    <col min="232" max="233" width="15" style="106" bestFit="1" customWidth="1"/>
    <col min="234" max="234" width="17.140625" style="106" bestFit="1" customWidth="1"/>
    <col min="235" max="236" width="10.7109375" style="106" bestFit="1" customWidth="1"/>
    <col min="237" max="237" width="17.140625" style="106" bestFit="1" customWidth="1"/>
    <col min="238" max="239" width="15" style="106" bestFit="1" customWidth="1"/>
    <col min="240" max="241" width="21.140625" style="106" bestFit="1" customWidth="1"/>
    <col min="242" max="242" width="12.85546875" style="106" bestFit="1" customWidth="1"/>
    <col min="243" max="243" width="8.7109375" style="106" bestFit="1" customWidth="1"/>
    <col min="244" max="244" width="15" style="106" bestFit="1" customWidth="1"/>
    <col min="245" max="267" width="1.140625" style="106" customWidth="1"/>
    <col min="268" max="357" width="8.85546875" style="106"/>
    <col min="358" max="359" width="19" style="106" bestFit="1" customWidth="1"/>
    <col min="360" max="360" width="13.85546875" style="106" bestFit="1" customWidth="1"/>
    <col min="361" max="361" width="19" style="106" bestFit="1" customWidth="1"/>
    <col min="362" max="362" width="18" style="106" bestFit="1" customWidth="1"/>
    <col min="363" max="363" width="7.85546875" style="106" bestFit="1" customWidth="1"/>
    <col min="364" max="364" width="8.7109375" style="106" bestFit="1" customWidth="1"/>
    <col min="365" max="365" width="7.85546875" style="106" bestFit="1" customWidth="1"/>
    <col min="366" max="367" width="12.85546875" style="106" bestFit="1" customWidth="1"/>
    <col min="368" max="369" width="10.7109375" style="106" bestFit="1" customWidth="1"/>
    <col min="370" max="370" width="5.140625" style="106" bestFit="1" customWidth="1"/>
    <col min="371" max="371" width="6.85546875" style="106" bestFit="1" customWidth="1"/>
    <col min="372" max="372" width="5.140625" style="106" bestFit="1" customWidth="1"/>
    <col min="373" max="373" width="11.85546875" style="106" bestFit="1" customWidth="1"/>
    <col min="374" max="377" width="10.7109375" style="106" bestFit="1" customWidth="1"/>
    <col min="378" max="378" width="15" style="106" bestFit="1" customWidth="1"/>
    <col min="379" max="379" width="10.7109375" style="106" bestFit="1" customWidth="1"/>
    <col min="380" max="380" width="8.7109375" style="106" bestFit="1" customWidth="1"/>
    <col min="381" max="381" width="9.7109375" style="106" bestFit="1" customWidth="1"/>
    <col min="382" max="382" width="35.42578125" style="106" bestFit="1" customWidth="1"/>
    <col min="383" max="384" width="13.85546875" style="106" bestFit="1" customWidth="1"/>
    <col min="385" max="385" width="35.42578125" style="106" bestFit="1" customWidth="1"/>
    <col min="386" max="386" width="28.140625" style="106" bestFit="1" customWidth="1"/>
    <col min="387" max="387" width="15" style="106" bestFit="1" customWidth="1"/>
    <col min="388" max="391" width="17.140625" style="106" bestFit="1" customWidth="1"/>
    <col min="392" max="392" width="10.7109375" style="106" bestFit="1" customWidth="1"/>
    <col min="393" max="393" width="35.42578125" style="106" bestFit="1" customWidth="1"/>
    <col min="394" max="394" width="15" style="106" bestFit="1" customWidth="1"/>
    <col min="395" max="395" width="11.85546875" style="106" bestFit="1" customWidth="1"/>
    <col min="396" max="396" width="33.7109375" style="106" bestFit="1" customWidth="1"/>
    <col min="397" max="399" width="15" style="106" bestFit="1" customWidth="1"/>
    <col min="400" max="400" width="8.7109375" style="106" bestFit="1" customWidth="1"/>
    <col min="401" max="402" width="15" style="106" bestFit="1" customWidth="1"/>
    <col min="403" max="403" width="6.85546875" style="106" bestFit="1" customWidth="1"/>
    <col min="404" max="404" width="21.140625" style="106" bestFit="1" customWidth="1"/>
    <col min="405" max="405" width="23.140625" style="106" bestFit="1" customWidth="1"/>
    <col min="406" max="406" width="21.140625" style="106" bestFit="1" customWidth="1"/>
    <col min="407" max="409" width="19" style="106" bestFit="1" customWidth="1"/>
    <col min="410" max="411" width="17.140625" style="106" bestFit="1" customWidth="1"/>
    <col min="412" max="412" width="8.7109375" style="106" bestFit="1" customWidth="1"/>
    <col min="413" max="414" width="6.85546875" style="106" bestFit="1" customWidth="1"/>
    <col min="415" max="416" width="8.7109375" style="106" bestFit="1" customWidth="1"/>
    <col min="417" max="418" width="19" style="106" bestFit="1" customWidth="1"/>
    <col min="419" max="420" width="15" style="106" bestFit="1" customWidth="1"/>
    <col min="421" max="421" width="21.140625" style="106" bestFit="1" customWidth="1"/>
    <col min="422" max="423" width="19" style="106" bestFit="1" customWidth="1"/>
    <col min="424" max="424" width="15" style="106" bestFit="1" customWidth="1"/>
    <col min="425" max="425" width="23.140625" style="106" bestFit="1" customWidth="1"/>
    <col min="426" max="426" width="27.140625" style="106" bestFit="1" customWidth="1"/>
    <col min="427" max="428" width="23.140625" style="106" bestFit="1" customWidth="1"/>
    <col min="429" max="429" width="27.140625" style="106" bestFit="1" customWidth="1"/>
    <col min="430" max="430" width="23.140625" style="106" bestFit="1" customWidth="1"/>
    <col min="431" max="431" width="17.140625" style="106" bestFit="1" customWidth="1"/>
    <col min="432" max="432" width="19" style="106" bestFit="1" customWidth="1"/>
    <col min="433" max="433" width="17.140625" style="106" bestFit="1" customWidth="1"/>
    <col min="434" max="434" width="21.140625" style="106" bestFit="1" customWidth="1"/>
    <col min="435" max="435" width="18" style="106" bestFit="1" customWidth="1"/>
    <col min="436" max="436" width="22.140625" style="106" bestFit="1" customWidth="1"/>
    <col min="437" max="437" width="18" style="106" bestFit="1" customWidth="1"/>
    <col min="438" max="438" width="22.140625" style="106" bestFit="1" customWidth="1"/>
    <col min="439" max="439" width="18" style="106" bestFit="1" customWidth="1"/>
    <col min="440" max="440" width="22.140625" style="106" bestFit="1" customWidth="1"/>
    <col min="441" max="441" width="18" style="106" bestFit="1" customWidth="1"/>
    <col min="442" max="442" width="22.140625" style="106" bestFit="1" customWidth="1"/>
    <col min="443" max="443" width="18" style="106" bestFit="1" customWidth="1"/>
    <col min="444" max="444" width="22.140625" style="106" bestFit="1" customWidth="1"/>
    <col min="445" max="445" width="15" style="106" bestFit="1" customWidth="1"/>
    <col min="446" max="446" width="19" style="106" bestFit="1" customWidth="1"/>
    <col min="447" max="447" width="12.85546875" style="106" bestFit="1" customWidth="1"/>
    <col min="448" max="448" width="17.140625" style="106" bestFit="1" customWidth="1"/>
    <col min="449" max="449" width="15" style="106" bestFit="1" customWidth="1"/>
    <col min="450" max="450" width="19" style="106" bestFit="1" customWidth="1"/>
    <col min="451" max="451" width="12.85546875" style="106" bestFit="1" customWidth="1"/>
    <col min="452" max="453" width="17.140625" style="106" bestFit="1" customWidth="1"/>
    <col min="454" max="454" width="21.140625" style="106" bestFit="1" customWidth="1"/>
    <col min="455" max="455" width="5.140625" style="106" bestFit="1" customWidth="1"/>
    <col min="456" max="456" width="8.7109375" style="106" bestFit="1" customWidth="1"/>
    <col min="457" max="457" width="19" style="106" bestFit="1" customWidth="1"/>
    <col min="458" max="458" width="23.140625" style="106" bestFit="1" customWidth="1"/>
    <col min="459" max="459" width="10.7109375" style="106" bestFit="1" customWidth="1"/>
    <col min="460" max="461" width="15" style="106" bestFit="1" customWidth="1"/>
    <col min="462" max="462" width="19" style="106" bestFit="1" customWidth="1"/>
    <col min="463" max="463" width="11.85546875" style="106" bestFit="1" customWidth="1"/>
    <col min="464" max="464" width="16" style="106" bestFit="1" customWidth="1"/>
    <col min="465" max="465" width="11.85546875" style="106" bestFit="1" customWidth="1"/>
    <col min="466" max="466" width="16" style="106" bestFit="1" customWidth="1"/>
    <col min="467" max="467" width="11.85546875" style="106" bestFit="1" customWidth="1"/>
    <col min="468" max="468" width="16" style="106" bestFit="1" customWidth="1"/>
    <col min="469" max="469" width="11.85546875" style="106" bestFit="1" customWidth="1"/>
    <col min="470" max="470" width="16" style="106" bestFit="1" customWidth="1"/>
    <col min="471" max="471" width="10.7109375" style="106" bestFit="1" customWidth="1"/>
    <col min="472" max="472" width="15" style="106" bestFit="1" customWidth="1"/>
    <col min="473" max="473" width="8.7109375" style="106" bestFit="1" customWidth="1"/>
    <col min="474" max="474" width="12.85546875" style="106" bestFit="1" customWidth="1"/>
    <col min="475" max="475" width="6.85546875" style="106" bestFit="1" customWidth="1"/>
    <col min="476" max="477" width="10.7109375" style="106" bestFit="1" customWidth="1"/>
    <col min="478" max="478" width="8.7109375" style="106" bestFit="1" customWidth="1"/>
    <col min="479" max="479" width="10.7109375" style="106" bestFit="1" customWidth="1"/>
    <col min="480" max="480" width="12.85546875" style="106" bestFit="1" customWidth="1"/>
    <col min="481" max="481" width="10.7109375" style="106" bestFit="1" customWidth="1"/>
    <col min="482" max="482" width="12.85546875" style="106" bestFit="1" customWidth="1"/>
    <col min="483" max="484" width="8.7109375" style="106" bestFit="1" customWidth="1"/>
    <col min="485" max="487" width="9.7109375" style="106" bestFit="1" customWidth="1"/>
    <col min="488" max="489" width="15" style="106" bestFit="1" customWidth="1"/>
    <col min="490" max="490" width="17.140625" style="106" bestFit="1" customWidth="1"/>
    <col min="491" max="492" width="10.7109375" style="106" bestFit="1" customWidth="1"/>
    <col min="493" max="493" width="17.140625" style="106" bestFit="1" customWidth="1"/>
    <col min="494" max="495" width="15" style="106" bestFit="1" customWidth="1"/>
    <col min="496" max="497" width="21.140625" style="106" bestFit="1" customWidth="1"/>
    <col min="498" max="498" width="12.85546875" style="106" bestFit="1" customWidth="1"/>
    <col min="499" max="499" width="8.7109375" style="106" bestFit="1" customWidth="1"/>
    <col min="500" max="500" width="15" style="106" bestFit="1" customWidth="1"/>
    <col min="501" max="523" width="1.140625" style="106" customWidth="1"/>
    <col min="524" max="613" width="8.85546875" style="106"/>
    <col min="614" max="615" width="19" style="106" bestFit="1" customWidth="1"/>
    <col min="616" max="616" width="13.85546875" style="106" bestFit="1" customWidth="1"/>
    <col min="617" max="617" width="19" style="106" bestFit="1" customWidth="1"/>
    <col min="618" max="618" width="18" style="106" bestFit="1" customWidth="1"/>
    <col min="619" max="619" width="7.85546875" style="106" bestFit="1" customWidth="1"/>
    <col min="620" max="620" width="8.7109375" style="106" bestFit="1" customWidth="1"/>
    <col min="621" max="621" width="7.85546875" style="106" bestFit="1" customWidth="1"/>
    <col min="622" max="623" width="12.85546875" style="106" bestFit="1" customWidth="1"/>
    <col min="624" max="625" width="10.7109375" style="106" bestFit="1" customWidth="1"/>
    <col min="626" max="626" width="5.140625" style="106" bestFit="1" customWidth="1"/>
    <col min="627" max="627" width="6.85546875" style="106" bestFit="1" customWidth="1"/>
    <col min="628" max="628" width="5.140625" style="106" bestFit="1" customWidth="1"/>
    <col min="629" max="629" width="11.85546875" style="106" bestFit="1" customWidth="1"/>
    <col min="630" max="633" width="10.7109375" style="106" bestFit="1" customWidth="1"/>
    <col min="634" max="634" width="15" style="106" bestFit="1" customWidth="1"/>
    <col min="635" max="635" width="10.7109375" style="106" bestFit="1" customWidth="1"/>
    <col min="636" max="636" width="8.7109375" style="106" bestFit="1" customWidth="1"/>
    <col min="637" max="637" width="9.7109375" style="106" bestFit="1" customWidth="1"/>
    <col min="638" max="638" width="35.42578125" style="106" bestFit="1" customWidth="1"/>
    <col min="639" max="640" width="13.85546875" style="106" bestFit="1" customWidth="1"/>
    <col min="641" max="641" width="35.42578125" style="106" bestFit="1" customWidth="1"/>
    <col min="642" max="642" width="28.140625" style="106" bestFit="1" customWidth="1"/>
    <col min="643" max="643" width="15" style="106" bestFit="1" customWidth="1"/>
    <col min="644" max="647" width="17.140625" style="106" bestFit="1" customWidth="1"/>
    <col min="648" max="648" width="10.7109375" style="106" bestFit="1" customWidth="1"/>
    <col min="649" max="649" width="35.42578125" style="106" bestFit="1" customWidth="1"/>
    <col min="650" max="650" width="15" style="106" bestFit="1" customWidth="1"/>
    <col min="651" max="651" width="11.85546875" style="106" bestFit="1" customWidth="1"/>
    <col min="652" max="652" width="33.7109375" style="106" bestFit="1" customWidth="1"/>
    <col min="653" max="655" width="15" style="106" bestFit="1" customWidth="1"/>
    <col min="656" max="656" width="8.7109375" style="106" bestFit="1" customWidth="1"/>
    <col min="657" max="658" width="15" style="106" bestFit="1" customWidth="1"/>
    <col min="659" max="659" width="6.85546875" style="106" bestFit="1" customWidth="1"/>
    <col min="660" max="660" width="21.140625" style="106" bestFit="1" customWidth="1"/>
    <col min="661" max="661" width="23.140625" style="106" bestFit="1" customWidth="1"/>
    <col min="662" max="662" width="21.140625" style="106" bestFit="1" customWidth="1"/>
    <col min="663" max="665" width="19" style="106" bestFit="1" customWidth="1"/>
    <col min="666" max="667" width="17.140625" style="106" bestFit="1" customWidth="1"/>
    <col min="668" max="668" width="8.7109375" style="106" bestFit="1" customWidth="1"/>
    <col min="669" max="670" width="6.85546875" style="106" bestFit="1" customWidth="1"/>
    <col min="671" max="672" width="8.7109375" style="106" bestFit="1" customWidth="1"/>
    <col min="673" max="674" width="19" style="106" bestFit="1" customWidth="1"/>
    <col min="675" max="676" width="15" style="106" bestFit="1" customWidth="1"/>
    <col min="677" max="677" width="21.140625" style="106" bestFit="1" customWidth="1"/>
    <col min="678" max="679" width="19" style="106" bestFit="1" customWidth="1"/>
    <col min="680" max="680" width="15" style="106" bestFit="1" customWidth="1"/>
    <col min="681" max="681" width="23.140625" style="106" bestFit="1" customWidth="1"/>
    <col min="682" max="682" width="27.140625" style="106" bestFit="1" customWidth="1"/>
    <col min="683" max="684" width="23.140625" style="106" bestFit="1" customWidth="1"/>
    <col min="685" max="685" width="27.140625" style="106" bestFit="1" customWidth="1"/>
    <col min="686" max="686" width="23.140625" style="106" bestFit="1" customWidth="1"/>
    <col min="687" max="687" width="17.140625" style="106" bestFit="1" customWidth="1"/>
    <col min="688" max="688" width="19" style="106" bestFit="1" customWidth="1"/>
    <col min="689" max="689" width="17.140625" style="106" bestFit="1" customWidth="1"/>
    <col min="690" max="690" width="21.140625" style="106" bestFit="1" customWidth="1"/>
    <col min="691" max="691" width="18" style="106" bestFit="1" customWidth="1"/>
    <col min="692" max="692" width="22.140625" style="106" bestFit="1" customWidth="1"/>
    <col min="693" max="693" width="18" style="106" bestFit="1" customWidth="1"/>
    <col min="694" max="694" width="22.140625" style="106" bestFit="1" customWidth="1"/>
    <col min="695" max="695" width="18" style="106" bestFit="1" customWidth="1"/>
    <col min="696" max="696" width="22.140625" style="106" bestFit="1" customWidth="1"/>
    <col min="697" max="697" width="18" style="106" bestFit="1" customWidth="1"/>
    <col min="698" max="698" width="22.140625" style="106" bestFit="1" customWidth="1"/>
    <col min="699" max="699" width="18" style="106" bestFit="1" customWidth="1"/>
    <col min="700" max="700" width="22.140625" style="106" bestFit="1" customWidth="1"/>
    <col min="701" max="701" width="15" style="106" bestFit="1" customWidth="1"/>
    <col min="702" max="702" width="19" style="106" bestFit="1" customWidth="1"/>
    <col min="703" max="703" width="12.85546875" style="106" bestFit="1" customWidth="1"/>
    <col min="704" max="704" width="17.140625" style="106" bestFit="1" customWidth="1"/>
    <col min="705" max="705" width="15" style="106" bestFit="1" customWidth="1"/>
    <col min="706" max="706" width="19" style="106" bestFit="1" customWidth="1"/>
    <col min="707" max="707" width="12.85546875" style="106" bestFit="1" customWidth="1"/>
    <col min="708" max="709" width="17.140625" style="106" bestFit="1" customWidth="1"/>
    <col min="710" max="710" width="21.140625" style="106" bestFit="1" customWidth="1"/>
    <col min="711" max="711" width="5.140625" style="106" bestFit="1" customWidth="1"/>
    <col min="712" max="712" width="8.7109375" style="106" bestFit="1" customWidth="1"/>
    <col min="713" max="713" width="19" style="106" bestFit="1" customWidth="1"/>
    <col min="714" max="714" width="23.140625" style="106" bestFit="1" customWidth="1"/>
    <col min="715" max="715" width="10.7109375" style="106" bestFit="1" customWidth="1"/>
    <col min="716" max="717" width="15" style="106" bestFit="1" customWidth="1"/>
    <col min="718" max="718" width="19" style="106" bestFit="1" customWidth="1"/>
    <col min="719" max="719" width="11.85546875" style="106" bestFit="1" customWidth="1"/>
    <col min="720" max="720" width="16" style="106" bestFit="1" customWidth="1"/>
    <col min="721" max="721" width="11.85546875" style="106" bestFit="1" customWidth="1"/>
    <col min="722" max="722" width="16" style="106" bestFit="1" customWidth="1"/>
    <col min="723" max="723" width="11.85546875" style="106" bestFit="1" customWidth="1"/>
    <col min="724" max="724" width="16" style="106" bestFit="1" customWidth="1"/>
    <col min="725" max="725" width="11.85546875" style="106" bestFit="1" customWidth="1"/>
    <col min="726" max="726" width="16" style="106" bestFit="1" customWidth="1"/>
    <col min="727" max="727" width="10.7109375" style="106" bestFit="1" customWidth="1"/>
    <col min="728" max="728" width="15" style="106" bestFit="1" customWidth="1"/>
    <col min="729" max="729" width="8.7109375" style="106" bestFit="1" customWidth="1"/>
    <col min="730" max="730" width="12.85546875" style="106" bestFit="1" customWidth="1"/>
    <col min="731" max="731" width="6.85546875" style="106" bestFit="1" customWidth="1"/>
    <col min="732" max="733" width="10.7109375" style="106" bestFit="1" customWidth="1"/>
    <col min="734" max="734" width="8.7109375" style="106" bestFit="1" customWidth="1"/>
    <col min="735" max="735" width="10.7109375" style="106" bestFit="1" customWidth="1"/>
    <col min="736" max="736" width="12.85546875" style="106" bestFit="1" customWidth="1"/>
    <col min="737" max="737" width="10.7109375" style="106" bestFit="1" customWidth="1"/>
    <col min="738" max="738" width="12.85546875" style="106" bestFit="1" customWidth="1"/>
    <col min="739" max="740" width="8.7109375" style="106" bestFit="1" customWidth="1"/>
    <col min="741" max="743" width="9.7109375" style="106" bestFit="1" customWidth="1"/>
    <col min="744" max="745" width="15" style="106" bestFit="1" customWidth="1"/>
    <col min="746" max="746" width="17.140625" style="106" bestFit="1" customWidth="1"/>
    <col min="747" max="748" width="10.7109375" style="106" bestFit="1" customWidth="1"/>
    <col min="749" max="749" width="17.140625" style="106" bestFit="1" customWidth="1"/>
    <col min="750" max="751" width="15" style="106" bestFit="1" customWidth="1"/>
    <col min="752" max="753" width="21.140625" style="106" bestFit="1" customWidth="1"/>
    <col min="754" max="754" width="12.85546875" style="106" bestFit="1" customWidth="1"/>
    <col min="755" max="755" width="8.7109375" style="106" bestFit="1" customWidth="1"/>
    <col min="756" max="756" width="15" style="106" bestFit="1" customWidth="1"/>
    <col min="757" max="779" width="1.140625" style="106" customWidth="1"/>
    <col min="780" max="869" width="8.85546875" style="106"/>
    <col min="870" max="871" width="19" style="106" bestFit="1" customWidth="1"/>
    <col min="872" max="872" width="13.85546875" style="106" bestFit="1" customWidth="1"/>
    <col min="873" max="873" width="19" style="106" bestFit="1" customWidth="1"/>
    <col min="874" max="874" width="18" style="106" bestFit="1" customWidth="1"/>
    <col min="875" max="875" width="7.85546875" style="106" bestFit="1" customWidth="1"/>
    <col min="876" max="876" width="8.7109375" style="106" bestFit="1" customWidth="1"/>
    <col min="877" max="877" width="7.85546875" style="106" bestFit="1" customWidth="1"/>
    <col min="878" max="879" width="12.85546875" style="106" bestFit="1" customWidth="1"/>
    <col min="880" max="881" width="10.7109375" style="106" bestFit="1" customWidth="1"/>
    <col min="882" max="882" width="5.140625" style="106" bestFit="1" customWidth="1"/>
    <col min="883" max="883" width="6.85546875" style="106" bestFit="1" customWidth="1"/>
    <col min="884" max="884" width="5.140625" style="106" bestFit="1" customWidth="1"/>
    <col min="885" max="885" width="11.85546875" style="106" bestFit="1" customWidth="1"/>
    <col min="886" max="889" width="10.7109375" style="106" bestFit="1" customWidth="1"/>
    <col min="890" max="890" width="15" style="106" bestFit="1" customWidth="1"/>
    <col min="891" max="891" width="10.7109375" style="106" bestFit="1" customWidth="1"/>
    <col min="892" max="892" width="8.7109375" style="106" bestFit="1" customWidth="1"/>
    <col min="893" max="893" width="9.7109375" style="106" bestFit="1" customWidth="1"/>
    <col min="894" max="894" width="35.42578125" style="106" bestFit="1" customWidth="1"/>
    <col min="895" max="896" width="13.85546875" style="106" bestFit="1" customWidth="1"/>
    <col min="897" max="897" width="35.42578125" style="106" bestFit="1" customWidth="1"/>
    <col min="898" max="898" width="28.140625" style="106" bestFit="1" customWidth="1"/>
    <col min="899" max="899" width="15" style="106" bestFit="1" customWidth="1"/>
    <col min="900" max="903" width="17.140625" style="106" bestFit="1" customWidth="1"/>
    <col min="904" max="904" width="10.7109375" style="106" bestFit="1" customWidth="1"/>
    <col min="905" max="905" width="35.42578125" style="106" bestFit="1" customWidth="1"/>
    <col min="906" max="906" width="15" style="106" bestFit="1" customWidth="1"/>
    <col min="907" max="907" width="11.85546875" style="106" bestFit="1" customWidth="1"/>
    <col min="908" max="908" width="33.7109375" style="106" bestFit="1" customWidth="1"/>
    <col min="909" max="911" width="15" style="106" bestFit="1" customWidth="1"/>
    <col min="912" max="912" width="8.7109375" style="106" bestFit="1" customWidth="1"/>
    <col min="913" max="914" width="15" style="106" bestFit="1" customWidth="1"/>
    <col min="915" max="915" width="6.85546875" style="106" bestFit="1" customWidth="1"/>
    <col min="916" max="916" width="21.140625" style="106" bestFit="1" customWidth="1"/>
    <col min="917" max="917" width="23.140625" style="106" bestFit="1" customWidth="1"/>
    <col min="918" max="918" width="21.140625" style="106" bestFit="1" customWidth="1"/>
    <col min="919" max="921" width="19" style="106" bestFit="1" customWidth="1"/>
    <col min="922" max="923" width="17.140625" style="106" bestFit="1" customWidth="1"/>
    <col min="924" max="924" width="8.7109375" style="106" bestFit="1" customWidth="1"/>
    <col min="925" max="926" width="6.85546875" style="106" bestFit="1" customWidth="1"/>
    <col min="927" max="928" width="8.7109375" style="106" bestFit="1" customWidth="1"/>
    <col min="929" max="930" width="19" style="106" bestFit="1" customWidth="1"/>
    <col min="931" max="932" width="15" style="106" bestFit="1" customWidth="1"/>
    <col min="933" max="933" width="21.140625" style="106" bestFit="1" customWidth="1"/>
    <col min="934" max="935" width="19" style="106" bestFit="1" customWidth="1"/>
    <col min="936" max="936" width="15" style="106" bestFit="1" customWidth="1"/>
    <col min="937" max="937" width="23.140625" style="106" bestFit="1" customWidth="1"/>
    <col min="938" max="938" width="27.140625" style="106" bestFit="1" customWidth="1"/>
    <col min="939" max="940" width="23.140625" style="106" bestFit="1" customWidth="1"/>
    <col min="941" max="941" width="27.140625" style="106" bestFit="1" customWidth="1"/>
    <col min="942" max="942" width="23.140625" style="106" bestFit="1" customWidth="1"/>
    <col min="943" max="943" width="17.140625" style="106" bestFit="1" customWidth="1"/>
    <col min="944" max="944" width="19" style="106" bestFit="1" customWidth="1"/>
    <col min="945" max="945" width="17.140625" style="106" bestFit="1" customWidth="1"/>
    <col min="946" max="946" width="21.140625" style="106" bestFit="1" customWidth="1"/>
    <col min="947" max="947" width="18" style="106" bestFit="1" customWidth="1"/>
    <col min="948" max="948" width="22.140625" style="106" bestFit="1" customWidth="1"/>
    <col min="949" max="949" width="18" style="106" bestFit="1" customWidth="1"/>
    <col min="950" max="950" width="22.140625" style="106" bestFit="1" customWidth="1"/>
    <col min="951" max="951" width="18" style="106" bestFit="1" customWidth="1"/>
    <col min="952" max="952" width="22.140625" style="106" bestFit="1" customWidth="1"/>
    <col min="953" max="953" width="18" style="106" bestFit="1" customWidth="1"/>
    <col min="954" max="954" width="22.140625" style="106" bestFit="1" customWidth="1"/>
    <col min="955" max="955" width="18" style="106" bestFit="1" customWidth="1"/>
    <col min="956" max="956" width="22.140625" style="106" bestFit="1" customWidth="1"/>
    <col min="957" max="957" width="15" style="106" bestFit="1" customWidth="1"/>
    <col min="958" max="958" width="19" style="106" bestFit="1" customWidth="1"/>
    <col min="959" max="959" width="12.85546875" style="106" bestFit="1" customWidth="1"/>
    <col min="960" max="960" width="17.140625" style="106" bestFit="1" customWidth="1"/>
    <col min="961" max="961" width="15" style="106" bestFit="1" customWidth="1"/>
    <col min="962" max="962" width="19" style="106" bestFit="1" customWidth="1"/>
    <col min="963" max="963" width="12.85546875" style="106" bestFit="1" customWidth="1"/>
    <col min="964" max="965" width="17.140625" style="106" bestFit="1" customWidth="1"/>
    <col min="966" max="966" width="21.140625" style="106" bestFit="1" customWidth="1"/>
    <col min="967" max="967" width="5.140625" style="106" bestFit="1" customWidth="1"/>
    <col min="968" max="968" width="8.7109375" style="106" bestFit="1" customWidth="1"/>
    <col min="969" max="969" width="19" style="106" bestFit="1" customWidth="1"/>
    <col min="970" max="970" width="23.140625" style="106" bestFit="1" customWidth="1"/>
    <col min="971" max="971" width="10.7109375" style="106" bestFit="1" customWidth="1"/>
    <col min="972" max="973" width="15" style="106" bestFit="1" customWidth="1"/>
    <col min="974" max="974" width="19" style="106" bestFit="1" customWidth="1"/>
    <col min="975" max="975" width="11.85546875" style="106" bestFit="1" customWidth="1"/>
    <col min="976" max="976" width="16" style="106" bestFit="1" customWidth="1"/>
    <col min="977" max="977" width="11.85546875" style="106" bestFit="1" customWidth="1"/>
    <col min="978" max="978" width="16" style="106" bestFit="1" customWidth="1"/>
    <col min="979" max="979" width="11.85546875" style="106" bestFit="1" customWidth="1"/>
    <col min="980" max="980" width="16" style="106" bestFit="1" customWidth="1"/>
    <col min="981" max="981" width="11.85546875" style="106" bestFit="1" customWidth="1"/>
    <col min="982" max="982" width="16" style="106" bestFit="1" customWidth="1"/>
    <col min="983" max="983" width="10.7109375" style="106" bestFit="1" customWidth="1"/>
    <col min="984" max="984" width="15" style="106" bestFit="1" customWidth="1"/>
    <col min="985" max="985" width="8.7109375" style="106" bestFit="1" customWidth="1"/>
    <col min="986" max="986" width="12.85546875" style="106" bestFit="1" customWidth="1"/>
    <col min="987" max="987" width="6.85546875" style="106" bestFit="1" customWidth="1"/>
    <col min="988" max="989" width="10.7109375" style="106" bestFit="1" customWidth="1"/>
    <col min="990" max="990" width="8.7109375" style="106" bestFit="1" customWidth="1"/>
    <col min="991" max="991" width="10.7109375" style="106" bestFit="1" customWidth="1"/>
    <col min="992" max="992" width="12.85546875" style="106" bestFit="1" customWidth="1"/>
    <col min="993" max="993" width="10.7109375" style="106" bestFit="1" customWidth="1"/>
    <col min="994" max="994" width="12.85546875" style="106" bestFit="1" customWidth="1"/>
    <col min="995" max="996" width="8.7109375" style="106" bestFit="1" customWidth="1"/>
    <col min="997" max="999" width="9.7109375" style="106" bestFit="1" customWidth="1"/>
    <col min="1000" max="1001" width="15" style="106" bestFit="1" customWidth="1"/>
    <col min="1002" max="1002" width="17.140625" style="106" bestFit="1" customWidth="1"/>
    <col min="1003" max="1004" width="10.7109375" style="106" bestFit="1" customWidth="1"/>
    <col min="1005" max="1005" width="17.140625" style="106" bestFit="1" customWidth="1"/>
    <col min="1006" max="1007" width="15" style="106" bestFit="1" customWidth="1"/>
    <col min="1008" max="1009" width="21.140625" style="106" bestFit="1" customWidth="1"/>
    <col min="1010" max="1010" width="12.85546875" style="106" bestFit="1" customWidth="1"/>
    <col min="1011" max="1011" width="8.7109375" style="106" bestFit="1" customWidth="1"/>
    <col min="1012" max="1012" width="15" style="106" bestFit="1" customWidth="1"/>
    <col min="1013" max="1035" width="1.140625" style="106" customWidth="1"/>
    <col min="1036" max="1125" width="8.85546875" style="106"/>
    <col min="1126" max="1127" width="19" style="106" bestFit="1" customWidth="1"/>
    <col min="1128" max="1128" width="13.85546875" style="106" bestFit="1" customWidth="1"/>
    <col min="1129" max="1129" width="19" style="106" bestFit="1" customWidth="1"/>
    <col min="1130" max="1130" width="18" style="106" bestFit="1" customWidth="1"/>
    <col min="1131" max="1131" width="7.85546875" style="106" bestFit="1" customWidth="1"/>
    <col min="1132" max="1132" width="8.7109375" style="106" bestFit="1" customWidth="1"/>
    <col min="1133" max="1133" width="7.85546875" style="106" bestFit="1" customWidth="1"/>
    <col min="1134" max="1135" width="12.85546875" style="106" bestFit="1" customWidth="1"/>
    <col min="1136" max="1137" width="10.7109375" style="106" bestFit="1" customWidth="1"/>
    <col min="1138" max="1138" width="5.140625" style="106" bestFit="1" customWidth="1"/>
    <col min="1139" max="1139" width="6.85546875" style="106" bestFit="1" customWidth="1"/>
    <col min="1140" max="1140" width="5.140625" style="106" bestFit="1" customWidth="1"/>
    <col min="1141" max="1141" width="11.85546875" style="106" bestFit="1" customWidth="1"/>
    <col min="1142" max="1145" width="10.7109375" style="106" bestFit="1" customWidth="1"/>
    <col min="1146" max="1146" width="15" style="106" bestFit="1" customWidth="1"/>
    <col min="1147" max="1147" width="10.7109375" style="106" bestFit="1" customWidth="1"/>
    <col min="1148" max="1148" width="8.7109375" style="106" bestFit="1" customWidth="1"/>
    <col min="1149" max="1149" width="9.7109375" style="106" bestFit="1" customWidth="1"/>
    <col min="1150" max="1150" width="35.42578125" style="106" bestFit="1" customWidth="1"/>
    <col min="1151" max="1152" width="13.85546875" style="106" bestFit="1" customWidth="1"/>
    <col min="1153" max="1153" width="35.42578125" style="106" bestFit="1" customWidth="1"/>
    <col min="1154" max="1154" width="28.140625" style="106" bestFit="1" customWidth="1"/>
    <col min="1155" max="1155" width="15" style="106" bestFit="1" customWidth="1"/>
    <col min="1156" max="1159" width="17.140625" style="106" bestFit="1" customWidth="1"/>
    <col min="1160" max="1160" width="10.7109375" style="106" bestFit="1" customWidth="1"/>
    <col min="1161" max="1161" width="35.42578125" style="106" bestFit="1" customWidth="1"/>
    <col min="1162" max="1162" width="15" style="106" bestFit="1" customWidth="1"/>
    <col min="1163" max="1163" width="11.85546875" style="106" bestFit="1" customWidth="1"/>
    <col min="1164" max="1164" width="33.7109375" style="106" bestFit="1" customWidth="1"/>
    <col min="1165" max="1167" width="15" style="106" bestFit="1" customWidth="1"/>
    <col min="1168" max="1168" width="8.7109375" style="106" bestFit="1" customWidth="1"/>
    <col min="1169" max="1170" width="15" style="106" bestFit="1" customWidth="1"/>
    <col min="1171" max="1171" width="6.85546875" style="106" bestFit="1" customWidth="1"/>
    <col min="1172" max="1172" width="21.140625" style="106" bestFit="1" customWidth="1"/>
    <col min="1173" max="1173" width="23.140625" style="106" bestFit="1" customWidth="1"/>
    <col min="1174" max="1174" width="21.140625" style="106" bestFit="1" customWidth="1"/>
    <col min="1175" max="1177" width="19" style="106" bestFit="1" customWidth="1"/>
    <col min="1178" max="1179" width="17.140625" style="106" bestFit="1" customWidth="1"/>
    <col min="1180" max="1180" width="8.7109375" style="106" bestFit="1" customWidth="1"/>
    <col min="1181" max="1182" width="6.85546875" style="106" bestFit="1" customWidth="1"/>
    <col min="1183" max="1184" width="8.7109375" style="106" bestFit="1" customWidth="1"/>
    <col min="1185" max="1186" width="19" style="106" bestFit="1" customWidth="1"/>
    <col min="1187" max="1188" width="15" style="106" bestFit="1" customWidth="1"/>
    <col min="1189" max="1189" width="21.140625" style="106" bestFit="1" customWidth="1"/>
    <col min="1190" max="1191" width="19" style="106" bestFit="1" customWidth="1"/>
    <col min="1192" max="1192" width="15" style="106" bestFit="1" customWidth="1"/>
    <col min="1193" max="1193" width="23.140625" style="106" bestFit="1" customWidth="1"/>
    <col min="1194" max="1194" width="27.140625" style="106" bestFit="1" customWidth="1"/>
    <col min="1195" max="1196" width="23.140625" style="106" bestFit="1" customWidth="1"/>
    <col min="1197" max="1197" width="27.140625" style="106" bestFit="1" customWidth="1"/>
    <col min="1198" max="1198" width="23.140625" style="106" bestFit="1" customWidth="1"/>
    <col min="1199" max="1199" width="17.140625" style="106" bestFit="1" customWidth="1"/>
    <col min="1200" max="1200" width="19" style="106" bestFit="1" customWidth="1"/>
    <col min="1201" max="1201" width="17.140625" style="106" bestFit="1" customWidth="1"/>
    <col min="1202" max="1202" width="21.140625" style="106" bestFit="1" customWidth="1"/>
    <col min="1203" max="1203" width="18" style="106" bestFit="1" customWidth="1"/>
    <col min="1204" max="1204" width="22.140625" style="106" bestFit="1" customWidth="1"/>
    <col min="1205" max="1205" width="18" style="106" bestFit="1" customWidth="1"/>
    <col min="1206" max="1206" width="22.140625" style="106" bestFit="1" customWidth="1"/>
    <col min="1207" max="1207" width="18" style="106" bestFit="1" customWidth="1"/>
    <col min="1208" max="1208" width="22.140625" style="106" bestFit="1" customWidth="1"/>
    <col min="1209" max="1209" width="18" style="106" bestFit="1" customWidth="1"/>
    <col min="1210" max="1210" width="22.140625" style="106" bestFit="1" customWidth="1"/>
    <col min="1211" max="1211" width="18" style="106" bestFit="1" customWidth="1"/>
    <col min="1212" max="1212" width="22.140625" style="106" bestFit="1" customWidth="1"/>
    <col min="1213" max="1213" width="15" style="106" bestFit="1" customWidth="1"/>
    <col min="1214" max="1214" width="19" style="106" bestFit="1" customWidth="1"/>
    <col min="1215" max="1215" width="12.85546875" style="106" bestFit="1" customWidth="1"/>
    <col min="1216" max="1216" width="17.140625" style="106" bestFit="1" customWidth="1"/>
    <col min="1217" max="1217" width="15" style="106" bestFit="1" customWidth="1"/>
    <col min="1218" max="1218" width="19" style="106" bestFit="1" customWidth="1"/>
    <col min="1219" max="1219" width="12.85546875" style="106" bestFit="1" customWidth="1"/>
    <col min="1220" max="1221" width="17.140625" style="106" bestFit="1" customWidth="1"/>
    <col min="1222" max="1222" width="21.140625" style="106" bestFit="1" customWidth="1"/>
    <col min="1223" max="1223" width="5.140625" style="106" bestFit="1" customWidth="1"/>
    <col min="1224" max="1224" width="8.7109375" style="106" bestFit="1" customWidth="1"/>
    <col min="1225" max="1225" width="19" style="106" bestFit="1" customWidth="1"/>
    <col min="1226" max="1226" width="23.140625" style="106" bestFit="1" customWidth="1"/>
    <col min="1227" max="1227" width="10.7109375" style="106" bestFit="1" customWidth="1"/>
    <col min="1228" max="1229" width="15" style="106" bestFit="1" customWidth="1"/>
    <col min="1230" max="1230" width="19" style="106" bestFit="1" customWidth="1"/>
    <col min="1231" max="1231" width="11.85546875" style="106" bestFit="1" customWidth="1"/>
    <col min="1232" max="1232" width="16" style="106" bestFit="1" customWidth="1"/>
    <col min="1233" max="1233" width="11.85546875" style="106" bestFit="1" customWidth="1"/>
    <col min="1234" max="1234" width="16" style="106" bestFit="1" customWidth="1"/>
    <col min="1235" max="1235" width="11.85546875" style="106" bestFit="1" customWidth="1"/>
    <col min="1236" max="1236" width="16" style="106" bestFit="1" customWidth="1"/>
    <col min="1237" max="1237" width="11.85546875" style="106" bestFit="1" customWidth="1"/>
    <col min="1238" max="1238" width="16" style="106" bestFit="1" customWidth="1"/>
    <col min="1239" max="1239" width="10.7109375" style="106" bestFit="1" customWidth="1"/>
    <col min="1240" max="1240" width="15" style="106" bestFit="1" customWidth="1"/>
    <col min="1241" max="1241" width="8.7109375" style="106" bestFit="1" customWidth="1"/>
    <col min="1242" max="1242" width="12.85546875" style="106" bestFit="1" customWidth="1"/>
    <col min="1243" max="1243" width="6.85546875" style="106" bestFit="1" customWidth="1"/>
    <col min="1244" max="1245" width="10.7109375" style="106" bestFit="1" customWidth="1"/>
    <col min="1246" max="1246" width="8.7109375" style="106" bestFit="1" customWidth="1"/>
    <col min="1247" max="1247" width="10.7109375" style="106" bestFit="1" customWidth="1"/>
    <col min="1248" max="1248" width="12.85546875" style="106" bestFit="1" customWidth="1"/>
    <col min="1249" max="1249" width="10.7109375" style="106" bestFit="1" customWidth="1"/>
    <col min="1250" max="1250" width="12.85546875" style="106" bestFit="1" customWidth="1"/>
    <col min="1251" max="1252" width="8.7109375" style="106" bestFit="1" customWidth="1"/>
    <col min="1253" max="1255" width="9.7109375" style="106" bestFit="1" customWidth="1"/>
    <col min="1256" max="1257" width="15" style="106" bestFit="1" customWidth="1"/>
    <col min="1258" max="1258" width="17.140625" style="106" bestFit="1" customWidth="1"/>
    <col min="1259" max="1260" width="10.7109375" style="106" bestFit="1" customWidth="1"/>
    <col min="1261" max="1261" width="17.140625" style="106" bestFit="1" customWidth="1"/>
    <col min="1262" max="1263" width="15" style="106" bestFit="1" customWidth="1"/>
    <col min="1264" max="1265" width="21.140625" style="106" bestFit="1" customWidth="1"/>
    <col min="1266" max="1266" width="12.85546875" style="106" bestFit="1" customWidth="1"/>
    <col min="1267" max="1267" width="8.7109375" style="106" bestFit="1" customWidth="1"/>
    <col min="1268" max="1268" width="15" style="106" bestFit="1" customWidth="1"/>
    <col min="1269" max="1291" width="1.140625" style="106" customWidth="1"/>
    <col min="1292" max="1381" width="8.85546875" style="106"/>
    <col min="1382" max="1383" width="19" style="106" bestFit="1" customWidth="1"/>
    <col min="1384" max="1384" width="13.85546875" style="106" bestFit="1" customWidth="1"/>
    <col min="1385" max="1385" width="19" style="106" bestFit="1" customWidth="1"/>
    <col min="1386" max="1386" width="18" style="106" bestFit="1" customWidth="1"/>
    <col min="1387" max="1387" width="7.85546875" style="106" bestFit="1" customWidth="1"/>
    <col min="1388" max="1388" width="8.7109375" style="106" bestFit="1" customWidth="1"/>
    <col min="1389" max="1389" width="7.85546875" style="106" bestFit="1" customWidth="1"/>
    <col min="1390" max="1391" width="12.85546875" style="106" bestFit="1" customWidth="1"/>
    <col min="1392" max="1393" width="10.7109375" style="106" bestFit="1" customWidth="1"/>
    <col min="1394" max="1394" width="5.140625" style="106" bestFit="1" customWidth="1"/>
    <col min="1395" max="1395" width="6.85546875" style="106" bestFit="1" customWidth="1"/>
    <col min="1396" max="1396" width="5.140625" style="106" bestFit="1" customWidth="1"/>
    <col min="1397" max="1397" width="11.85546875" style="106" bestFit="1" customWidth="1"/>
    <col min="1398" max="1401" width="10.7109375" style="106" bestFit="1" customWidth="1"/>
    <col min="1402" max="1402" width="15" style="106" bestFit="1" customWidth="1"/>
    <col min="1403" max="1403" width="10.7109375" style="106" bestFit="1" customWidth="1"/>
    <col min="1404" max="1404" width="8.7109375" style="106" bestFit="1" customWidth="1"/>
    <col min="1405" max="1405" width="9.7109375" style="106" bestFit="1" customWidth="1"/>
    <col min="1406" max="1406" width="35.42578125" style="106" bestFit="1" customWidth="1"/>
    <col min="1407" max="1408" width="13.85546875" style="106" bestFit="1" customWidth="1"/>
    <col min="1409" max="1409" width="35.42578125" style="106" bestFit="1" customWidth="1"/>
    <col min="1410" max="1410" width="28.140625" style="106" bestFit="1" customWidth="1"/>
    <col min="1411" max="1411" width="15" style="106" bestFit="1" customWidth="1"/>
    <col min="1412" max="1415" width="17.140625" style="106" bestFit="1" customWidth="1"/>
    <col min="1416" max="1416" width="10.7109375" style="106" bestFit="1" customWidth="1"/>
    <col min="1417" max="1417" width="35.42578125" style="106" bestFit="1" customWidth="1"/>
    <col min="1418" max="1418" width="15" style="106" bestFit="1" customWidth="1"/>
    <col min="1419" max="1419" width="11.85546875" style="106" bestFit="1" customWidth="1"/>
    <col min="1420" max="1420" width="33.7109375" style="106" bestFit="1" customWidth="1"/>
    <col min="1421" max="1423" width="15" style="106" bestFit="1" customWidth="1"/>
    <col min="1424" max="1424" width="8.7109375" style="106" bestFit="1" customWidth="1"/>
    <col min="1425" max="1426" width="15" style="106" bestFit="1" customWidth="1"/>
    <col min="1427" max="1427" width="6.85546875" style="106" bestFit="1" customWidth="1"/>
    <col min="1428" max="1428" width="21.140625" style="106" bestFit="1" customWidth="1"/>
    <col min="1429" max="1429" width="23.140625" style="106" bestFit="1" customWidth="1"/>
    <col min="1430" max="1430" width="21.140625" style="106" bestFit="1" customWidth="1"/>
    <col min="1431" max="1433" width="19" style="106" bestFit="1" customWidth="1"/>
    <col min="1434" max="1435" width="17.140625" style="106" bestFit="1" customWidth="1"/>
    <col min="1436" max="1436" width="8.7109375" style="106" bestFit="1" customWidth="1"/>
    <col min="1437" max="1438" width="6.85546875" style="106" bestFit="1" customWidth="1"/>
    <col min="1439" max="1440" width="8.7109375" style="106" bestFit="1" customWidth="1"/>
    <col min="1441" max="1442" width="19" style="106" bestFit="1" customWidth="1"/>
    <col min="1443" max="1444" width="15" style="106" bestFit="1" customWidth="1"/>
    <col min="1445" max="1445" width="21.140625" style="106" bestFit="1" customWidth="1"/>
    <col min="1446" max="1447" width="19" style="106" bestFit="1" customWidth="1"/>
    <col min="1448" max="1448" width="15" style="106" bestFit="1" customWidth="1"/>
    <col min="1449" max="1449" width="23.140625" style="106" bestFit="1" customWidth="1"/>
    <col min="1450" max="1450" width="27.140625" style="106" bestFit="1" customWidth="1"/>
    <col min="1451" max="1452" width="23.140625" style="106" bestFit="1" customWidth="1"/>
    <col min="1453" max="1453" width="27.140625" style="106" bestFit="1" customWidth="1"/>
    <col min="1454" max="1454" width="23.140625" style="106" bestFit="1" customWidth="1"/>
    <col min="1455" max="1455" width="17.140625" style="106" bestFit="1" customWidth="1"/>
    <col min="1456" max="1456" width="19" style="106" bestFit="1" customWidth="1"/>
    <col min="1457" max="1457" width="17.140625" style="106" bestFit="1" customWidth="1"/>
    <col min="1458" max="1458" width="21.140625" style="106" bestFit="1" customWidth="1"/>
    <col min="1459" max="1459" width="18" style="106" bestFit="1" customWidth="1"/>
    <col min="1460" max="1460" width="22.140625" style="106" bestFit="1" customWidth="1"/>
    <col min="1461" max="1461" width="18" style="106" bestFit="1" customWidth="1"/>
    <col min="1462" max="1462" width="22.140625" style="106" bestFit="1" customWidth="1"/>
    <col min="1463" max="1463" width="18" style="106" bestFit="1" customWidth="1"/>
    <col min="1464" max="1464" width="22.140625" style="106" bestFit="1" customWidth="1"/>
    <col min="1465" max="1465" width="18" style="106" bestFit="1" customWidth="1"/>
    <col min="1466" max="1466" width="22.140625" style="106" bestFit="1" customWidth="1"/>
    <col min="1467" max="1467" width="18" style="106" bestFit="1" customWidth="1"/>
    <col min="1468" max="1468" width="22.140625" style="106" bestFit="1" customWidth="1"/>
    <col min="1469" max="1469" width="15" style="106" bestFit="1" customWidth="1"/>
    <col min="1470" max="1470" width="19" style="106" bestFit="1" customWidth="1"/>
    <col min="1471" max="1471" width="12.85546875" style="106" bestFit="1" customWidth="1"/>
    <col min="1472" max="1472" width="17.140625" style="106" bestFit="1" customWidth="1"/>
    <col min="1473" max="1473" width="15" style="106" bestFit="1" customWidth="1"/>
    <col min="1474" max="1474" width="19" style="106" bestFit="1" customWidth="1"/>
    <col min="1475" max="1475" width="12.85546875" style="106" bestFit="1" customWidth="1"/>
    <col min="1476" max="1477" width="17.140625" style="106" bestFit="1" customWidth="1"/>
    <col min="1478" max="1478" width="21.140625" style="106" bestFit="1" customWidth="1"/>
    <col min="1479" max="1479" width="5.140625" style="106" bestFit="1" customWidth="1"/>
    <col min="1480" max="1480" width="8.7109375" style="106" bestFit="1" customWidth="1"/>
    <col min="1481" max="1481" width="19" style="106" bestFit="1" customWidth="1"/>
    <col min="1482" max="1482" width="23.140625" style="106" bestFit="1" customWidth="1"/>
    <col min="1483" max="1483" width="10.7109375" style="106" bestFit="1" customWidth="1"/>
    <col min="1484" max="1485" width="15" style="106" bestFit="1" customWidth="1"/>
    <col min="1486" max="1486" width="19" style="106" bestFit="1" customWidth="1"/>
    <col min="1487" max="1487" width="11.85546875" style="106" bestFit="1" customWidth="1"/>
    <col min="1488" max="1488" width="16" style="106" bestFit="1" customWidth="1"/>
    <col min="1489" max="1489" width="11.85546875" style="106" bestFit="1" customWidth="1"/>
    <col min="1490" max="1490" width="16" style="106" bestFit="1" customWidth="1"/>
    <col min="1491" max="1491" width="11.85546875" style="106" bestFit="1" customWidth="1"/>
    <col min="1492" max="1492" width="16" style="106" bestFit="1" customWidth="1"/>
    <col min="1493" max="1493" width="11.85546875" style="106" bestFit="1" customWidth="1"/>
    <col min="1494" max="1494" width="16" style="106" bestFit="1" customWidth="1"/>
    <col min="1495" max="1495" width="10.7109375" style="106" bestFit="1" customWidth="1"/>
    <col min="1496" max="1496" width="15" style="106" bestFit="1" customWidth="1"/>
    <col min="1497" max="1497" width="8.7109375" style="106" bestFit="1" customWidth="1"/>
    <col min="1498" max="1498" width="12.85546875" style="106" bestFit="1" customWidth="1"/>
    <col min="1499" max="1499" width="6.85546875" style="106" bestFit="1" customWidth="1"/>
    <col min="1500" max="1501" width="10.7109375" style="106" bestFit="1" customWidth="1"/>
    <col min="1502" max="1502" width="8.7109375" style="106" bestFit="1" customWidth="1"/>
    <col min="1503" max="1503" width="10.7109375" style="106" bestFit="1" customWidth="1"/>
    <col min="1504" max="1504" width="12.85546875" style="106" bestFit="1" customWidth="1"/>
    <col min="1505" max="1505" width="10.7109375" style="106" bestFit="1" customWidth="1"/>
    <col min="1506" max="1506" width="12.85546875" style="106" bestFit="1" customWidth="1"/>
    <col min="1507" max="1508" width="8.7109375" style="106" bestFit="1" customWidth="1"/>
    <col min="1509" max="1511" width="9.7109375" style="106" bestFit="1" customWidth="1"/>
    <col min="1512" max="1513" width="15" style="106" bestFit="1" customWidth="1"/>
    <col min="1514" max="1514" width="17.140625" style="106" bestFit="1" customWidth="1"/>
    <col min="1515" max="1516" width="10.7109375" style="106" bestFit="1" customWidth="1"/>
    <col min="1517" max="1517" width="17.140625" style="106" bestFit="1" customWidth="1"/>
    <col min="1518" max="1519" width="15" style="106" bestFit="1" customWidth="1"/>
    <col min="1520" max="1521" width="21.140625" style="106" bestFit="1" customWidth="1"/>
    <col min="1522" max="1522" width="12.85546875" style="106" bestFit="1" customWidth="1"/>
    <col min="1523" max="1523" width="8.7109375" style="106" bestFit="1" customWidth="1"/>
    <col min="1524" max="1524" width="15" style="106" bestFit="1" customWidth="1"/>
    <col min="1525" max="1547" width="1.140625" style="106" customWidth="1"/>
    <col min="1548" max="1637" width="8.85546875" style="106"/>
    <col min="1638" max="1639" width="19" style="106" bestFit="1" customWidth="1"/>
    <col min="1640" max="1640" width="13.85546875" style="106" bestFit="1" customWidth="1"/>
    <col min="1641" max="1641" width="19" style="106" bestFit="1" customWidth="1"/>
    <col min="1642" max="1642" width="18" style="106" bestFit="1" customWidth="1"/>
    <col min="1643" max="1643" width="7.85546875" style="106" bestFit="1" customWidth="1"/>
    <col min="1644" max="1644" width="8.7109375" style="106" bestFit="1" customWidth="1"/>
    <col min="1645" max="1645" width="7.85546875" style="106" bestFit="1" customWidth="1"/>
    <col min="1646" max="1647" width="12.85546875" style="106" bestFit="1" customWidth="1"/>
    <col min="1648" max="1649" width="10.7109375" style="106" bestFit="1" customWidth="1"/>
    <col min="1650" max="1650" width="5.140625" style="106" bestFit="1" customWidth="1"/>
    <col min="1651" max="1651" width="6.85546875" style="106" bestFit="1" customWidth="1"/>
    <col min="1652" max="1652" width="5.140625" style="106" bestFit="1" customWidth="1"/>
    <col min="1653" max="1653" width="11.85546875" style="106" bestFit="1" customWidth="1"/>
    <col min="1654" max="1657" width="10.7109375" style="106" bestFit="1" customWidth="1"/>
    <col min="1658" max="1658" width="15" style="106" bestFit="1" customWidth="1"/>
    <col min="1659" max="1659" width="10.7109375" style="106" bestFit="1" customWidth="1"/>
    <col min="1660" max="1660" width="8.7109375" style="106" bestFit="1" customWidth="1"/>
    <col min="1661" max="1661" width="9.7109375" style="106" bestFit="1" customWidth="1"/>
    <col min="1662" max="1662" width="35.42578125" style="106" bestFit="1" customWidth="1"/>
    <col min="1663" max="1664" width="13.85546875" style="106" bestFit="1" customWidth="1"/>
    <col min="1665" max="1665" width="35.42578125" style="106" bestFit="1" customWidth="1"/>
    <col min="1666" max="1666" width="28.140625" style="106" bestFit="1" customWidth="1"/>
    <col min="1667" max="1667" width="15" style="106" bestFit="1" customWidth="1"/>
    <col min="1668" max="1671" width="17.140625" style="106" bestFit="1" customWidth="1"/>
    <col min="1672" max="1672" width="10.7109375" style="106" bestFit="1" customWidth="1"/>
    <col min="1673" max="1673" width="35.42578125" style="106" bestFit="1" customWidth="1"/>
    <col min="1674" max="1674" width="15" style="106" bestFit="1" customWidth="1"/>
    <col min="1675" max="1675" width="11.85546875" style="106" bestFit="1" customWidth="1"/>
    <col min="1676" max="1676" width="33.7109375" style="106" bestFit="1" customWidth="1"/>
    <col min="1677" max="1679" width="15" style="106" bestFit="1" customWidth="1"/>
    <col min="1680" max="1680" width="8.7109375" style="106" bestFit="1" customWidth="1"/>
    <col min="1681" max="1682" width="15" style="106" bestFit="1" customWidth="1"/>
    <col min="1683" max="1683" width="6.85546875" style="106" bestFit="1" customWidth="1"/>
    <col min="1684" max="1684" width="21.140625" style="106" bestFit="1" customWidth="1"/>
    <col min="1685" max="1685" width="23.140625" style="106" bestFit="1" customWidth="1"/>
    <col min="1686" max="1686" width="21.140625" style="106" bestFit="1" customWidth="1"/>
    <col min="1687" max="1689" width="19" style="106" bestFit="1" customWidth="1"/>
    <col min="1690" max="1691" width="17.140625" style="106" bestFit="1" customWidth="1"/>
    <col min="1692" max="1692" width="8.7109375" style="106" bestFit="1" customWidth="1"/>
    <col min="1693" max="1694" width="6.85546875" style="106" bestFit="1" customWidth="1"/>
    <col min="1695" max="1696" width="8.7109375" style="106" bestFit="1" customWidth="1"/>
    <col min="1697" max="1698" width="19" style="106" bestFit="1" customWidth="1"/>
    <col min="1699" max="1700" width="15" style="106" bestFit="1" customWidth="1"/>
    <col min="1701" max="1701" width="21.140625" style="106" bestFit="1" customWidth="1"/>
    <col min="1702" max="1703" width="19" style="106" bestFit="1" customWidth="1"/>
    <col min="1704" max="1704" width="15" style="106" bestFit="1" customWidth="1"/>
    <col min="1705" max="1705" width="23.140625" style="106" bestFit="1" customWidth="1"/>
    <col min="1706" max="1706" width="27.140625" style="106" bestFit="1" customWidth="1"/>
    <col min="1707" max="1708" width="23.140625" style="106" bestFit="1" customWidth="1"/>
    <col min="1709" max="1709" width="27.140625" style="106" bestFit="1" customWidth="1"/>
    <col min="1710" max="1710" width="23.140625" style="106" bestFit="1" customWidth="1"/>
    <col min="1711" max="1711" width="17.140625" style="106" bestFit="1" customWidth="1"/>
    <col min="1712" max="1712" width="19" style="106" bestFit="1" customWidth="1"/>
    <col min="1713" max="1713" width="17.140625" style="106" bestFit="1" customWidth="1"/>
    <col min="1714" max="1714" width="21.140625" style="106" bestFit="1" customWidth="1"/>
    <col min="1715" max="1715" width="18" style="106" bestFit="1" customWidth="1"/>
    <col min="1716" max="1716" width="22.140625" style="106" bestFit="1" customWidth="1"/>
    <col min="1717" max="1717" width="18" style="106" bestFit="1" customWidth="1"/>
    <col min="1718" max="1718" width="22.140625" style="106" bestFit="1" customWidth="1"/>
    <col min="1719" max="1719" width="18" style="106" bestFit="1" customWidth="1"/>
    <col min="1720" max="1720" width="22.140625" style="106" bestFit="1" customWidth="1"/>
    <col min="1721" max="1721" width="18" style="106" bestFit="1" customWidth="1"/>
    <col min="1722" max="1722" width="22.140625" style="106" bestFit="1" customWidth="1"/>
    <col min="1723" max="1723" width="18" style="106" bestFit="1" customWidth="1"/>
    <col min="1724" max="1724" width="22.140625" style="106" bestFit="1" customWidth="1"/>
    <col min="1725" max="1725" width="15" style="106" bestFit="1" customWidth="1"/>
    <col min="1726" max="1726" width="19" style="106" bestFit="1" customWidth="1"/>
    <col min="1727" max="1727" width="12.85546875" style="106" bestFit="1" customWidth="1"/>
    <col min="1728" max="1728" width="17.140625" style="106" bestFit="1" customWidth="1"/>
    <col min="1729" max="1729" width="15" style="106" bestFit="1" customWidth="1"/>
    <col min="1730" max="1730" width="19" style="106" bestFit="1" customWidth="1"/>
    <col min="1731" max="1731" width="12.85546875" style="106" bestFit="1" customWidth="1"/>
    <col min="1732" max="1733" width="17.140625" style="106" bestFit="1" customWidth="1"/>
    <col min="1734" max="1734" width="21.140625" style="106" bestFit="1" customWidth="1"/>
    <col min="1735" max="1735" width="5.140625" style="106" bestFit="1" customWidth="1"/>
    <col min="1736" max="1736" width="8.7109375" style="106" bestFit="1" customWidth="1"/>
    <col min="1737" max="1737" width="19" style="106" bestFit="1" customWidth="1"/>
    <col min="1738" max="1738" width="23.140625" style="106" bestFit="1" customWidth="1"/>
    <col min="1739" max="1739" width="10.7109375" style="106" bestFit="1" customWidth="1"/>
    <col min="1740" max="1741" width="15" style="106" bestFit="1" customWidth="1"/>
    <col min="1742" max="1742" width="19" style="106" bestFit="1" customWidth="1"/>
    <col min="1743" max="1743" width="11.85546875" style="106" bestFit="1" customWidth="1"/>
    <col min="1744" max="1744" width="16" style="106" bestFit="1" customWidth="1"/>
    <col min="1745" max="1745" width="11.85546875" style="106" bestFit="1" customWidth="1"/>
    <col min="1746" max="1746" width="16" style="106" bestFit="1" customWidth="1"/>
    <col min="1747" max="1747" width="11.85546875" style="106" bestFit="1" customWidth="1"/>
    <col min="1748" max="1748" width="16" style="106" bestFit="1" customWidth="1"/>
    <col min="1749" max="1749" width="11.85546875" style="106" bestFit="1" customWidth="1"/>
    <col min="1750" max="1750" width="16" style="106" bestFit="1" customWidth="1"/>
    <col min="1751" max="1751" width="10.7109375" style="106" bestFit="1" customWidth="1"/>
    <col min="1752" max="1752" width="15" style="106" bestFit="1" customWidth="1"/>
    <col min="1753" max="1753" width="8.7109375" style="106" bestFit="1" customWidth="1"/>
    <col min="1754" max="1754" width="12.85546875" style="106" bestFit="1" customWidth="1"/>
    <col min="1755" max="1755" width="6.85546875" style="106" bestFit="1" customWidth="1"/>
    <col min="1756" max="1757" width="10.7109375" style="106" bestFit="1" customWidth="1"/>
    <col min="1758" max="1758" width="8.7109375" style="106" bestFit="1" customWidth="1"/>
    <col min="1759" max="1759" width="10.7109375" style="106" bestFit="1" customWidth="1"/>
    <col min="1760" max="1760" width="12.85546875" style="106" bestFit="1" customWidth="1"/>
    <col min="1761" max="1761" width="10.7109375" style="106" bestFit="1" customWidth="1"/>
    <col min="1762" max="1762" width="12.85546875" style="106" bestFit="1" customWidth="1"/>
    <col min="1763" max="1764" width="8.7109375" style="106" bestFit="1" customWidth="1"/>
    <col min="1765" max="1767" width="9.7109375" style="106" bestFit="1" customWidth="1"/>
    <col min="1768" max="1769" width="15" style="106" bestFit="1" customWidth="1"/>
    <col min="1770" max="1770" width="17.140625" style="106" bestFit="1" customWidth="1"/>
    <col min="1771" max="1772" width="10.7109375" style="106" bestFit="1" customWidth="1"/>
    <col min="1773" max="1773" width="17.140625" style="106" bestFit="1" customWidth="1"/>
    <col min="1774" max="1775" width="15" style="106" bestFit="1" customWidth="1"/>
    <col min="1776" max="1777" width="21.140625" style="106" bestFit="1" customWidth="1"/>
    <col min="1778" max="1778" width="12.85546875" style="106" bestFit="1" customWidth="1"/>
    <col min="1779" max="1779" width="8.7109375" style="106" bestFit="1" customWidth="1"/>
    <col min="1780" max="1780" width="15" style="106" bestFit="1" customWidth="1"/>
    <col min="1781" max="1803" width="1.140625" style="106" customWidth="1"/>
    <col min="1804" max="1893" width="8.85546875" style="106"/>
    <col min="1894" max="1895" width="19" style="106" bestFit="1" customWidth="1"/>
    <col min="1896" max="1896" width="13.85546875" style="106" bestFit="1" customWidth="1"/>
    <col min="1897" max="1897" width="19" style="106" bestFit="1" customWidth="1"/>
    <col min="1898" max="1898" width="18" style="106" bestFit="1" customWidth="1"/>
    <col min="1899" max="1899" width="7.85546875" style="106" bestFit="1" customWidth="1"/>
    <col min="1900" max="1900" width="8.7109375" style="106" bestFit="1" customWidth="1"/>
    <col min="1901" max="1901" width="7.85546875" style="106" bestFit="1" customWidth="1"/>
    <col min="1902" max="1903" width="12.85546875" style="106" bestFit="1" customWidth="1"/>
    <col min="1904" max="1905" width="10.7109375" style="106" bestFit="1" customWidth="1"/>
    <col min="1906" max="1906" width="5.140625" style="106" bestFit="1" customWidth="1"/>
    <col min="1907" max="1907" width="6.85546875" style="106" bestFit="1" customWidth="1"/>
    <col min="1908" max="1908" width="5.140625" style="106" bestFit="1" customWidth="1"/>
    <col min="1909" max="1909" width="11.85546875" style="106" bestFit="1" customWidth="1"/>
    <col min="1910" max="1913" width="10.7109375" style="106" bestFit="1" customWidth="1"/>
    <col min="1914" max="1914" width="15" style="106" bestFit="1" customWidth="1"/>
    <col min="1915" max="1915" width="10.7109375" style="106" bestFit="1" customWidth="1"/>
    <col min="1916" max="1916" width="8.7109375" style="106" bestFit="1" customWidth="1"/>
    <col min="1917" max="1917" width="9.7109375" style="106" bestFit="1" customWidth="1"/>
    <col min="1918" max="1918" width="35.42578125" style="106" bestFit="1" customWidth="1"/>
    <col min="1919" max="1920" width="13.85546875" style="106" bestFit="1" customWidth="1"/>
    <col min="1921" max="1921" width="35.42578125" style="106" bestFit="1" customWidth="1"/>
    <col min="1922" max="1922" width="28.140625" style="106" bestFit="1" customWidth="1"/>
    <col min="1923" max="1923" width="15" style="106" bestFit="1" customWidth="1"/>
    <col min="1924" max="1927" width="17.140625" style="106" bestFit="1" customWidth="1"/>
    <col min="1928" max="1928" width="10.7109375" style="106" bestFit="1" customWidth="1"/>
    <col min="1929" max="1929" width="35.42578125" style="106" bestFit="1" customWidth="1"/>
    <col min="1930" max="1930" width="15" style="106" bestFit="1" customWidth="1"/>
    <col min="1931" max="1931" width="11.85546875" style="106" bestFit="1" customWidth="1"/>
    <col min="1932" max="1932" width="33.7109375" style="106" bestFit="1" customWidth="1"/>
    <col min="1933" max="1935" width="15" style="106" bestFit="1" customWidth="1"/>
    <col min="1936" max="1936" width="8.7109375" style="106" bestFit="1" customWidth="1"/>
    <col min="1937" max="1938" width="15" style="106" bestFit="1" customWidth="1"/>
    <col min="1939" max="1939" width="6.85546875" style="106" bestFit="1" customWidth="1"/>
    <col min="1940" max="1940" width="21.140625" style="106" bestFit="1" customWidth="1"/>
    <col min="1941" max="1941" width="23.140625" style="106" bestFit="1" customWidth="1"/>
    <col min="1942" max="1942" width="21.140625" style="106" bestFit="1" customWidth="1"/>
    <col min="1943" max="1945" width="19" style="106" bestFit="1" customWidth="1"/>
    <col min="1946" max="1947" width="17.140625" style="106" bestFit="1" customWidth="1"/>
    <col min="1948" max="1948" width="8.7109375" style="106" bestFit="1" customWidth="1"/>
    <col min="1949" max="1950" width="6.85546875" style="106" bestFit="1" customWidth="1"/>
    <col min="1951" max="1952" width="8.7109375" style="106" bestFit="1" customWidth="1"/>
    <col min="1953" max="1954" width="19" style="106" bestFit="1" customWidth="1"/>
    <col min="1955" max="1956" width="15" style="106" bestFit="1" customWidth="1"/>
    <col min="1957" max="1957" width="21.140625" style="106" bestFit="1" customWidth="1"/>
    <col min="1958" max="1959" width="19" style="106" bestFit="1" customWidth="1"/>
    <col min="1960" max="1960" width="15" style="106" bestFit="1" customWidth="1"/>
    <col min="1961" max="1961" width="23.140625" style="106" bestFit="1" customWidth="1"/>
    <col min="1962" max="1962" width="27.140625" style="106" bestFit="1" customWidth="1"/>
    <col min="1963" max="1964" width="23.140625" style="106" bestFit="1" customWidth="1"/>
    <col min="1965" max="1965" width="27.140625" style="106" bestFit="1" customWidth="1"/>
    <col min="1966" max="1966" width="23.140625" style="106" bestFit="1" customWidth="1"/>
    <col min="1967" max="1967" width="17.140625" style="106" bestFit="1" customWidth="1"/>
    <col min="1968" max="1968" width="19" style="106" bestFit="1" customWidth="1"/>
    <col min="1969" max="1969" width="17.140625" style="106" bestFit="1" customWidth="1"/>
    <col min="1970" max="1970" width="21.140625" style="106" bestFit="1" customWidth="1"/>
    <col min="1971" max="1971" width="18" style="106" bestFit="1" customWidth="1"/>
    <col min="1972" max="1972" width="22.140625" style="106" bestFit="1" customWidth="1"/>
    <col min="1973" max="1973" width="18" style="106" bestFit="1" customWidth="1"/>
    <col min="1974" max="1974" width="22.140625" style="106" bestFit="1" customWidth="1"/>
    <col min="1975" max="1975" width="18" style="106" bestFit="1" customWidth="1"/>
    <col min="1976" max="1976" width="22.140625" style="106" bestFit="1" customWidth="1"/>
    <col min="1977" max="1977" width="18" style="106" bestFit="1" customWidth="1"/>
    <col min="1978" max="1978" width="22.140625" style="106" bestFit="1" customWidth="1"/>
    <col min="1979" max="1979" width="18" style="106" bestFit="1" customWidth="1"/>
    <col min="1980" max="1980" width="22.140625" style="106" bestFit="1" customWidth="1"/>
    <col min="1981" max="1981" width="15" style="106" bestFit="1" customWidth="1"/>
    <col min="1982" max="1982" width="19" style="106" bestFit="1" customWidth="1"/>
    <col min="1983" max="1983" width="12.85546875" style="106" bestFit="1" customWidth="1"/>
    <col min="1984" max="1984" width="17.140625" style="106" bestFit="1" customWidth="1"/>
    <col min="1985" max="1985" width="15" style="106" bestFit="1" customWidth="1"/>
    <col min="1986" max="1986" width="19" style="106" bestFit="1" customWidth="1"/>
    <col min="1987" max="1987" width="12.85546875" style="106" bestFit="1" customWidth="1"/>
    <col min="1988" max="1989" width="17.140625" style="106" bestFit="1" customWidth="1"/>
    <col min="1990" max="1990" width="21.140625" style="106" bestFit="1" customWidth="1"/>
    <col min="1991" max="1991" width="5.140625" style="106" bestFit="1" customWidth="1"/>
    <col min="1992" max="1992" width="8.7109375" style="106" bestFit="1" customWidth="1"/>
    <col min="1993" max="1993" width="19" style="106" bestFit="1" customWidth="1"/>
    <col min="1994" max="1994" width="23.140625" style="106" bestFit="1" customWidth="1"/>
    <col min="1995" max="1995" width="10.7109375" style="106" bestFit="1" customWidth="1"/>
    <col min="1996" max="1997" width="15" style="106" bestFit="1" customWidth="1"/>
    <col min="1998" max="1998" width="19" style="106" bestFit="1" customWidth="1"/>
    <col min="1999" max="1999" width="11.85546875" style="106" bestFit="1" customWidth="1"/>
    <col min="2000" max="2000" width="16" style="106" bestFit="1" customWidth="1"/>
    <col min="2001" max="2001" width="11.85546875" style="106" bestFit="1" customWidth="1"/>
    <col min="2002" max="2002" width="16" style="106" bestFit="1" customWidth="1"/>
    <col min="2003" max="2003" width="11.85546875" style="106" bestFit="1" customWidth="1"/>
    <col min="2004" max="2004" width="16" style="106" bestFit="1" customWidth="1"/>
    <col min="2005" max="2005" width="11.85546875" style="106" bestFit="1" customWidth="1"/>
    <col min="2006" max="2006" width="16" style="106" bestFit="1" customWidth="1"/>
    <col min="2007" max="2007" width="10.7109375" style="106" bestFit="1" customWidth="1"/>
    <col min="2008" max="2008" width="15" style="106" bestFit="1" customWidth="1"/>
    <col min="2009" max="2009" width="8.7109375" style="106" bestFit="1" customWidth="1"/>
    <col min="2010" max="2010" width="12.85546875" style="106" bestFit="1" customWidth="1"/>
    <col min="2011" max="2011" width="6.85546875" style="106" bestFit="1" customWidth="1"/>
    <col min="2012" max="2013" width="10.7109375" style="106" bestFit="1" customWidth="1"/>
    <col min="2014" max="2014" width="8.7109375" style="106" bestFit="1" customWidth="1"/>
    <col min="2015" max="2015" width="10.7109375" style="106" bestFit="1" customWidth="1"/>
    <col min="2016" max="2016" width="12.85546875" style="106" bestFit="1" customWidth="1"/>
    <col min="2017" max="2017" width="10.7109375" style="106" bestFit="1" customWidth="1"/>
    <col min="2018" max="2018" width="12.85546875" style="106" bestFit="1" customWidth="1"/>
    <col min="2019" max="2020" width="8.7109375" style="106" bestFit="1" customWidth="1"/>
    <col min="2021" max="2023" width="9.7109375" style="106" bestFit="1" customWidth="1"/>
    <col min="2024" max="2025" width="15" style="106" bestFit="1" customWidth="1"/>
    <col min="2026" max="2026" width="17.140625" style="106" bestFit="1" customWidth="1"/>
    <col min="2027" max="2028" width="10.7109375" style="106" bestFit="1" customWidth="1"/>
    <col min="2029" max="2029" width="17.140625" style="106" bestFit="1" customWidth="1"/>
    <col min="2030" max="2031" width="15" style="106" bestFit="1" customWidth="1"/>
    <col min="2032" max="2033" width="21.140625" style="106" bestFit="1" customWidth="1"/>
    <col min="2034" max="2034" width="12.85546875" style="106" bestFit="1" customWidth="1"/>
    <col min="2035" max="2035" width="8.7109375" style="106" bestFit="1" customWidth="1"/>
    <col min="2036" max="2036" width="15" style="106" bestFit="1" customWidth="1"/>
    <col min="2037" max="2059" width="1.140625" style="106" customWidth="1"/>
    <col min="2060" max="2149" width="8.85546875" style="106"/>
    <col min="2150" max="2151" width="19" style="106" bestFit="1" customWidth="1"/>
    <col min="2152" max="2152" width="13.85546875" style="106" bestFit="1" customWidth="1"/>
    <col min="2153" max="2153" width="19" style="106" bestFit="1" customWidth="1"/>
    <col min="2154" max="2154" width="18" style="106" bestFit="1" customWidth="1"/>
    <col min="2155" max="2155" width="7.85546875" style="106" bestFit="1" customWidth="1"/>
    <col min="2156" max="2156" width="8.7109375" style="106" bestFit="1" customWidth="1"/>
    <col min="2157" max="2157" width="7.85546875" style="106" bestFit="1" customWidth="1"/>
    <col min="2158" max="2159" width="12.85546875" style="106" bestFit="1" customWidth="1"/>
    <col min="2160" max="2161" width="10.7109375" style="106" bestFit="1" customWidth="1"/>
    <col min="2162" max="2162" width="5.140625" style="106" bestFit="1" customWidth="1"/>
    <col min="2163" max="2163" width="6.85546875" style="106" bestFit="1" customWidth="1"/>
    <col min="2164" max="2164" width="5.140625" style="106" bestFit="1" customWidth="1"/>
    <col min="2165" max="2165" width="11.85546875" style="106" bestFit="1" customWidth="1"/>
    <col min="2166" max="2169" width="10.7109375" style="106" bestFit="1" customWidth="1"/>
    <col min="2170" max="2170" width="15" style="106" bestFit="1" customWidth="1"/>
    <col min="2171" max="2171" width="10.7109375" style="106" bestFit="1" customWidth="1"/>
    <col min="2172" max="2172" width="8.7109375" style="106" bestFit="1" customWidth="1"/>
    <col min="2173" max="2173" width="9.7109375" style="106" bestFit="1" customWidth="1"/>
    <col min="2174" max="2174" width="35.42578125" style="106" bestFit="1" customWidth="1"/>
    <col min="2175" max="2176" width="13.85546875" style="106" bestFit="1" customWidth="1"/>
    <col min="2177" max="2177" width="35.42578125" style="106" bestFit="1" customWidth="1"/>
    <col min="2178" max="2178" width="28.140625" style="106" bestFit="1" customWidth="1"/>
    <col min="2179" max="2179" width="15" style="106" bestFit="1" customWidth="1"/>
    <col min="2180" max="2183" width="17.140625" style="106" bestFit="1" customWidth="1"/>
    <col min="2184" max="2184" width="10.7109375" style="106" bestFit="1" customWidth="1"/>
    <col min="2185" max="2185" width="35.42578125" style="106" bestFit="1" customWidth="1"/>
    <col min="2186" max="2186" width="15" style="106" bestFit="1" customWidth="1"/>
    <col min="2187" max="2187" width="11.85546875" style="106" bestFit="1" customWidth="1"/>
    <col min="2188" max="2188" width="33.7109375" style="106" bestFit="1" customWidth="1"/>
    <col min="2189" max="2191" width="15" style="106" bestFit="1" customWidth="1"/>
    <col min="2192" max="2192" width="8.7109375" style="106" bestFit="1" customWidth="1"/>
    <col min="2193" max="2194" width="15" style="106" bestFit="1" customWidth="1"/>
    <col min="2195" max="2195" width="6.85546875" style="106" bestFit="1" customWidth="1"/>
    <col min="2196" max="2196" width="21.140625" style="106" bestFit="1" customWidth="1"/>
    <col min="2197" max="2197" width="23.140625" style="106" bestFit="1" customWidth="1"/>
    <col min="2198" max="2198" width="21.140625" style="106" bestFit="1" customWidth="1"/>
    <col min="2199" max="2201" width="19" style="106" bestFit="1" customWidth="1"/>
    <col min="2202" max="2203" width="17.140625" style="106" bestFit="1" customWidth="1"/>
    <col min="2204" max="2204" width="8.7109375" style="106" bestFit="1" customWidth="1"/>
    <col min="2205" max="2206" width="6.85546875" style="106" bestFit="1" customWidth="1"/>
    <col min="2207" max="2208" width="8.7109375" style="106" bestFit="1" customWidth="1"/>
    <col min="2209" max="2210" width="19" style="106" bestFit="1" customWidth="1"/>
    <col min="2211" max="2212" width="15" style="106" bestFit="1" customWidth="1"/>
    <col min="2213" max="2213" width="21.140625" style="106" bestFit="1" customWidth="1"/>
    <col min="2214" max="2215" width="19" style="106" bestFit="1" customWidth="1"/>
    <col min="2216" max="2216" width="15" style="106" bestFit="1" customWidth="1"/>
    <col min="2217" max="2217" width="23.140625" style="106" bestFit="1" customWidth="1"/>
    <col min="2218" max="2218" width="27.140625" style="106" bestFit="1" customWidth="1"/>
    <col min="2219" max="2220" width="23.140625" style="106" bestFit="1" customWidth="1"/>
    <col min="2221" max="2221" width="27.140625" style="106" bestFit="1" customWidth="1"/>
    <col min="2222" max="2222" width="23.140625" style="106" bestFit="1" customWidth="1"/>
    <col min="2223" max="2223" width="17.140625" style="106" bestFit="1" customWidth="1"/>
    <col min="2224" max="2224" width="19" style="106" bestFit="1" customWidth="1"/>
    <col min="2225" max="2225" width="17.140625" style="106" bestFit="1" customWidth="1"/>
    <col min="2226" max="2226" width="21.140625" style="106" bestFit="1" customWidth="1"/>
    <col min="2227" max="2227" width="18" style="106" bestFit="1" customWidth="1"/>
    <col min="2228" max="2228" width="22.140625" style="106" bestFit="1" customWidth="1"/>
    <col min="2229" max="2229" width="18" style="106" bestFit="1" customWidth="1"/>
    <col min="2230" max="2230" width="22.140625" style="106" bestFit="1" customWidth="1"/>
    <col min="2231" max="2231" width="18" style="106" bestFit="1" customWidth="1"/>
    <col min="2232" max="2232" width="22.140625" style="106" bestFit="1" customWidth="1"/>
    <col min="2233" max="2233" width="18" style="106" bestFit="1" customWidth="1"/>
    <col min="2234" max="2234" width="22.140625" style="106" bestFit="1" customWidth="1"/>
    <col min="2235" max="2235" width="18" style="106" bestFit="1" customWidth="1"/>
    <col min="2236" max="2236" width="22.140625" style="106" bestFit="1" customWidth="1"/>
    <col min="2237" max="2237" width="15" style="106" bestFit="1" customWidth="1"/>
    <col min="2238" max="2238" width="19" style="106" bestFit="1" customWidth="1"/>
    <col min="2239" max="2239" width="12.85546875" style="106" bestFit="1" customWidth="1"/>
    <col min="2240" max="2240" width="17.140625" style="106" bestFit="1" customWidth="1"/>
    <col min="2241" max="2241" width="15" style="106" bestFit="1" customWidth="1"/>
    <col min="2242" max="2242" width="19" style="106" bestFit="1" customWidth="1"/>
    <col min="2243" max="2243" width="12.85546875" style="106" bestFit="1" customWidth="1"/>
    <col min="2244" max="2245" width="17.140625" style="106" bestFit="1" customWidth="1"/>
    <col min="2246" max="2246" width="21.140625" style="106" bestFit="1" customWidth="1"/>
    <col min="2247" max="2247" width="5.140625" style="106" bestFit="1" customWidth="1"/>
    <col min="2248" max="2248" width="8.7109375" style="106" bestFit="1" customWidth="1"/>
    <col min="2249" max="2249" width="19" style="106" bestFit="1" customWidth="1"/>
    <col min="2250" max="2250" width="23.140625" style="106" bestFit="1" customWidth="1"/>
    <col min="2251" max="2251" width="10.7109375" style="106" bestFit="1" customWidth="1"/>
    <col min="2252" max="2253" width="15" style="106" bestFit="1" customWidth="1"/>
    <col min="2254" max="2254" width="19" style="106" bestFit="1" customWidth="1"/>
    <col min="2255" max="2255" width="11.85546875" style="106" bestFit="1" customWidth="1"/>
    <col min="2256" max="2256" width="16" style="106" bestFit="1" customWidth="1"/>
    <col min="2257" max="2257" width="11.85546875" style="106" bestFit="1" customWidth="1"/>
    <col min="2258" max="2258" width="16" style="106" bestFit="1" customWidth="1"/>
    <col min="2259" max="2259" width="11.85546875" style="106" bestFit="1" customWidth="1"/>
    <col min="2260" max="2260" width="16" style="106" bestFit="1" customWidth="1"/>
    <col min="2261" max="2261" width="11.85546875" style="106" bestFit="1" customWidth="1"/>
    <col min="2262" max="2262" width="16" style="106" bestFit="1" customWidth="1"/>
    <col min="2263" max="2263" width="10.7109375" style="106" bestFit="1" customWidth="1"/>
    <col min="2264" max="2264" width="15" style="106" bestFit="1" customWidth="1"/>
    <col min="2265" max="2265" width="8.7109375" style="106" bestFit="1" customWidth="1"/>
    <col min="2266" max="2266" width="12.85546875" style="106" bestFit="1" customWidth="1"/>
    <col min="2267" max="2267" width="6.85546875" style="106" bestFit="1" customWidth="1"/>
    <col min="2268" max="2269" width="10.7109375" style="106" bestFit="1" customWidth="1"/>
    <col min="2270" max="2270" width="8.7109375" style="106" bestFit="1" customWidth="1"/>
    <col min="2271" max="2271" width="10.7109375" style="106" bestFit="1" customWidth="1"/>
    <col min="2272" max="2272" width="12.85546875" style="106" bestFit="1" customWidth="1"/>
    <col min="2273" max="2273" width="10.7109375" style="106" bestFit="1" customWidth="1"/>
    <col min="2274" max="2274" width="12.85546875" style="106" bestFit="1" customWidth="1"/>
    <col min="2275" max="2276" width="8.7109375" style="106" bestFit="1" customWidth="1"/>
    <col min="2277" max="2279" width="9.7109375" style="106" bestFit="1" customWidth="1"/>
    <col min="2280" max="2281" width="15" style="106" bestFit="1" customWidth="1"/>
    <col min="2282" max="2282" width="17.140625" style="106" bestFit="1" customWidth="1"/>
    <col min="2283" max="2284" width="10.7109375" style="106" bestFit="1" customWidth="1"/>
    <col min="2285" max="2285" width="17.140625" style="106" bestFit="1" customWidth="1"/>
    <col min="2286" max="2287" width="15" style="106" bestFit="1" customWidth="1"/>
    <col min="2288" max="2289" width="21.140625" style="106" bestFit="1" customWidth="1"/>
    <col min="2290" max="2290" width="12.85546875" style="106" bestFit="1" customWidth="1"/>
    <col min="2291" max="2291" width="8.7109375" style="106" bestFit="1" customWidth="1"/>
    <col min="2292" max="2292" width="15" style="106" bestFit="1" customWidth="1"/>
    <col min="2293" max="2315" width="1.140625" style="106" customWidth="1"/>
    <col min="2316" max="2405" width="8.85546875" style="106"/>
    <col min="2406" max="2407" width="19" style="106" bestFit="1" customWidth="1"/>
    <col min="2408" max="2408" width="13.85546875" style="106" bestFit="1" customWidth="1"/>
    <col min="2409" max="2409" width="19" style="106" bestFit="1" customWidth="1"/>
    <col min="2410" max="2410" width="18" style="106" bestFit="1" customWidth="1"/>
    <col min="2411" max="2411" width="7.85546875" style="106" bestFit="1" customWidth="1"/>
    <col min="2412" max="2412" width="8.7109375" style="106" bestFit="1" customWidth="1"/>
    <col min="2413" max="2413" width="7.85546875" style="106" bestFit="1" customWidth="1"/>
    <col min="2414" max="2415" width="12.85546875" style="106" bestFit="1" customWidth="1"/>
    <col min="2416" max="2417" width="10.7109375" style="106" bestFit="1" customWidth="1"/>
    <col min="2418" max="2418" width="5.140625" style="106" bestFit="1" customWidth="1"/>
    <col min="2419" max="2419" width="6.85546875" style="106" bestFit="1" customWidth="1"/>
    <col min="2420" max="2420" width="5.140625" style="106" bestFit="1" customWidth="1"/>
    <col min="2421" max="2421" width="11.85546875" style="106" bestFit="1" customWidth="1"/>
    <col min="2422" max="2425" width="10.7109375" style="106" bestFit="1" customWidth="1"/>
    <col min="2426" max="2426" width="15" style="106" bestFit="1" customWidth="1"/>
    <col min="2427" max="2427" width="10.7109375" style="106" bestFit="1" customWidth="1"/>
    <col min="2428" max="2428" width="8.7109375" style="106" bestFit="1" customWidth="1"/>
    <col min="2429" max="2429" width="9.7109375" style="106" bestFit="1" customWidth="1"/>
    <col min="2430" max="2430" width="35.42578125" style="106" bestFit="1" customWidth="1"/>
    <col min="2431" max="2432" width="13.85546875" style="106" bestFit="1" customWidth="1"/>
    <col min="2433" max="2433" width="35.42578125" style="106" bestFit="1" customWidth="1"/>
    <col min="2434" max="2434" width="28.140625" style="106" bestFit="1" customWidth="1"/>
    <col min="2435" max="2435" width="15" style="106" bestFit="1" customWidth="1"/>
    <col min="2436" max="2439" width="17.140625" style="106" bestFit="1" customWidth="1"/>
    <col min="2440" max="2440" width="10.7109375" style="106" bestFit="1" customWidth="1"/>
    <col min="2441" max="2441" width="35.42578125" style="106" bestFit="1" customWidth="1"/>
    <col min="2442" max="2442" width="15" style="106" bestFit="1" customWidth="1"/>
    <col min="2443" max="2443" width="11.85546875" style="106" bestFit="1" customWidth="1"/>
    <col min="2444" max="2444" width="33.7109375" style="106" bestFit="1" customWidth="1"/>
    <col min="2445" max="2447" width="15" style="106" bestFit="1" customWidth="1"/>
    <col min="2448" max="2448" width="8.7109375" style="106" bestFit="1" customWidth="1"/>
    <col min="2449" max="2450" width="15" style="106" bestFit="1" customWidth="1"/>
    <col min="2451" max="2451" width="6.85546875" style="106" bestFit="1" customWidth="1"/>
    <col min="2452" max="2452" width="21.140625" style="106" bestFit="1" customWidth="1"/>
    <col min="2453" max="2453" width="23.140625" style="106" bestFit="1" customWidth="1"/>
    <col min="2454" max="2454" width="21.140625" style="106" bestFit="1" customWidth="1"/>
    <col min="2455" max="2457" width="19" style="106" bestFit="1" customWidth="1"/>
    <col min="2458" max="2459" width="17.140625" style="106" bestFit="1" customWidth="1"/>
    <col min="2460" max="2460" width="8.7109375" style="106" bestFit="1" customWidth="1"/>
    <col min="2461" max="2462" width="6.85546875" style="106" bestFit="1" customWidth="1"/>
    <col min="2463" max="2464" width="8.7109375" style="106" bestFit="1" customWidth="1"/>
    <col min="2465" max="2466" width="19" style="106" bestFit="1" customWidth="1"/>
    <col min="2467" max="2468" width="15" style="106" bestFit="1" customWidth="1"/>
    <col min="2469" max="2469" width="21.140625" style="106" bestFit="1" customWidth="1"/>
    <col min="2470" max="2471" width="19" style="106" bestFit="1" customWidth="1"/>
    <col min="2472" max="2472" width="15" style="106" bestFit="1" customWidth="1"/>
    <col min="2473" max="2473" width="23.140625" style="106" bestFit="1" customWidth="1"/>
    <col min="2474" max="2474" width="27.140625" style="106" bestFit="1" customWidth="1"/>
    <col min="2475" max="2476" width="23.140625" style="106" bestFit="1" customWidth="1"/>
    <col min="2477" max="2477" width="27.140625" style="106" bestFit="1" customWidth="1"/>
    <col min="2478" max="2478" width="23.140625" style="106" bestFit="1" customWidth="1"/>
    <col min="2479" max="2479" width="17.140625" style="106" bestFit="1" customWidth="1"/>
    <col min="2480" max="2480" width="19" style="106" bestFit="1" customWidth="1"/>
    <col min="2481" max="2481" width="17.140625" style="106" bestFit="1" customWidth="1"/>
    <col min="2482" max="2482" width="21.140625" style="106" bestFit="1" customWidth="1"/>
    <col min="2483" max="2483" width="18" style="106" bestFit="1" customWidth="1"/>
    <col min="2484" max="2484" width="22.140625" style="106" bestFit="1" customWidth="1"/>
    <col min="2485" max="2485" width="18" style="106" bestFit="1" customWidth="1"/>
    <col min="2486" max="2486" width="22.140625" style="106" bestFit="1" customWidth="1"/>
    <col min="2487" max="2487" width="18" style="106" bestFit="1" customWidth="1"/>
    <col min="2488" max="2488" width="22.140625" style="106" bestFit="1" customWidth="1"/>
    <col min="2489" max="2489" width="18" style="106" bestFit="1" customWidth="1"/>
    <col min="2490" max="2490" width="22.140625" style="106" bestFit="1" customWidth="1"/>
    <col min="2491" max="2491" width="18" style="106" bestFit="1" customWidth="1"/>
    <col min="2492" max="2492" width="22.140625" style="106" bestFit="1" customWidth="1"/>
    <col min="2493" max="2493" width="15" style="106" bestFit="1" customWidth="1"/>
    <col min="2494" max="2494" width="19" style="106" bestFit="1" customWidth="1"/>
    <col min="2495" max="2495" width="12.85546875" style="106" bestFit="1" customWidth="1"/>
    <col min="2496" max="2496" width="17.140625" style="106" bestFit="1" customWidth="1"/>
    <col min="2497" max="2497" width="15" style="106" bestFit="1" customWidth="1"/>
    <col min="2498" max="2498" width="19" style="106" bestFit="1" customWidth="1"/>
    <col min="2499" max="2499" width="12.85546875" style="106" bestFit="1" customWidth="1"/>
    <col min="2500" max="2501" width="17.140625" style="106" bestFit="1" customWidth="1"/>
    <col min="2502" max="2502" width="21.140625" style="106" bestFit="1" customWidth="1"/>
    <col min="2503" max="2503" width="5.140625" style="106" bestFit="1" customWidth="1"/>
    <col min="2504" max="2504" width="8.7109375" style="106" bestFit="1" customWidth="1"/>
    <col min="2505" max="2505" width="19" style="106" bestFit="1" customWidth="1"/>
    <col min="2506" max="2506" width="23.140625" style="106" bestFit="1" customWidth="1"/>
    <col min="2507" max="2507" width="10.7109375" style="106" bestFit="1" customWidth="1"/>
    <col min="2508" max="2509" width="15" style="106" bestFit="1" customWidth="1"/>
    <col min="2510" max="2510" width="19" style="106" bestFit="1" customWidth="1"/>
    <col min="2511" max="2511" width="11.85546875" style="106" bestFit="1" customWidth="1"/>
    <col min="2512" max="2512" width="16" style="106" bestFit="1" customWidth="1"/>
    <col min="2513" max="2513" width="11.85546875" style="106" bestFit="1" customWidth="1"/>
    <col min="2514" max="2514" width="16" style="106" bestFit="1" customWidth="1"/>
    <col min="2515" max="2515" width="11.85546875" style="106" bestFit="1" customWidth="1"/>
    <col min="2516" max="2516" width="16" style="106" bestFit="1" customWidth="1"/>
    <col min="2517" max="2517" width="11.85546875" style="106" bestFit="1" customWidth="1"/>
    <col min="2518" max="2518" width="16" style="106" bestFit="1" customWidth="1"/>
    <col min="2519" max="2519" width="10.7109375" style="106" bestFit="1" customWidth="1"/>
    <col min="2520" max="2520" width="15" style="106" bestFit="1" customWidth="1"/>
    <col min="2521" max="2521" width="8.7109375" style="106" bestFit="1" customWidth="1"/>
    <col min="2522" max="2522" width="12.85546875" style="106" bestFit="1" customWidth="1"/>
    <col min="2523" max="2523" width="6.85546875" style="106" bestFit="1" customWidth="1"/>
    <col min="2524" max="2525" width="10.7109375" style="106" bestFit="1" customWidth="1"/>
    <col min="2526" max="2526" width="8.7109375" style="106" bestFit="1" customWidth="1"/>
    <col min="2527" max="2527" width="10.7109375" style="106" bestFit="1" customWidth="1"/>
    <col min="2528" max="2528" width="12.85546875" style="106" bestFit="1" customWidth="1"/>
    <col min="2529" max="2529" width="10.7109375" style="106" bestFit="1" customWidth="1"/>
    <col min="2530" max="2530" width="12.85546875" style="106" bestFit="1" customWidth="1"/>
    <col min="2531" max="2532" width="8.7109375" style="106" bestFit="1" customWidth="1"/>
    <col min="2533" max="2535" width="9.7109375" style="106" bestFit="1" customWidth="1"/>
    <col min="2536" max="2537" width="15" style="106" bestFit="1" customWidth="1"/>
    <col min="2538" max="2538" width="17.140625" style="106" bestFit="1" customWidth="1"/>
    <col min="2539" max="2540" width="10.7109375" style="106" bestFit="1" customWidth="1"/>
    <col min="2541" max="2541" width="17.140625" style="106" bestFit="1" customWidth="1"/>
    <col min="2542" max="2543" width="15" style="106" bestFit="1" customWidth="1"/>
    <col min="2544" max="2545" width="21.140625" style="106" bestFit="1" customWidth="1"/>
    <col min="2546" max="2546" width="12.85546875" style="106" bestFit="1" customWidth="1"/>
    <col min="2547" max="2547" width="8.7109375" style="106" bestFit="1" customWidth="1"/>
    <col min="2548" max="2548" width="15" style="106" bestFit="1" customWidth="1"/>
    <col min="2549" max="2571" width="1.140625" style="106" customWidth="1"/>
    <col min="2572" max="2661" width="8.85546875" style="106"/>
    <col min="2662" max="2663" width="19" style="106" bestFit="1" customWidth="1"/>
    <col min="2664" max="2664" width="13.85546875" style="106" bestFit="1" customWidth="1"/>
    <col min="2665" max="2665" width="19" style="106" bestFit="1" customWidth="1"/>
    <col min="2666" max="2666" width="18" style="106" bestFit="1" customWidth="1"/>
    <col min="2667" max="2667" width="7.85546875" style="106" bestFit="1" customWidth="1"/>
    <col min="2668" max="2668" width="8.7109375" style="106" bestFit="1" customWidth="1"/>
    <col min="2669" max="2669" width="7.85546875" style="106" bestFit="1" customWidth="1"/>
    <col min="2670" max="2671" width="12.85546875" style="106" bestFit="1" customWidth="1"/>
    <col min="2672" max="2673" width="10.7109375" style="106" bestFit="1" customWidth="1"/>
    <col min="2674" max="2674" width="5.140625" style="106" bestFit="1" customWidth="1"/>
    <col min="2675" max="2675" width="6.85546875" style="106" bestFit="1" customWidth="1"/>
    <col min="2676" max="2676" width="5.140625" style="106" bestFit="1" customWidth="1"/>
    <col min="2677" max="2677" width="11.85546875" style="106" bestFit="1" customWidth="1"/>
    <col min="2678" max="2681" width="10.7109375" style="106" bestFit="1" customWidth="1"/>
    <col min="2682" max="2682" width="15" style="106" bestFit="1" customWidth="1"/>
    <col min="2683" max="2683" width="10.7109375" style="106" bestFit="1" customWidth="1"/>
    <col min="2684" max="2684" width="8.7109375" style="106" bestFit="1" customWidth="1"/>
    <col min="2685" max="2685" width="9.7109375" style="106" bestFit="1" customWidth="1"/>
    <col min="2686" max="2686" width="35.42578125" style="106" bestFit="1" customWidth="1"/>
    <col min="2687" max="2688" width="13.85546875" style="106" bestFit="1" customWidth="1"/>
    <col min="2689" max="2689" width="35.42578125" style="106" bestFit="1" customWidth="1"/>
    <col min="2690" max="2690" width="28.140625" style="106" bestFit="1" customWidth="1"/>
    <col min="2691" max="2691" width="15" style="106" bestFit="1" customWidth="1"/>
    <col min="2692" max="2695" width="17.140625" style="106" bestFit="1" customWidth="1"/>
    <col min="2696" max="2696" width="10.7109375" style="106" bestFit="1" customWidth="1"/>
    <col min="2697" max="2697" width="35.42578125" style="106" bestFit="1" customWidth="1"/>
    <col min="2698" max="2698" width="15" style="106" bestFit="1" customWidth="1"/>
    <col min="2699" max="2699" width="11.85546875" style="106" bestFit="1" customWidth="1"/>
    <col min="2700" max="2700" width="33.7109375" style="106" bestFit="1" customWidth="1"/>
    <col min="2701" max="2703" width="15" style="106" bestFit="1" customWidth="1"/>
    <col min="2704" max="2704" width="8.7109375" style="106" bestFit="1" customWidth="1"/>
    <col min="2705" max="2706" width="15" style="106" bestFit="1" customWidth="1"/>
    <col min="2707" max="2707" width="6.85546875" style="106" bestFit="1" customWidth="1"/>
    <col min="2708" max="2708" width="21.140625" style="106" bestFit="1" customWidth="1"/>
    <col min="2709" max="2709" width="23.140625" style="106" bestFit="1" customWidth="1"/>
    <col min="2710" max="2710" width="21.140625" style="106" bestFit="1" customWidth="1"/>
    <col min="2711" max="2713" width="19" style="106" bestFit="1" customWidth="1"/>
    <col min="2714" max="2715" width="17.140625" style="106" bestFit="1" customWidth="1"/>
    <col min="2716" max="2716" width="8.7109375" style="106" bestFit="1" customWidth="1"/>
    <col min="2717" max="2718" width="6.85546875" style="106" bestFit="1" customWidth="1"/>
    <col min="2719" max="2720" width="8.7109375" style="106" bestFit="1" customWidth="1"/>
    <col min="2721" max="2722" width="19" style="106" bestFit="1" customWidth="1"/>
    <col min="2723" max="2724" width="15" style="106" bestFit="1" customWidth="1"/>
    <col min="2725" max="2725" width="21.140625" style="106" bestFit="1" customWidth="1"/>
    <col min="2726" max="2727" width="19" style="106" bestFit="1" customWidth="1"/>
    <col min="2728" max="2728" width="15" style="106" bestFit="1" customWidth="1"/>
    <col min="2729" max="2729" width="23.140625" style="106" bestFit="1" customWidth="1"/>
    <col min="2730" max="2730" width="27.140625" style="106" bestFit="1" customWidth="1"/>
    <col min="2731" max="2732" width="23.140625" style="106" bestFit="1" customWidth="1"/>
    <col min="2733" max="2733" width="27.140625" style="106" bestFit="1" customWidth="1"/>
    <col min="2734" max="2734" width="23.140625" style="106" bestFit="1" customWidth="1"/>
    <col min="2735" max="2735" width="17.140625" style="106" bestFit="1" customWidth="1"/>
    <col min="2736" max="2736" width="19" style="106" bestFit="1" customWidth="1"/>
    <col min="2737" max="2737" width="17.140625" style="106" bestFit="1" customWidth="1"/>
    <col min="2738" max="2738" width="21.140625" style="106" bestFit="1" customWidth="1"/>
    <col min="2739" max="2739" width="18" style="106" bestFit="1" customWidth="1"/>
    <col min="2740" max="2740" width="22.140625" style="106" bestFit="1" customWidth="1"/>
    <col min="2741" max="2741" width="18" style="106" bestFit="1" customWidth="1"/>
    <col min="2742" max="2742" width="22.140625" style="106" bestFit="1" customWidth="1"/>
    <col min="2743" max="2743" width="18" style="106" bestFit="1" customWidth="1"/>
    <col min="2744" max="2744" width="22.140625" style="106" bestFit="1" customWidth="1"/>
    <col min="2745" max="2745" width="18" style="106" bestFit="1" customWidth="1"/>
    <col min="2746" max="2746" width="22.140625" style="106" bestFit="1" customWidth="1"/>
    <col min="2747" max="2747" width="18" style="106" bestFit="1" customWidth="1"/>
    <col min="2748" max="2748" width="22.140625" style="106" bestFit="1" customWidth="1"/>
    <col min="2749" max="2749" width="15" style="106" bestFit="1" customWidth="1"/>
    <col min="2750" max="2750" width="19" style="106" bestFit="1" customWidth="1"/>
    <col min="2751" max="2751" width="12.85546875" style="106" bestFit="1" customWidth="1"/>
    <col min="2752" max="2752" width="17.140625" style="106" bestFit="1" customWidth="1"/>
    <col min="2753" max="2753" width="15" style="106" bestFit="1" customWidth="1"/>
    <col min="2754" max="2754" width="19" style="106" bestFit="1" customWidth="1"/>
    <col min="2755" max="2755" width="12.85546875" style="106" bestFit="1" customWidth="1"/>
    <col min="2756" max="2757" width="17.140625" style="106" bestFit="1" customWidth="1"/>
    <col min="2758" max="2758" width="21.140625" style="106" bestFit="1" customWidth="1"/>
    <col min="2759" max="2759" width="5.140625" style="106" bestFit="1" customWidth="1"/>
    <col min="2760" max="2760" width="8.7109375" style="106" bestFit="1" customWidth="1"/>
    <col min="2761" max="2761" width="19" style="106" bestFit="1" customWidth="1"/>
    <col min="2762" max="2762" width="23.140625" style="106" bestFit="1" customWidth="1"/>
    <col min="2763" max="2763" width="10.7109375" style="106" bestFit="1" customWidth="1"/>
    <col min="2764" max="2765" width="15" style="106" bestFit="1" customWidth="1"/>
    <col min="2766" max="2766" width="19" style="106" bestFit="1" customWidth="1"/>
    <col min="2767" max="2767" width="11.85546875" style="106" bestFit="1" customWidth="1"/>
    <col min="2768" max="2768" width="16" style="106" bestFit="1" customWidth="1"/>
    <col min="2769" max="2769" width="11.85546875" style="106" bestFit="1" customWidth="1"/>
    <col min="2770" max="2770" width="16" style="106" bestFit="1" customWidth="1"/>
    <col min="2771" max="2771" width="11.85546875" style="106" bestFit="1" customWidth="1"/>
    <col min="2772" max="2772" width="16" style="106" bestFit="1" customWidth="1"/>
    <col min="2773" max="2773" width="11.85546875" style="106" bestFit="1" customWidth="1"/>
    <col min="2774" max="2774" width="16" style="106" bestFit="1" customWidth="1"/>
    <col min="2775" max="2775" width="10.7109375" style="106" bestFit="1" customWidth="1"/>
    <col min="2776" max="2776" width="15" style="106" bestFit="1" customWidth="1"/>
    <col min="2777" max="2777" width="8.7109375" style="106" bestFit="1" customWidth="1"/>
    <col min="2778" max="2778" width="12.85546875" style="106" bestFit="1" customWidth="1"/>
    <col min="2779" max="2779" width="6.85546875" style="106" bestFit="1" customWidth="1"/>
    <col min="2780" max="2781" width="10.7109375" style="106" bestFit="1" customWidth="1"/>
    <col min="2782" max="2782" width="8.7109375" style="106" bestFit="1" customWidth="1"/>
    <col min="2783" max="2783" width="10.7109375" style="106" bestFit="1" customWidth="1"/>
    <col min="2784" max="2784" width="12.85546875" style="106" bestFit="1" customWidth="1"/>
    <col min="2785" max="2785" width="10.7109375" style="106" bestFit="1" customWidth="1"/>
    <col min="2786" max="2786" width="12.85546875" style="106" bestFit="1" customWidth="1"/>
    <col min="2787" max="2788" width="8.7109375" style="106" bestFit="1" customWidth="1"/>
    <col min="2789" max="2791" width="9.7109375" style="106" bestFit="1" customWidth="1"/>
    <col min="2792" max="2793" width="15" style="106" bestFit="1" customWidth="1"/>
    <col min="2794" max="2794" width="17.140625" style="106" bestFit="1" customWidth="1"/>
    <col min="2795" max="2796" width="10.7109375" style="106" bestFit="1" customWidth="1"/>
    <col min="2797" max="2797" width="17.140625" style="106" bestFit="1" customWidth="1"/>
    <col min="2798" max="2799" width="15" style="106" bestFit="1" customWidth="1"/>
    <col min="2800" max="2801" width="21.140625" style="106" bestFit="1" customWidth="1"/>
    <col min="2802" max="2802" width="12.85546875" style="106" bestFit="1" customWidth="1"/>
    <col min="2803" max="2803" width="8.7109375" style="106" bestFit="1" customWidth="1"/>
    <col min="2804" max="2804" width="15" style="106" bestFit="1" customWidth="1"/>
    <col min="2805" max="2827" width="1.140625" style="106" customWidth="1"/>
    <col min="2828" max="2917" width="8.85546875" style="106"/>
    <col min="2918" max="2919" width="19" style="106" bestFit="1" customWidth="1"/>
    <col min="2920" max="2920" width="13.85546875" style="106" bestFit="1" customWidth="1"/>
    <col min="2921" max="2921" width="19" style="106" bestFit="1" customWidth="1"/>
    <col min="2922" max="2922" width="18" style="106" bestFit="1" customWidth="1"/>
    <col min="2923" max="2923" width="7.85546875" style="106" bestFit="1" customWidth="1"/>
    <col min="2924" max="2924" width="8.7109375" style="106" bestFit="1" customWidth="1"/>
    <col min="2925" max="2925" width="7.85546875" style="106" bestFit="1" customWidth="1"/>
    <col min="2926" max="2927" width="12.85546875" style="106" bestFit="1" customWidth="1"/>
    <col min="2928" max="2929" width="10.7109375" style="106" bestFit="1" customWidth="1"/>
    <col min="2930" max="2930" width="5.140625" style="106" bestFit="1" customWidth="1"/>
    <col min="2931" max="2931" width="6.85546875" style="106" bestFit="1" customWidth="1"/>
    <col min="2932" max="2932" width="5.140625" style="106" bestFit="1" customWidth="1"/>
    <col min="2933" max="2933" width="11.85546875" style="106" bestFit="1" customWidth="1"/>
    <col min="2934" max="2937" width="10.7109375" style="106" bestFit="1" customWidth="1"/>
    <col min="2938" max="2938" width="15" style="106" bestFit="1" customWidth="1"/>
    <col min="2939" max="2939" width="10.7109375" style="106" bestFit="1" customWidth="1"/>
    <col min="2940" max="2940" width="8.7109375" style="106" bestFit="1" customWidth="1"/>
    <col min="2941" max="2941" width="9.7109375" style="106" bestFit="1" customWidth="1"/>
    <col min="2942" max="2942" width="35.42578125" style="106" bestFit="1" customWidth="1"/>
    <col min="2943" max="2944" width="13.85546875" style="106" bestFit="1" customWidth="1"/>
    <col min="2945" max="2945" width="35.42578125" style="106" bestFit="1" customWidth="1"/>
    <col min="2946" max="2946" width="28.140625" style="106" bestFit="1" customWidth="1"/>
    <col min="2947" max="2947" width="15" style="106" bestFit="1" customWidth="1"/>
    <col min="2948" max="2951" width="17.140625" style="106" bestFit="1" customWidth="1"/>
    <col min="2952" max="2952" width="10.7109375" style="106" bestFit="1" customWidth="1"/>
    <col min="2953" max="2953" width="35.42578125" style="106" bestFit="1" customWidth="1"/>
    <col min="2954" max="2954" width="15" style="106" bestFit="1" customWidth="1"/>
    <col min="2955" max="2955" width="11.85546875" style="106" bestFit="1" customWidth="1"/>
    <col min="2956" max="2956" width="33.7109375" style="106" bestFit="1" customWidth="1"/>
    <col min="2957" max="2959" width="15" style="106" bestFit="1" customWidth="1"/>
    <col min="2960" max="2960" width="8.7109375" style="106" bestFit="1" customWidth="1"/>
    <col min="2961" max="2962" width="15" style="106" bestFit="1" customWidth="1"/>
    <col min="2963" max="2963" width="6.85546875" style="106" bestFit="1" customWidth="1"/>
    <col min="2964" max="2964" width="21.140625" style="106" bestFit="1" customWidth="1"/>
    <col min="2965" max="2965" width="23.140625" style="106" bestFit="1" customWidth="1"/>
    <col min="2966" max="2966" width="21.140625" style="106" bestFit="1" customWidth="1"/>
    <col min="2967" max="2969" width="19" style="106" bestFit="1" customWidth="1"/>
    <col min="2970" max="2971" width="17.140625" style="106" bestFit="1" customWidth="1"/>
    <col min="2972" max="2972" width="8.7109375" style="106" bestFit="1" customWidth="1"/>
    <col min="2973" max="2974" width="6.85546875" style="106" bestFit="1" customWidth="1"/>
    <col min="2975" max="2976" width="8.7109375" style="106" bestFit="1" customWidth="1"/>
    <col min="2977" max="2978" width="19" style="106" bestFit="1" customWidth="1"/>
    <col min="2979" max="2980" width="15" style="106" bestFit="1" customWidth="1"/>
    <col min="2981" max="2981" width="21.140625" style="106" bestFit="1" customWidth="1"/>
    <col min="2982" max="2983" width="19" style="106" bestFit="1" customWidth="1"/>
    <col min="2984" max="2984" width="15" style="106" bestFit="1" customWidth="1"/>
    <col min="2985" max="2985" width="23.140625" style="106" bestFit="1" customWidth="1"/>
    <col min="2986" max="2986" width="27.140625" style="106" bestFit="1" customWidth="1"/>
    <col min="2987" max="2988" width="23.140625" style="106" bestFit="1" customWidth="1"/>
    <col min="2989" max="2989" width="27.140625" style="106" bestFit="1" customWidth="1"/>
    <col min="2990" max="2990" width="23.140625" style="106" bestFit="1" customWidth="1"/>
    <col min="2991" max="2991" width="17.140625" style="106" bestFit="1" customWidth="1"/>
    <col min="2992" max="2992" width="19" style="106" bestFit="1" customWidth="1"/>
    <col min="2993" max="2993" width="17.140625" style="106" bestFit="1" customWidth="1"/>
    <col min="2994" max="2994" width="21.140625" style="106" bestFit="1" customWidth="1"/>
    <col min="2995" max="2995" width="18" style="106" bestFit="1" customWidth="1"/>
    <col min="2996" max="2996" width="22.140625" style="106" bestFit="1" customWidth="1"/>
    <col min="2997" max="2997" width="18" style="106" bestFit="1" customWidth="1"/>
    <col min="2998" max="2998" width="22.140625" style="106" bestFit="1" customWidth="1"/>
    <col min="2999" max="2999" width="18" style="106" bestFit="1" customWidth="1"/>
    <col min="3000" max="3000" width="22.140625" style="106" bestFit="1" customWidth="1"/>
    <col min="3001" max="3001" width="18" style="106" bestFit="1" customWidth="1"/>
    <col min="3002" max="3002" width="22.140625" style="106" bestFit="1" customWidth="1"/>
    <col min="3003" max="3003" width="18" style="106" bestFit="1" customWidth="1"/>
    <col min="3004" max="3004" width="22.140625" style="106" bestFit="1" customWidth="1"/>
    <col min="3005" max="3005" width="15" style="106" bestFit="1" customWidth="1"/>
    <col min="3006" max="3006" width="19" style="106" bestFit="1" customWidth="1"/>
    <col min="3007" max="3007" width="12.85546875" style="106" bestFit="1" customWidth="1"/>
    <col min="3008" max="3008" width="17.140625" style="106" bestFit="1" customWidth="1"/>
    <col min="3009" max="3009" width="15" style="106" bestFit="1" customWidth="1"/>
    <col min="3010" max="3010" width="19" style="106" bestFit="1" customWidth="1"/>
    <col min="3011" max="3011" width="12.85546875" style="106" bestFit="1" customWidth="1"/>
    <col min="3012" max="3013" width="17.140625" style="106" bestFit="1" customWidth="1"/>
    <col min="3014" max="3014" width="21.140625" style="106" bestFit="1" customWidth="1"/>
    <col min="3015" max="3015" width="5.140625" style="106" bestFit="1" customWidth="1"/>
    <col min="3016" max="3016" width="8.7109375" style="106" bestFit="1" customWidth="1"/>
    <col min="3017" max="3017" width="19" style="106" bestFit="1" customWidth="1"/>
    <col min="3018" max="3018" width="23.140625" style="106" bestFit="1" customWidth="1"/>
    <col min="3019" max="3019" width="10.7109375" style="106" bestFit="1" customWidth="1"/>
    <col min="3020" max="3021" width="15" style="106" bestFit="1" customWidth="1"/>
    <col min="3022" max="3022" width="19" style="106" bestFit="1" customWidth="1"/>
    <col min="3023" max="3023" width="11.85546875" style="106" bestFit="1" customWidth="1"/>
    <col min="3024" max="3024" width="16" style="106" bestFit="1" customWidth="1"/>
    <col min="3025" max="3025" width="11.85546875" style="106" bestFit="1" customWidth="1"/>
    <col min="3026" max="3026" width="16" style="106" bestFit="1" customWidth="1"/>
    <col min="3027" max="3027" width="11.85546875" style="106" bestFit="1" customWidth="1"/>
    <col min="3028" max="3028" width="16" style="106" bestFit="1" customWidth="1"/>
    <col min="3029" max="3029" width="11.85546875" style="106" bestFit="1" customWidth="1"/>
    <col min="3030" max="3030" width="16" style="106" bestFit="1" customWidth="1"/>
    <col min="3031" max="3031" width="10.7109375" style="106" bestFit="1" customWidth="1"/>
    <col min="3032" max="3032" width="15" style="106" bestFit="1" customWidth="1"/>
    <col min="3033" max="3033" width="8.7109375" style="106" bestFit="1" customWidth="1"/>
    <col min="3034" max="3034" width="12.85546875" style="106" bestFit="1" customWidth="1"/>
    <col min="3035" max="3035" width="6.85546875" style="106" bestFit="1" customWidth="1"/>
    <col min="3036" max="3037" width="10.7109375" style="106" bestFit="1" customWidth="1"/>
    <col min="3038" max="3038" width="8.7109375" style="106" bestFit="1" customWidth="1"/>
    <col min="3039" max="3039" width="10.7109375" style="106" bestFit="1" customWidth="1"/>
    <col min="3040" max="3040" width="12.85546875" style="106" bestFit="1" customWidth="1"/>
    <col min="3041" max="3041" width="10.7109375" style="106" bestFit="1" customWidth="1"/>
    <col min="3042" max="3042" width="12.85546875" style="106" bestFit="1" customWidth="1"/>
    <col min="3043" max="3044" width="8.7109375" style="106" bestFit="1" customWidth="1"/>
    <col min="3045" max="3047" width="9.7109375" style="106" bestFit="1" customWidth="1"/>
    <col min="3048" max="3049" width="15" style="106" bestFit="1" customWidth="1"/>
    <col min="3050" max="3050" width="17.140625" style="106" bestFit="1" customWidth="1"/>
    <col min="3051" max="3052" width="10.7109375" style="106" bestFit="1" customWidth="1"/>
    <col min="3053" max="3053" width="17.140625" style="106" bestFit="1" customWidth="1"/>
    <col min="3054" max="3055" width="15" style="106" bestFit="1" customWidth="1"/>
    <col min="3056" max="3057" width="21.140625" style="106" bestFit="1" customWidth="1"/>
    <col min="3058" max="3058" width="12.85546875" style="106" bestFit="1" customWidth="1"/>
    <col min="3059" max="3059" width="8.7109375" style="106" bestFit="1" customWidth="1"/>
    <col min="3060" max="3060" width="15" style="106" bestFit="1" customWidth="1"/>
    <col min="3061" max="3083" width="1.140625" style="106" customWidth="1"/>
    <col min="3084" max="3173" width="8.85546875" style="106"/>
    <col min="3174" max="3175" width="19" style="106" bestFit="1" customWidth="1"/>
    <col min="3176" max="3176" width="13.85546875" style="106" bestFit="1" customWidth="1"/>
    <col min="3177" max="3177" width="19" style="106" bestFit="1" customWidth="1"/>
    <col min="3178" max="3178" width="18" style="106" bestFit="1" customWidth="1"/>
    <col min="3179" max="3179" width="7.85546875" style="106" bestFit="1" customWidth="1"/>
    <col min="3180" max="3180" width="8.7109375" style="106" bestFit="1" customWidth="1"/>
    <col min="3181" max="3181" width="7.85546875" style="106" bestFit="1" customWidth="1"/>
    <col min="3182" max="3183" width="12.85546875" style="106" bestFit="1" customWidth="1"/>
    <col min="3184" max="3185" width="10.7109375" style="106" bestFit="1" customWidth="1"/>
    <col min="3186" max="3186" width="5.140625" style="106" bestFit="1" customWidth="1"/>
    <col min="3187" max="3187" width="6.85546875" style="106" bestFit="1" customWidth="1"/>
    <col min="3188" max="3188" width="5.140625" style="106" bestFit="1" customWidth="1"/>
    <col min="3189" max="3189" width="11.85546875" style="106" bestFit="1" customWidth="1"/>
    <col min="3190" max="3193" width="10.7109375" style="106" bestFit="1" customWidth="1"/>
    <col min="3194" max="3194" width="15" style="106" bestFit="1" customWidth="1"/>
    <col min="3195" max="3195" width="10.7109375" style="106" bestFit="1" customWidth="1"/>
    <col min="3196" max="3196" width="8.7109375" style="106" bestFit="1" customWidth="1"/>
    <col min="3197" max="3197" width="9.7109375" style="106" bestFit="1" customWidth="1"/>
    <col min="3198" max="3198" width="35.42578125" style="106" bestFit="1" customWidth="1"/>
    <col min="3199" max="3200" width="13.85546875" style="106" bestFit="1" customWidth="1"/>
    <col min="3201" max="3201" width="35.42578125" style="106" bestFit="1" customWidth="1"/>
    <col min="3202" max="3202" width="28.140625" style="106" bestFit="1" customWidth="1"/>
    <col min="3203" max="3203" width="15" style="106" bestFit="1" customWidth="1"/>
    <col min="3204" max="3207" width="17.140625" style="106" bestFit="1" customWidth="1"/>
    <col min="3208" max="3208" width="10.7109375" style="106" bestFit="1" customWidth="1"/>
    <col min="3209" max="3209" width="35.42578125" style="106" bestFit="1" customWidth="1"/>
    <col min="3210" max="3210" width="15" style="106" bestFit="1" customWidth="1"/>
    <col min="3211" max="3211" width="11.85546875" style="106" bestFit="1" customWidth="1"/>
    <col min="3212" max="3212" width="33.7109375" style="106" bestFit="1" customWidth="1"/>
    <col min="3213" max="3215" width="15" style="106" bestFit="1" customWidth="1"/>
    <col min="3216" max="3216" width="8.7109375" style="106" bestFit="1" customWidth="1"/>
    <col min="3217" max="3218" width="15" style="106" bestFit="1" customWidth="1"/>
    <col min="3219" max="3219" width="6.85546875" style="106" bestFit="1" customWidth="1"/>
    <col min="3220" max="3220" width="21.140625" style="106" bestFit="1" customWidth="1"/>
    <col min="3221" max="3221" width="23.140625" style="106" bestFit="1" customWidth="1"/>
    <col min="3222" max="3222" width="21.140625" style="106" bestFit="1" customWidth="1"/>
    <col min="3223" max="3225" width="19" style="106" bestFit="1" customWidth="1"/>
    <col min="3226" max="3227" width="17.140625" style="106" bestFit="1" customWidth="1"/>
    <col min="3228" max="3228" width="8.7109375" style="106" bestFit="1" customWidth="1"/>
    <col min="3229" max="3230" width="6.85546875" style="106" bestFit="1" customWidth="1"/>
    <col min="3231" max="3232" width="8.7109375" style="106" bestFit="1" customWidth="1"/>
    <col min="3233" max="3234" width="19" style="106" bestFit="1" customWidth="1"/>
    <col min="3235" max="3236" width="15" style="106" bestFit="1" customWidth="1"/>
    <col min="3237" max="3237" width="21.140625" style="106" bestFit="1" customWidth="1"/>
    <col min="3238" max="3239" width="19" style="106" bestFit="1" customWidth="1"/>
    <col min="3240" max="3240" width="15" style="106" bestFit="1" customWidth="1"/>
    <col min="3241" max="3241" width="23.140625" style="106" bestFit="1" customWidth="1"/>
    <col min="3242" max="3242" width="27.140625" style="106" bestFit="1" customWidth="1"/>
    <col min="3243" max="3244" width="23.140625" style="106" bestFit="1" customWidth="1"/>
    <col min="3245" max="3245" width="27.140625" style="106" bestFit="1" customWidth="1"/>
    <col min="3246" max="3246" width="23.140625" style="106" bestFit="1" customWidth="1"/>
    <col min="3247" max="3247" width="17.140625" style="106" bestFit="1" customWidth="1"/>
    <col min="3248" max="3248" width="19" style="106" bestFit="1" customWidth="1"/>
    <col min="3249" max="3249" width="17.140625" style="106" bestFit="1" customWidth="1"/>
    <col min="3250" max="3250" width="21.140625" style="106" bestFit="1" customWidth="1"/>
    <col min="3251" max="3251" width="18" style="106" bestFit="1" customWidth="1"/>
    <col min="3252" max="3252" width="22.140625" style="106" bestFit="1" customWidth="1"/>
    <col min="3253" max="3253" width="18" style="106" bestFit="1" customWidth="1"/>
    <col min="3254" max="3254" width="22.140625" style="106" bestFit="1" customWidth="1"/>
    <col min="3255" max="3255" width="18" style="106" bestFit="1" customWidth="1"/>
    <col min="3256" max="3256" width="22.140625" style="106" bestFit="1" customWidth="1"/>
    <col min="3257" max="3257" width="18" style="106" bestFit="1" customWidth="1"/>
    <col min="3258" max="3258" width="22.140625" style="106" bestFit="1" customWidth="1"/>
    <col min="3259" max="3259" width="18" style="106" bestFit="1" customWidth="1"/>
    <col min="3260" max="3260" width="22.140625" style="106" bestFit="1" customWidth="1"/>
    <col min="3261" max="3261" width="15" style="106" bestFit="1" customWidth="1"/>
    <col min="3262" max="3262" width="19" style="106" bestFit="1" customWidth="1"/>
    <col min="3263" max="3263" width="12.85546875" style="106" bestFit="1" customWidth="1"/>
    <col min="3264" max="3264" width="17.140625" style="106" bestFit="1" customWidth="1"/>
    <col min="3265" max="3265" width="15" style="106" bestFit="1" customWidth="1"/>
    <col min="3266" max="3266" width="19" style="106" bestFit="1" customWidth="1"/>
    <col min="3267" max="3267" width="12.85546875" style="106" bestFit="1" customWidth="1"/>
    <col min="3268" max="3269" width="17.140625" style="106" bestFit="1" customWidth="1"/>
    <col min="3270" max="3270" width="21.140625" style="106" bestFit="1" customWidth="1"/>
    <col min="3271" max="3271" width="5.140625" style="106" bestFit="1" customWidth="1"/>
    <col min="3272" max="3272" width="8.7109375" style="106" bestFit="1" customWidth="1"/>
    <col min="3273" max="3273" width="19" style="106" bestFit="1" customWidth="1"/>
    <col min="3274" max="3274" width="23.140625" style="106" bestFit="1" customWidth="1"/>
    <col min="3275" max="3275" width="10.7109375" style="106" bestFit="1" customWidth="1"/>
    <col min="3276" max="3277" width="15" style="106" bestFit="1" customWidth="1"/>
    <col min="3278" max="3278" width="19" style="106" bestFit="1" customWidth="1"/>
    <col min="3279" max="3279" width="11.85546875" style="106" bestFit="1" customWidth="1"/>
    <col min="3280" max="3280" width="16" style="106" bestFit="1" customWidth="1"/>
    <col min="3281" max="3281" width="11.85546875" style="106" bestFit="1" customWidth="1"/>
    <col min="3282" max="3282" width="16" style="106" bestFit="1" customWidth="1"/>
    <col min="3283" max="3283" width="11.85546875" style="106" bestFit="1" customWidth="1"/>
    <col min="3284" max="3284" width="16" style="106" bestFit="1" customWidth="1"/>
    <col min="3285" max="3285" width="11.85546875" style="106" bestFit="1" customWidth="1"/>
    <col min="3286" max="3286" width="16" style="106" bestFit="1" customWidth="1"/>
    <col min="3287" max="3287" width="10.7109375" style="106" bestFit="1" customWidth="1"/>
    <col min="3288" max="3288" width="15" style="106" bestFit="1" customWidth="1"/>
    <col min="3289" max="3289" width="8.7109375" style="106" bestFit="1" customWidth="1"/>
    <col min="3290" max="3290" width="12.85546875" style="106" bestFit="1" customWidth="1"/>
    <col min="3291" max="3291" width="6.85546875" style="106" bestFit="1" customWidth="1"/>
    <col min="3292" max="3293" width="10.7109375" style="106" bestFit="1" customWidth="1"/>
    <col min="3294" max="3294" width="8.7109375" style="106" bestFit="1" customWidth="1"/>
    <col min="3295" max="3295" width="10.7109375" style="106" bestFit="1" customWidth="1"/>
    <col min="3296" max="3296" width="12.85546875" style="106" bestFit="1" customWidth="1"/>
    <col min="3297" max="3297" width="10.7109375" style="106" bestFit="1" customWidth="1"/>
    <col min="3298" max="3298" width="12.85546875" style="106" bestFit="1" customWidth="1"/>
    <col min="3299" max="3300" width="8.7109375" style="106" bestFit="1" customWidth="1"/>
    <col min="3301" max="3303" width="9.7109375" style="106" bestFit="1" customWidth="1"/>
    <col min="3304" max="3305" width="15" style="106" bestFit="1" customWidth="1"/>
    <col min="3306" max="3306" width="17.140625" style="106" bestFit="1" customWidth="1"/>
    <col min="3307" max="3308" width="10.7109375" style="106" bestFit="1" customWidth="1"/>
    <col min="3309" max="3309" width="17.140625" style="106" bestFit="1" customWidth="1"/>
    <col min="3310" max="3311" width="15" style="106" bestFit="1" customWidth="1"/>
    <col min="3312" max="3313" width="21.140625" style="106" bestFit="1" customWidth="1"/>
    <col min="3314" max="3314" width="12.85546875" style="106" bestFit="1" customWidth="1"/>
    <col min="3315" max="3315" width="8.7109375" style="106" bestFit="1" customWidth="1"/>
    <col min="3316" max="3316" width="15" style="106" bestFit="1" customWidth="1"/>
    <col min="3317" max="3339" width="1.140625" style="106" customWidth="1"/>
    <col min="3340" max="3429" width="8.85546875" style="106"/>
    <col min="3430" max="3431" width="19" style="106" bestFit="1" customWidth="1"/>
    <col min="3432" max="3432" width="13.85546875" style="106" bestFit="1" customWidth="1"/>
    <col min="3433" max="3433" width="19" style="106" bestFit="1" customWidth="1"/>
    <col min="3434" max="3434" width="18" style="106" bestFit="1" customWidth="1"/>
    <col min="3435" max="3435" width="7.85546875" style="106" bestFit="1" customWidth="1"/>
    <col min="3436" max="3436" width="8.7109375" style="106" bestFit="1" customWidth="1"/>
    <col min="3437" max="3437" width="7.85546875" style="106" bestFit="1" customWidth="1"/>
    <col min="3438" max="3439" width="12.85546875" style="106" bestFit="1" customWidth="1"/>
    <col min="3440" max="3441" width="10.7109375" style="106" bestFit="1" customWidth="1"/>
    <col min="3442" max="3442" width="5.140625" style="106" bestFit="1" customWidth="1"/>
    <col min="3443" max="3443" width="6.85546875" style="106" bestFit="1" customWidth="1"/>
    <col min="3444" max="3444" width="5.140625" style="106" bestFit="1" customWidth="1"/>
    <col min="3445" max="3445" width="11.85546875" style="106" bestFit="1" customWidth="1"/>
    <col min="3446" max="3449" width="10.7109375" style="106" bestFit="1" customWidth="1"/>
    <col min="3450" max="3450" width="15" style="106" bestFit="1" customWidth="1"/>
    <col min="3451" max="3451" width="10.7109375" style="106" bestFit="1" customWidth="1"/>
    <col min="3452" max="3452" width="8.7109375" style="106" bestFit="1" customWidth="1"/>
    <col min="3453" max="3453" width="9.7109375" style="106" bestFit="1" customWidth="1"/>
    <col min="3454" max="3454" width="35.42578125" style="106" bestFit="1" customWidth="1"/>
    <col min="3455" max="3456" width="13.85546875" style="106" bestFit="1" customWidth="1"/>
    <col min="3457" max="3457" width="35.42578125" style="106" bestFit="1" customWidth="1"/>
    <col min="3458" max="3458" width="28.140625" style="106" bestFit="1" customWidth="1"/>
    <col min="3459" max="3459" width="15" style="106" bestFit="1" customWidth="1"/>
    <col min="3460" max="3463" width="17.140625" style="106" bestFit="1" customWidth="1"/>
    <col min="3464" max="3464" width="10.7109375" style="106" bestFit="1" customWidth="1"/>
    <col min="3465" max="3465" width="35.42578125" style="106" bestFit="1" customWidth="1"/>
    <col min="3466" max="3466" width="15" style="106" bestFit="1" customWidth="1"/>
    <col min="3467" max="3467" width="11.85546875" style="106" bestFit="1" customWidth="1"/>
    <col min="3468" max="3468" width="33.7109375" style="106" bestFit="1" customWidth="1"/>
    <col min="3469" max="3471" width="15" style="106" bestFit="1" customWidth="1"/>
    <col min="3472" max="3472" width="8.7109375" style="106" bestFit="1" customWidth="1"/>
    <col min="3473" max="3474" width="15" style="106" bestFit="1" customWidth="1"/>
    <col min="3475" max="3475" width="6.85546875" style="106" bestFit="1" customWidth="1"/>
    <col min="3476" max="3476" width="21.140625" style="106" bestFit="1" customWidth="1"/>
    <col min="3477" max="3477" width="23.140625" style="106" bestFit="1" customWidth="1"/>
    <col min="3478" max="3478" width="21.140625" style="106" bestFit="1" customWidth="1"/>
    <col min="3479" max="3481" width="19" style="106" bestFit="1" customWidth="1"/>
    <col min="3482" max="3483" width="17.140625" style="106" bestFit="1" customWidth="1"/>
    <col min="3484" max="3484" width="8.7109375" style="106" bestFit="1" customWidth="1"/>
    <col min="3485" max="3486" width="6.85546875" style="106" bestFit="1" customWidth="1"/>
    <col min="3487" max="3488" width="8.7109375" style="106" bestFit="1" customWidth="1"/>
    <col min="3489" max="3490" width="19" style="106" bestFit="1" customWidth="1"/>
    <col min="3491" max="3492" width="15" style="106" bestFit="1" customWidth="1"/>
    <col min="3493" max="3493" width="21.140625" style="106" bestFit="1" customWidth="1"/>
    <col min="3494" max="3495" width="19" style="106" bestFit="1" customWidth="1"/>
    <col min="3496" max="3496" width="15" style="106" bestFit="1" customWidth="1"/>
    <col min="3497" max="3497" width="23.140625" style="106" bestFit="1" customWidth="1"/>
    <col min="3498" max="3498" width="27.140625" style="106" bestFit="1" customWidth="1"/>
    <col min="3499" max="3500" width="23.140625" style="106" bestFit="1" customWidth="1"/>
    <col min="3501" max="3501" width="27.140625" style="106" bestFit="1" customWidth="1"/>
    <col min="3502" max="3502" width="23.140625" style="106" bestFit="1" customWidth="1"/>
    <col min="3503" max="3503" width="17.140625" style="106" bestFit="1" customWidth="1"/>
    <col min="3504" max="3504" width="19" style="106" bestFit="1" customWidth="1"/>
    <col min="3505" max="3505" width="17.140625" style="106" bestFit="1" customWidth="1"/>
    <col min="3506" max="3506" width="21.140625" style="106" bestFit="1" customWidth="1"/>
    <col min="3507" max="3507" width="18" style="106" bestFit="1" customWidth="1"/>
    <col min="3508" max="3508" width="22.140625" style="106" bestFit="1" customWidth="1"/>
    <col min="3509" max="3509" width="18" style="106" bestFit="1" customWidth="1"/>
    <col min="3510" max="3510" width="22.140625" style="106" bestFit="1" customWidth="1"/>
    <col min="3511" max="3511" width="18" style="106" bestFit="1" customWidth="1"/>
    <col min="3512" max="3512" width="22.140625" style="106" bestFit="1" customWidth="1"/>
    <col min="3513" max="3513" width="18" style="106" bestFit="1" customWidth="1"/>
    <col min="3514" max="3514" width="22.140625" style="106" bestFit="1" customWidth="1"/>
    <col min="3515" max="3515" width="18" style="106" bestFit="1" customWidth="1"/>
    <col min="3516" max="3516" width="22.140625" style="106" bestFit="1" customWidth="1"/>
    <col min="3517" max="3517" width="15" style="106" bestFit="1" customWidth="1"/>
    <col min="3518" max="3518" width="19" style="106" bestFit="1" customWidth="1"/>
    <col min="3519" max="3519" width="12.85546875" style="106" bestFit="1" customWidth="1"/>
    <col min="3520" max="3520" width="17.140625" style="106" bestFit="1" customWidth="1"/>
    <col min="3521" max="3521" width="15" style="106" bestFit="1" customWidth="1"/>
    <col min="3522" max="3522" width="19" style="106" bestFit="1" customWidth="1"/>
    <col min="3523" max="3523" width="12.85546875" style="106" bestFit="1" customWidth="1"/>
    <col min="3524" max="3525" width="17.140625" style="106" bestFit="1" customWidth="1"/>
    <col min="3526" max="3526" width="21.140625" style="106" bestFit="1" customWidth="1"/>
    <col min="3527" max="3527" width="5.140625" style="106" bestFit="1" customWidth="1"/>
    <col min="3528" max="3528" width="8.7109375" style="106" bestFit="1" customWidth="1"/>
    <col min="3529" max="3529" width="19" style="106" bestFit="1" customWidth="1"/>
    <col min="3530" max="3530" width="23.140625" style="106" bestFit="1" customWidth="1"/>
    <col min="3531" max="3531" width="10.7109375" style="106" bestFit="1" customWidth="1"/>
    <col min="3532" max="3533" width="15" style="106" bestFit="1" customWidth="1"/>
    <col min="3534" max="3534" width="19" style="106" bestFit="1" customWidth="1"/>
    <col min="3535" max="3535" width="11.85546875" style="106" bestFit="1" customWidth="1"/>
    <col min="3536" max="3536" width="16" style="106" bestFit="1" customWidth="1"/>
    <col min="3537" max="3537" width="11.85546875" style="106" bestFit="1" customWidth="1"/>
    <col min="3538" max="3538" width="16" style="106" bestFit="1" customWidth="1"/>
    <col min="3539" max="3539" width="11.85546875" style="106" bestFit="1" customWidth="1"/>
    <col min="3540" max="3540" width="16" style="106" bestFit="1" customWidth="1"/>
    <col min="3541" max="3541" width="11.85546875" style="106" bestFit="1" customWidth="1"/>
    <col min="3542" max="3542" width="16" style="106" bestFit="1" customWidth="1"/>
    <col min="3543" max="3543" width="10.7109375" style="106" bestFit="1" customWidth="1"/>
    <col min="3544" max="3544" width="15" style="106" bestFit="1" customWidth="1"/>
    <col min="3545" max="3545" width="8.7109375" style="106" bestFit="1" customWidth="1"/>
    <col min="3546" max="3546" width="12.85546875" style="106" bestFit="1" customWidth="1"/>
    <col min="3547" max="3547" width="6.85546875" style="106" bestFit="1" customWidth="1"/>
    <col min="3548" max="3549" width="10.7109375" style="106" bestFit="1" customWidth="1"/>
    <col min="3550" max="3550" width="8.7109375" style="106" bestFit="1" customWidth="1"/>
    <col min="3551" max="3551" width="10.7109375" style="106" bestFit="1" customWidth="1"/>
    <col min="3552" max="3552" width="12.85546875" style="106" bestFit="1" customWidth="1"/>
    <col min="3553" max="3553" width="10.7109375" style="106" bestFit="1" customWidth="1"/>
    <col min="3554" max="3554" width="12.85546875" style="106" bestFit="1" customWidth="1"/>
    <col min="3555" max="3556" width="8.7109375" style="106" bestFit="1" customWidth="1"/>
    <col min="3557" max="3559" width="9.7109375" style="106" bestFit="1" customWidth="1"/>
    <col min="3560" max="3561" width="15" style="106" bestFit="1" customWidth="1"/>
    <col min="3562" max="3562" width="17.140625" style="106" bestFit="1" customWidth="1"/>
    <col min="3563" max="3564" width="10.7109375" style="106" bestFit="1" customWidth="1"/>
    <col min="3565" max="3565" width="17.140625" style="106" bestFit="1" customWidth="1"/>
    <col min="3566" max="3567" width="15" style="106" bestFit="1" customWidth="1"/>
    <col min="3568" max="3569" width="21.140625" style="106" bestFit="1" customWidth="1"/>
    <col min="3570" max="3570" width="12.85546875" style="106" bestFit="1" customWidth="1"/>
    <col min="3571" max="3571" width="8.7109375" style="106" bestFit="1" customWidth="1"/>
    <col min="3572" max="3572" width="15" style="106" bestFit="1" customWidth="1"/>
    <col min="3573" max="3595" width="1.140625" style="106" customWidth="1"/>
    <col min="3596" max="3685" width="8.85546875" style="106"/>
    <col min="3686" max="3687" width="19" style="106" bestFit="1" customWidth="1"/>
    <col min="3688" max="3688" width="13.85546875" style="106" bestFit="1" customWidth="1"/>
    <col min="3689" max="3689" width="19" style="106" bestFit="1" customWidth="1"/>
    <col min="3690" max="3690" width="18" style="106" bestFit="1" customWidth="1"/>
    <col min="3691" max="3691" width="7.85546875" style="106" bestFit="1" customWidth="1"/>
    <col min="3692" max="3692" width="8.7109375" style="106" bestFit="1" customWidth="1"/>
    <col min="3693" max="3693" width="7.85546875" style="106" bestFit="1" customWidth="1"/>
    <col min="3694" max="3695" width="12.85546875" style="106" bestFit="1" customWidth="1"/>
    <col min="3696" max="3697" width="10.7109375" style="106" bestFit="1" customWidth="1"/>
    <col min="3698" max="3698" width="5.140625" style="106" bestFit="1" customWidth="1"/>
    <col min="3699" max="3699" width="6.85546875" style="106" bestFit="1" customWidth="1"/>
    <col min="3700" max="3700" width="5.140625" style="106" bestFit="1" customWidth="1"/>
    <col min="3701" max="3701" width="11.85546875" style="106" bestFit="1" customWidth="1"/>
    <col min="3702" max="3705" width="10.7109375" style="106" bestFit="1" customWidth="1"/>
    <col min="3706" max="3706" width="15" style="106" bestFit="1" customWidth="1"/>
    <col min="3707" max="3707" width="10.7109375" style="106" bestFit="1" customWidth="1"/>
    <col min="3708" max="3708" width="8.7109375" style="106" bestFit="1" customWidth="1"/>
    <col min="3709" max="3709" width="9.7109375" style="106" bestFit="1" customWidth="1"/>
    <col min="3710" max="3710" width="35.42578125" style="106" bestFit="1" customWidth="1"/>
    <col min="3711" max="3712" width="13.85546875" style="106" bestFit="1" customWidth="1"/>
    <col min="3713" max="3713" width="35.42578125" style="106" bestFit="1" customWidth="1"/>
    <col min="3714" max="3714" width="28.140625" style="106" bestFit="1" customWidth="1"/>
    <col min="3715" max="3715" width="15" style="106" bestFit="1" customWidth="1"/>
    <col min="3716" max="3719" width="17.140625" style="106" bestFit="1" customWidth="1"/>
    <col min="3720" max="3720" width="10.7109375" style="106" bestFit="1" customWidth="1"/>
    <col min="3721" max="3721" width="35.42578125" style="106" bestFit="1" customWidth="1"/>
    <col min="3722" max="3722" width="15" style="106" bestFit="1" customWidth="1"/>
    <col min="3723" max="3723" width="11.85546875" style="106" bestFit="1" customWidth="1"/>
    <col min="3724" max="3724" width="33.7109375" style="106" bestFit="1" customWidth="1"/>
    <col min="3725" max="3727" width="15" style="106" bestFit="1" customWidth="1"/>
    <col min="3728" max="3728" width="8.7109375" style="106" bestFit="1" customWidth="1"/>
    <col min="3729" max="3730" width="15" style="106" bestFit="1" customWidth="1"/>
    <col min="3731" max="3731" width="6.85546875" style="106" bestFit="1" customWidth="1"/>
    <col min="3732" max="3732" width="21.140625" style="106" bestFit="1" customWidth="1"/>
    <col min="3733" max="3733" width="23.140625" style="106" bestFit="1" customWidth="1"/>
    <col min="3734" max="3734" width="21.140625" style="106" bestFit="1" customWidth="1"/>
    <col min="3735" max="3737" width="19" style="106" bestFit="1" customWidth="1"/>
    <col min="3738" max="3739" width="17.140625" style="106" bestFit="1" customWidth="1"/>
    <col min="3740" max="3740" width="8.7109375" style="106" bestFit="1" customWidth="1"/>
    <col min="3741" max="3742" width="6.85546875" style="106" bestFit="1" customWidth="1"/>
    <col min="3743" max="3744" width="8.7109375" style="106" bestFit="1" customWidth="1"/>
    <col min="3745" max="3746" width="19" style="106" bestFit="1" customWidth="1"/>
    <col min="3747" max="3748" width="15" style="106" bestFit="1" customWidth="1"/>
    <col min="3749" max="3749" width="21.140625" style="106" bestFit="1" customWidth="1"/>
    <col min="3750" max="3751" width="19" style="106" bestFit="1" customWidth="1"/>
    <col min="3752" max="3752" width="15" style="106" bestFit="1" customWidth="1"/>
    <col min="3753" max="3753" width="23.140625" style="106" bestFit="1" customWidth="1"/>
    <col min="3754" max="3754" width="27.140625" style="106" bestFit="1" customWidth="1"/>
    <col min="3755" max="3756" width="23.140625" style="106" bestFit="1" customWidth="1"/>
    <col min="3757" max="3757" width="27.140625" style="106" bestFit="1" customWidth="1"/>
    <col min="3758" max="3758" width="23.140625" style="106" bestFit="1" customWidth="1"/>
    <col min="3759" max="3759" width="17.140625" style="106" bestFit="1" customWidth="1"/>
    <col min="3760" max="3760" width="19" style="106" bestFit="1" customWidth="1"/>
    <col min="3761" max="3761" width="17.140625" style="106" bestFit="1" customWidth="1"/>
    <col min="3762" max="3762" width="21.140625" style="106" bestFit="1" customWidth="1"/>
    <col min="3763" max="3763" width="18" style="106" bestFit="1" customWidth="1"/>
    <col min="3764" max="3764" width="22.140625" style="106" bestFit="1" customWidth="1"/>
    <col min="3765" max="3765" width="18" style="106" bestFit="1" customWidth="1"/>
    <col min="3766" max="3766" width="22.140625" style="106" bestFit="1" customWidth="1"/>
    <col min="3767" max="3767" width="18" style="106" bestFit="1" customWidth="1"/>
    <col min="3768" max="3768" width="22.140625" style="106" bestFit="1" customWidth="1"/>
    <col min="3769" max="3769" width="18" style="106" bestFit="1" customWidth="1"/>
    <col min="3770" max="3770" width="22.140625" style="106" bestFit="1" customWidth="1"/>
    <col min="3771" max="3771" width="18" style="106" bestFit="1" customWidth="1"/>
    <col min="3772" max="3772" width="22.140625" style="106" bestFit="1" customWidth="1"/>
    <col min="3773" max="3773" width="15" style="106" bestFit="1" customWidth="1"/>
    <col min="3774" max="3774" width="19" style="106" bestFit="1" customWidth="1"/>
    <col min="3775" max="3775" width="12.85546875" style="106" bestFit="1" customWidth="1"/>
    <col min="3776" max="3776" width="17.140625" style="106" bestFit="1" customWidth="1"/>
    <col min="3777" max="3777" width="15" style="106" bestFit="1" customWidth="1"/>
    <col min="3778" max="3778" width="19" style="106" bestFit="1" customWidth="1"/>
    <col min="3779" max="3779" width="12.85546875" style="106" bestFit="1" customWidth="1"/>
    <col min="3780" max="3781" width="17.140625" style="106" bestFit="1" customWidth="1"/>
    <col min="3782" max="3782" width="21.140625" style="106" bestFit="1" customWidth="1"/>
    <col min="3783" max="3783" width="5.140625" style="106" bestFit="1" customWidth="1"/>
    <col min="3784" max="3784" width="8.7109375" style="106" bestFit="1" customWidth="1"/>
    <col min="3785" max="3785" width="19" style="106" bestFit="1" customWidth="1"/>
    <col min="3786" max="3786" width="23.140625" style="106" bestFit="1" customWidth="1"/>
    <col min="3787" max="3787" width="10.7109375" style="106" bestFit="1" customWidth="1"/>
    <col min="3788" max="3789" width="15" style="106" bestFit="1" customWidth="1"/>
    <col min="3790" max="3790" width="19" style="106" bestFit="1" customWidth="1"/>
    <col min="3791" max="3791" width="11.85546875" style="106" bestFit="1" customWidth="1"/>
    <col min="3792" max="3792" width="16" style="106" bestFit="1" customWidth="1"/>
    <col min="3793" max="3793" width="11.85546875" style="106" bestFit="1" customWidth="1"/>
    <col min="3794" max="3794" width="16" style="106" bestFit="1" customWidth="1"/>
    <col min="3795" max="3795" width="11.85546875" style="106" bestFit="1" customWidth="1"/>
    <col min="3796" max="3796" width="16" style="106" bestFit="1" customWidth="1"/>
    <col min="3797" max="3797" width="11.85546875" style="106" bestFit="1" customWidth="1"/>
    <col min="3798" max="3798" width="16" style="106" bestFit="1" customWidth="1"/>
    <col min="3799" max="3799" width="10.7109375" style="106" bestFit="1" customWidth="1"/>
    <col min="3800" max="3800" width="15" style="106" bestFit="1" customWidth="1"/>
    <col min="3801" max="3801" width="8.7109375" style="106" bestFit="1" customWidth="1"/>
    <col min="3802" max="3802" width="12.85546875" style="106" bestFit="1" customWidth="1"/>
    <col min="3803" max="3803" width="6.85546875" style="106" bestFit="1" customWidth="1"/>
    <col min="3804" max="3805" width="10.7109375" style="106" bestFit="1" customWidth="1"/>
    <col min="3806" max="3806" width="8.7109375" style="106" bestFit="1" customWidth="1"/>
    <col min="3807" max="3807" width="10.7109375" style="106" bestFit="1" customWidth="1"/>
    <col min="3808" max="3808" width="12.85546875" style="106" bestFit="1" customWidth="1"/>
    <col min="3809" max="3809" width="10.7109375" style="106" bestFit="1" customWidth="1"/>
    <col min="3810" max="3810" width="12.85546875" style="106" bestFit="1" customWidth="1"/>
    <col min="3811" max="3812" width="8.7109375" style="106" bestFit="1" customWidth="1"/>
    <col min="3813" max="3815" width="9.7109375" style="106" bestFit="1" customWidth="1"/>
    <col min="3816" max="3817" width="15" style="106" bestFit="1" customWidth="1"/>
    <col min="3818" max="3818" width="17.140625" style="106" bestFit="1" customWidth="1"/>
    <col min="3819" max="3820" width="10.7109375" style="106" bestFit="1" customWidth="1"/>
    <col min="3821" max="3821" width="17.140625" style="106" bestFit="1" customWidth="1"/>
    <col min="3822" max="3823" width="15" style="106" bestFit="1" customWidth="1"/>
    <col min="3824" max="3825" width="21.140625" style="106" bestFit="1" customWidth="1"/>
    <col min="3826" max="3826" width="12.85546875" style="106" bestFit="1" customWidth="1"/>
    <col min="3827" max="3827" width="8.7109375" style="106" bestFit="1" customWidth="1"/>
    <col min="3828" max="3828" width="15" style="106" bestFit="1" customWidth="1"/>
    <col min="3829" max="3851" width="1.140625" style="106" customWidth="1"/>
    <col min="3852" max="3941" width="8.85546875" style="106"/>
    <col min="3942" max="3943" width="19" style="106" bestFit="1" customWidth="1"/>
    <col min="3944" max="3944" width="13.85546875" style="106" bestFit="1" customWidth="1"/>
    <col min="3945" max="3945" width="19" style="106" bestFit="1" customWidth="1"/>
    <col min="3946" max="3946" width="18" style="106" bestFit="1" customWidth="1"/>
    <col min="3947" max="3947" width="7.85546875" style="106" bestFit="1" customWidth="1"/>
    <col min="3948" max="3948" width="8.7109375" style="106" bestFit="1" customWidth="1"/>
    <col min="3949" max="3949" width="7.85546875" style="106" bestFit="1" customWidth="1"/>
    <col min="3950" max="3951" width="12.85546875" style="106" bestFit="1" customWidth="1"/>
    <col min="3952" max="3953" width="10.7109375" style="106" bestFit="1" customWidth="1"/>
    <col min="3954" max="3954" width="5.140625" style="106" bestFit="1" customWidth="1"/>
    <col min="3955" max="3955" width="6.85546875" style="106" bestFit="1" customWidth="1"/>
    <col min="3956" max="3956" width="5.140625" style="106" bestFit="1" customWidth="1"/>
    <col min="3957" max="3957" width="11.85546875" style="106" bestFit="1" customWidth="1"/>
    <col min="3958" max="3961" width="10.7109375" style="106" bestFit="1" customWidth="1"/>
    <col min="3962" max="3962" width="15" style="106" bestFit="1" customWidth="1"/>
    <col min="3963" max="3963" width="10.7109375" style="106" bestFit="1" customWidth="1"/>
    <col min="3964" max="3964" width="8.7109375" style="106" bestFit="1" customWidth="1"/>
    <col min="3965" max="3965" width="9.7109375" style="106" bestFit="1" customWidth="1"/>
    <col min="3966" max="3966" width="35.42578125" style="106" bestFit="1" customWidth="1"/>
    <col min="3967" max="3968" width="13.85546875" style="106" bestFit="1" customWidth="1"/>
    <col min="3969" max="3969" width="35.42578125" style="106" bestFit="1" customWidth="1"/>
    <col min="3970" max="3970" width="28.140625" style="106" bestFit="1" customWidth="1"/>
    <col min="3971" max="3971" width="15" style="106" bestFit="1" customWidth="1"/>
    <col min="3972" max="3975" width="17.140625" style="106" bestFit="1" customWidth="1"/>
    <col min="3976" max="3976" width="10.7109375" style="106" bestFit="1" customWidth="1"/>
    <col min="3977" max="3977" width="35.42578125" style="106" bestFit="1" customWidth="1"/>
    <col min="3978" max="3978" width="15" style="106" bestFit="1" customWidth="1"/>
    <col min="3979" max="3979" width="11.85546875" style="106" bestFit="1" customWidth="1"/>
    <col min="3980" max="3980" width="33.7109375" style="106" bestFit="1" customWidth="1"/>
    <col min="3981" max="3983" width="15" style="106" bestFit="1" customWidth="1"/>
    <col min="3984" max="3984" width="8.7109375" style="106" bestFit="1" customWidth="1"/>
    <col min="3985" max="3986" width="15" style="106" bestFit="1" customWidth="1"/>
    <col min="3987" max="3987" width="6.85546875" style="106" bestFit="1" customWidth="1"/>
    <col min="3988" max="3988" width="21.140625" style="106" bestFit="1" customWidth="1"/>
    <col min="3989" max="3989" width="23.140625" style="106" bestFit="1" customWidth="1"/>
    <col min="3990" max="3990" width="21.140625" style="106" bestFit="1" customWidth="1"/>
    <col min="3991" max="3993" width="19" style="106" bestFit="1" customWidth="1"/>
    <col min="3994" max="3995" width="17.140625" style="106" bestFit="1" customWidth="1"/>
    <col min="3996" max="3996" width="8.7109375" style="106" bestFit="1" customWidth="1"/>
    <col min="3997" max="3998" width="6.85546875" style="106" bestFit="1" customWidth="1"/>
    <col min="3999" max="4000" width="8.7109375" style="106" bestFit="1" customWidth="1"/>
    <col min="4001" max="4002" width="19" style="106" bestFit="1" customWidth="1"/>
    <col min="4003" max="4004" width="15" style="106" bestFit="1" customWidth="1"/>
    <col min="4005" max="4005" width="21.140625" style="106" bestFit="1" customWidth="1"/>
    <col min="4006" max="4007" width="19" style="106" bestFit="1" customWidth="1"/>
    <col min="4008" max="4008" width="15" style="106" bestFit="1" customWidth="1"/>
    <col min="4009" max="4009" width="23.140625" style="106" bestFit="1" customWidth="1"/>
    <col min="4010" max="4010" width="27.140625" style="106" bestFit="1" customWidth="1"/>
    <col min="4011" max="4012" width="23.140625" style="106" bestFit="1" customWidth="1"/>
    <col min="4013" max="4013" width="27.140625" style="106" bestFit="1" customWidth="1"/>
    <col min="4014" max="4014" width="23.140625" style="106" bestFit="1" customWidth="1"/>
    <col min="4015" max="4015" width="17.140625" style="106" bestFit="1" customWidth="1"/>
    <col min="4016" max="4016" width="19" style="106" bestFit="1" customWidth="1"/>
    <col min="4017" max="4017" width="17.140625" style="106" bestFit="1" customWidth="1"/>
    <col min="4018" max="4018" width="21.140625" style="106" bestFit="1" customWidth="1"/>
    <col min="4019" max="4019" width="18" style="106" bestFit="1" customWidth="1"/>
    <col min="4020" max="4020" width="22.140625" style="106" bestFit="1" customWidth="1"/>
    <col min="4021" max="4021" width="18" style="106" bestFit="1" customWidth="1"/>
    <col min="4022" max="4022" width="22.140625" style="106" bestFit="1" customWidth="1"/>
    <col min="4023" max="4023" width="18" style="106" bestFit="1" customWidth="1"/>
    <col min="4024" max="4024" width="22.140625" style="106" bestFit="1" customWidth="1"/>
    <col min="4025" max="4025" width="18" style="106" bestFit="1" customWidth="1"/>
    <col min="4026" max="4026" width="22.140625" style="106" bestFit="1" customWidth="1"/>
    <col min="4027" max="4027" width="18" style="106" bestFit="1" customWidth="1"/>
    <col min="4028" max="4028" width="22.140625" style="106" bestFit="1" customWidth="1"/>
    <col min="4029" max="4029" width="15" style="106" bestFit="1" customWidth="1"/>
    <col min="4030" max="4030" width="19" style="106" bestFit="1" customWidth="1"/>
    <col min="4031" max="4031" width="12.85546875" style="106" bestFit="1" customWidth="1"/>
    <col min="4032" max="4032" width="17.140625" style="106" bestFit="1" customWidth="1"/>
    <col min="4033" max="4033" width="15" style="106" bestFit="1" customWidth="1"/>
    <col min="4034" max="4034" width="19" style="106" bestFit="1" customWidth="1"/>
    <col min="4035" max="4035" width="12.85546875" style="106" bestFit="1" customWidth="1"/>
    <col min="4036" max="4037" width="17.140625" style="106" bestFit="1" customWidth="1"/>
    <col min="4038" max="4038" width="21.140625" style="106" bestFit="1" customWidth="1"/>
    <col min="4039" max="4039" width="5.140625" style="106" bestFit="1" customWidth="1"/>
    <col min="4040" max="4040" width="8.7109375" style="106" bestFit="1" customWidth="1"/>
    <col min="4041" max="4041" width="19" style="106" bestFit="1" customWidth="1"/>
    <col min="4042" max="4042" width="23.140625" style="106" bestFit="1" customWidth="1"/>
    <col min="4043" max="4043" width="10.7109375" style="106" bestFit="1" customWidth="1"/>
    <col min="4044" max="4045" width="15" style="106" bestFit="1" customWidth="1"/>
    <col min="4046" max="4046" width="19" style="106" bestFit="1" customWidth="1"/>
    <col min="4047" max="4047" width="11.85546875" style="106" bestFit="1" customWidth="1"/>
    <col min="4048" max="4048" width="16" style="106" bestFit="1" customWidth="1"/>
    <col min="4049" max="4049" width="11.85546875" style="106" bestFit="1" customWidth="1"/>
    <col min="4050" max="4050" width="16" style="106" bestFit="1" customWidth="1"/>
    <col min="4051" max="4051" width="11.85546875" style="106" bestFit="1" customWidth="1"/>
    <col min="4052" max="4052" width="16" style="106" bestFit="1" customWidth="1"/>
    <col min="4053" max="4053" width="11.85546875" style="106" bestFit="1" customWidth="1"/>
    <col min="4054" max="4054" width="16" style="106" bestFit="1" customWidth="1"/>
    <col min="4055" max="4055" width="10.7109375" style="106" bestFit="1" customWidth="1"/>
    <col min="4056" max="4056" width="15" style="106" bestFit="1" customWidth="1"/>
    <col min="4057" max="4057" width="8.7109375" style="106" bestFit="1" customWidth="1"/>
    <col min="4058" max="4058" width="12.85546875" style="106" bestFit="1" customWidth="1"/>
    <col min="4059" max="4059" width="6.85546875" style="106" bestFit="1" customWidth="1"/>
    <col min="4060" max="4061" width="10.7109375" style="106" bestFit="1" customWidth="1"/>
    <col min="4062" max="4062" width="8.7109375" style="106" bestFit="1" customWidth="1"/>
    <col min="4063" max="4063" width="10.7109375" style="106" bestFit="1" customWidth="1"/>
    <col min="4064" max="4064" width="12.85546875" style="106" bestFit="1" customWidth="1"/>
    <col min="4065" max="4065" width="10.7109375" style="106" bestFit="1" customWidth="1"/>
    <col min="4066" max="4066" width="12.85546875" style="106" bestFit="1" customWidth="1"/>
    <col min="4067" max="4068" width="8.7109375" style="106" bestFit="1" customWidth="1"/>
    <col min="4069" max="4071" width="9.7109375" style="106" bestFit="1" customWidth="1"/>
    <col min="4072" max="4073" width="15" style="106" bestFit="1" customWidth="1"/>
    <col min="4074" max="4074" width="17.140625" style="106" bestFit="1" customWidth="1"/>
    <col min="4075" max="4076" width="10.7109375" style="106" bestFit="1" customWidth="1"/>
    <col min="4077" max="4077" width="17.140625" style="106" bestFit="1" customWidth="1"/>
    <col min="4078" max="4079" width="15" style="106" bestFit="1" customWidth="1"/>
    <col min="4080" max="4081" width="21.140625" style="106" bestFit="1" customWidth="1"/>
    <col min="4082" max="4082" width="12.85546875" style="106" bestFit="1" customWidth="1"/>
    <col min="4083" max="4083" width="8.7109375" style="106" bestFit="1" customWidth="1"/>
    <col min="4084" max="4084" width="15" style="106" bestFit="1" customWidth="1"/>
    <col min="4085" max="4107" width="1.140625" style="106" customWidth="1"/>
    <col min="4108" max="4197" width="8.85546875" style="106"/>
    <col min="4198" max="4199" width="19" style="106" bestFit="1" customWidth="1"/>
    <col min="4200" max="4200" width="13.85546875" style="106" bestFit="1" customWidth="1"/>
    <col min="4201" max="4201" width="19" style="106" bestFit="1" customWidth="1"/>
    <col min="4202" max="4202" width="18" style="106" bestFit="1" customWidth="1"/>
    <col min="4203" max="4203" width="7.85546875" style="106" bestFit="1" customWidth="1"/>
    <col min="4204" max="4204" width="8.7109375" style="106" bestFit="1" customWidth="1"/>
    <col min="4205" max="4205" width="7.85546875" style="106" bestFit="1" customWidth="1"/>
    <col min="4206" max="4207" width="12.85546875" style="106" bestFit="1" customWidth="1"/>
    <col min="4208" max="4209" width="10.7109375" style="106" bestFit="1" customWidth="1"/>
    <col min="4210" max="4210" width="5.140625" style="106" bestFit="1" customWidth="1"/>
    <col min="4211" max="4211" width="6.85546875" style="106" bestFit="1" customWidth="1"/>
    <col min="4212" max="4212" width="5.140625" style="106" bestFit="1" customWidth="1"/>
    <col min="4213" max="4213" width="11.85546875" style="106" bestFit="1" customWidth="1"/>
    <col min="4214" max="4217" width="10.7109375" style="106" bestFit="1" customWidth="1"/>
    <col min="4218" max="4218" width="15" style="106" bestFit="1" customWidth="1"/>
    <col min="4219" max="4219" width="10.7109375" style="106" bestFit="1" customWidth="1"/>
    <col min="4220" max="4220" width="8.7109375" style="106" bestFit="1" customWidth="1"/>
    <col min="4221" max="4221" width="9.7109375" style="106" bestFit="1" customWidth="1"/>
    <col min="4222" max="4222" width="35.42578125" style="106" bestFit="1" customWidth="1"/>
    <col min="4223" max="4224" width="13.85546875" style="106" bestFit="1" customWidth="1"/>
    <col min="4225" max="4225" width="35.42578125" style="106" bestFit="1" customWidth="1"/>
    <col min="4226" max="4226" width="28.140625" style="106" bestFit="1" customWidth="1"/>
    <col min="4227" max="4227" width="15" style="106" bestFit="1" customWidth="1"/>
    <col min="4228" max="4231" width="17.140625" style="106" bestFit="1" customWidth="1"/>
    <col min="4232" max="4232" width="10.7109375" style="106" bestFit="1" customWidth="1"/>
    <col min="4233" max="4233" width="35.42578125" style="106" bestFit="1" customWidth="1"/>
    <col min="4234" max="4234" width="15" style="106" bestFit="1" customWidth="1"/>
    <col min="4235" max="4235" width="11.85546875" style="106" bestFit="1" customWidth="1"/>
    <col min="4236" max="4236" width="33.7109375" style="106" bestFit="1" customWidth="1"/>
    <col min="4237" max="4239" width="15" style="106" bestFit="1" customWidth="1"/>
    <col min="4240" max="4240" width="8.7109375" style="106" bestFit="1" customWidth="1"/>
    <col min="4241" max="4242" width="15" style="106" bestFit="1" customWidth="1"/>
    <col min="4243" max="4243" width="6.85546875" style="106" bestFit="1" customWidth="1"/>
    <col min="4244" max="4244" width="21.140625" style="106" bestFit="1" customWidth="1"/>
    <col min="4245" max="4245" width="23.140625" style="106" bestFit="1" customWidth="1"/>
    <col min="4246" max="4246" width="21.140625" style="106" bestFit="1" customWidth="1"/>
    <col min="4247" max="4249" width="19" style="106" bestFit="1" customWidth="1"/>
    <col min="4250" max="4251" width="17.140625" style="106" bestFit="1" customWidth="1"/>
    <col min="4252" max="4252" width="8.7109375" style="106" bestFit="1" customWidth="1"/>
    <col min="4253" max="4254" width="6.85546875" style="106" bestFit="1" customWidth="1"/>
    <col min="4255" max="4256" width="8.7109375" style="106" bestFit="1" customWidth="1"/>
    <col min="4257" max="4258" width="19" style="106" bestFit="1" customWidth="1"/>
    <col min="4259" max="4260" width="15" style="106" bestFit="1" customWidth="1"/>
    <col min="4261" max="4261" width="21.140625" style="106" bestFit="1" customWidth="1"/>
    <col min="4262" max="4263" width="19" style="106" bestFit="1" customWidth="1"/>
    <col min="4264" max="4264" width="15" style="106" bestFit="1" customWidth="1"/>
    <col min="4265" max="4265" width="23.140625" style="106" bestFit="1" customWidth="1"/>
    <col min="4266" max="4266" width="27.140625" style="106" bestFit="1" customWidth="1"/>
    <col min="4267" max="4268" width="23.140625" style="106" bestFit="1" customWidth="1"/>
    <col min="4269" max="4269" width="27.140625" style="106" bestFit="1" customWidth="1"/>
    <col min="4270" max="4270" width="23.140625" style="106" bestFit="1" customWidth="1"/>
    <col min="4271" max="4271" width="17.140625" style="106" bestFit="1" customWidth="1"/>
    <col min="4272" max="4272" width="19" style="106" bestFit="1" customWidth="1"/>
    <col min="4273" max="4273" width="17.140625" style="106" bestFit="1" customWidth="1"/>
    <col min="4274" max="4274" width="21.140625" style="106" bestFit="1" customWidth="1"/>
    <col min="4275" max="4275" width="18" style="106" bestFit="1" customWidth="1"/>
    <col min="4276" max="4276" width="22.140625" style="106" bestFit="1" customWidth="1"/>
    <col min="4277" max="4277" width="18" style="106" bestFit="1" customWidth="1"/>
    <col min="4278" max="4278" width="22.140625" style="106" bestFit="1" customWidth="1"/>
    <col min="4279" max="4279" width="18" style="106" bestFit="1" customWidth="1"/>
    <col min="4280" max="4280" width="22.140625" style="106" bestFit="1" customWidth="1"/>
    <col min="4281" max="4281" width="18" style="106" bestFit="1" customWidth="1"/>
    <col min="4282" max="4282" width="22.140625" style="106" bestFit="1" customWidth="1"/>
    <col min="4283" max="4283" width="18" style="106" bestFit="1" customWidth="1"/>
    <col min="4284" max="4284" width="22.140625" style="106" bestFit="1" customWidth="1"/>
    <col min="4285" max="4285" width="15" style="106" bestFit="1" customWidth="1"/>
    <col min="4286" max="4286" width="19" style="106" bestFit="1" customWidth="1"/>
    <col min="4287" max="4287" width="12.85546875" style="106" bestFit="1" customWidth="1"/>
    <col min="4288" max="4288" width="17.140625" style="106" bestFit="1" customWidth="1"/>
    <col min="4289" max="4289" width="15" style="106" bestFit="1" customWidth="1"/>
    <col min="4290" max="4290" width="19" style="106" bestFit="1" customWidth="1"/>
    <col min="4291" max="4291" width="12.85546875" style="106" bestFit="1" customWidth="1"/>
    <col min="4292" max="4293" width="17.140625" style="106" bestFit="1" customWidth="1"/>
    <col min="4294" max="4294" width="21.140625" style="106" bestFit="1" customWidth="1"/>
    <col min="4295" max="4295" width="5.140625" style="106" bestFit="1" customWidth="1"/>
    <col min="4296" max="4296" width="8.7109375" style="106" bestFit="1" customWidth="1"/>
    <col min="4297" max="4297" width="19" style="106" bestFit="1" customWidth="1"/>
    <col min="4298" max="4298" width="23.140625" style="106" bestFit="1" customWidth="1"/>
    <col min="4299" max="4299" width="10.7109375" style="106" bestFit="1" customWidth="1"/>
    <col min="4300" max="4301" width="15" style="106" bestFit="1" customWidth="1"/>
    <col min="4302" max="4302" width="19" style="106" bestFit="1" customWidth="1"/>
    <col min="4303" max="4303" width="11.85546875" style="106" bestFit="1" customWidth="1"/>
    <col min="4304" max="4304" width="16" style="106" bestFit="1" customWidth="1"/>
    <col min="4305" max="4305" width="11.85546875" style="106" bestFit="1" customWidth="1"/>
    <col min="4306" max="4306" width="16" style="106" bestFit="1" customWidth="1"/>
    <col min="4307" max="4307" width="11.85546875" style="106" bestFit="1" customWidth="1"/>
    <col min="4308" max="4308" width="16" style="106" bestFit="1" customWidth="1"/>
    <col min="4309" max="4309" width="11.85546875" style="106" bestFit="1" customWidth="1"/>
    <col min="4310" max="4310" width="16" style="106" bestFit="1" customWidth="1"/>
    <col min="4311" max="4311" width="10.7109375" style="106" bestFit="1" customWidth="1"/>
    <col min="4312" max="4312" width="15" style="106" bestFit="1" customWidth="1"/>
    <col min="4313" max="4313" width="8.7109375" style="106" bestFit="1" customWidth="1"/>
    <col min="4314" max="4314" width="12.85546875" style="106" bestFit="1" customWidth="1"/>
    <col min="4315" max="4315" width="6.85546875" style="106" bestFit="1" customWidth="1"/>
    <col min="4316" max="4317" width="10.7109375" style="106" bestFit="1" customWidth="1"/>
    <col min="4318" max="4318" width="8.7109375" style="106" bestFit="1" customWidth="1"/>
    <col min="4319" max="4319" width="10.7109375" style="106" bestFit="1" customWidth="1"/>
    <col min="4320" max="4320" width="12.85546875" style="106" bestFit="1" customWidth="1"/>
    <col min="4321" max="4321" width="10.7109375" style="106" bestFit="1" customWidth="1"/>
    <col min="4322" max="4322" width="12.85546875" style="106" bestFit="1" customWidth="1"/>
    <col min="4323" max="4324" width="8.7109375" style="106" bestFit="1" customWidth="1"/>
    <col min="4325" max="4327" width="9.7109375" style="106" bestFit="1" customWidth="1"/>
    <col min="4328" max="4329" width="15" style="106" bestFit="1" customWidth="1"/>
    <col min="4330" max="4330" width="17.140625" style="106" bestFit="1" customWidth="1"/>
    <col min="4331" max="4332" width="10.7109375" style="106" bestFit="1" customWidth="1"/>
    <col min="4333" max="4333" width="17.140625" style="106" bestFit="1" customWidth="1"/>
    <col min="4334" max="4335" width="15" style="106" bestFit="1" customWidth="1"/>
    <col min="4336" max="4337" width="21.140625" style="106" bestFit="1" customWidth="1"/>
    <col min="4338" max="4338" width="12.85546875" style="106" bestFit="1" customWidth="1"/>
    <col min="4339" max="4339" width="8.7109375" style="106" bestFit="1" customWidth="1"/>
    <col min="4340" max="4340" width="15" style="106" bestFit="1" customWidth="1"/>
    <col min="4341" max="4363" width="1.140625" style="106" customWidth="1"/>
    <col min="4364" max="4453" width="8.85546875" style="106"/>
    <col min="4454" max="4455" width="19" style="106" bestFit="1" customWidth="1"/>
    <col min="4456" max="4456" width="13.85546875" style="106" bestFit="1" customWidth="1"/>
    <col min="4457" max="4457" width="19" style="106" bestFit="1" customWidth="1"/>
    <col min="4458" max="4458" width="18" style="106" bestFit="1" customWidth="1"/>
    <col min="4459" max="4459" width="7.85546875" style="106" bestFit="1" customWidth="1"/>
    <col min="4460" max="4460" width="8.7109375" style="106" bestFit="1" customWidth="1"/>
    <col min="4461" max="4461" width="7.85546875" style="106" bestFit="1" customWidth="1"/>
    <col min="4462" max="4463" width="12.85546875" style="106" bestFit="1" customWidth="1"/>
    <col min="4464" max="4465" width="10.7109375" style="106" bestFit="1" customWidth="1"/>
    <col min="4466" max="4466" width="5.140625" style="106" bestFit="1" customWidth="1"/>
    <col min="4467" max="4467" width="6.85546875" style="106" bestFit="1" customWidth="1"/>
    <col min="4468" max="4468" width="5.140625" style="106" bestFit="1" customWidth="1"/>
    <col min="4469" max="4469" width="11.85546875" style="106" bestFit="1" customWidth="1"/>
    <col min="4470" max="4473" width="10.7109375" style="106" bestFit="1" customWidth="1"/>
    <col min="4474" max="4474" width="15" style="106" bestFit="1" customWidth="1"/>
    <col min="4475" max="4475" width="10.7109375" style="106" bestFit="1" customWidth="1"/>
    <col min="4476" max="4476" width="8.7109375" style="106" bestFit="1" customWidth="1"/>
    <col min="4477" max="4477" width="9.7109375" style="106" bestFit="1" customWidth="1"/>
    <col min="4478" max="4478" width="35.42578125" style="106" bestFit="1" customWidth="1"/>
    <col min="4479" max="4480" width="13.85546875" style="106" bestFit="1" customWidth="1"/>
    <col min="4481" max="4481" width="35.42578125" style="106" bestFit="1" customWidth="1"/>
    <col min="4482" max="4482" width="28.140625" style="106" bestFit="1" customWidth="1"/>
    <col min="4483" max="4483" width="15" style="106" bestFit="1" customWidth="1"/>
    <col min="4484" max="4487" width="17.140625" style="106" bestFit="1" customWidth="1"/>
    <col min="4488" max="4488" width="10.7109375" style="106" bestFit="1" customWidth="1"/>
    <col min="4489" max="4489" width="35.42578125" style="106" bestFit="1" customWidth="1"/>
    <col min="4490" max="4490" width="15" style="106" bestFit="1" customWidth="1"/>
    <col min="4491" max="4491" width="11.85546875" style="106" bestFit="1" customWidth="1"/>
    <col min="4492" max="4492" width="33.7109375" style="106" bestFit="1" customWidth="1"/>
    <col min="4493" max="4495" width="15" style="106" bestFit="1" customWidth="1"/>
    <col min="4496" max="4496" width="8.7109375" style="106" bestFit="1" customWidth="1"/>
    <col min="4497" max="4498" width="15" style="106" bestFit="1" customWidth="1"/>
    <col min="4499" max="4499" width="6.85546875" style="106" bestFit="1" customWidth="1"/>
    <col min="4500" max="4500" width="21.140625" style="106" bestFit="1" customWidth="1"/>
    <col min="4501" max="4501" width="23.140625" style="106" bestFit="1" customWidth="1"/>
    <col min="4502" max="4502" width="21.140625" style="106" bestFit="1" customWidth="1"/>
    <col min="4503" max="4505" width="19" style="106" bestFit="1" customWidth="1"/>
    <col min="4506" max="4507" width="17.140625" style="106" bestFit="1" customWidth="1"/>
    <col min="4508" max="4508" width="8.7109375" style="106" bestFit="1" customWidth="1"/>
    <col min="4509" max="4510" width="6.85546875" style="106" bestFit="1" customWidth="1"/>
    <col min="4511" max="4512" width="8.7109375" style="106" bestFit="1" customWidth="1"/>
    <col min="4513" max="4514" width="19" style="106" bestFit="1" customWidth="1"/>
    <col min="4515" max="4516" width="15" style="106" bestFit="1" customWidth="1"/>
    <col min="4517" max="4517" width="21.140625" style="106" bestFit="1" customWidth="1"/>
    <col min="4518" max="4519" width="19" style="106" bestFit="1" customWidth="1"/>
    <col min="4520" max="4520" width="15" style="106" bestFit="1" customWidth="1"/>
    <col min="4521" max="4521" width="23.140625" style="106" bestFit="1" customWidth="1"/>
    <col min="4522" max="4522" width="27.140625" style="106" bestFit="1" customWidth="1"/>
    <col min="4523" max="4524" width="23.140625" style="106" bestFit="1" customWidth="1"/>
    <col min="4525" max="4525" width="27.140625" style="106" bestFit="1" customWidth="1"/>
    <col min="4526" max="4526" width="23.140625" style="106" bestFit="1" customWidth="1"/>
    <col min="4527" max="4527" width="17.140625" style="106" bestFit="1" customWidth="1"/>
    <col min="4528" max="4528" width="19" style="106" bestFit="1" customWidth="1"/>
    <col min="4529" max="4529" width="17.140625" style="106" bestFit="1" customWidth="1"/>
    <col min="4530" max="4530" width="21.140625" style="106" bestFit="1" customWidth="1"/>
    <col min="4531" max="4531" width="18" style="106" bestFit="1" customWidth="1"/>
    <col min="4532" max="4532" width="22.140625" style="106" bestFit="1" customWidth="1"/>
    <col min="4533" max="4533" width="18" style="106" bestFit="1" customWidth="1"/>
    <col min="4534" max="4534" width="22.140625" style="106" bestFit="1" customWidth="1"/>
    <col min="4535" max="4535" width="18" style="106" bestFit="1" customWidth="1"/>
    <col min="4536" max="4536" width="22.140625" style="106" bestFit="1" customWidth="1"/>
    <col min="4537" max="4537" width="18" style="106" bestFit="1" customWidth="1"/>
    <col min="4538" max="4538" width="22.140625" style="106" bestFit="1" customWidth="1"/>
    <col min="4539" max="4539" width="18" style="106" bestFit="1" customWidth="1"/>
    <col min="4540" max="4540" width="22.140625" style="106" bestFit="1" customWidth="1"/>
    <col min="4541" max="4541" width="15" style="106" bestFit="1" customWidth="1"/>
    <col min="4542" max="4542" width="19" style="106" bestFit="1" customWidth="1"/>
    <col min="4543" max="4543" width="12.85546875" style="106" bestFit="1" customWidth="1"/>
    <col min="4544" max="4544" width="17.140625" style="106" bestFit="1" customWidth="1"/>
    <col min="4545" max="4545" width="15" style="106" bestFit="1" customWidth="1"/>
    <col min="4546" max="4546" width="19" style="106" bestFit="1" customWidth="1"/>
    <col min="4547" max="4547" width="12.85546875" style="106" bestFit="1" customWidth="1"/>
    <col min="4548" max="4549" width="17.140625" style="106" bestFit="1" customWidth="1"/>
    <col min="4550" max="4550" width="21.140625" style="106" bestFit="1" customWidth="1"/>
    <col min="4551" max="4551" width="5.140625" style="106" bestFit="1" customWidth="1"/>
    <col min="4552" max="4552" width="8.7109375" style="106" bestFit="1" customWidth="1"/>
    <col min="4553" max="4553" width="19" style="106" bestFit="1" customWidth="1"/>
    <col min="4554" max="4554" width="23.140625" style="106" bestFit="1" customWidth="1"/>
    <col min="4555" max="4555" width="10.7109375" style="106" bestFit="1" customWidth="1"/>
    <col min="4556" max="4557" width="15" style="106" bestFit="1" customWidth="1"/>
    <col min="4558" max="4558" width="19" style="106" bestFit="1" customWidth="1"/>
    <col min="4559" max="4559" width="11.85546875" style="106" bestFit="1" customWidth="1"/>
    <col min="4560" max="4560" width="16" style="106" bestFit="1" customWidth="1"/>
    <col min="4561" max="4561" width="11.85546875" style="106" bestFit="1" customWidth="1"/>
    <col min="4562" max="4562" width="16" style="106" bestFit="1" customWidth="1"/>
    <col min="4563" max="4563" width="11.85546875" style="106" bestFit="1" customWidth="1"/>
    <col min="4564" max="4564" width="16" style="106" bestFit="1" customWidth="1"/>
    <col min="4565" max="4565" width="11.85546875" style="106" bestFit="1" customWidth="1"/>
    <col min="4566" max="4566" width="16" style="106" bestFit="1" customWidth="1"/>
    <col min="4567" max="4567" width="10.7109375" style="106" bestFit="1" customWidth="1"/>
    <col min="4568" max="4568" width="15" style="106" bestFit="1" customWidth="1"/>
    <col min="4569" max="4569" width="8.7109375" style="106" bestFit="1" customWidth="1"/>
    <col min="4570" max="4570" width="12.85546875" style="106" bestFit="1" customWidth="1"/>
    <col min="4571" max="4571" width="6.85546875" style="106" bestFit="1" customWidth="1"/>
    <col min="4572" max="4573" width="10.7109375" style="106" bestFit="1" customWidth="1"/>
    <col min="4574" max="4574" width="8.7109375" style="106" bestFit="1" customWidth="1"/>
    <col min="4575" max="4575" width="10.7109375" style="106" bestFit="1" customWidth="1"/>
    <col min="4576" max="4576" width="12.85546875" style="106" bestFit="1" customWidth="1"/>
    <col min="4577" max="4577" width="10.7109375" style="106" bestFit="1" customWidth="1"/>
    <col min="4578" max="4578" width="12.85546875" style="106" bestFit="1" customWidth="1"/>
    <col min="4579" max="4580" width="8.7109375" style="106" bestFit="1" customWidth="1"/>
    <col min="4581" max="4583" width="9.7109375" style="106" bestFit="1" customWidth="1"/>
    <col min="4584" max="4585" width="15" style="106" bestFit="1" customWidth="1"/>
    <col min="4586" max="4586" width="17.140625" style="106" bestFit="1" customWidth="1"/>
    <col min="4587" max="4588" width="10.7109375" style="106" bestFit="1" customWidth="1"/>
    <col min="4589" max="4589" width="17.140625" style="106" bestFit="1" customWidth="1"/>
    <col min="4590" max="4591" width="15" style="106" bestFit="1" customWidth="1"/>
    <col min="4592" max="4593" width="21.140625" style="106" bestFit="1" customWidth="1"/>
    <col min="4594" max="4594" width="12.85546875" style="106" bestFit="1" customWidth="1"/>
    <col min="4595" max="4595" width="8.7109375" style="106" bestFit="1" customWidth="1"/>
    <col min="4596" max="4596" width="15" style="106" bestFit="1" customWidth="1"/>
    <col min="4597" max="4619" width="1.140625" style="106" customWidth="1"/>
    <col min="4620" max="4709" width="8.85546875" style="106"/>
    <col min="4710" max="4711" width="19" style="106" bestFit="1" customWidth="1"/>
    <col min="4712" max="4712" width="13.85546875" style="106" bestFit="1" customWidth="1"/>
    <col min="4713" max="4713" width="19" style="106" bestFit="1" customWidth="1"/>
    <col min="4714" max="4714" width="18" style="106" bestFit="1" customWidth="1"/>
    <col min="4715" max="4715" width="7.85546875" style="106" bestFit="1" customWidth="1"/>
    <col min="4716" max="4716" width="8.7109375" style="106" bestFit="1" customWidth="1"/>
    <col min="4717" max="4717" width="7.85546875" style="106" bestFit="1" customWidth="1"/>
    <col min="4718" max="4719" width="12.85546875" style="106" bestFit="1" customWidth="1"/>
    <col min="4720" max="4721" width="10.7109375" style="106" bestFit="1" customWidth="1"/>
    <col min="4722" max="4722" width="5.140625" style="106" bestFit="1" customWidth="1"/>
    <col min="4723" max="4723" width="6.85546875" style="106" bestFit="1" customWidth="1"/>
    <col min="4724" max="4724" width="5.140625" style="106" bestFit="1" customWidth="1"/>
    <col min="4725" max="4725" width="11.85546875" style="106" bestFit="1" customWidth="1"/>
    <col min="4726" max="4729" width="10.7109375" style="106" bestFit="1" customWidth="1"/>
    <col min="4730" max="4730" width="15" style="106" bestFit="1" customWidth="1"/>
    <col min="4731" max="4731" width="10.7109375" style="106" bestFit="1" customWidth="1"/>
    <col min="4732" max="4732" width="8.7109375" style="106" bestFit="1" customWidth="1"/>
    <col min="4733" max="4733" width="9.7109375" style="106" bestFit="1" customWidth="1"/>
    <col min="4734" max="4734" width="35.42578125" style="106" bestFit="1" customWidth="1"/>
    <col min="4735" max="4736" width="13.85546875" style="106" bestFit="1" customWidth="1"/>
    <col min="4737" max="4737" width="35.42578125" style="106" bestFit="1" customWidth="1"/>
    <col min="4738" max="4738" width="28.140625" style="106" bestFit="1" customWidth="1"/>
    <col min="4739" max="4739" width="15" style="106" bestFit="1" customWidth="1"/>
    <col min="4740" max="4743" width="17.140625" style="106" bestFit="1" customWidth="1"/>
    <col min="4744" max="4744" width="10.7109375" style="106" bestFit="1" customWidth="1"/>
    <col min="4745" max="4745" width="35.42578125" style="106" bestFit="1" customWidth="1"/>
    <col min="4746" max="4746" width="15" style="106" bestFit="1" customWidth="1"/>
    <col min="4747" max="4747" width="11.85546875" style="106" bestFit="1" customWidth="1"/>
    <col min="4748" max="4748" width="33.7109375" style="106" bestFit="1" customWidth="1"/>
    <col min="4749" max="4751" width="15" style="106" bestFit="1" customWidth="1"/>
    <col min="4752" max="4752" width="8.7109375" style="106" bestFit="1" customWidth="1"/>
    <col min="4753" max="4754" width="15" style="106" bestFit="1" customWidth="1"/>
    <col min="4755" max="4755" width="6.85546875" style="106" bestFit="1" customWidth="1"/>
    <col min="4756" max="4756" width="21.140625" style="106" bestFit="1" customWidth="1"/>
    <col min="4757" max="4757" width="23.140625" style="106" bestFit="1" customWidth="1"/>
    <col min="4758" max="4758" width="21.140625" style="106" bestFit="1" customWidth="1"/>
    <col min="4759" max="4761" width="19" style="106" bestFit="1" customWidth="1"/>
    <col min="4762" max="4763" width="17.140625" style="106" bestFit="1" customWidth="1"/>
    <col min="4764" max="4764" width="8.7109375" style="106" bestFit="1" customWidth="1"/>
    <col min="4765" max="4766" width="6.85546875" style="106" bestFit="1" customWidth="1"/>
    <col min="4767" max="4768" width="8.7109375" style="106" bestFit="1" customWidth="1"/>
    <col min="4769" max="4770" width="19" style="106" bestFit="1" customWidth="1"/>
    <col min="4771" max="4772" width="15" style="106" bestFit="1" customWidth="1"/>
    <col min="4773" max="4773" width="21.140625" style="106" bestFit="1" customWidth="1"/>
    <col min="4774" max="4775" width="19" style="106" bestFit="1" customWidth="1"/>
    <col min="4776" max="4776" width="15" style="106" bestFit="1" customWidth="1"/>
    <col min="4777" max="4777" width="23.140625" style="106" bestFit="1" customWidth="1"/>
    <col min="4778" max="4778" width="27.140625" style="106" bestFit="1" customWidth="1"/>
    <col min="4779" max="4780" width="23.140625" style="106" bestFit="1" customWidth="1"/>
    <col min="4781" max="4781" width="27.140625" style="106" bestFit="1" customWidth="1"/>
    <col min="4782" max="4782" width="23.140625" style="106" bestFit="1" customWidth="1"/>
    <col min="4783" max="4783" width="17.140625" style="106" bestFit="1" customWidth="1"/>
    <col min="4784" max="4784" width="19" style="106" bestFit="1" customWidth="1"/>
    <col min="4785" max="4785" width="17.140625" style="106" bestFit="1" customWidth="1"/>
    <col min="4786" max="4786" width="21.140625" style="106" bestFit="1" customWidth="1"/>
    <col min="4787" max="4787" width="18" style="106" bestFit="1" customWidth="1"/>
    <col min="4788" max="4788" width="22.140625" style="106" bestFit="1" customWidth="1"/>
    <col min="4789" max="4789" width="18" style="106" bestFit="1" customWidth="1"/>
    <col min="4790" max="4790" width="22.140625" style="106" bestFit="1" customWidth="1"/>
    <col min="4791" max="4791" width="18" style="106" bestFit="1" customWidth="1"/>
    <col min="4792" max="4792" width="22.140625" style="106" bestFit="1" customWidth="1"/>
    <col min="4793" max="4793" width="18" style="106" bestFit="1" customWidth="1"/>
    <col min="4794" max="4794" width="22.140625" style="106" bestFit="1" customWidth="1"/>
    <col min="4795" max="4795" width="18" style="106" bestFit="1" customWidth="1"/>
    <col min="4796" max="4796" width="22.140625" style="106" bestFit="1" customWidth="1"/>
    <col min="4797" max="4797" width="15" style="106" bestFit="1" customWidth="1"/>
    <col min="4798" max="4798" width="19" style="106" bestFit="1" customWidth="1"/>
    <col min="4799" max="4799" width="12.85546875" style="106" bestFit="1" customWidth="1"/>
    <col min="4800" max="4800" width="17.140625" style="106" bestFit="1" customWidth="1"/>
    <col min="4801" max="4801" width="15" style="106" bestFit="1" customWidth="1"/>
    <col min="4802" max="4802" width="19" style="106" bestFit="1" customWidth="1"/>
    <col min="4803" max="4803" width="12.85546875" style="106" bestFit="1" customWidth="1"/>
    <col min="4804" max="4805" width="17.140625" style="106" bestFit="1" customWidth="1"/>
    <col min="4806" max="4806" width="21.140625" style="106" bestFit="1" customWidth="1"/>
    <col min="4807" max="4807" width="5.140625" style="106" bestFit="1" customWidth="1"/>
    <col min="4808" max="4808" width="8.7109375" style="106" bestFit="1" customWidth="1"/>
    <col min="4809" max="4809" width="19" style="106" bestFit="1" customWidth="1"/>
    <col min="4810" max="4810" width="23.140625" style="106" bestFit="1" customWidth="1"/>
    <col min="4811" max="4811" width="10.7109375" style="106" bestFit="1" customWidth="1"/>
    <col min="4812" max="4813" width="15" style="106" bestFit="1" customWidth="1"/>
    <col min="4814" max="4814" width="19" style="106" bestFit="1" customWidth="1"/>
    <col min="4815" max="4815" width="11.85546875" style="106" bestFit="1" customWidth="1"/>
    <col min="4816" max="4816" width="16" style="106" bestFit="1" customWidth="1"/>
    <col min="4817" max="4817" width="11.85546875" style="106" bestFit="1" customWidth="1"/>
    <col min="4818" max="4818" width="16" style="106" bestFit="1" customWidth="1"/>
    <col min="4819" max="4819" width="11.85546875" style="106" bestFit="1" customWidth="1"/>
    <col min="4820" max="4820" width="16" style="106" bestFit="1" customWidth="1"/>
    <col min="4821" max="4821" width="11.85546875" style="106" bestFit="1" customWidth="1"/>
    <col min="4822" max="4822" width="16" style="106" bestFit="1" customWidth="1"/>
    <col min="4823" max="4823" width="10.7109375" style="106" bestFit="1" customWidth="1"/>
    <col min="4824" max="4824" width="15" style="106" bestFit="1" customWidth="1"/>
    <col min="4825" max="4825" width="8.7109375" style="106" bestFit="1" customWidth="1"/>
    <col min="4826" max="4826" width="12.85546875" style="106" bestFit="1" customWidth="1"/>
    <col min="4827" max="4827" width="6.85546875" style="106" bestFit="1" customWidth="1"/>
    <col min="4828" max="4829" width="10.7109375" style="106" bestFit="1" customWidth="1"/>
    <col min="4830" max="4830" width="8.7109375" style="106" bestFit="1" customWidth="1"/>
    <col min="4831" max="4831" width="10.7109375" style="106" bestFit="1" customWidth="1"/>
    <col min="4832" max="4832" width="12.85546875" style="106" bestFit="1" customWidth="1"/>
    <col min="4833" max="4833" width="10.7109375" style="106" bestFit="1" customWidth="1"/>
    <col min="4834" max="4834" width="12.85546875" style="106" bestFit="1" customWidth="1"/>
    <col min="4835" max="4836" width="8.7109375" style="106" bestFit="1" customWidth="1"/>
    <col min="4837" max="4839" width="9.7109375" style="106" bestFit="1" customWidth="1"/>
    <col min="4840" max="4841" width="15" style="106" bestFit="1" customWidth="1"/>
    <col min="4842" max="4842" width="17.140625" style="106" bestFit="1" customWidth="1"/>
    <col min="4843" max="4844" width="10.7109375" style="106" bestFit="1" customWidth="1"/>
    <col min="4845" max="4845" width="17.140625" style="106" bestFit="1" customWidth="1"/>
    <col min="4846" max="4847" width="15" style="106" bestFit="1" customWidth="1"/>
    <col min="4848" max="4849" width="21.140625" style="106" bestFit="1" customWidth="1"/>
    <col min="4850" max="4850" width="12.85546875" style="106" bestFit="1" customWidth="1"/>
    <col min="4851" max="4851" width="8.7109375" style="106" bestFit="1" customWidth="1"/>
    <col min="4852" max="4852" width="15" style="106" bestFit="1" customWidth="1"/>
    <col min="4853" max="4875" width="1.140625" style="106" customWidth="1"/>
    <col min="4876" max="4965" width="8.85546875" style="106"/>
    <col min="4966" max="4967" width="19" style="106" bestFit="1" customWidth="1"/>
    <col min="4968" max="4968" width="13.85546875" style="106" bestFit="1" customWidth="1"/>
    <col min="4969" max="4969" width="19" style="106" bestFit="1" customWidth="1"/>
    <col min="4970" max="4970" width="18" style="106" bestFit="1" customWidth="1"/>
    <col min="4971" max="4971" width="7.85546875" style="106" bestFit="1" customWidth="1"/>
    <col min="4972" max="4972" width="8.7109375" style="106" bestFit="1" customWidth="1"/>
    <col min="4973" max="4973" width="7.85546875" style="106" bestFit="1" customWidth="1"/>
    <col min="4974" max="4975" width="12.85546875" style="106" bestFit="1" customWidth="1"/>
    <col min="4976" max="4977" width="10.7109375" style="106" bestFit="1" customWidth="1"/>
    <col min="4978" max="4978" width="5.140625" style="106" bestFit="1" customWidth="1"/>
    <col min="4979" max="4979" width="6.85546875" style="106" bestFit="1" customWidth="1"/>
    <col min="4980" max="4980" width="5.140625" style="106" bestFit="1" customWidth="1"/>
    <col min="4981" max="4981" width="11.85546875" style="106" bestFit="1" customWidth="1"/>
    <col min="4982" max="4985" width="10.7109375" style="106" bestFit="1" customWidth="1"/>
    <col min="4986" max="4986" width="15" style="106" bestFit="1" customWidth="1"/>
    <col min="4987" max="4987" width="10.7109375" style="106" bestFit="1" customWidth="1"/>
    <col min="4988" max="4988" width="8.7109375" style="106" bestFit="1" customWidth="1"/>
    <col min="4989" max="4989" width="9.7109375" style="106" bestFit="1" customWidth="1"/>
    <col min="4990" max="4990" width="35.42578125" style="106" bestFit="1" customWidth="1"/>
    <col min="4991" max="4992" width="13.85546875" style="106" bestFit="1" customWidth="1"/>
    <col min="4993" max="4993" width="35.42578125" style="106" bestFit="1" customWidth="1"/>
    <col min="4994" max="4994" width="28.140625" style="106" bestFit="1" customWidth="1"/>
    <col min="4995" max="4995" width="15" style="106" bestFit="1" customWidth="1"/>
    <col min="4996" max="4999" width="17.140625" style="106" bestFit="1" customWidth="1"/>
    <col min="5000" max="5000" width="10.7109375" style="106" bestFit="1" customWidth="1"/>
    <col min="5001" max="5001" width="35.42578125" style="106" bestFit="1" customWidth="1"/>
    <col min="5002" max="5002" width="15" style="106" bestFit="1" customWidth="1"/>
    <col min="5003" max="5003" width="11.85546875" style="106" bestFit="1" customWidth="1"/>
    <col min="5004" max="5004" width="33.7109375" style="106" bestFit="1" customWidth="1"/>
    <col min="5005" max="5007" width="15" style="106" bestFit="1" customWidth="1"/>
    <col min="5008" max="5008" width="8.7109375" style="106" bestFit="1" customWidth="1"/>
    <col min="5009" max="5010" width="15" style="106" bestFit="1" customWidth="1"/>
    <col min="5011" max="5011" width="6.85546875" style="106" bestFit="1" customWidth="1"/>
    <col min="5012" max="5012" width="21.140625" style="106" bestFit="1" customWidth="1"/>
    <col min="5013" max="5013" width="23.140625" style="106" bestFit="1" customWidth="1"/>
    <col min="5014" max="5014" width="21.140625" style="106" bestFit="1" customWidth="1"/>
    <col min="5015" max="5017" width="19" style="106" bestFit="1" customWidth="1"/>
    <col min="5018" max="5019" width="17.140625" style="106" bestFit="1" customWidth="1"/>
    <col min="5020" max="5020" width="8.7109375" style="106" bestFit="1" customWidth="1"/>
    <col min="5021" max="5022" width="6.85546875" style="106" bestFit="1" customWidth="1"/>
    <col min="5023" max="5024" width="8.7109375" style="106" bestFit="1" customWidth="1"/>
    <col min="5025" max="5026" width="19" style="106" bestFit="1" customWidth="1"/>
    <col min="5027" max="5028" width="15" style="106" bestFit="1" customWidth="1"/>
    <col min="5029" max="5029" width="21.140625" style="106" bestFit="1" customWidth="1"/>
    <col min="5030" max="5031" width="19" style="106" bestFit="1" customWidth="1"/>
    <col min="5032" max="5032" width="15" style="106" bestFit="1" customWidth="1"/>
    <col min="5033" max="5033" width="23.140625" style="106" bestFit="1" customWidth="1"/>
    <col min="5034" max="5034" width="27.140625" style="106" bestFit="1" customWidth="1"/>
    <col min="5035" max="5036" width="23.140625" style="106" bestFit="1" customWidth="1"/>
    <col min="5037" max="5037" width="27.140625" style="106" bestFit="1" customWidth="1"/>
    <col min="5038" max="5038" width="23.140625" style="106" bestFit="1" customWidth="1"/>
    <col min="5039" max="5039" width="17.140625" style="106" bestFit="1" customWidth="1"/>
    <col min="5040" max="5040" width="19" style="106" bestFit="1" customWidth="1"/>
    <col min="5041" max="5041" width="17.140625" style="106" bestFit="1" customWidth="1"/>
    <col min="5042" max="5042" width="21.140625" style="106" bestFit="1" customWidth="1"/>
    <col min="5043" max="5043" width="18" style="106" bestFit="1" customWidth="1"/>
    <col min="5044" max="5044" width="22.140625" style="106" bestFit="1" customWidth="1"/>
    <col min="5045" max="5045" width="18" style="106" bestFit="1" customWidth="1"/>
    <col min="5046" max="5046" width="22.140625" style="106" bestFit="1" customWidth="1"/>
    <col min="5047" max="5047" width="18" style="106" bestFit="1" customWidth="1"/>
    <col min="5048" max="5048" width="22.140625" style="106" bestFit="1" customWidth="1"/>
    <col min="5049" max="5049" width="18" style="106" bestFit="1" customWidth="1"/>
    <col min="5050" max="5050" width="22.140625" style="106" bestFit="1" customWidth="1"/>
    <col min="5051" max="5051" width="18" style="106" bestFit="1" customWidth="1"/>
    <col min="5052" max="5052" width="22.140625" style="106" bestFit="1" customWidth="1"/>
    <col min="5053" max="5053" width="15" style="106" bestFit="1" customWidth="1"/>
    <col min="5054" max="5054" width="19" style="106" bestFit="1" customWidth="1"/>
    <col min="5055" max="5055" width="12.85546875" style="106" bestFit="1" customWidth="1"/>
    <col min="5056" max="5056" width="17.140625" style="106" bestFit="1" customWidth="1"/>
    <col min="5057" max="5057" width="15" style="106" bestFit="1" customWidth="1"/>
    <col min="5058" max="5058" width="19" style="106" bestFit="1" customWidth="1"/>
    <col min="5059" max="5059" width="12.85546875" style="106" bestFit="1" customWidth="1"/>
    <col min="5060" max="5061" width="17.140625" style="106" bestFit="1" customWidth="1"/>
    <col min="5062" max="5062" width="21.140625" style="106" bestFit="1" customWidth="1"/>
    <col min="5063" max="5063" width="5.140625" style="106" bestFit="1" customWidth="1"/>
    <col min="5064" max="5064" width="8.7109375" style="106" bestFit="1" customWidth="1"/>
    <col min="5065" max="5065" width="19" style="106" bestFit="1" customWidth="1"/>
    <col min="5066" max="5066" width="23.140625" style="106" bestFit="1" customWidth="1"/>
    <col min="5067" max="5067" width="10.7109375" style="106" bestFit="1" customWidth="1"/>
    <col min="5068" max="5069" width="15" style="106" bestFit="1" customWidth="1"/>
    <col min="5070" max="5070" width="19" style="106" bestFit="1" customWidth="1"/>
    <col min="5071" max="5071" width="11.85546875" style="106" bestFit="1" customWidth="1"/>
    <col min="5072" max="5072" width="16" style="106" bestFit="1" customWidth="1"/>
    <col min="5073" max="5073" width="11.85546875" style="106" bestFit="1" customWidth="1"/>
    <col min="5074" max="5074" width="16" style="106" bestFit="1" customWidth="1"/>
    <col min="5075" max="5075" width="11.85546875" style="106" bestFit="1" customWidth="1"/>
    <col min="5076" max="5076" width="16" style="106" bestFit="1" customWidth="1"/>
    <col min="5077" max="5077" width="11.85546875" style="106" bestFit="1" customWidth="1"/>
    <col min="5078" max="5078" width="16" style="106" bestFit="1" customWidth="1"/>
    <col min="5079" max="5079" width="10.7109375" style="106" bestFit="1" customWidth="1"/>
    <col min="5080" max="5080" width="15" style="106" bestFit="1" customWidth="1"/>
    <col min="5081" max="5081" width="8.7109375" style="106" bestFit="1" customWidth="1"/>
    <col min="5082" max="5082" width="12.85546875" style="106" bestFit="1" customWidth="1"/>
    <col min="5083" max="5083" width="6.85546875" style="106" bestFit="1" customWidth="1"/>
    <col min="5084" max="5085" width="10.7109375" style="106" bestFit="1" customWidth="1"/>
    <col min="5086" max="5086" width="8.7109375" style="106" bestFit="1" customWidth="1"/>
    <col min="5087" max="5087" width="10.7109375" style="106" bestFit="1" customWidth="1"/>
    <col min="5088" max="5088" width="12.85546875" style="106" bestFit="1" customWidth="1"/>
    <col min="5089" max="5089" width="10.7109375" style="106" bestFit="1" customWidth="1"/>
    <col min="5090" max="5090" width="12.85546875" style="106" bestFit="1" customWidth="1"/>
    <col min="5091" max="5092" width="8.7109375" style="106" bestFit="1" customWidth="1"/>
    <col min="5093" max="5095" width="9.7109375" style="106" bestFit="1" customWidth="1"/>
    <col min="5096" max="5097" width="15" style="106" bestFit="1" customWidth="1"/>
    <col min="5098" max="5098" width="17.140625" style="106" bestFit="1" customWidth="1"/>
    <col min="5099" max="5100" width="10.7109375" style="106" bestFit="1" customWidth="1"/>
    <col min="5101" max="5101" width="17.140625" style="106" bestFit="1" customWidth="1"/>
    <col min="5102" max="5103" width="15" style="106" bestFit="1" customWidth="1"/>
    <col min="5104" max="5105" width="21.140625" style="106" bestFit="1" customWidth="1"/>
    <col min="5106" max="5106" width="12.85546875" style="106" bestFit="1" customWidth="1"/>
    <col min="5107" max="5107" width="8.7109375" style="106" bestFit="1" customWidth="1"/>
    <col min="5108" max="5108" width="15" style="106" bestFit="1" customWidth="1"/>
    <col min="5109" max="5131" width="1.140625" style="106" customWidth="1"/>
    <col min="5132" max="5221" width="8.85546875" style="106"/>
    <col min="5222" max="5223" width="19" style="106" bestFit="1" customWidth="1"/>
    <col min="5224" max="5224" width="13.85546875" style="106" bestFit="1" customWidth="1"/>
    <col min="5225" max="5225" width="19" style="106" bestFit="1" customWidth="1"/>
    <col min="5226" max="5226" width="18" style="106" bestFit="1" customWidth="1"/>
    <col min="5227" max="5227" width="7.85546875" style="106" bestFit="1" customWidth="1"/>
    <col min="5228" max="5228" width="8.7109375" style="106" bestFit="1" customWidth="1"/>
    <col min="5229" max="5229" width="7.85546875" style="106" bestFit="1" customWidth="1"/>
    <col min="5230" max="5231" width="12.85546875" style="106" bestFit="1" customWidth="1"/>
    <col min="5232" max="5233" width="10.7109375" style="106" bestFit="1" customWidth="1"/>
    <col min="5234" max="5234" width="5.140625" style="106" bestFit="1" customWidth="1"/>
    <col min="5235" max="5235" width="6.85546875" style="106" bestFit="1" customWidth="1"/>
    <col min="5236" max="5236" width="5.140625" style="106" bestFit="1" customWidth="1"/>
    <col min="5237" max="5237" width="11.85546875" style="106" bestFit="1" customWidth="1"/>
    <col min="5238" max="5241" width="10.7109375" style="106" bestFit="1" customWidth="1"/>
    <col min="5242" max="5242" width="15" style="106" bestFit="1" customWidth="1"/>
    <col min="5243" max="5243" width="10.7109375" style="106" bestFit="1" customWidth="1"/>
    <col min="5244" max="5244" width="8.7109375" style="106" bestFit="1" customWidth="1"/>
    <col min="5245" max="5245" width="9.7109375" style="106" bestFit="1" customWidth="1"/>
    <col min="5246" max="5246" width="35.42578125" style="106" bestFit="1" customWidth="1"/>
    <col min="5247" max="5248" width="13.85546875" style="106" bestFit="1" customWidth="1"/>
    <col min="5249" max="5249" width="35.42578125" style="106" bestFit="1" customWidth="1"/>
    <col min="5250" max="5250" width="28.140625" style="106" bestFit="1" customWidth="1"/>
    <col min="5251" max="5251" width="15" style="106" bestFit="1" customWidth="1"/>
    <col min="5252" max="5255" width="17.140625" style="106" bestFit="1" customWidth="1"/>
    <col min="5256" max="5256" width="10.7109375" style="106" bestFit="1" customWidth="1"/>
    <col min="5257" max="5257" width="35.42578125" style="106" bestFit="1" customWidth="1"/>
    <col min="5258" max="5258" width="15" style="106" bestFit="1" customWidth="1"/>
    <col min="5259" max="5259" width="11.85546875" style="106" bestFit="1" customWidth="1"/>
    <col min="5260" max="5260" width="33.7109375" style="106" bestFit="1" customWidth="1"/>
    <col min="5261" max="5263" width="15" style="106" bestFit="1" customWidth="1"/>
    <col min="5264" max="5264" width="8.7109375" style="106" bestFit="1" customWidth="1"/>
    <col min="5265" max="5266" width="15" style="106" bestFit="1" customWidth="1"/>
    <col min="5267" max="5267" width="6.85546875" style="106" bestFit="1" customWidth="1"/>
    <col min="5268" max="5268" width="21.140625" style="106" bestFit="1" customWidth="1"/>
    <col min="5269" max="5269" width="23.140625" style="106" bestFit="1" customWidth="1"/>
    <col min="5270" max="5270" width="21.140625" style="106" bestFit="1" customWidth="1"/>
    <col min="5271" max="5273" width="19" style="106" bestFit="1" customWidth="1"/>
    <col min="5274" max="5275" width="17.140625" style="106" bestFit="1" customWidth="1"/>
    <col min="5276" max="5276" width="8.7109375" style="106" bestFit="1" customWidth="1"/>
    <col min="5277" max="5278" width="6.85546875" style="106" bestFit="1" customWidth="1"/>
    <col min="5279" max="5280" width="8.7109375" style="106" bestFit="1" customWidth="1"/>
    <col min="5281" max="5282" width="19" style="106" bestFit="1" customWidth="1"/>
    <col min="5283" max="5284" width="15" style="106" bestFit="1" customWidth="1"/>
    <col min="5285" max="5285" width="21.140625" style="106" bestFit="1" customWidth="1"/>
    <col min="5286" max="5287" width="19" style="106" bestFit="1" customWidth="1"/>
    <col min="5288" max="5288" width="15" style="106" bestFit="1" customWidth="1"/>
    <col min="5289" max="5289" width="23.140625" style="106" bestFit="1" customWidth="1"/>
    <col min="5290" max="5290" width="27.140625" style="106" bestFit="1" customWidth="1"/>
    <col min="5291" max="5292" width="23.140625" style="106" bestFit="1" customWidth="1"/>
    <col min="5293" max="5293" width="27.140625" style="106" bestFit="1" customWidth="1"/>
    <col min="5294" max="5294" width="23.140625" style="106" bestFit="1" customWidth="1"/>
    <col min="5295" max="5295" width="17.140625" style="106" bestFit="1" customWidth="1"/>
    <col min="5296" max="5296" width="19" style="106" bestFit="1" customWidth="1"/>
    <col min="5297" max="5297" width="17.140625" style="106" bestFit="1" customWidth="1"/>
    <col min="5298" max="5298" width="21.140625" style="106" bestFit="1" customWidth="1"/>
    <col min="5299" max="5299" width="18" style="106" bestFit="1" customWidth="1"/>
    <col min="5300" max="5300" width="22.140625" style="106" bestFit="1" customWidth="1"/>
    <col min="5301" max="5301" width="18" style="106" bestFit="1" customWidth="1"/>
    <col min="5302" max="5302" width="22.140625" style="106" bestFit="1" customWidth="1"/>
    <col min="5303" max="5303" width="18" style="106" bestFit="1" customWidth="1"/>
    <col min="5304" max="5304" width="22.140625" style="106" bestFit="1" customWidth="1"/>
    <col min="5305" max="5305" width="18" style="106" bestFit="1" customWidth="1"/>
    <col min="5306" max="5306" width="22.140625" style="106" bestFit="1" customWidth="1"/>
    <col min="5307" max="5307" width="18" style="106" bestFit="1" customWidth="1"/>
    <col min="5308" max="5308" width="22.140625" style="106" bestFit="1" customWidth="1"/>
    <col min="5309" max="5309" width="15" style="106" bestFit="1" customWidth="1"/>
    <col min="5310" max="5310" width="19" style="106" bestFit="1" customWidth="1"/>
    <col min="5311" max="5311" width="12.85546875" style="106" bestFit="1" customWidth="1"/>
    <col min="5312" max="5312" width="17.140625" style="106" bestFit="1" customWidth="1"/>
    <col min="5313" max="5313" width="15" style="106" bestFit="1" customWidth="1"/>
    <col min="5314" max="5314" width="19" style="106" bestFit="1" customWidth="1"/>
    <col min="5315" max="5315" width="12.85546875" style="106" bestFit="1" customWidth="1"/>
    <col min="5316" max="5317" width="17.140625" style="106" bestFit="1" customWidth="1"/>
    <col min="5318" max="5318" width="21.140625" style="106" bestFit="1" customWidth="1"/>
    <col min="5319" max="5319" width="5.140625" style="106" bestFit="1" customWidth="1"/>
    <col min="5320" max="5320" width="8.7109375" style="106" bestFit="1" customWidth="1"/>
    <col min="5321" max="5321" width="19" style="106" bestFit="1" customWidth="1"/>
    <col min="5322" max="5322" width="23.140625" style="106" bestFit="1" customWidth="1"/>
    <col min="5323" max="5323" width="10.7109375" style="106" bestFit="1" customWidth="1"/>
    <col min="5324" max="5325" width="15" style="106" bestFit="1" customWidth="1"/>
    <col min="5326" max="5326" width="19" style="106" bestFit="1" customWidth="1"/>
    <col min="5327" max="5327" width="11.85546875" style="106" bestFit="1" customWidth="1"/>
    <col min="5328" max="5328" width="16" style="106" bestFit="1" customWidth="1"/>
    <col min="5329" max="5329" width="11.85546875" style="106" bestFit="1" customWidth="1"/>
    <col min="5330" max="5330" width="16" style="106" bestFit="1" customWidth="1"/>
    <col min="5331" max="5331" width="11.85546875" style="106" bestFit="1" customWidth="1"/>
    <col min="5332" max="5332" width="16" style="106" bestFit="1" customWidth="1"/>
    <col min="5333" max="5333" width="11.85546875" style="106" bestFit="1" customWidth="1"/>
    <col min="5334" max="5334" width="16" style="106" bestFit="1" customWidth="1"/>
    <col min="5335" max="5335" width="10.7109375" style="106" bestFit="1" customWidth="1"/>
    <col min="5336" max="5336" width="15" style="106" bestFit="1" customWidth="1"/>
    <col min="5337" max="5337" width="8.7109375" style="106" bestFit="1" customWidth="1"/>
    <col min="5338" max="5338" width="12.85546875" style="106" bestFit="1" customWidth="1"/>
    <col min="5339" max="5339" width="6.85546875" style="106" bestFit="1" customWidth="1"/>
    <col min="5340" max="5341" width="10.7109375" style="106" bestFit="1" customWidth="1"/>
    <col min="5342" max="5342" width="8.7109375" style="106" bestFit="1" customWidth="1"/>
    <col min="5343" max="5343" width="10.7109375" style="106" bestFit="1" customWidth="1"/>
    <col min="5344" max="5344" width="12.85546875" style="106" bestFit="1" customWidth="1"/>
    <col min="5345" max="5345" width="10.7109375" style="106" bestFit="1" customWidth="1"/>
    <col min="5346" max="5346" width="12.85546875" style="106" bestFit="1" customWidth="1"/>
    <col min="5347" max="5348" width="8.7109375" style="106" bestFit="1" customWidth="1"/>
    <col min="5349" max="5351" width="9.7109375" style="106" bestFit="1" customWidth="1"/>
    <col min="5352" max="5353" width="15" style="106" bestFit="1" customWidth="1"/>
    <col min="5354" max="5354" width="17.140625" style="106" bestFit="1" customWidth="1"/>
    <col min="5355" max="5356" width="10.7109375" style="106" bestFit="1" customWidth="1"/>
    <col min="5357" max="5357" width="17.140625" style="106" bestFit="1" customWidth="1"/>
    <col min="5358" max="5359" width="15" style="106" bestFit="1" customWidth="1"/>
    <col min="5360" max="5361" width="21.140625" style="106" bestFit="1" customWidth="1"/>
    <col min="5362" max="5362" width="12.85546875" style="106" bestFit="1" customWidth="1"/>
    <col min="5363" max="5363" width="8.7109375" style="106" bestFit="1" customWidth="1"/>
    <col min="5364" max="5364" width="15" style="106" bestFit="1" customWidth="1"/>
    <col min="5365" max="5387" width="1.140625" style="106" customWidth="1"/>
    <col min="5388" max="5477" width="8.85546875" style="106"/>
    <col min="5478" max="5479" width="19" style="106" bestFit="1" customWidth="1"/>
    <col min="5480" max="5480" width="13.85546875" style="106" bestFit="1" customWidth="1"/>
    <col min="5481" max="5481" width="19" style="106" bestFit="1" customWidth="1"/>
    <col min="5482" max="5482" width="18" style="106" bestFit="1" customWidth="1"/>
    <col min="5483" max="5483" width="7.85546875" style="106" bestFit="1" customWidth="1"/>
    <col min="5484" max="5484" width="8.7109375" style="106" bestFit="1" customWidth="1"/>
    <col min="5485" max="5485" width="7.85546875" style="106" bestFit="1" customWidth="1"/>
    <col min="5486" max="5487" width="12.85546875" style="106" bestFit="1" customWidth="1"/>
    <col min="5488" max="5489" width="10.7109375" style="106" bestFit="1" customWidth="1"/>
    <col min="5490" max="5490" width="5.140625" style="106" bestFit="1" customWidth="1"/>
    <col min="5491" max="5491" width="6.85546875" style="106" bestFit="1" customWidth="1"/>
    <col min="5492" max="5492" width="5.140625" style="106" bestFit="1" customWidth="1"/>
    <col min="5493" max="5493" width="11.85546875" style="106" bestFit="1" customWidth="1"/>
    <col min="5494" max="5497" width="10.7109375" style="106" bestFit="1" customWidth="1"/>
    <col min="5498" max="5498" width="15" style="106" bestFit="1" customWidth="1"/>
    <col min="5499" max="5499" width="10.7109375" style="106" bestFit="1" customWidth="1"/>
    <col min="5500" max="5500" width="8.7109375" style="106" bestFit="1" customWidth="1"/>
    <col min="5501" max="5501" width="9.7109375" style="106" bestFit="1" customWidth="1"/>
    <col min="5502" max="5502" width="35.42578125" style="106" bestFit="1" customWidth="1"/>
    <col min="5503" max="5504" width="13.85546875" style="106" bestFit="1" customWidth="1"/>
    <col min="5505" max="5505" width="35.42578125" style="106" bestFit="1" customWidth="1"/>
    <col min="5506" max="5506" width="28.140625" style="106" bestFit="1" customWidth="1"/>
    <col min="5507" max="5507" width="15" style="106" bestFit="1" customWidth="1"/>
    <col min="5508" max="5511" width="17.140625" style="106" bestFit="1" customWidth="1"/>
    <col min="5512" max="5512" width="10.7109375" style="106" bestFit="1" customWidth="1"/>
    <col min="5513" max="5513" width="35.42578125" style="106" bestFit="1" customWidth="1"/>
    <col min="5514" max="5514" width="15" style="106" bestFit="1" customWidth="1"/>
    <col min="5515" max="5515" width="11.85546875" style="106" bestFit="1" customWidth="1"/>
    <col min="5516" max="5516" width="33.7109375" style="106" bestFit="1" customWidth="1"/>
    <col min="5517" max="5519" width="15" style="106" bestFit="1" customWidth="1"/>
    <col min="5520" max="5520" width="8.7109375" style="106" bestFit="1" customWidth="1"/>
    <col min="5521" max="5522" width="15" style="106" bestFit="1" customWidth="1"/>
    <col min="5523" max="5523" width="6.85546875" style="106" bestFit="1" customWidth="1"/>
    <col min="5524" max="5524" width="21.140625" style="106" bestFit="1" customWidth="1"/>
    <col min="5525" max="5525" width="23.140625" style="106" bestFit="1" customWidth="1"/>
    <col min="5526" max="5526" width="21.140625" style="106" bestFit="1" customWidth="1"/>
    <col min="5527" max="5529" width="19" style="106" bestFit="1" customWidth="1"/>
    <col min="5530" max="5531" width="17.140625" style="106" bestFit="1" customWidth="1"/>
    <col min="5532" max="5532" width="8.7109375" style="106" bestFit="1" customWidth="1"/>
    <col min="5533" max="5534" width="6.85546875" style="106" bestFit="1" customWidth="1"/>
    <col min="5535" max="5536" width="8.7109375" style="106" bestFit="1" customWidth="1"/>
    <col min="5537" max="5538" width="19" style="106" bestFit="1" customWidth="1"/>
    <col min="5539" max="5540" width="15" style="106" bestFit="1" customWidth="1"/>
    <col min="5541" max="5541" width="21.140625" style="106" bestFit="1" customWidth="1"/>
    <col min="5542" max="5543" width="19" style="106" bestFit="1" customWidth="1"/>
    <col min="5544" max="5544" width="15" style="106" bestFit="1" customWidth="1"/>
    <col min="5545" max="5545" width="23.140625" style="106" bestFit="1" customWidth="1"/>
    <col min="5546" max="5546" width="27.140625" style="106" bestFit="1" customWidth="1"/>
    <col min="5547" max="5548" width="23.140625" style="106" bestFit="1" customWidth="1"/>
    <col min="5549" max="5549" width="27.140625" style="106" bestFit="1" customWidth="1"/>
    <col min="5550" max="5550" width="23.140625" style="106" bestFit="1" customWidth="1"/>
    <col min="5551" max="5551" width="17.140625" style="106" bestFit="1" customWidth="1"/>
    <col min="5552" max="5552" width="19" style="106" bestFit="1" customWidth="1"/>
    <col min="5553" max="5553" width="17.140625" style="106" bestFit="1" customWidth="1"/>
    <col min="5554" max="5554" width="21.140625" style="106" bestFit="1" customWidth="1"/>
    <col min="5555" max="5555" width="18" style="106" bestFit="1" customWidth="1"/>
    <col min="5556" max="5556" width="22.140625" style="106" bestFit="1" customWidth="1"/>
    <col min="5557" max="5557" width="18" style="106" bestFit="1" customWidth="1"/>
    <col min="5558" max="5558" width="22.140625" style="106" bestFit="1" customWidth="1"/>
    <col min="5559" max="5559" width="18" style="106" bestFit="1" customWidth="1"/>
    <col min="5560" max="5560" width="22.140625" style="106" bestFit="1" customWidth="1"/>
    <col min="5561" max="5561" width="18" style="106" bestFit="1" customWidth="1"/>
    <col min="5562" max="5562" width="22.140625" style="106" bestFit="1" customWidth="1"/>
    <col min="5563" max="5563" width="18" style="106" bestFit="1" customWidth="1"/>
    <col min="5564" max="5564" width="22.140625" style="106" bestFit="1" customWidth="1"/>
    <col min="5565" max="5565" width="15" style="106" bestFit="1" customWidth="1"/>
    <col min="5566" max="5566" width="19" style="106" bestFit="1" customWidth="1"/>
    <col min="5567" max="5567" width="12.85546875" style="106" bestFit="1" customWidth="1"/>
    <col min="5568" max="5568" width="17.140625" style="106" bestFit="1" customWidth="1"/>
    <col min="5569" max="5569" width="15" style="106" bestFit="1" customWidth="1"/>
    <col min="5570" max="5570" width="19" style="106" bestFit="1" customWidth="1"/>
    <col min="5571" max="5571" width="12.85546875" style="106" bestFit="1" customWidth="1"/>
    <col min="5572" max="5573" width="17.140625" style="106" bestFit="1" customWidth="1"/>
    <col min="5574" max="5574" width="21.140625" style="106" bestFit="1" customWidth="1"/>
    <col min="5575" max="5575" width="5.140625" style="106" bestFit="1" customWidth="1"/>
    <col min="5576" max="5576" width="8.7109375" style="106" bestFit="1" customWidth="1"/>
    <col min="5577" max="5577" width="19" style="106" bestFit="1" customWidth="1"/>
    <col min="5578" max="5578" width="23.140625" style="106" bestFit="1" customWidth="1"/>
    <col min="5579" max="5579" width="10.7109375" style="106" bestFit="1" customWidth="1"/>
    <col min="5580" max="5581" width="15" style="106" bestFit="1" customWidth="1"/>
    <col min="5582" max="5582" width="19" style="106" bestFit="1" customWidth="1"/>
    <col min="5583" max="5583" width="11.85546875" style="106" bestFit="1" customWidth="1"/>
    <col min="5584" max="5584" width="16" style="106" bestFit="1" customWidth="1"/>
    <col min="5585" max="5585" width="11.85546875" style="106" bestFit="1" customWidth="1"/>
    <col min="5586" max="5586" width="16" style="106" bestFit="1" customWidth="1"/>
    <col min="5587" max="5587" width="11.85546875" style="106" bestFit="1" customWidth="1"/>
    <col min="5588" max="5588" width="16" style="106" bestFit="1" customWidth="1"/>
    <col min="5589" max="5589" width="11.85546875" style="106" bestFit="1" customWidth="1"/>
    <col min="5590" max="5590" width="16" style="106" bestFit="1" customWidth="1"/>
    <col min="5591" max="5591" width="10.7109375" style="106" bestFit="1" customWidth="1"/>
    <col min="5592" max="5592" width="15" style="106" bestFit="1" customWidth="1"/>
    <col min="5593" max="5593" width="8.7109375" style="106" bestFit="1" customWidth="1"/>
    <col min="5594" max="5594" width="12.85546875" style="106" bestFit="1" customWidth="1"/>
    <col min="5595" max="5595" width="6.85546875" style="106" bestFit="1" customWidth="1"/>
    <col min="5596" max="5597" width="10.7109375" style="106" bestFit="1" customWidth="1"/>
    <col min="5598" max="5598" width="8.7109375" style="106" bestFit="1" customWidth="1"/>
    <col min="5599" max="5599" width="10.7109375" style="106" bestFit="1" customWidth="1"/>
    <col min="5600" max="5600" width="12.85546875" style="106" bestFit="1" customWidth="1"/>
    <col min="5601" max="5601" width="10.7109375" style="106" bestFit="1" customWidth="1"/>
    <col min="5602" max="5602" width="12.85546875" style="106" bestFit="1" customWidth="1"/>
    <col min="5603" max="5604" width="8.7109375" style="106" bestFit="1" customWidth="1"/>
    <col min="5605" max="5607" width="9.7109375" style="106" bestFit="1" customWidth="1"/>
    <col min="5608" max="5609" width="15" style="106" bestFit="1" customWidth="1"/>
    <col min="5610" max="5610" width="17.140625" style="106" bestFit="1" customWidth="1"/>
    <col min="5611" max="5612" width="10.7109375" style="106" bestFit="1" customWidth="1"/>
    <col min="5613" max="5613" width="17.140625" style="106" bestFit="1" customWidth="1"/>
    <col min="5614" max="5615" width="15" style="106" bestFit="1" customWidth="1"/>
    <col min="5616" max="5617" width="21.140625" style="106" bestFit="1" customWidth="1"/>
    <col min="5618" max="5618" width="12.85546875" style="106" bestFit="1" customWidth="1"/>
    <col min="5619" max="5619" width="8.7109375" style="106" bestFit="1" customWidth="1"/>
    <col min="5620" max="5620" width="15" style="106" bestFit="1" customWidth="1"/>
    <col min="5621" max="5643" width="1.140625" style="106" customWidth="1"/>
    <col min="5644" max="5733" width="8.85546875" style="106"/>
    <col min="5734" max="5735" width="19" style="106" bestFit="1" customWidth="1"/>
    <col min="5736" max="5736" width="13.85546875" style="106" bestFit="1" customWidth="1"/>
    <col min="5737" max="5737" width="19" style="106" bestFit="1" customWidth="1"/>
    <col min="5738" max="5738" width="18" style="106" bestFit="1" customWidth="1"/>
    <col min="5739" max="5739" width="7.85546875" style="106" bestFit="1" customWidth="1"/>
    <col min="5740" max="5740" width="8.7109375" style="106" bestFit="1" customWidth="1"/>
    <col min="5741" max="5741" width="7.85546875" style="106" bestFit="1" customWidth="1"/>
    <col min="5742" max="5743" width="12.85546875" style="106" bestFit="1" customWidth="1"/>
    <col min="5744" max="5745" width="10.7109375" style="106" bestFit="1" customWidth="1"/>
    <col min="5746" max="5746" width="5.140625" style="106" bestFit="1" customWidth="1"/>
    <col min="5747" max="5747" width="6.85546875" style="106" bestFit="1" customWidth="1"/>
    <col min="5748" max="5748" width="5.140625" style="106" bestFit="1" customWidth="1"/>
    <col min="5749" max="5749" width="11.85546875" style="106" bestFit="1" customWidth="1"/>
    <col min="5750" max="5753" width="10.7109375" style="106" bestFit="1" customWidth="1"/>
    <col min="5754" max="5754" width="15" style="106" bestFit="1" customWidth="1"/>
    <col min="5755" max="5755" width="10.7109375" style="106" bestFit="1" customWidth="1"/>
    <col min="5756" max="5756" width="8.7109375" style="106" bestFit="1" customWidth="1"/>
    <col min="5757" max="5757" width="9.7109375" style="106" bestFit="1" customWidth="1"/>
    <col min="5758" max="5758" width="35.42578125" style="106" bestFit="1" customWidth="1"/>
    <col min="5759" max="5760" width="13.85546875" style="106" bestFit="1" customWidth="1"/>
    <col min="5761" max="5761" width="35.42578125" style="106" bestFit="1" customWidth="1"/>
    <col min="5762" max="5762" width="28.140625" style="106" bestFit="1" customWidth="1"/>
    <col min="5763" max="5763" width="15" style="106" bestFit="1" customWidth="1"/>
    <col min="5764" max="5767" width="17.140625" style="106" bestFit="1" customWidth="1"/>
    <col min="5768" max="5768" width="10.7109375" style="106" bestFit="1" customWidth="1"/>
    <col min="5769" max="5769" width="35.42578125" style="106" bestFit="1" customWidth="1"/>
    <col min="5770" max="5770" width="15" style="106" bestFit="1" customWidth="1"/>
    <col min="5771" max="5771" width="11.85546875" style="106" bestFit="1" customWidth="1"/>
    <col min="5772" max="5772" width="33.7109375" style="106" bestFit="1" customWidth="1"/>
    <col min="5773" max="5775" width="15" style="106" bestFit="1" customWidth="1"/>
    <col min="5776" max="5776" width="8.7109375" style="106" bestFit="1" customWidth="1"/>
    <col min="5777" max="5778" width="15" style="106" bestFit="1" customWidth="1"/>
    <col min="5779" max="5779" width="6.85546875" style="106" bestFit="1" customWidth="1"/>
    <col min="5780" max="5780" width="21.140625" style="106" bestFit="1" customWidth="1"/>
    <col min="5781" max="5781" width="23.140625" style="106" bestFit="1" customWidth="1"/>
    <col min="5782" max="5782" width="21.140625" style="106" bestFit="1" customWidth="1"/>
    <col min="5783" max="5785" width="19" style="106" bestFit="1" customWidth="1"/>
    <col min="5786" max="5787" width="17.140625" style="106" bestFit="1" customWidth="1"/>
    <col min="5788" max="5788" width="8.7109375" style="106" bestFit="1" customWidth="1"/>
    <col min="5789" max="5790" width="6.85546875" style="106" bestFit="1" customWidth="1"/>
    <col min="5791" max="5792" width="8.7109375" style="106" bestFit="1" customWidth="1"/>
    <col min="5793" max="5794" width="19" style="106" bestFit="1" customWidth="1"/>
    <col min="5795" max="5796" width="15" style="106" bestFit="1" customWidth="1"/>
    <col min="5797" max="5797" width="21.140625" style="106" bestFit="1" customWidth="1"/>
    <col min="5798" max="5799" width="19" style="106" bestFit="1" customWidth="1"/>
    <col min="5800" max="5800" width="15" style="106" bestFit="1" customWidth="1"/>
    <col min="5801" max="5801" width="23.140625" style="106" bestFit="1" customWidth="1"/>
    <col min="5802" max="5802" width="27.140625" style="106" bestFit="1" customWidth="1"/>
    <col min="5803" max="5804" width="23.140625" style="106" bestFit="1" customWidth="1"/>
    <col min="5805" max="5805" width="27.140625" style="106" bestFit="1" customWidth="1"/>
    <col min="5806" max="5806" width="23.140625" style="106" bestFit="1" customWidth="1"/>
    <col min="5807" max="5807" width="17.140625" style="106" bestFit="1" customWidth="1"/>
    <col min="5808" max="5808" width="19" style="106" bestFit="1" customWidth="1"/>
    <col min="5809" max="5809" width="17.140625" style="106" bestFit="1" customWidth="1"/>
    <col min="5810" max="5810" width="21.140625" style="106" bestFit="1" customWidth="1"/>
    <col min="5811" max="5811" width="18" style="106" bestFit="1" customWidth="1"/>
    <col min="5812" max="5812" width="22.140625" style="106" bestFit="1" customWidth="1"/>
    <col min="5813" max="5813" width="18" style="106" bestFit="1" customWidth="1"/>
    <col min="5814" max="5814" width="22.140625" style="106" bestFit="1" customWidth="1"/>
    <col min="5815" max="5815" width="18" style="106" bestFit="1" customWidth="1"/>
    <col min="5816" max="5816" width="22.140625" style="106" bestFit="1" customWidth="1"/>
    <col min="5817" max="5817" width="18" style="106" bestFit="1" customWidth="1"/>
    <col min="5818" max="5818" width="22.140625" style="106" bestFit="1" customWidth="1"/>
    <col min="5819" max="5819" width="18" style="106" bestFit="1" customWidth="1"/>
    <col min="5820" max="5820" width="22.140625" style="106" bestFit="1" customWidth="1"/>
    <col min="5821" max="5821" width="15" style="106" bestFit="1" customWidth="1"/>
    <col min="5822" max="5822" width="19" style="106" bestFit="1" customWidth="1"/>
    <col min="5823" max="5823" width="12.85546875" style="106" bestFit="1" customWidth="1"/>
    <col min="5824" max="5824" width="17.140625" style="106" bestFit="1" customWidth="1"/>
    <col min="5825" max="5825" width="15" style="106" bestFit="1" customWidth="1"/>
    <col min="5826" max="5826" width="19" style="106" bestFit="1" customWidth="1"/>
    <col min="5827" max="5827" width="12.85546875" style="106" bestFit="1" customWidth="1"/>
    <col min="5828" max="5829" width="17.140625" style="106" bestFit="1" customWidth="1"/>
    <col min="5830" max="5830" width="21.140625" style="106" bestFit="1" customWidth="1"/>
    <col min="5831" max="5831" width="5.140625" style="106" bestFit="1" customWidth="1"/>
    <col min="5832" max="5832" width="8.7109375" style="106" bestFit="1" customWidth="1"/>
    <col min="5833" max="5833" width="19" style="106" bestFit="1" customWidth="1"/>
    <col min="5834" max="5834" width="23.140625" style="106" bestFit="1" customWidth="1"/>
    <col min="5835" max="5835" width="10.7109375" style="106" bestFit="1" customWidth="1"/>
    <col min="5836" max="5837" width="15" style="106" bestFit="1" customWidth="1"/>
    <col min="5838" max="5838" width="19" style="106" bestFit="1" customWidth="1"/>
    <col min="5839" max="5839" width="11.85546875" style="106" bestFit="1" customWidth="1"/>
    <col min="5840" max="5840" width="16" style="106" bestFit="1" customWidth="1"/>
    <col min="5841" max="5841" width="11.85546875" style="106" bestFit="1" customWidth="1"/>
    <col min="5842" max="5842" width="16" style="106" bestFit="1" customWidth="1"/>
    <col min="5843" max="5843" width="11.85546875" style="106" bestFit="1" customWidth="1"/>
    <col min="5844" max="5844" width="16" style="106" bestFit="1" customWidth="1"/>
    <col min="5845" max="5845" width="11.85546875" style="106" bestFit="1" customWidth="1"/>
    <col min="5846" max="5846" width="16" style="106" bestFit="1" customWidth="1"/>
    <col min="5847" max="5847" width="10.7109375" style="106" bestFit="1" customWidth="1"/>
    <col min="5848" max="5848" width="15" style="106" bestFit="1" customWidth="1"/>
    <col min="5849" max="5849" width="8.7109375" style="106" bestFit="1" customWidth="1"/>
    <col min="5850" max="5850" width="12.85546875" style="106" bestFit="1" customWidth="1"/>
    <col min="5851" max="5851" width="6.85546875" style="106" bestFit="1" customWidth="1"/>
    <col min="5852" max="5853" width="10.7109375" style="106" bestFit="1" customWidth="1"/>
    <col min="5854" max="5854" width="8.7109375" style="106" bestFit="1" customWidth="1"/>
    <col min="5855" max="5855" width="10.7109375" style="106" bestFit="1" customWidth="1"/>
    <col min="5856" max="5856" width="12.85546875" style="106" bestFit="1" customWidth="1"/>
    <col min="5857" max="5857" width="10.7109375" style="106" bestFit="1" customWidth="1"/>
    <col min="5858" max="5858" width="12.85546875" style="106" bestFit="1" customWidth="1"/>
    <col min="5859" max="5860" width="8.7109375" style="106" bestFit="1" customWidth="1"/>
    <col min="5861" max="5863" width="9.7109375" style="106" bestFit="1" customWidth="1"/>
    <col min="5864" max="5865" width="15" style="106" bestFit="1" customWidth="1"/>
    <col min="5866" max="5866" width="17.140625" style="106" bestFit="1" customWidth="1"/>
    <col min="5867" max="5868" width="10.7109375" style="106" bestFit="1" customWidth="1"/>
    <col min="5869" max="5869" width="17.140625" style="106" bestFit="1" customWidth="1"/>
    <col min="5870" max="5871" width="15" style="106" bestFit="1" customWidth="1"/>
    <col min="5872" max="5873" width="21.140625" style="106" bestFit="1" customWidth="1"/>
    <col min="5874" max="5874" width="12.85546875" style="106" bestFit="1" customWidth="1"/>
    <col min="5875" max="5875" width="8.7109375" style="106" bestFit="1" customWidth="1"/>
    <col min="5876" max="5876" width="15" style="106" bestFit="1" customWidth="1"/>
    <col min="5877" max="5899" width="1.140625" style="106" customWidth="1"/>
    <col min="5900" max="5989" width="8.85546875" style="106"/>
    <col min="5990" max="5991" width="19" style="106" bestFit="1" customWidth="1"/>
    <col min="5992" max="5992" width="13.85546875" style="106" bestFit="1" customWidth="1"/>
    <col min="5993" max="5993" width="19" style="106" bestFit="1" customWidth="1"/>
    <col min="5994" max="5994" width="18" style="106" bestFit="1" customWidth="1"/>
    <col min="5995" max="5995" width="7.85546875" style="106" bestFit="1" customWidth="1"/>
    <col min="5996" max="5996" width="8.7109375" style="106" bestFit="1" customWidth="1"/>
    <col min="5997" max="5997" width="7.85546875" style="106" bestFit="1" customWidth="1"/>
    <col min="5998" max="5999" width="12.85546875" style="106" bestFit="1" customWidth="1"/>
    <col min="6000" max="6001" width="10.7109375" style="106" bestFit="1" customWidth="1"/>
    <col min="6002" max="6002" width="5.140625" style="106" bestFit="1" customWidth="1"/>
    <col min="6003" max="6003" width="6.85546875" style="106" bestFit="1" customWidth="1"/>
    <col min="6004" max="6004" width="5.140625" style="106" bestFit="1" customWidth="1"/>
    <col min="6005" max="6005" width="11.85546875" style="106" bestFit="1" customWidth="1"/>
    <col min="6006" max="6009" width="10.7109375" style="106" bestFit="1" customWidth="1"/>
    <col min="6010" max="6010" width="15" style="106" bestFit="1" customWidth="1"/>
    <col min="6011" max="6011" width="10.7109375" style="106" bestFit="1" customWidth="1"/>
    <col min="6012" max="6012" width="8.7109375" style="106" bestFit="1" customWidth="1"/>
    <col min="6013" max="6013" width="9.7109375" style="106" bestFit="1" customWidth="1"/>
    <col min="6014" max="6014" width="35.42578125" style="106" bestFit="1" customWidth="1"/>
    <col min="6015" max="6016" width="13.85546875" style="106" bestFit="1" customWidth="1"/>
    <col min="6017" max="6017" width="35.42578125" style="106" bestFit="1" customWidth="1"/>
    <col min="6018" max="6018" width="28.140625" style="106" bestFit="1" customWidth="1"/>
    <col min="6019" max="6019" width="15" style="106" bestFit="1" customWidth="1"/>
    <col min="6020" max="6023" width="17.140625" style="106" bestFit="1" customWidth="1"/>
    <col min="6024" max="6024" width="10.7109375" style="106" bestFit="1" customWidth="1"/>
    <col min="6025" max="6025" width="35.42578125" style="106" bestFit="1" customWidth="1"/>
    <col min="6026" max="6026" width="15" style="106" bestFit="1" customWidth="1"/>
    <col min="6027" max="6027" width="11.85546875" style="106" bestFit="1" customWidth="1"/>
    <col min="6028" max="6028" width="33.7109375" style="106" bestFit="1" customWidth="1"/>
    <col min="6029" max="6031" width="15" style="106" bestFit="1" customWidth="1"/>
    <col min="6032" max="6032" width="8.7109375" style="106" bestFit="1" customWidth="1"/>
    <col min="6033" max="6034" width="15" style="106" bestFit="1" customWidth="1"/>
    <col min="6035" max="6035" width="6.85546875" style="106" bestFit="1" customWidth="1"/>
    <col min="6036" max="6036" width="21.140625" style="106" bestFit="1" customWidth="1"/>
    <col min="6037" max="6037" width="23.140625" style="106" bestFit="1" customWidth="1"/>
    <col min="6038" max="6038" width="21.140625" style="106" bestFit="1" customWidth="1"/>
    <col min="6039" max="6041" width="19" style="106" bestFit="1" customWidth="1"/>
    <col min="6042" max="6043" width="17.140625" style="106" bestFit="1" customWidth="1"/>
    <col min="6044" max="6044" width="8.7109375" style="106" bestFit="1" customWidth="1"/>
    <col min="6045" max="6046" width="6.85546875" style="106" bestFit="1" customWidth="1"/>
    <col min="6047" max="6048" width="8.7109375" style="106" bestFit="1" customWidth="1"/>
    <col min="6049" max="6050" width="19" style="106" bestFit="1" customWidth="1"/>
    <col min="6051" max="6052" width="15" style="106" bestFit="1" customWidth="1"/>
    <col min="6053" max="6053" width="21.140625" style="106" bestFit="1" customWidth="1"/>
    <col min="6054" max="6055" width="19" style="106" bestFit="1" customWidth="1"/>
    <col min="6056" max="6056" width="15" style="106" bestFit="1" customWidth="1"/>
    <col min="6057" max="6057" width="23.140625" style="106" bestFit="1" customWidth="1"/>
    <col min="6058" max="6058" width="27.140625" style="106" bestFit="1" customWidth="1"/>
    <col min="6059" max="6060" width="23.140625" style="106" bestFit="1" customWidth="1"/>
    <col min="6061" max="6061" width="27.140625" style="106" bestFit="1" customWidth="1"/>
    <col min="6062" max="6062" width="23.140625" style="106" bestFit="1" customWidth="1"/>
    <col min="6063" max="6063" width="17.140625" style="106" bestFit="1" customWidth="1"/>
    <col min="6064" max="6064" width="19" style="106" bestFit="1" customWidth="1"/>
    <col min="6065" max="6065" width="17.140625" style="106" bestFit="1" customWidth="1"/>
    <col min="6066" max="6066" width="21.140625" style="106" bestFit="1" customWidth="1"/>
    <col min="6067" max="6067" width="18" style="106" bestFit="1" customWidth="1"/>
    <col min="6068" max="6068" width="22.140625" style="106" bestFit="1" customWidth="1"/>
    <col min="6069" max="6069" width="18" style="106" bestFit="1" customWidth="1"/>
    <col min="6070" max="6070" width="22.140625" style="106" bestFit="1" customWidth="1"/>
    <col min="6071" max="6071" width="18" style="106" bestFit="1" customWidth="1"/>
    <col min="6072" max="6072" width="22.140625" style="106" bestFit="1" customWidth="1"/>
    <col min="6073" max="6073" width="18" style="106" bestFit="1" customWidth="1"/>
    <col min="6074" max="6074" width="22.140625" style="106" bestFit="1" customWidth="1"/>
    <col min="6075" max="6075" width="18" style="106" bestFit="1" customWidth="1"/>
    <col min="6076" max="6076" width="22.140625" style="106" bestFit="1" customWidth="1"/>
    <col min="6077" max="6077" width="15" style="106" bestFit="1" customWidth="1"/>
    <col min="6078" max="6078" width="19" style="106" bestFit="1" customWidth="1"/>
    <col min="6079" max="6079" width="12.85546875" style="106" bestFit="1" customWidth="1"/>
    <col min="6080" max="6080" width="17.140625" style="106" bestFit="1" customWidth="1"/>
    <col min="6081" max="6081" width="15" style="106" bestFit="1" customWidth="1"/>
    <col min="6082" max="6082" width="19" style="106" bestFit="1" customWidth="1"/>
    <col min="6083" max="6083" width="12.85546875" style="106" bestFit="1" customWidth="1"/>
    <col min="6084" max="6085" width="17.140625" style="106" bestFit="1" customWidth="1"/>
    <col min="6086" max="6086" width="21.140625" style="106" bestFit="1" customWidth="1"/>
    <col min="6087" max="6087" width="5.140625" style="106" bestFit="1" customWidth="1"/>
    <col min="6088" max="6088" width="8.7109375" style="106" bestFit="1" customWidth="1"/>
    <col min="6089" max="6089" width="19" style="106" bestFit="1" customWidth="1"/>
    <col min="6090" max="6090" width="23.140625" style="106" bestFit="1" customWidth="1"/>
    <col min="6091" max="6091" width="10.7109375" style="106" bestFit="1" customWidth="1"/>
    <col min="6092" max="6093" width="15" style="106" bestFit="1" customWidth="1"/>
    <col min="6094" max="6094" width="19" style="106" bestFit="1" customWidth="1"/>
    <col min="6095" max="6095" width="11.85546875" style="106" bestFit="1" customWidth="1"/>
    <col min="6096" max="6096" width="16" style="106" bestFit="1" customWidth="1"/>
    <col min="6097" max="6097" width="11.85546875" style="106" bestFit="1" customWidth="1"/>
    <col min="6098" max="6098" width="16" style="106" bestFit="1" customWidth="1"/>
    <col min="6099" max="6099" width="11.85546875" style="106" bestFit="1" customWidth="1"/>
    <col min="6100" max="6100" width="16" style="106" bestFit="1" customWidth="1"/>
    <col min="6101" max="6101" width="11.85546875" style="106" bestFit="1" customWidth="1"/>
    <col min="6102" max="6102" width="16" style="106" bestFit="1" customWidth="1"/>
    <col min="6103" max="6103" width="10.7109375" style="106" bestFit="1" customWidth="1"/>
    <col min="6104" max="6104" width="15" style="106" bestFit="1" customWidth="1"/>
    <col min="6105" max="6105" width="8.7109375" style="106" bestFit="1" customWidth="1"/>
    <col min="6106" max="6106" width="12.85546875" style="106" bestFit="1" customWidth="1"/>
    <col min="6107" max="6107" width="6.85546875" style="106" bestFit="1" customWidth="1"/>
    <col min="6108" max="6109" width="10.7109375" style="106" bestFit="1" customWidth="1"/>
    <col min="6110" max="6110" width="8.7109375" style="106" bestFit="1" customWidth="1"/>
    <col min="6111" max="6111" width="10.7109375" style="106" bestFit="1" customWidth="1"/>
    <col min="6112" max="6112" width="12.85546875" style="106" bestFit="1" customWidth="1"/>
    <col min="6113" max="6113" width="10.7109375" style="106" bestFit="1" customWidth="1"/>
    <col min="6114" max="6114" width="12.85546875" style="106" bestFit="1" customWidth="1"/>
    <col min="6115" max="6116" width="8.7109375" style="106" bestFit="1" customWidth="1"/>
    <col min="6117" max="6119" width="9.7109375" style="106" bestFit="1" customWidth="1"/>
    <col min="6120" max="6121" width="15" style="106" bestFit="1" customWidth="1"/>
    <col min="6122" max="6122" width="17.140625" style="106" bestFit="1" customWidth="1"/>
    <col min="6123" max="6124" width="10.7109375" style="106" bestFit="1" customWidth="1"/>
    <col min="6125" max="6125" width="17.140625" style="106" bestFit="1" customWidth="1"/>
    <col min="6126" max="6127" width="15" style="106" bestFit="1" customWidth="1"/>
    <col min="6128" max="6129" width="21.140625" style="106" bestFit="1" customWidth="1"/>
    <col min="6130" max="6130" width="12.85546875" style="106" bestFit="1" customWidth="1"/>
    <col min="6131" max="6131" width="8.7109375" style="106" bestFit="1" customWidth="1"/>
    <col min="6132" max="6132" width="15" style="106" bestFit="1" customWidth="1"/>
    <col min="6133" max="6155" width="1.140625" style="106" customWidth="1"/>
    <col min="6156" max="6245" width="8.85546875" style="106"/>
    <col min="6246" max="6247" width="19" style="106" bestFit="1" customWidth="1"/>
    <col min="6248" max="6248" width="13.85546875" style="106" bestFit="1" customWidth="1"/>
    <col min="6249" max="6249" width="19" style="106" bestFit="1" customWidth="1"/>
    <col min="6250" max="6250" width="18" style="106" bestFit="1" customWidth="1"/>
    <col min="6251" max="6251" width="7.85546875" style="106" bestFit="1" customWidth="1"/>
    <col min="6252" max="6252" width="8.7109375" style="106" bestFit="1" customWidth="1"/>
    <col min="6253" max="6253" width="7.85546875" style="106" bestFit="1" customWidth="1"/>
    <col min="6254" max="6255" width="12.85546875" style="106" bestFit="1" customWidth="1"/>
    <col min="6256" max="6257" width="10.7109375" style="106" bestFit="1" customWidth="1"/>
    <col min="6258" max="6258" width="5.140625" style="106" bestFit="1" customWidth="1"/>
    <col min="6259" max="6259" width="6.85546875" style="106" bestFit="1" customWidth="1"/>
    <col min="6260" max="6260" width="5.140625" style="106" bestFit="1" customWidth="1"/>
    <col min="6261" max="6261" width="11.85546875" style="106" bestFit="1" customWidth="1"/>
    <col min="6262" max="6265" width="10.7109375" style="106" bestFit="1" customWidth="1"/>
    <col min="6266" max="6266" width="15" style="106" bestFit="1" customWidth="1"/>
    <col min="6267" max="6267" width="10.7109375" style="106" bestFit="1" customWidth="1"/>
    <col min="6268" max="6268" width="8.7109375" style="106" bestFit="1" customWidth="1"/>
    <col min="6269" max="6269" width="9.7109375" style="106" bestFit="1" customWidth="1"/>
    <col min="6270" max="6270" width="35.42578125" style="106" bestFit="1" customWidth="1"/>
    <col min="6271" max="6272" width="13.85546875" style="106" bestFit="1" customWidth="1"/>
    <col min="6273" max="6273" width="35.42578125" style="106" bestFit="1" customWidth="1"/>
    <col min="6274" max="6274" width="28.140625" style="106" bestFit="1" customWidth="1"/>
    <col min="6275" max="6275" width="15" style="106" bestFit="1" customWidth="1"/>
    <col min="6276" max="6279" width="17.140625" style="106" bestFit="1" customWidth="1"/>
    <col min="6280" max="6280" width="10.7109375" style="106" bestFit="1" customWidth="1"/>
    <col min="6281" max="6281" width="35.42578125" style="106" bestFit="1" customWidth="1"/>
    <col min="6282" max="6282" width="15" style="106" bestFit="1" customWidth="1"/>
    <col min="6283" max="6283" width="11.85546875" style="106" bestFit="1" customWidth="1"/>
    <col min="6284" max="6284" width="33.7109375" style="106" bestFit="1" customWidth="1"/>
    <col min="6285" max="6287" width="15" style="106" bestFit="1" customWidth="1"/>
    <col min="6288" max="6288" width="8.7109375" style="106" bestFit="1" customWidth="1"/>
    <col min="6289" max="6290" width="15" style="106" bestFit="1" customWidth="1"/>
    <col min="6291" max="6291" width="6.85546875" style="106" bestFit="1" customWidth="1"/>
    <col min="6292" max="6292" width="21.140625" style="106" bestFit="1" customWidth="1"/>
    <col min="6293" max="6293" width="23.140625" style="106" bestFit="1" customWidth="1"/>
    <col min="6294" max="6294" width="21.140625" style="106" bestFit="1" customWidth="1"/>
    <col min="6295" max="6297" width="19" style="106" bestFit="1" customWidth="1"/>
    <col min="6298" max="6299" width="17.140625" style="106" bestFit="1" customWidth="1"/>
    <col min="6300" max="6300" width="8.7109375" style="106" bestFit="1" customWidth="1"/>
    <col min="6301" max="6302" width="6.85546875" style="106" bestFit="1" customWidth="1"/>
    <col min="6303" max="6304" width="8.7109375" style="106" bestFit="1" customWidth="1"/>
    <col min="6305" max="6306" width="19" style="106" bestFit="1" customWidth="1"/>
    <col min="6307" max="6308" width="15" style="106" bestFit="1" customWidth="1"/>
    <col min="6309" max="6309" width="21.140625" style="106" bestFit="1" customWidth="1"/>
    <col min="6310" max="6311" width="19" style="106" bestFit="1" customWidth="1"/>
    <col min="6312" max="6312" width="15" style="106" bestFit="1" customWidth="1"/>
    <col min="6313" max="6313" width="23.140625" style="106" bestFit="1" customWidth="1"/>
    <col min="6314" max="6314" width="27.140625" style="106" bestFit="1" customWidth="1"/>
    <col min="6315" max="6316" width="23.140625" style="106" bestFit="1" customWidth="1"/>
    <col min="6317" max="6317" width="27.140625" style="106" bestFit="1" customWidth="1"/>
    <col min="6318" max="6318" width="23.140625" style="106" bestFit="1" customWidth="1"/>
    <col min="6319" max="6319" width="17.140625" style="106" bestFit="1" customWidth="1"/>
    <col min="6320" max="6320" width="19" style="106" bestFit="1" customWidth="1"/>
    <col min="6321" max="6321" width="17.140625" style="106" bestFit="1" customWidth="1"/>
    <col min="6322" max="6322" width="21.140625" style="106" bestFit="1" customWidth="1"/>
    <col min="6323" max="6323" width="18" style="106" bestFit="1" customWidth="1"/>
    <col min="6324" max="6324" width="22.140625" style="106" bestFit="1" customWidth="1"/>
    <col min="6325" max="6325" width="18" style="106" bestFit="1" customWidth="1"/>
    <col min="6326" max="6326" width="22.140625" style="106" bestFit="1" customWidth="1"/>
    <col min="6327" max="6327" width="18" style="106" bestFit="1" customWidth="1"/>
    <col min="6328" max="6328" width="22.140625" style="106" bestFit="1" customWidth="1"/>
    <col min="6329" max="6329" width="18" style="106" bestFit="1" customWidth="1"/>
    <col min="6330" max="6330" width="22.140625" style="106" bestFit="1" customWidth="1"/>
    <col min="6331" max="6331" width="18" style="106" bestFit="1" customWidth="1"/>
    <col min="6332" max="6332" width="22.140625" style="106" bestFit="1" customWidth="1"/>
    <col min="6333" max="6333" width="15" style="106" bestFit="1" customWidth="1"/>
    <col min="6334" max="6334" width="19" style="106" bestFit="1" customWidth="1"/>
    <col min="6335" max="6335" width="12.85546875" style="106" bestFit="1" customWidth="1"/>
    <col min="6336" max="6336" width="17.140625" style="106" bestFit="1" customWidth="1"/>
    <col min="6337" max="6337" width="15" style="106" bestFit="1" customWidth="1"/>
    <col min="6338" max="6338" width="19" style="106" bestFit="1" customWidth="1"/>
    <col min="6339" max="6339" width="12.85546875" style="106" bestFit="1" customWidth="1"/>
    <col min="6340" max="6341" width="17.140625" style="106" bestFit="1" customWidth="1"/>
    <col min="6342" max="6342" width="21.140625" style="106" bestFit="1" customWidth="1"/>
    <col min="6343" max="6343" width="5.140625" style="106" bestFit="1" customWidth="1"/>
    <col min="6344" max="6344" width="8.7109375" style="106" bestFit="1" customWidth="1"/>
    <col min="6345" max="6345" width="19" style="106" bestFit="1" customWidth="1"/>
    <col min="6346" max="6346" width="23.140625" style="106" bestFit="1" customWidth="1"/>
    <col min="6347" max="6347" width="10.7109375" style="106" bestFit="1" customWidth="1"/>
    <col min="6348" max="6349" width="15" style="106" bestFit="1" customWidth="1"/>
    <col min="6350" max="6350" width="19" style="106" bestFit="1" customWidth="1"/>
    <col min="6351" max="6351" width="11.85546875" style="106" bestFit="1" customWidth="1"/>
    <col min="6352" max="6352" width="16" style="106" bestFit="1" customWidth="1"/>
    <col min="6353" max="6353" width="11.85546875" style="106" bestFit="1" customWidth="1"/>
    <col min="6354" max="6354" width="16" style="106" bestFit="1" customWidth="1"/>
    <col min="6355" max="6355" width="11.85546875" style="106" bestFit="1" customWidth="1"/>
    <col min="6356" max="6356" width="16" style="106" bestFit="1" customWidth="1"/>
    <col min="6357" max="6357" width="11.85546875" style="106" bestFit="1" customWidth="1"/>
    <col min="6358" max="6358" width="16" style="106" bestFit="1" customWidth="1"/>
    <col min="6359" max="6359" width="10.7109375" style="106" bestFit="1" customWidth="1"/>
    <col min="6360" max="6360" width="15" style="106" bestFit="1" customWidth="1"/>
    <col min="6361" max="6361" width="8.7109375" style="106" bestFit="1" customWidth="1"/>
    <col min="6362" max="6362" width="12.85546875" style="106" bestFit="1" customWidth="1"/>
    <col min="6363" max="6363" width="6.85546875" style="106" bestFit="1" customWidth="1"/>
    <col min="6364" max="6365" width="10.7109375" style="106" bestFit="1" customWidth="1"/>
    <col min="6366" max="6366" width="8.7109375" style="106" bestFit="1" customWidth="1"/>
    <col min="6367" max="6367" width="10.7109375" style="106" bestFit="1" customWidth="1"/>
    <col min="6368" max="6368" width="12.85546875" style="106" bestFit="1" customWidth="1"/>
    <col min="6369" max="6369" width="10.7109375" style="106" bestFit="1" customWidth="1"/>
    <col min="6370" max="6370" width="12.85546875" style="106" bestFit="1" customWidth="1"/>
    <col min="6371" max="6372" width="8.7109375" style="106" bestFit="1" customWidth="1"/>
    <col min="6373" max="6375" width="9.7109375" style="106" bestFit="1" customWidth="1"/>
    <col min="6376" max="6377" width="15" style="106" bestFit="1" customWidth="1"/>
    <col min="6378" max="6378" width="17.140625" style="106" bestFit="1" customWidth="1"/>
    <col min="6379" max="6380" width="10.7109375" style="106" bestFit="1" customWidth="1"/>
    <col min="6381" max="6381" width="17.140625" style="106" bestFit="1" customWidth="1"/>
    <col min="6382" max="6383" width="15" style="106" bestFit="1" customWidth="1"/>
    <col min="6384" max="6385" width="21.140625" style="106" bestFit="1" customWidth="1"/>
    <col min="6386" max="6386" width="12.85546875" style="106" bestFit="1" customWidth="1"/>
    <col min="6387" max="6387" width="8.7109375" style="106" bestFit="1" customWidth="1"/>
    <col min="6388" max="6388" width="15" style="106" bestFit="1" customWidth="1"/>
    <col min="6389" max="6411" width="1.140625" style="106" customWidth="1"/>
    <col min="6412" max="6501" width="8.85546875" style="106"/>
    <col min="6502" max="6503" width="19" style="106" bestFit="1" customWidth="1"/>
    <col min="6504" max="6504" width="13.85546875" style="106" bestFit="1" customWidth="1"/>
    <col min="6505" max="6505" width="19" style="106" bestFit="1" customWidth="1"/>
    <col min="6506" max="6506" width="18" style="106" bestFit="1" customWidth="1"/>
    <col min="6507" max="6507" width="7.85546875" style="106" bestFit="1" customWidth="1"/>
    <col min="6508" max="6508" width="8.7109375" style="106" bestFit="1" customWidth="1"/>
    <col min="6509" max="6509" width="7.85546875" style="106" bestFit="1" customWidth="1"/>
    <col min="6510" max="6511" width="12.85546875" style="106" bestFit="1" customWidth="1"/>
    <col min="6512" max="6513" width="10.7109375" style="106" bestFit="1" customWidth="1"/>
    <col min="6514" max="6514" width="5.140625" style="106" bestFit="1" customWidth="1"/>
    <col min="6515" max="6515" width="6.85546875" style="106" bestFit="1" customWidth="1"/>
    <col min="6516" max="6516" width="5.140625" style="106" bestFit="1" customWidth="1"/>
    <col min="6517" max="6517" width="11.85546875" style="106" bestFit="1" customWidth="1"/>
    <col min="6518" max="6521" width="10.7109375" style="106" bestFit="1" customWidth="1"/>
    <col min="6522" max="6522" width="15" style="106" bestFit="1" customWidth="1"/>
    <col min="6523" max="6523" width="10.7109375" style="106" bestFit="1" customWidth="1"/>
    <col min="6524" max="6524" width="8.7109375" style="106" bestFit="1" customWidth="1"/>
    <col min="6525" max="6525" width="9.7109375" style="106" bestFit="1" customWidth="1"/>
    <col min="6526" max="6526" width="35.42578125" style="106" bestFit="1" customWidth="1"/>
    <col min="6527" max="6528" width="13.85546875" style="106" bestFit="1" customWidth="1"/>
    <col min="6529" max="6529" width="35.42578125" style="106" bestFit="1" customWidth="1"/>
    <col min="6530" max="6530" width="28.140625" style="106" bestFit="1" customWidth="1"/>
    <col min="6531" max="6531" width="15" style="106" bestFit="1" customWidth="1"/>
    <col min="6532" max="6535" width="17.140625" style="106" bestFit="1" customWidth="1"/>
    <col min="6536" max="6536" width="10.7109375" style="106" bestFit="1" customWidth="1"/>
    <col min="6537" max="6537" width="35.42578125" style="106" bestFit="1" customWidth="1"/>
    <col min="6538" max="6538" width="15" style="106" bestFit="1" customWidth="1"/>
    <col min="6539" max="6539" width="11.85546875" style="106" bestFit="1" customWidth="1"/>
    <col min="6540" max="6540" width="33.7109375" style="106" bestFit="1" customWidth="1"/>
    <col min="6541" max="6543" width="15" style="106" bestFit="1" customWidth="1"/>
    <col min="6544" max="6544" width="8.7109375" style="106" bestFit="1" customWidth="1"/>
    <col min="6545" max="6546" width="15" style="106" bestFit="1" customWidth="1"/>
    <col min="6547" max="6547" width="6.85546875" style="106" bestFit="1" customWidth="1"/>
    <col min="6548" max="6548" width="21.140625" style="106" bestFit="1" customWidth="1"/>
    <col min="6549" max="6549" width="23.140625" style="106" bestFit="1" customWidth="1"/>
    <col min="6550" max="6550" width="21.140625" style="106" bestFit="1" customWidth="1"/>
    <col min="6551" max="6553" width="19" style="106" bestFit="1" customWidth="1"/>
    <col min="6554" max="6555" width="17.140625" style="106" bestFit="1" customWidth="1"/>
    <col min="6556" max="6556" width="8.7109375" style="106" bestFit="1" customWidth="1"/>
    <col min="6557" max="6558" width="6.85546875" style="106" bestFit="1" customWidth="1"/>
    <col min="6559" max="6560" width="8.7109375" style="106" bestFit="1" customWidth="1"/>
    <col min="6561" max="6562" width="19" style="106" bestFit="1" customWidth="1"/>
    <col min="6563" max="6564" width="15" style="106" bestFit="1" customWidth="1"/>
    <col min="6565" max="6565" width="21.140625" style="106" bestFit="1" customWidth="1"/>
    <col min="6566" max="6567" width="19" style="106" bestFit="1" customWidth="1"/>
    <col min="6568" max="6568" width="15" style="106" bestFit="1" customWidth="1"/>
    <col min="6569" max="6569" width="23.140625" style="106" bestFit="1" customWidth="1"/>
    <col min="6570" max="6570" width="27.140625" style="106" bestFit="1" customWidth="1"/>
    <col min="6571" max="6572" width="23.140625" style="106" bestFit="1" customWidth="1"/>
    <col min="6573" max="6573" width="27.140625" style="106" bestFit="1" customWidth="1"/>
    <col min="6574" max="6574" width="23.140625" style="106" bestFit="1" customWidth="1"/>
    <col min="6575" max="6575" width="17.140625" style="106" bestFit="1" customWidth="1"/>
    <col min="6576" max="6576" width="19" style="106" bestFit="1" customWidth="1"/>
    <col min="6577" max="6577" width="17.140625" style="106" bestFit="1" customWidth="1"/>
    <col min="6578" max="6578" width="21.140625" style="106" bestFit="1" customWidth="1"/>
    <col min="6579" max="6579" width="18" style="106" bestFit="1" customWidth="1"/>
    <col min="6580" max="6580" width="22.140625" style="106" bestFit="1" customWidth="1"/>
    <col min="6581" max="6581" width="18" style="106" bestFit="1" customWidth="1"/>
    <col min="6582" max="6582" width="22.140625" style="106" bestFit="1" customWidth="1"/>
    <col min="6583" max="6583" width="18" style="106" bestFit="1" customWidth="1"/>
    <col min="6584" max="6584" width="22.140625" style="106" bestFit="1" customWidth="1"/>
    <col min="6585" max="6585" width="18" style="106" bestFit="1" customWidth="1"/>
    <col min="6586" max="6586" width="22.140625" style="106" bestFit="1" customWidth="1"/>
    <col min="6587" max="6587" width="18" style="106" bestFit="1" customWidth="1"/>
    <col min="6588" max="6588" width="22.140625" style="106" bestFit="1" customWidth="1"/>
    <col min="6589" max="6589" width="15" style="106" bestFit="1" customWidth="1"/>
    <col min="6590" max="6590" width="19" style="106" bestFit="1" customWidth="1"/>
    <col min="6591" max="6591" width="12.85546875" style="106" bestFit="1" customWidth="1"/>
    <col min="6592" max="6592" width="17.140625" style="106" bestFit="1" customWidth="1"/>
    <col min="6593" max="6593" width="15" style="106" bestFit="1" customWidth="1"/>
    <col min="6594" max="6594" width="19" style="106" bestFit="1" customWidth="1"/>
    <col min="6595" max="6595" width="12.85546875" style="106" bestFit="1" customWidth="1"/>
    <col min="6596" max="6597" width="17.140625" style="106" bestFit="1" customWidth="1"/>
    <col min="6598" max="6598" width="21.140625" style="106" bestFit="1" customWidth="1"/>
    <col min="6599" max="6599" width="5.140625" style="106" bestFit="1" customWidth="1"/>
    <col min="6600" max="6600" width="8.7109375" style="106" bestFit="1" customWidth="1"/>
    <col min="6601" max="6601" width="19" style="106" bestFit="1" customWidth="1"/>
    <col min="6602" max="6602" width="23.140625" style="106" bestFit="1" customWidth="1"/>
    <col min="6603" max="6603" width="10.7109375" style="106" bestFit="1" customWidth="1"/>
    <col min="6604" max="6605" width="15" style="106" bestFit="1" customWidth="1"/>
    <col min="6606" max="6606" width="19" style="106" bestFit="1" customWidth="1"/>
    <col min="6607" max="6607" width="11.85546875" style="106" bestFit="1" customWidth="1"/>
    <col min="6608" max="6608" width="16" style="106" bestFit="1" customWidth="1"/>
    <col min="6609" max="6609" width="11.85546875" style="106" bestFit="1" customWidth="1"/>
    <col min="6610" max="6610" width="16" style="106" bestFit="1" customWidth="1"/>
    <col min="6611" max="6611" width="11.85546875" style="106" bestFit="1" customWidth="1"/>
    <col min="6612" max="6612" width="16" style="106" bestFit="1" customWidth="1"/>
    <col min="6613" max="6613" width="11.85546875" style="106" bestFit="1" customWidth="1"/>
    <col min="6614" max="6614" width="16" style="106" bestFit="1" customWidth="1"/>
    <col min="6615" max="6615" width="10.7109375" style="106" bestFit="1" customWidth="1"/>
    <col min="6616" max="6616" width="15" style="106" bestFit="1" customWidth="1"/>
    <col min="6617" max="6617" width="8.7109375" style="106" bestFit="1" customWidth="1"/>
    <col min="6618" max="6618" width="12.85546875" style="106" bestFit="1" customWidth="1"/>
    <col min="6619" max="6619" width="6.85546875" style="106" bestFit="1" customWidth="1"/>
    <col min="6620" max="6621" width="10.7109375" style="106" bestFit="1" customWidth="1"/>
    <col min="6622" max="6622" width="8.7109375" style="106" bestFit="1" customWidth="1"/>
    <col min="6623" max="6623" width="10.7109375" style="106" bestFit="1" customWidth="1"/>
    <col min="6624" max="6624" width="12.85546875" style="106" bestFit="1" customWidth="1"/>
    <col min="6625" max="6625" width="10.7109375" style="106" bestFit="1" customWidth="1"/>
    <col min="6626" max="6626" width="12.85546875" style="106" bestFit="1" customWidth="1"/>
    <col min="6627" max="6628" width="8.7109375" style="106" bestFit="1" customWidth="1"/>
    <col min="6629" max="6631" width="9.7109375" style="106" bestFit="1" customWidth="1"/>
    <col min="6632" max="6633" width="15" style="106" bestFit="1" customWidth="1"/>
    <col min="6634" max="6634" width="17.140625" style="106" bestFit="1" customWidth="1"/>
    <col min="6635" max="6636" width="10.7109375" style="106" bestFit="1" customWidth="1"/>
    <col min="6637" max="6637" width="17.140625" style="106" bestFit="1" customWidth="1"/>
    <col min="6638" max="6639" width="15" style="106" bestFit="1" customWidth="1"/>
    <col min="6640" max="6641" width="21.140625" style="106" bestFit="1" customWidth="1"/>
    <col min="6642" max="6642" width="12.85546875" style="106" bestFit="1" customWidth="1"/>
    <col min="6643" max="6643" width="8.7109375" style="106" bestFit="1" customWidth="1"/>
    <col min="6644" max="6644" width="15" style="106" bestFit="1" customWidth="1"/>
    <col min="6645" max="6667" width="1.140625" style="106" customWidth="1"/>
    <col min="6668" max="6757" width="8.85546875" style="106"/>
    <col min="6758" max="6759" width="19" style="106" bestFit="1" customWidth="1"/>
    <col min="6760" max="6760" width="13.85546875" style="106" bestFit="1" customWidth="1"/>
    <col min="6761" max="6761" width="19" style="106" bestFit="1" customWidth="1"/>
    <col min="6762" max="6762" width="18" style="106" bestFit="1" customWidth="1"/>
    <col min="6763" max="6763" width="7.85546875" style="106" bestFit="1" customWidth="1"/>
    <col min="6764" max="6764" width="8.7109375" style="106" bestFit="1" customWidth="1"/>
    <col min="6765" max="6765" width="7.85546875" style="106" bestFit="1" customWidth="1"/>
    <col min="6766" max="6767" width="12.85546875" style="106" bestFit="1" customWidth="1"/>
    <col min="6768" max="6769" width="10.7109375" style="106" bestFit="1" customWidth="1"/>
    <col min="6770" max="6770" width="5.140625" style="106" bestFit="1" customWidth="1"/>
    <col min="6771" max="6771" width="6.85546875" style="106" bestFit="1" customWidth="1"/>
    <col min="6772" max="6772" width="5.140625" style="106" bestFit="1" customWidth="1"/>
    <col min="6773" max="6773" width="11.85546875" style="106" bestFit="1" customWidth="1"/>
    <col min="6774" max="6777" width="10.7109375" style="106" bestFit="1" customWidth="1"/>
    <col min="6778" max="6778" width="15" style="106" bestFit="1" customWidth="1"/>
    <col min="6779" max="6779" width="10.7109375" style="106" bestFit="1" customWidth="1"/>
    <col min="6780" max="6780" width="8.7109375" style="106" bestFit="1" customWidth="1"/>
    <col min="6781" max="6781" width="9.7109375" style="106" bestFit="1" customWidth="1"/>
    <col min="6782" max="6782" width="35.42578125" style="106" bestFit="1" customWidth="1"/>
    <col min="6783" max="6784" width="13.85546875" style="106" bestFit="1" customWidth="1"/>
    <col min="6785" max="6785" width="35.42578125" style="106" bestFit="1" customWidth="1"/>
    <col min="6786" max="6786" width="28.140625" style="106" bestFit="1" customWidth="1"/>
    <col min="6787" max="6787" width="15" style="106" bestFit="1" customWidth="1"/>
    <col min="6788" max="6791" width="17.140625" style="106" bestFit="1" customWidth="1"/>
    <col min="6792" max="6792" width="10.7109375" style="106" bestFit="1" customWidth="1"/>
    <col min="6793" max="6793" width="35.42578125" style="106" bestFit="1" customWidth="1"/>
    <col min="6794" max="6794" width="15" style="106" bestFit="1" customWidth="1"/>
    <col min="6795" max="6795" width="11.85546875" style="106" bestFit="1" customWidth="1"/>
    <col min="6796" max="6796" width="33.7109375" style="106" bestFit="1" customWidth="1"/>
    <col min="6797" max="6799" width="15" style="106" bestFit="1" customWidth="1"/>
    <col min="6800" max="6800" width="8.7109375" style="106" bestFit="1" customWidth="1"/>
    <col min="6801" max="6802" width="15" style="106" bestFit="1" customWidth="1"/>
    <col min="6803" max="6803" width="6.85546875" style="106" bestFit="1" customWidth="1"/>
    <col min="6804" max="6804" width="21.140625" style="106" bestFit="1" customWidth="1"/>
    <col min="6805" max="6805" width="23.140625" style="106" bestFit="1" customWidth="1"/>
    <col min="6806" max="6806" width="21.140625" style="106" bestFit="1" customWidth="1"/>
    <col min="6807" max="6809" width="19" style="106" bestFit="1" customWidth="1"/>
    <col min="6810" max="6811" width="17.140625" style="106" bestFit="1" customWidth="1"/>
    <col min="6812" max="6812" width="8.7109375" style="106" bestFit="1" customWidth="1"/>
    <col min="6813" max="6814" width="6.85546875" style="106" bestFit="1" customWidth="1"/>
    <col min="6815" max="6816" width="8.7109375" style="106" bestFit="1" customWidth="1"/>
    <col min="6817" max="6818" width="19" style="106" bestFit="1" customWidth="1"/>
    <col min="6819" max="6820" width="15" style="106" bestFit="1" customWidth="1"/>
    <col min="6821" max="6821" width="21.140625" style="106" bestFit="1" customWidth="1"/>
    <col min="6822" max="6823" width="19" style="106" bestFit="1" customWidth="1"/>
    <col min="6824" max="6824" width="15" style="106" bestFit="1" customWidth="1"/>
    <col min="6825" max="6825" width="23.140625" style="106" bestFit="1" customWidth="1"/>
    <col min="6826" max="6826" width="27.140625" style="106" bestFit="1" customWidth="1"/>
    <col min="6827" max="6828" width="23.140625" style="106" bestFit="1" customWidth="1"/>
    <col min="6829" max="6829" width="27.140625" style="106" bestFit="1" customWidth="1"/>
    <col min="6830" max="6830" width="23.140625" style="106" bestFit="1" customWidth="1"/>
    <col min="6831" max="6831" width="17.140625" style="106" bestFit="1" customWidth="1"/>
    <col min="6832" max="6832" width="19" style="106" bestFit="1" customWidth="1"/>
    <col min="6833" max="6833" width="17.140625" style="106" bestFit="1" customWidth="1"/>
    <col min="6834" max="6834" width="21.140625" style="106" bestFit="1" customWidth="1"/>
    <col min="6835" max="6835" width="18" style="106" bestFit="1" customWidth="1"/>
    <col min="6836" max="6836" width="22.140625" style="106" bestFit="1" customWidth="1"/>
    <col min="6837" max="6837" width="18" style="106" bestFit="1" customWidth="1"/>
    <col min="6838" max="6838" width="22.140625" style="106" bestFit="1" customWidth="1"/>
    <col min="6839" max="6839" width="18" style="106" bestFit="1" customWidth="1"/>
    <col min="6840" max="6840" width="22.140625" style="106" bestFit="1" customWidth="1"/>
    <col min="6841" max="6841" width="18" style="106" bestFit="1" customWidth="1"/>
    <col min="6842" max="6842" width="22.140625" style="106" bestFit="1" customWidth="1"/>
    <col min="6843" max="6843" width="18" style="106" bestFit="1" customWidth="1"/>
    <col min="6844" max="6844" width="22.140625" style="106" bestFit="1" customWidth="1"/>
    <col min="6845" max="6845" width="15" style="106" bestFit="1" customWidth="1"/>
    <col min="6846" max="6846" width="19" style="106" bestFit="1" customWidth="1"/>
    <col min="6847" max="6847" width="12.85546875" style="106" bestFit="1" customWidth="1"/>
    <col min="6848" max="6848" width="17.140625" style="106" bestFit="1" customWidth="1"/>
    <col min="6849" max="6849" width="15" style="106" bestFit="1" customWidth="1"/>
    <col min="6850" max="6850" width="19" style="106" bestFit="1" customWidth="1"/>
    <col min="6851" max="6851" width="12.85546875" style="106" bestFit="1" customWidth="1"/>
    <col min="6852" max="6853" width="17.140625" style="106" bestFit="1" customWidth="1"/>
    <col min="6854" max="6854" width="21.140625" style="106" bestFit="1" customWidth="1"/>
    <col min="6855" max="6855" width="5.140625" style="106" bestFit="1" customWidth="1"/>
    <col min="6856" max="6856" width="8.7109375" style="106" bestFit="1" customWidth="1"/>
    <col min="6857" max="6857" width="19" style="106" bestFit="1" customWidth="1"/>
    <col min="6858" max="6858" width="23.140625" style="106" bestFit="1" customWidth="1"/>
    <col min="6859" max="6859" width="10.7109375" style="106" bestFit="1" customWidth="1"/>
    <col min="6860" max="6861" width="15" style="106" bestFit="1" customWidth="1"/>
    <col min="6862" max="6862" width="19" style="106" bestFit="1" customWidth="1"/>
    <col min="6863" max="6863" width="11.85546875" style="106" bestFit="1" customWidth="1"/>
    <col min="6864" max="6864" width="16" style="106" bestFit="1" customWidth="1"/>
    <col min="6865" max="6865" width="11.85546875" style="106" bestFit="1" customWidth="1"/>
    <col min="6866" max="6866" width="16" style="106" bestFit="1" customWidth="1"/>
    <col min="6867" max="6867" width="11.85546875" style="106" bestFit="1" customWidth="1"/>
    <col min="6868" max="6868" width="16" style="106" bestFit="1" customWidth="1"/>
    <col min="6869" max="6869" width="11.85546875" style="106" bestFit="1" customWidth="1"/>
    <col min="6870" max="6870" width="16" style="106" bestFit="1" customWidth="1"/>
    <col min="6871" max="6871" width="10.7109375" style="106" bestFit="1" customWidth="1"/>
    <col min="6872" max="6872" width="15" style="106" bestFit="1" customWidth="1"/>
    <col min="6873" max="6873" width="8.7109375" style="106" bestFit="1" customWidth="1"/>
    <col min="6874" max="6874" width="12.85546875" style="106" bestFit="1" customWidth="1"/>
    <col min="6875" max="6875" width="6.85546875" style="106" bestFit="1" customWidth="1"/>
    <col min="6876" max="6877" width="10.7109375" style="106" bestFit="1" customWidth="1"/>
    <col min="6878" max="6878" width="8.7109375" style="106" bestFit="1" customWidth="1"/>
    <col min="6879" max="6879" width="10.7109375" style="106" bestFit="1" customWidth="1"/>
    <col min="6880" max="6880" width="12.85546875" style="106" bestFit="1" customWidth="1"/>
    <col min="6881" max="6881" width="10.7109375" style="106" bestFit="1" customWidth="1"/>
    <col min="6882" max="6882" width="12.85546875" style="106" bestFit="1" customWidth="1"/>
    <col min="6883" max="6884" width="8.7109375" style="106" bestFit="1" customWidth="1"/>
    <col min="6885" max="6887" width="9.7109375" style="106" bestFit="1" customWidth="1"/>
    <col min="6888" max="6889" width="15" style="106" bestFit="1" customWidth="1"/>
    <col min="6890" max="6890" width="17.140625" style="106" bestFit="1" customWidth="1"/>
    <col min="6891" max="6892" width="10.7109375" style="106" bestFit="1" customWidth="1"/>
    <col min="6893" max="6893" width="17.140625" style="106" bestFit="1" customWidth="1"/>
    <col min="6894" max="6895" width="15" style="106" bestFit="1" customWidth="1"/>
    <col min="6896" max="6897" width="21.140625" style="106" bestFit="1" customWidth="1"/>
    <col min="6898" max="6898" width="12.85546875" style="106" bestFit="1" customWidth="1"/>
    <col min="6899" max="6899" width="8.7109375" style="106" bestFit="1" customWidth="1"/>
    <col min="6900" max="6900" width="15" style="106" bestFit="1" customWidth="1"/>
    <col min="6901" max="6923" width="1.140625" style="106" customWidth="1"/>
    <col min="6924" max="7013" width="8.85546875" style="106"/>
    <col min="7014" max="7015" width="19" style="106" bestFit="1" customWidth="1"/>
    <col min="7016" max="7016" width="13.85546875" style="106" bestFit="1" customWidth="1"/>
    <col min="7017" max="7017" width="19" style="106" bestFit="1" customWidth="1"/>
    <col min="7018" max="7018" width="18" style="106" bestFit="1" customWidth="1"/>
    <col min="7019" max="7019" width="7.85546875" style="106" bestFit="1" customWidth="1"/>
    <col min="7020" max="7020" width="8.7109375" style="106" bestFit="1" customWidth="1"/>
    <col min="7021" max="7021" width="7.85546875" style="106" bestFit="1" customWidth="1"/>
    <col min="7022" max="7023" width="12.85546875" style="106" bestFit="1" customWidth="1"/>
    <col min="7024" max="7025" width="10.7109375" style="106" bestFit="1" customWidth="1"/>
    <col min="7026" max="7026" width="5.140625" style="106" bestFit="1" customWidth="1"/>
    <col min="7027" max="7027" width="6.85546875" style="106" bestFit="1" customWidth="1"/>
    <col min="7028" max="7028" width="5.140625" style="106" bestFit="1" customWidth="1"/>
    <col min="7029" max="7029" width="11.85546875" style="106" bestFit="1" customWidth="1"/>
    <col min="7030" max="7033" width="10.7109375" style="106" bestFit="1" customWidth="1"/>
    <col min="7034" max="7034" width="15" style="106" bestFit="1" customWidth="1"/>
    <col min="7035" max="7035" width="10.7109375" style="106" bestFit="1" customWidth="1"/>
    <col min="7036" max="7036" width="8.7109375" style="106" bestFit="1" customWidth="1"/>
    <col min="7037" max="7037" width="9.7109375" style="106" bestFit="1" customWidth="1"/>
    <col min="7038" max="7038" width="35.42578125" style="106" bestFit="1" customWidth="1"/>
    <col min="7039" max="7040" width="13.85546875" style="106" bestFit="1" customWidth="1"/>
    <col min="7041" max="7041" width="35.42578125" style="106" bestFit="1" customWidth="1"/>
    <col min="7042" max="7042" width="28.140625" style="106" bestFit="1" customWidth="1"/>
    <col min="7043" max="7043" width="15" style="106" bestFit="1" customWidth="1"/>
    <col min="7044" max="7047" width="17.140625" style="106" bestFit="1" customWidth="1"/>
    <col min="7048" max="7048" width="10.7109375" style="106" bestFit="1" customWidth="1"/>
    <col min="7049" max="7049" width="35.42578125" style="106" bestFit="1" customWidth="1"/>
    <col min="7050" max="7050" width="15" style="106" bestFit="1" customWidth="1"/>
    <col min="7051" max="7051" width="11.85546875" style="106" bestFit="1" customWidth="1"/>
    <col min="7052" max="7052" width="33.7109375" style="106" bestFit="1" customWidth="1"/>
    <col min="7053" max="7055" width="15" style="106" bestFit="1" customWidth="1"/>
    <col min="7056" max="7056" width="8.7109375" style="106" bestFit="1" customWidth="1"/>
    <col min="7057" max="7058" width="15" style="106" bestFit="1" customWidth="1"/>
    <col min="7059" max="7059" width="6.85546875" style="106" bestFit="1" customWidth="1"/>
    <col min="7060" max="7060" width="21.140625" style="106" bestFit="1" customWidth="1"/>
    <col min="7061" max="7061" width="23.140625" style="106" bestFit="1" customWidth="1"/>
    <col min="7062" max="7062" width="21.140625" style="106" bestFit="1" customWidth="1"/>
    <col min="7063" max="7065" width="19" style="106" bestFit="1" customWidth="1"/>
    <col min="7066" max="7067" width="17.140625" style="106" bestFit="1" customWidth="1"/>
    <col min="7068" max="7068" width="8.7109375" style="106" bestFit="1" customWidth="1"/>
    <col min="7069" max="7070" width="6.85546875" style="106" bestFit="1" customWidth="1"/>
    <col min="7071" max="7072" width="8.7109375" style="106" bestFit="1" customWidth="1"/>
    <col min="7073" max="7074" width="19" style="106" bestFit="1" customWidth="1"/>
    <col min="7075" max="7076" width="15" style="106" bestFit="1" customWidth="1"/>
    <col min="7077" max="7077" width="21.140625" style="106" bestFit="1" customWidth="1"/>
    <col min="7078" max="7079" width="19" style="106" bestFit="1" customWidth="1"/>
    <col min="7080" max="7080" width="15" style="106" bestFit="1" customWidth="1"/>
    <col min="7081" max="7081" width="23.140625" style="106" bestFit="1" customWidth="1"/>
    <col min="7082" max="7082" width="27.140625" style="106" bestFit="1" customWidth="1"/>
    <col min="7083" max="7084" width="23.140625" style="106" bestFit="1" customWidth="1"/>
    <col min="7085" max="7085" width="27.140625" style="106" bestFit="1" customWidth="1"/>
    <col min="7086" max="7086" width="23.140625" style="106" bestFit="1" customWidth="1"/>
    <col min="7087" max="7087" width="17.140625" style="106" bestFit="1" customWidth="1"/>
    <col min="7088" max="7088" width="19" style="106" bestFit="1" customWidth="1"/>
    <col min="7089" max="7089" width="17.140625" style="106" bestFit="1" customWidth="1"/>
    <col min="7090" max="7090" width="21.140625" style="106" bestFit="1" customWidth="1"/>
    <col min="7091" max="7091" width="18" style="106" bestFit="1" customWidth="1"/>
    <col min="7092" max="7092" width="22.140625" style="106" bestFit="1" customWidth="1"/>
    <col min="7093" max="7093" width="18" style="106" bestFit="1" customWidth="1"/>
    <col min="7094" max="7094" width="22.140625" style="106" bestFit="1" customWidth="1"/>
    <col min="7095" max="7095" width="18" style="106" bestFit="1" customWidth="1"/>
    <col min="7096" max="7096" width="22.140625" style="106" bestFit="1" customWidth="1"/>
    <col min="7097" max="7097" width="18" style="106" bestFit="1" customWidth="1"/>
    <col min="7098" max="7098" width="22.140625" style="106" bestFit="1" customWidth="1"/>
    <col min="7099" max="7099" width="18" style="106" bestFit="1" customWidth="1"/>
    <col min="7100" max="7100" width="22.140625" style="106" bestFit="1" customWidth="1"/>
    <col min="7101" max="7101" width="15" style="106" bestFit="1" customWidth="1"/>
    <col min="7102" max="7102" width="19" style="106" bestFit="1" customWidth="1"/>
    <col min="7103" max="7103" width="12.85546875" style="106" bestFit="1" customWidth="1"/>
    <col min="7104" max="7104" width="17.140625" style="106" bestFit="1" customWidth="1"/>
    <col min="7105" max="7105" width="15" style="106" bestFit="1" customWidth="1"/>
    <col min="7106" max="7106" width="19" style="106" bestFit="1" customWidth="1"/>
    <col min="7107" max="7107" width="12.85546875" style="106" bestFit="1" customWidth="1"/>
    <col min="7108" max="7109" width="17.140625" style="106" bestFit="1" customWidth="1"/>
    <col min="7110" max="7110" width="21.140625" style="106" bestFit="1" customWidth="1"/>
    <col min="7111" max="7111" width="5.140625" style="106" bestFit="1" customWidth="1"/>
    <col min="7112" max="7112" width="8.7109375" style="106" bestFit="1" customWidth="1"/>
    <col min="7113" max="7113" width="19" style="106" bestFit="1" customWidth="1"/>
    <col min="7114" max="7114" width="23.140625" style="106" bestFit="1" customWidth="1"/>
    <col min="7115" max="7115" width="10.7109375" style="106" bestFit="1" customWidth="1"/>
    <col min="7116" max="7117" width="15" style="106" bestFit="1" customWidth="1"/>
    <col min="7118" max="7118" width="19" style="106" bestFit="1" customWidth="1"/>
    <col min="7119" max="7119" width="11.85546875" style="106" bestFit="1" customWidth="1"/>
    <col min="7120" max="7120" width="16" style="106" bestFit="1" customWidth="1"/>
    <col min="7121" max="7121" width="11.85546875" style="106" bestFit="1" customWidth="1"/>
    <col min="7122" max="7122" width="16" style="106" bestFit="1" customWidth="1"/>
    <col min="7123" max="7123" width="11.85546875" style="106" bestFit="1" customWidth="1"/>
    <col min="7124" max="7124" width="16" style="106" bestFit="1" customWidth="1"/>
    <col min="7125" max="7125" width="11.85546875" style="106" bestFit="1" customWidth="1"/>
    <col min="7126" max="7126" width="16" style="106" bestFit="1" customWidth="1"/>
    <col min="7127" max="7127" width="10.7109375" style="106" bestFit="1" customWidth="1"/>
    <col min="7128" max="7128" width="15" style="106" bestFit="1" customWidth="1"/>
    <col min="7129" max="7129" width="8.7109375" style="106" bestFit="1" customWidth="1"/>
    <col min="7130" max="7130" width="12.85546875" style="106" bestFit="1" customWidth="1"/>
    <col min="7131" max="7131" width="6.85546875" style="106" bestFit="1" customWidth="1"/>
    <col min="7132" max="7133" width="10.7109375" style="106" bestFit="1" customWidth="1"/>
    <col min="7134" max="7134" width="8.7109375" style="106" bestFit="1" customWidth="1"/>
    <col min="7135" max="7135" width="10.7109375" style="106" bestFit="1" customWidth="1"/>
    <col min="7136" max="7136" width="12.85546875" style="106" bestFit="1" customWidth="1"/>
    <col min="7137" max="7137" width="10.7109375" style="106" bestFit="1" customWidth="1"/>
    <col min="7138" max="7138" width="12.85546875" style="106" bestFit="1" customWidth="1"/>
    <col min="7139" max="7140" width="8.7109375" style="106" bestFit="1" customWidth="1"/>
    <col min="7141" max="7143" width="9.7109375" style="106" bestFit="1" customWidth="1"/>
    <col min="7144" max="7145" width="15" style="106" bestFit="1" customWidth="1"/>
    <col min="7146" max="7146" width="17.140625" style="106" bestFit="1" customWidth="1"/>
    <col min="7147" max="7148" width="10.7109375" style="106" bestFit="1" customWidth="1"/>
    <col min="7149" max="7149" width="17.140625" style="106" bestFit="1" customWidth="1"/>
    <col min="7150" max="7151" width="15" style="106" bestFit="1" customWidth="1"/>
    <col min="7152" max="7153" width="21.140625" style="106" bestFit="1" customWidth="1"/>
    <col min="7154" max="7154" width="12.85546875" style="106" bestFit="1" customWidth="1"/>
    <col min="7155" max="7155" width="8.7109375" style="106" bestFit="1" customWidth="1"/>
    <col min="7156" max="7156" width="15" style="106" bestFit="1" customWidth="1"/>
    <col min="7157" max="7179" width="1.140625" style="106" customWidth="1"/>
    <col min="7180" max="7269" width="8.85546875" style="106"/>
    <col min="7270" max="7271" width="19" style="106" bestFit="1" customWidth="1"/>
    <col min="7272" max="7272" width="13.85546875" style="106" bestFit="1" customWidth="1"/>
    <col min="7273" max="7273" width="19" style="106" bestFit="1" customWidth="1"/>
    <col min="7274" max="7274" width="18" style="106" bestFit="1" customWidth="1"/>
    <col min="7275" max="7275" width="7.85546875" style="106" bestFit="1" customWidth="1"/>
    <col min="7276" max="7276" width="8.7109375" style="106" bestFit="1" customWidth="1"/>
    <col min="7277" max="7277" width="7.85546875" style="106" bestFit="1" customWidth="1"/>
    <col min="7278" max="7279" width="12.85546875" style="106" bestFit="1" customWidth="1"/>
    <col min="7280" max="7281" width="10.7109375" style="106" bestFit="1" customWidth="1"/>
    <col min="7282" max="7282" width="5.140625" style="106" bestFit="1" customWidth="1"/>
    <col min="7283" max="7283" width="6.85546875" style="106" bestFit="1" customWidth="1"/>
    <col min="7284" max="7284" width="5.140625" style="106" bestFit="1" customWidth="1"/>
    <col min="7285" max="7285" width="11.85546875" style="106" bestFit="1" customWidth="1"/>
    <col min="7286" max="7289" width="10.7109375" style="106" bestFit="1" customWidth="1"/>
    <col min="7290" max="7290" width="15" style="106" bestFit="1" customWidth="1"/>
    <col min="7291" max="7291" width="10.7109375" style="106" bestFit="1" customWidth="1"/>
    <col min="7292" max="7292" width="8.7109375" style="106" bestFit="1" customWidth="1"/>
    <col min="7293" max="7293" width="9.7109375" style="106" bestFit="1" customWidth="1"/>
    <col min="7294" max="7294" width="35.42578125" style="106" bestFit="1" customWidth="1"/>
    <col min="7295" max="7296" width="13.85546875" style="106" bestFit="1" customWidth="1"/>
    <col min="7297" max="7297" width="35.42578125" style="106" bestFit="1" customWidth="1"/>
    <col min="7298" max="7298" width="28.140625" style="106" bestFit="1" customWidth="1"/>
    <col min="7299" max="7299" width="15" style="106" bestFit="1" customWidth="1"/>
    <col min="7300" max="7303" width="17.140625" style="106" bestFit="1" customWidth="1"/>
    <col min="7304" max="7304" width="10.7109375" style="106" bestFit="1" customWidth="1"/>
    <col min="7305" max="7305" width="35.42578125" style="106" bestFit="1" customWidth="1"/>
    <col min="7306" max="7306" width="15" style="106" bestFit="1" customWidth="1"/>
    <col min="7307" max="7307" width="11.85546875" style="106" bestFit="1" customWidth="1"/>
    <col min="7308" max="7308" width="33.7109375" style="106" bestFit="1" customWidth="1"/>
    <col min="7309" max="7311" width="15" style="106" bestFit="1" customWidth="1"/>
    <col min="7312" max="7312" width="8.7109375" style="106" bestFit="1" customWidth="1"/>
    <col min="7313" max="7314" width="15" style="106" bestFit="1" customWidth="1"/>
    <col min="7315" max="7315" width="6.85546875" style="106" bestFit="1" customWidth="1"/>
    <col min="7316" max="7316" width="21.140625" style="106" bestFit="1" customWidth="1"/>
    <col min="7317" max="7317" width="23.140625" style="106" bestFit="1" customWidth="1"/>
    <col min="7318" max="7318" width="21.140625" style="106" bestFit="1" customWidth="1"/>
    <col min="7319" max="7321" width="19" style="106" bestFit="1" customWidth="1"/>
    <col min="7322" max="7323" width="17.140625" style="106" bestFit="1" customWidth="1"/>
    <col min="7324" max="7324" width="8.7109375" style="106" bestFit="1" customWidth="1"/>
    <col min="7325" max="7326" width="6.85546875" style="106" bestFit="1" customWidth="1"/>
    <col min="7327" max="7328" width="8.7109375" style="106" bestFit="1" customWidth="1"/>
    <col min="7329" max="7330" width="19" style="106" bestFit="1" customWidth="1"/>
    <col min="7331" max="7332" width="15" style="106" bestFit="1" customWidth="1"/>
    <col min="7333" max="7333" width="21.140625" style="106" bestFit="1" customWidth="1"/>
    <col min="7334" max="7335" width="19" style="106" bestFit="1" customWidth="1"/>
    <col min="7336" max="7336" width="15" style="106" bestFit="1" customWidth="1"/>
    <col min="7337" max="7337" width="23.140625" style="106" bestFit="1" customWidth="1"/>
    <col min="7338" max="7338" width="27.140625" style="106" bestFit="1" customWidth="1"/>
    <col min="7339" max="7340" width="23.140625" style="106" bestFit="1" customWidth="1"/>
    <col min="7341" max="7341" width="27.140625" style="106" bestFit="1" customWidth="1"/>
    <col min="7342" max="7342" width="23.140625" style="106" bestFit="1" customWidth="1"/>
    <col min="7343" max="7343" width="17.140625" style="106" bestFit="1" customWidth="1"/>
    <col min="7344" max="7344" width="19" style="106" bestFit="1" customWidth="1"/>
    <col min="7345" max="7345" width="17.140625" style="106" bestFit="1" customWidth="1"/>
    <col min="7346" max="7346" width="21.140625" style="106" bestFit="1" customWidth="1"/>
    <col min="7347" max="7347" width="18" style="106" bestFit="1" customWidth="1"/>
    <col min="7348" max="7348" width="22.140625" style="106" bestFit="1" customWidth="1"/>
    <col min="7349" max="7349" width="18" style="106" bestFit="1" customWidth="1"/>
    <col min="7350" max="7350" width="22.140625" style="106" bestFit="1" customWidth="1"/>
    <col min="7351" max="7351" width="18" style="106" bestFit="1" customWidth="1"/>
    <col min="7352" max="7352" width="22.140625" style="106" bestFit="1" customWidth="1"/>
    <col min="7353" max="7353" width="18" style="106" bestFit="1" customWidth="1"/>
    <col min="7354" max="7354" width="22.140625" style="106" bestFit="1" customWidth="1"/>
    <col min="7355" max="7355" width="18" style="106" bestFit="1" customWidth="1"/>
    <col min="7356" max="7356" width="22.140625" style="106" bestFit="1" customWidth="1"/>
    <col min="7357" max="7357" width="15" style="106" bestFit="1" customWidth="1"/>
    <col min="7358" max="7358" width="19" style="106" bestFit="1" customWidth="1"/>
    <col min="7359" max="7359" width="12.85546875" style="106" bestFit="1" customWidth="1"/>
    <col min="7360" max="7360" width="17.140625" style="106" bestFit="1" customWidth="1"/>
    <col min="7361" max="7361" width="15" style="106" bestFit="1" customWidth="1"/>
    <col min="7362" max="7362" width="19" style="106" bestFit="1" customWidth="1"/>
    <col min="7363" max="7363" width="12.85546875" style="106" bestFit="1" customWidth="1"/>
    <col min="7364" max="7365" width="17.140625" style="106" bestFit="1" customWidth="1"/>
    <col min="7366" max="7366" width="21.140625" style="106" bestFit="1" customWidth="1"/>
    <col min="7367" max="7367" width="5.140625" style="106" bestFit="1" customWidth="1"/>
    <col min="7368" max="7368" width="8.7109375" style="106" bestFit="1" customWidth="1"/>
    <col min="7369" max="7369" width="19" style="106" bestFit="1" customWidth="1"/>
    <col min="7370" max="7370" width="23.140625" style="106" bestFit="1" customWidth="1"/>
    <col min="7371" max="7371" width="10.7109375" style="106" bestFit="1" customWidth="1"/>
    <col min="7372" max="7373" width="15" style="106" bestFit="1" customWidth="1"/>
    <col min="7374" max="7374" width="19" style="106" bestFit="1" customWidth="1"/>
    <col min="7375" max="7375" width="11.85546875" style="106" bestFit="1" customWidth="1"/>
    <col min="7376" max="7376" width="16" style="106" bestFit="1" customWidth="1"/>
    <col min="7377" max="7377" width="11.85546875" style="106" bestFit="1" customWidth="1"/>
    <col min="7378" max="7378" width="16" style="106" bestFit="1" customWidth="1"/>
    <col min="7379" max="7379" width="11.85546875" style="106" bestFit="1" customWidth="1"/>
    <col min="7380" max="7380" width="16" style="106" bestFit="1" customWidth="1"/>
    <col min="7381" max="7381" width="11.85546875" style="106" bestFit="1" customWidth="1"/>
    <col min="7382" max="7382" width="16" style="106" bestFit="1" customWidth="1"/>
    <col min="7383" max="7383" width="10.7109375" style="106" bestFit="1" customWidth="1"/>
    <col min="7384" max="7384" width="15" style="106" bestFit="1" customWidth="1"/>
    <col min="7385" max="7385" width="8.7109375" style="106" bestFit="1" customWidth="1"/>
    <col min="7386" max="7386" width="12.85546875" style="106" bestFit="1" customWidth="1"/>
    <col min="7387" max="7387" width="6.85546875" style="106" bestFit="1" customWidth="1"/>
    <col min="7388" max="7389" width="10.7109375" style="106" bestFit="1" customWidth="1"/>
    <col min="7390" max="7390" width="8.7109375" style="106" bestFit="1" customWidth="1"/>
    <col min="7391" max="7391" width="10.7109375" style="106" bestFit="1" customWidth="1"/>
    <col min="7392" max="7392" width="12.85546875" style="106" bestFit="1" customWidth="1"/>
    <col min="7393" max="7393" width="10.7109375" style="106" bestFit="1" customWidth="1"/>
    <col min="7394" max="7394" width="12.85546875" style="106" bestFit="1" customWidth="1"/>
    <col min="7395" max="7396" width="8.7109375" style="106" bestFit="1" customWidth="1"/>
    <col min="7397" max="7399" width="9.7109375" style="106" bestFit="1" customWidth="1"/>
    <col min="7400" max="7401" width="15" style="106" bestFit="1" customWidth="1"/>
    <col min="7402" max="7402" width="17.140625" style="106" bestFit="1" customWidth="1"/>
    <col min="7403" max="7404" width="10.7109375" style="106" bestFit="1" customWidth="1"/>
    <col min="7405" max="7405" width="17.140625" style="106" bestFit="1" customWidth="1"/>
    <col min="7406" max="7407" width="15" style="106" bestFit="1" customWidth="1"/>
    <col min="7408" max="7409" width="21.140625" style="106" bestFit="1" customWidth="1"/>
    <col min="7410" max="7410" width="12.85546875" style="106" bestFit="1" customWidth="1"/>
    <col min="7411" max="7411" width="8.7109375" style="106" bestFit="1" customWidth="1"/>
    <col min="7412" max="7412" width="15" style="106" bestFit="1" customWidth="1"/>
    <col min="7413" max="7435" width="1.140625" style="106" customWidth="1"/>
    <col min="7436" max="7525" width="8.85546875" style="106"/>
    <col min="7526" max="7527" width="19" style="106" bestFit="1" customWidth="1"/>
    <col min="7528" max="7528" width="13.85546875" style="106" bestFit="1" customWidth="1"/>
    <col min="7529" max="7529" width="19" style="106" bestFit="1" customWidth="1"/>
    <col min="7530" max="7530" width="18" style="106" bestFit="1" customWidth="1"/>
    <col min="7531" max="7531" width="7.85546875" style="106" bestFit="1" customWidth="1"/>
    <col min="7532" max="7532" width="8.7109375" style="106" bestFit="1" customWidth="1"/>
    <col min="7533" max="7533" width="7.85546875" style="106" bestFit="1" customWidth="1"/>
    <col min="7534" max="7535" width="12.85546875" style="106" bestFit="1" customWidth="1"/>
    <col min="7536" max="7537" width="10.7109375" style="106" bestFit="1" customWidth="1"/>
    <col min="7538" max="7538" width="5.140625" style="106" bestFit="1" customWidth="1"/>
    <col min="7539" max="7539" width="6.85546875" style="106" bestFit="1" customWidth="1"/>
    <col min="7540" max="7540" width="5.140625" style="106" bestFit="1" customWidth="1"/>
    <col min="7541" max="7541" width="11.85546875" style="106" bestFit="1" customWidth="1"/>
    <col min="7542" max="7545" width="10.7109375" style="106" bestFit="1" customWidth="1"/>
    <col min="7546" max="7546" width="15" style="106" bestFit="1" customWidth="1"/>
    <col min="7547" max="7547" width="10.7109375" style="106" bestFit="1" customWidth="1"/>
    <col min="7548" max="7548" width="8.7109375" style="106" bestFit="1" customWidth="1"/>
    <col min="7549" max="7549" width="9.7109375" style="106" bestFit="1" customWidth="1"/>
    <col min="7550" max="7550" width="35.42578125" style="106" bestFit="1" customWidth="1"/>
    <col min="7551" max="7552" width="13.85546875" style="106" bestFit="1" customWidth="1"/>
    <col min="7553" max="7553" width="35.42578125" style="106" bestFit="1" customWidth="1"/>
    <col min="7554" max="7554" width="28.140625" style="106" bestFit="1" customWidth="1"/>
    <col min="7555" max="7555" width="15" style="106" bestFit="1" customWidth="1"/>
    <col min="7556" max="7559" width="17.140625" style="106" bestFit="1" customWidth="1"/>
    <col min="7560" max="7560" width="10.7109375" style="106" bestFit="1" customWidth="1"/>
    <col min="7561" max="7561" width="35.42578125" style="106" bestFit="1" customWidth="1"/>
    <col min="7562" max="7562" width="15" style="106" bestFit="1" customWidth="1"/>
    <col min="7563" max="7563" width="11.85546875" style="106" bestFit="1" customWidth="1"/>
    <col min="7564" max="7564" width="33.7109375" style="106" bestFit="1" customWidth="1"/>
    <col min="7565" max="7567" width="15" style="106" bestFit="1" customWidth="1"/>
    <col min="7568" max="7568" width="8.7109375" style="106" bestFit="1" customWidth="1"/>
    <col min="7569" max="7570" width="15" style="106" bestFit="1" customWidth="1"/>
    <col min="7571" max="7571" width="6.85546875" style="106" bestFit="1" customWidth="1"/>
    <col min="7572" max="7572" width="21.140625" style="106" bestFit="1" customWidth="1"/>
    <col min="7573" max="7573" width="23.140625" style="106" bestFit="1" customWidth="1"/>
    <col min="7574" max="7574" width="21.140625" style="106" bestFit="1" customWidth="1"/>
    <col min="7575" max="7577" width="19" style="106" bestFit="1" customWidth="1"/>
    <col min="7578" max="7579" width="17.140625" style="106" bestFit="1" customWidth="1"/>
    <col min="7580" max="7580" width="8.7109375" style="106" bestFit="1" customWidth="1"/>
    <col min="7581" max="7582" width="6.85546875" style="106" bestFit="1" customWidth="1"/>
    <col min="7583" max="7584" width="8.7109375" style="106" bestFit="1" customWidth="1"/>
    <col min="7585" max="7586" width="19" style="106" bestFit="1" customWidth="1"/>
    <col min="7587" max="7588" width="15" style="106" bestFit="1" customWidth="1"/>
    <col min="7589" max="7589" width="21.140625" style="106" bestFit="1" customWidth="1"/>
    <col min="7590" max="7591" width="19" style="106" bestFit="1" customWidth="1"/>
    <col min="7592" max="7592" width="15" style="106" bestFit="1" customWidth="1"/>
    <col min="7593" max="7593" width="23.140625" style="106" bestFit="1" customWidth="1"/>
    <col min="7594" max="7594" width="27.140625" style="106" bestFit="1" customWidth="1"/>
    <col min="7595" max="7596" width="23.140625" style="106" bestFit="1" customWidth="1"/>
    <col min="7597" max="7597" width="27.140625" style="106" bestFit="1" customWidth="1"/>
    <col min="7598" max="7598" width="23.140625" style="106" bestFit="1" customWidth="1"/>
    <col min="7599" max="7599" width="17.140625" style="106" bestFit="1" customWidth="1"/>
    <col min="7600" max="7600" width="19" style="106" bestFit="1" customWidth="1"/>
    <col min="7601" max="7601" width="17.140625" style="106" bestFit="1" customWidth="1"/>
    <col min="7602" max="7602" width="21.140625" style="106" bestFit="1" customWidth="1"/>
    <col min="7603" max="7603" width="18" style="106" bestFit="1" customWidth="1"/>
    <col min="7604" max="7604" width="22.140625" style="106" bestFit="1" customWidth="1"/>
    <col min="7605" max="7605" width="18" style="106" bestFit="1" customWidth="1"/>
    <col min="7606" max="7606" width="22.140625" style="106" bestFit="1" customWidth="1"/>
    <col min="7607" max="7607" width="18" style="106" bestFit="1" customWidth="1"/>
    <col min="7608" max="7608" width="22.140625" style="106" bestFit="1" customWidth="1"/>
    <col min="7609" max="7609" width="18" style="106" bestFit="1" customWidth="1"/>
    <col min="7610" max="7610" width="22.140625" style="106" bestFit="1" customWidth="1"/>
    <col min="7611" max="7611" width="18" style="106" bestFit="1" customWidth="1"/>
    <col min="7612" max="7612" width="22.140625" style="106" bestFit="1" customWidth="1"/>
    <col min="7613" max="7613" width="15" style="106" bestFit="1" customWidth="1"/>
    <col min="7614" max="7614" width="19" style="106" bestFit="1" customWidth="1"/>
    <col min="7615" max="7615" width="12.85546875" style="106" bestFit="1" customWidth="1"/>
    <col min="7616" max="7616" width="17.140625" style="106" bestFit="1" customWidth="1"/>
    <col min="7617" max="7617" width="15" style="106" bestFit="1" customWidth="1"/>
    <col min="7618" max="7618" width="19" style="106" bestFit="1" customWidth="1"/>
    <col min="7619" max="7619" width="12.85546875" style="106" bestFit="1" customWidth="1"/>
    <col min="7620" max="7621" width="17.140625" style="106" bestFit="1" customWidth="1"/>
    <col min="7622" max="7622" width="21.140625" style="106" bestFit="1" customWidth="1"/>
    <col min="7623" max="7623" width="5.140625" style="106" bestFit="1" customWidth="1"/>
    <col min="7624" max="7624" width="8.7109375" style="106" bestFit="1" customWidth="1"/>
    <col min="7625" max="7625" width="19" style="106" bestFit="1" customWidth="1"/>
    <col min="7626" max="7626" width="23.140625" style="106" bestFit="1" customWidth="1"/>
    <col min="7627" max="7627" width="10.7109375" style="106" bestFit="1" customWidth="1"/>
    <col min="7628" max="7629" width="15" style="106" bestFit="1" customWidth="1"/>
    <col min="7630" max="7630" width="19" style="106" bestFit="1" customWidth="1"/>
    <col min="7631" max="7631" width="11.85546875" style="106" bestFit="1" customWidth="1"/>
    <col min="7632" max="7632" width="16" style="106" bestFit="1" customWidth="1"/>
    <col min="7633" max="7633" width="11.85546875" style="106" bestFit="1" customWidth="1"/>
    <col min="7634" max="7634" width="16" style="106" bestFit="1" customWidth="1"/>
    <col min="7635" max="7635" width="11.85546875" style="106" bestFit="1" customWidth="1"/>
    <col min="7636" max="7636" width="16" style="106" bestFit="1" customWidth="1"/>
    <col min="7637" max="7637" width="11.85546875" style="106" bestFit="1" customWidth="1"/>
    <col min="7638" max="7638" width="16" style="106" bestFit="1" customWidth="1"/>
    <col min="7639" max="7639" width="10.7109375" style="106" bestFit="1" customWidth="1"/>
    <col min="7640" max="7640" width="15" style="106" bestFit="1" customWidth="1"/>
    <col min="7641" max="7641" width="8.7109375" style="106" bestFit="1" customWidth="1"/>
    <col min="7642" max="7642" width="12.85546875" style="106" bestFit="1" customWidth="1"/>
    <col min="7643" max="7643" width="6.85546875" style="106" bestFit="1" customWidth="1"/>
    <col min="7644" max="7645" width="10.7109375" style="106" bestFit="1" customWidth="1"/>
    <col min="7646" max="7646" width="8.7109375" style="106" bestFit="1" customWidth="1"/>
    <col min="7647" max="7647" width="10.7109375" style="106" bestFit="1" customWidth="1"/>
    <col min="7648" max="7648" width="12.85546875" style="106" bestFit="1" customWidth="1"/>
    <col min="7649" max="7649" width="10.7109375" style="106" bestFit="1" customWidth="1"/>
    <col min="7650" max="7650" width="12.85546875" style="106" bestFit="1" customWidth="1"/>
    <col min="7651" max="7652" width="8.7109375" style="106" bestFit="1" customWidth="1"/>
    <col min="7653" max="7655" width="9.7109375" style="106" bestFit="1" customWidth="1"/>
    <col min="7656" max="7657" width="15" style="106" bestFit="1" customWidth="1"/>
    <col min="7658" max="7658" width="17.140625" style="106" bestFit="1" customWidth="1"/>
    <col min="7659" max="7660" width="10.7109375" style="106" bestFit="1" customWidth="1"/>
    <col min="7661" max="7661" width="17.140625" style="106" bestFit="1" customWidth="1"/>
    <col min="7662" max="7663" width="15" style="106" bestFit="1" customWidth="1"/>
    <col min="7664" max="7665" width="21.140625" style="106" bestFit="1" customWidth="1"/>
    <col min="7666" max="7666" width="12.85546875" style="106" bestFit="1" customWidth="1"/>
    <col min="7667" max="7667" width="8.7109375" style="106" bestFit="1" customWidth="1"/>
    <col min="7668" max="7668" width="15" style="106" bestFit="1" customWidth="1"/>
    <col min="7669" max="7691" width="1.140625" style="106" customWidth="1"/>
    <col min="7692" max="7781" width="8.85546875" style="106"/>
    <col min="7782" max="7783" width="19" style="106" bestFit="1" customWidth="1"/>
    <col min="7784" max="7784" width="13.85546875" style="106" bestFit="1" customWidth="1"/>
    <col min="7785" max="7785" width="19" style="106" bestFit="1" customWidth="1"/>
    <col min="7786" max="7786" width="18" style="106" bestFit="1" customWidth="1"/>
    <col min="7787" max="7787" width="7.85546875" style="106" bestFit="1" customWidth="1"/>
    <col min="7788" max="7788" width="8.7109375" style="106" bestFit="1" customWidth="1"/>
    <col min="7789" max="7789" width="7.85546875" style="106" bestFit="1" customWidth="1"/>
    <col min="7790" max="7791" width="12.85546875" style="106" bestFit="1" customWidth="1"/>
    <col min="7792" max="7793" width="10.7109375" style="106" bestFit="1" customWidth="1"/>
    <col min="7794" max="7794" width="5.140625" style="106" bestFit="1" customWidth="1"/>
    <col min="7795" max="7795" width="6.85546875" style="106" bestFit="1" customWidth="1"/>
    <col min="7796" max="7796" width="5.140625" style="106" bestFit="1" customWidth="1"/>
    <col min="7797" max="7797" width="11.85546875" style="106" bestFit="1" customWidth="1"/>
    <col min="7798" max="7801" width="10.7109375" style="106" bestFit="1" customWidth="1"/>
    <col min="7802" max="7802" width="15" style="106" bestFit="1" customWidth="1"/>
    <col min="7803" max="7803" width="10.7109375" style="106" bestFit="1" customWidth="1"/>
    <col min="7804" max="7804" width="8.7109375" style="106" bestFit="1" customWidth="1"/>
    <col min="7805" max="7805" width="9.7109375" style="106" bestFit="1" customWidth="1"/>
    <col min="7806" max="7806" width="35.42578125" style="106" bestFit="1" customWidth="1"/>
    <col min="7807" max="7808" width="13.85546875" style="106" bestFit="1" customWidth="1"/>
    <col min="7809" max="7809" width="35.42578125" style="106" bestFit="1" customWidth="1"/>
    <col min="7810" max="7810" width="28.140625" style="106" bestFit="1" customWidth="1"/>
    <col min="7811" max="7811" width="15" style="106" bestFit="1" customWidth="1"/>
    <col min="7812" max="7815" width="17.140625" style="106" bestFit="1" customWidth="1"/>
    <col min="7816" max="7816" width="10.7109375" style="106" bestFit="1" customWidth="1"/>
    <col min="7817" max="7817" width="35.42578125" style="106" bestFit="1" customWidth="1"/>
    <col min="7818" max="7818" width="15" style="106" bestFit="1" customWidth="1"/>
    <col min="7819" max="7819" width="11.85546875" style="106" bestFit="1" customWidth="1"/>
    <col min="7820" max="7820" width="33.7109375" style="106" bestFit="1" customWidth="1"/>
    <col min="7821" max="7823" width="15" style="106" bestFit="1" customWidth="1"/>
    <col min="7824" max="7824" width="8.7109375" style="106" bestFit="1" customWidth="1"/>
    <col min="7825" max="7826" width="15" style="106" bestFit="1" customWidth="1"/>
    <col min="7827" max="7827" width="6.85546875" style="106" bestFit="1" customWidth="1"/>
    <col min="7828" max="7828" width="21.140625" style="106" bestFit="1" customWidth="1"/>
    <col min="7829" max="7829" width="23.140625" style="106" bestFit="1" customWidth="1"/>
    <col min="7830" max="7830" width="21.140625" style="106" bestFit="1" customWidth="1"/>
    <col min="7831" max="7833" width="19" style="106" bestFit="1" customWidth="1"/>
    <col min="7834" max="7835" width="17.140625" style="106" bestFit="1" customWidth="1"/>
    <col min="7836" max="7836" width="8.7109375" style="106" bestFit="1" customWidth="1"/>
    <col min="7837" max="7838" width="6.85546875" style="106" bestFit="1" customWidth="1"/>
    <col min="7839" max="7840" width="8.7109375" style="106" bestFit="1" customWidth="1"/>
    <col min="7841" max="7842" width="19" style="106" bestFit="1" customWidth="1"/>
    <col min="7843" max="7844" width="15" style="106" bestFit="1" customWidth="1"/>
    <col min="7845" max="7845" width="21.140625" style="106" bestFit="1" customWidth="1"/>
    <col min="7846" max="7847" width="19" style="106" bestFit="1" customWidth="1"/>
    <col min="7848" max="7848" width="15" style="106" bestFit="1" customWidth="1"/>
    <col min="7849" max="7849" width="23.140625" style="106" bestFit="1" customWidth="1"/>
    <col min="7850" max="7850" width="27.140625" style="106" bestFit="1" customWidth="1"/>
    <col min="7851" max="7852" width="23.140625" style="106" bestFit="1" customWidth="1"/>
    <col min="7853" max="7853" width="27.140625" style="106" bestFit="1" customWidth="1"/>
    <col min="7854" max="7854" width="23.140625" style="106" bestFit="1" customWidth="1"/>
    <col min="7855" max="7855" width="17.140625" style="106" bestFit="1" customWidth="1"/>
    <col min="7856" max="7856" width="19" style="106" bestFit="1" customWidth="1"/>
    <col min="7857" max="7857" width="17.140625" style="106" bestFit="1" customWidth="1"/>
    <col min="7858" max="7858" width="21.140625" style="106" bestFit="1" customWidth="1"/>
    <col min="7859" max="7859" width="18" style="106" bestFit="1" customWidth="1"/>
    <col min="7860" max="7860" width="22.140625" style="106" bestFit="1" customWidth="1"/>
    <col min="7861" max="7861" width="18" style="106" bestFit="1" customWidth="1"/>
    <col min="7862" max="7862" width="22.140625" style="106" bestFit="1" customWidth="1"/>
    <col min="7863" max="7863" width="18" style="106" bestFit="1" customWidth="1"/>
    <col min="7864" max="7864" width="22.140625" style="106" bestFit="1" customWidth="1"/>
    <col min="7865" max="7865" width="18" style="106" bestFit="1" customWidth="1"/>
    <col min="7866" max="7866" width="22.140625" style="106" bestFit="1" customWidth="1"/>
    <col min="7867" max="7867" width="18" style="106" bestFit="1" customWidth="1"/>
    <col min="7868" max="7868" width="22.140625" style="106" bestFit="1" customWidth="1"/>
    <col min="7869" max="7869" width="15" style="106" bestFit="1" customWidth="1"/>
    <col min="7870" max="7870" width="19" style="106" bestFit="1" customWidth="1"/>
    <col min="7871" max="7871" width="12.85546875" style="106" bestFit="1" customWidth="1"/>
    <col min="7872" max="7872" width="17.140625" style="106" bestFit="1" customWidth="1"/>
    <col min="7873" max="7873" width="15" style="106" bestFit="1" customWidth="1"/>
    <col min="7874" max="7874" width="19" style="106" bestFit="1" customWidth="1"/>
    <col min="7875" max="7875" width="12.85546875" style="106" bestFit="1" customWidth="1"/>
    <col min="7876" max="7877" width="17.140625" style="106" bestFit="1" customWidth="1"/>
    <col min="7878" max="7878" width="21.140625" style="106" bestFit="1" customWidth="1"/>
    <col min="7879" max="7879" width="5.140625" style="106" bestFit="1" customWidth="1"/>
    <col min="7880" max="7880" width="8.7109375" style="106" bestFit="1" customWidth="1"/>
    <col min="7881" max="7881" width="19" style="106" bestFit="1" customWidth="1"/>
    <col min="7882" max="7882" width="23.140625" style="106" bestFit="1" customWidth="1"/>
    <col min="7883" max="7883" width="10.7109375" style="106" bestFit="1" customWidth="1"/>
    <col min="7884" max="7885" width="15" style="106" bestFit="1" customWidth="1"/>
    <col min="7886" max="7886" width="19" style="106" bestFit="1" customWidth="1"/>
    <col min="7887" max="7887" width="11.85546875" style="106" bestFit="1" customWidth="1"/>
    <col min="7888" max="7888" width="16" style="106" bestFit="1" customWidth="1"/>
    <col min="7889" max="7889" width="11.85546875" style="106" bestFit="1" customWidth="1"/>
    <col min="7890" max="7890" width="16" style="106" bestFit="1" customWidth="1"/>
    <col min="7891" max="7891" width="11.85546875" style="106" bestFit="1" customWidth="1"/>
    <col min="7892" max="7892" width="16" style="106" bestFit="1" customWidth="1"/>
    <col min="7893" max="7893" width="11.85546875" style="106" bestFit="1" customWidth="1"/>
    <col min="7894" max="7894" width="16" style="106" bestFit="1" customWidth="1"/>
    <col min="7895" max="7895" width="10.7109375" style="106" bestFit="1" customWidth="1"/>
    <col min="7896" max="7896" width="15" style="106" bestFit="1" customWidth="1"/>
    <col min="7897" max="7897" width="8.7109375" style="106" bestFit="1" customWidth="1"/>
    <col min="7898" max="7898" width="12.85546875" style="106" bestFit="1" customWidth="1"/>
    <col min="7899" max="7899" width="6.85546875" style="106" bestFit="1" customWidth="1"/>
    <col min="7900" max="7901" width="10.7109375" style="106" bestFit="1" customWidth="1"/>
    <col min="7902" max="7902" width="8.7109375" style="106" bestFit="1" customWidth="1"/>
    <col min="7903" max="7903" width="10.7109375" style="106" bestFit="1" customWidth="1"/>
    <col min="7904" max="7904" width="12.85546875" style="106" bestFit="1" customWidth="1"/>
    <col min="7905" max="7905" width="10.7109375" style="106" bestFit="1" customWidth="1"/>
    <col min="7906" max="7906" width="12.85546875" style="106" bestFit="1" customWidth="1"/>
    <col min="7907" max="7908" width="8.7109375" style="106" bestFit="1" customWidth="1"/>
    <col min="7909" max="7911" width="9.7109375" style="106" bestFit="1" customWidth="1"/>
    <col min="7912" max="7913" width="15" style="106" bestFit="1" customWidth="1"/>
    <col min="7914" max="7914" width="17.140625" style="106" bestFit="1" customWidth="1"/>
    <col min="7915" max="7916" width="10.7109375" style="106" bestFit="1" customWidth="1"/>
    <col min="7917" max="7917" width="17.140625" style="106" bestFit="1" customWidth="1"/>
    <col min="7918" max="7919" width="15" style="106" bestFit="1" customWidth="1"/>
    <col min="7920" max="7921" width="21.140625" style="106" bestFit="1" customWidth="1"/>
    <col min="7922" max="7922" width="12.85546875" style="106" bestFit="1" customWidth="1"/>
    <col min="7923" max="7923" width="8.7109375" style="106" bestFit="1" customWidth="1"/>
    <col min="7924" max="7924" width="15" style="106" bestFit="1" customWidth="1"/>
    <col min="7925" max="7947" width="1.140625" style="106" customWidth="1"/>
    <col min="7948" max="8037" width="8.85546875" style="106"/>
    <col min="8038" max="8039" width="19" style="106" bestFit="1" customWidth="1"/>
    <col min="8040" max="8040" width="13.85546875" style="106" bestFit="1" customWidth="1"/>
    <col min="8041" max="8041" width="19" style="106" bestFit="1" customWidth="1"/>
    <col min="8042" max="8042" width="18" style="106" bestFit="1" customWidth="1"/>
    <col min="8043" max="8043" width="7.85546875" style="106" bestFit="1" customWidth="1"/>
    <col min="8044" max="8044" width="8.7109375" style="106" bestFit="1" customWidth="1"/>
    <col min="8045" max="8045" width="7.85546875" style="106" bestFit="1" customWidth="1"/>
    <col min="8046" max="8047" width="12.85546875" style="106" bestFit="1" customWidth="1"/>
    <col min="8048" max="8049" width="10.7109375" style="106" bestFit="1" customWidth="1"/>
    <col min="8050" max="8050" width="5.140625" style="106" bestFit="1" customWidth="1"/>
    <col min="8051" max="8051" width="6.85546875" style="106" bestFit="1" customWidth="1"/>
    <col min="8052" max="8052" width="5.140625" style="106" bestFit="1" customWidth="1"/>
    <col min="8053" max="8053" width="11.85546875" style="106" bestFit="1" customWidth="1"/>
    <col min="8054" max="8057" width="10.7109375" style="106" bestFit="1" customWidth="1"/>
    <col min="8058" max="8058" width="15" style="106" bestFit="1" customWidth="1"/>
    <col min="8059" max="8059" width="10.7109375" style="106" bestFit="1" customWidth="1"/>
    <col min="8060" max="8060" width="8.7109375" style="106" bestFit="1" customWidth="1"/>
    <col min="8061" max="8061" width="9.7109375" style="106" bestFit="1" customWidth="1"/>
    <col min="8062" max="8062" width="35.42578125" style="106" bestFit="1" customWidth="1"/>
    <col min="8063" max="8064" width="13.85546875" style="106" bestFit="1" customWidth="1"/>
    <col min="8065" max="8065" width="35.42578125" style="106" bestFit="1" customWidth="1"/>
    <col min="8066" max="8066" width="28.140625" style="106" bestFit="1" customWidth="1"/>
    <col min="8067" max="8067" width="15" style="106" bestFit="1" customWidth="1"/>
    <col min="8068" max="8071" width="17.140625" style="106" bestFit="1" customWidth="1"/>
    <col min="8072" max="8072" width="10.7109375" style="106" bestFit="1" customWidth="1"/>
    <col min="8073" max="8073" width="35.42578125" style="106" bestFit="1" customWidth="1"/>
    <col min="8074" max="8074" width="15" style="106" bestFit="1" customWidth="1"/>
    <col min="8075" max="8075" width="11.85546875" style="106" bestFit="1" customWidth="1"/>
    <col min="8076" max="8076" width="33.7109375" style="106" bestFit="1" customWidth="1"/>
    <col min="8077" max="8079" width="15" style="106" bestFit="1" customWidth="1"/>
    <col min="8080" max="8080" width="8.7109375" style="106" bestFit="1" customWidth="1"/>
    <col min="8081" max="8082" width="15" style="106" bestFit="1" customWidth="1"/>
    <col min="8083" max="8083" width="6.85546875" style="106" bestFit="1" customWidth="1"/>
    <col min="8084" max="8084" width="21.140625" style="106" bestFit="1" customWidth="1"/>
    <col min="8085" max="8085" width="23.140625" style="106" bestFit="1" customWidth="1"/>
    <col min="8086" max="8086" width="21.140625" style="106" bestFit="1" customWidth="1"/>
    <col min="8087" max="8089" width="19" style="106" bestFit="1" customWidth="1"/>
    <col min="8090" max="8091" width="17.140625" style="106" bestFit="1" customWidth="1"/>
    <col min="8092" max="8092" width="8.7109375" style="106" bestFit="1" customWidth="1"/>
    <col min="8093" max="8094" width="6.85546875" style="106" bestFit="1" customWidth="1"/>
    <col min="8095" max="8096" width="8.7109375" style="106" bestFit="1" customWidth="1"/>
    <col min="8097" max="8098" width="19" style="106" bestFit="1" customWidth="1"/>
    <col min="8099" max="8100" width="15" style="106" bestFit="1" customWidth="1"/>
    <col min="8101" max="8101" width="21.140625" style="106" bestFit="1" customWidth="1"/>
    <col min="8102" max="8103" width="19" style="106" bestFit="1" customWidth="1"/>
    <col min="8104" max="8104" width="15" style="106" bestFit="1" customWidth="1"/>
    <col min="8105" max="8105" width="23.140625" style="106" bestFit="1" customWidth="1"/>
    <col min="8106" max="8106" width="27.140625" style="106" bestFit="1" customWidth="1"/>
    <col min="8107" max="8108" width="23.140625" style="106" bestFit="1" customWidth="1"/>
    <col min="8109" max="8109" width="27.140625" style="106" bestFit="1" customWidth="1"/>
    <col min="8110" max="8110" width="23.140625" style="106" bestFit="1" customWidth="1"/>
    <col min="8111" max="8111" width="17.140625" style="106" bestFit="1" customWidth="1"/>
    <col min="8112" max="8112" width="19" style="106" bestFit="1" customWidth="1"/>
    <col min="8113" max="8113" width="17.140625" style="106" bestFit="1" customWidth="1"/>
    <col min="8114" max="8114" width="21.140625" style="106" bestFit="1" customWidth="1"/>
    <col min="8115" max="8115" width="18" style="106" bestFit="1" customWidth="1"/>
    <col min="8116" max="8116" width="22.140625" style="106" bestFit="1" customWidth="1"/>
    <col min="8117" max="8117" width="18" style="106" bestFit="1" customWidth="1"/>
    <col min="8118" max="8118" width="22.140625" style="106" bestFit="1" customWidth="1"/>
    <col min="8119" max="8119" width="18" style="106" bestFit="1" customWidth="1"/>
    <col min="8120" max="8120" width="22.140625" style="106" bestFit="1" customWidth="1"/>
    <col min="8121" max="8121" width="18" style="106" bestFit="1" customWidth="1"/>
    <col min="8122" max="8122" width="22.140625" style="106" bestFit="1" customWidth="1"/>
    <col min="8123" max="8123" width="18" style="106" bestFit="1" customWidth="1"/>
    <col min="8124" max="8124" width="22.140625" style="106" bestFit="1" customWidth="1"/>
    <col min="8125" max="8125" width="15" style="106" bestFit="1" customWidth="1"/>
    <col min="8126" max="8126" width="19" style="106" bestFit="1" customWidth="1"/>
    <col min="8127" max="8127" width="12.85546875" style="106" bestFit="1" customWidth="1"/>
    <col min="8128" max="8128" width="17.140625" style="106" bestFit="1" customWidth="1"/>
    <col min="8129" max="8129" width="15" style="106" bestFit="1" customWidth="1"/>
    <col min="8130" max="8130" width="19" style="106" bestFit="1" customWidth="1"/>
    <col min="8131" max="8131" width="12.85546875" style="106" bestFit="1" customWidth="1"/>
    <col min="8132" max="8133" width="17.140625" style="106" bestFit="1" customWidth="1"/>
    <col min="8134" max="8134" width="21.140625" style="106" bestFit="1" customWidth="1"/>
    <col min="8135" max="8135" width="5.140625" style="106" bestFit="1" customWidth="1"/>
    <col min="8136" max="8136" width="8.7109375" style="106" bestFit="1" customWidth="1"/>
    <col min="8137" max="8137" width="19" style="106" bestFit="1" customWidth="1"/>
    <col min="8138" max="8138" width="23.140625" style="106" bestFit="1" customWidth="1"/>
    <col min="8139" max="8139" width="10.7109375" style="106" bestFit="1" customWidth="1"/>
    <col min="8140" max="8141" width="15" style="106" bestFit="1" customWidth="1"/>
    <col min="8142" max="8142" width="19" style="106" bestFit="1" customWidth="1"/>
    <col min="8143" max="8143" width="11.85546875" style="106" bestFit="1" customWidth="1"/>
    <col min="8144" max="8144" width="16" style="106" bestFit="1" customWidth="1"/>
    <col min="8145" max="8145" width="11.85546875" style="106" bestFit="1" customWidth="1"/>
    <col min="8146" max="8146" width="16" style="106" bestFit="1" customWidth="1"/>
    <col min="8147" max="8147" width="11.85546875" style="106" bestFit="1" customWidth="1"/>
    <col min="8148" max="8148" width="16" style="106" bestFit="1" customWidth="1"/>
    <col min="8149" max="8149" width="11.85546875" style="106" bestFit="1" customWidth="1"/>
    <col min="8150" max="8150" width="16" style="106" bestFit="1" customWidth="1"/>
    <col min="8151" max="8151" width="10.7109375" style="106" bestFit="1" customWidth="1"/>
    <col min="8152" max="8152" width="15" style="106" bestFit="1" customWidth="1"/>
    <col min="8153" max="8153" width="8.7109375" style="106" bestFit="1" customWidth="1"/>
    <col min="8154" max="8154" width="12.85546875" style="106" bestFit="1" customWidth="1"/>
    <col min="8155" max="8155" width="6.85546875" style="106" bestFit="1" customWidth="1"/>
    <col min="8156" max="8157" width="10.7109375" style="106" bestFit="1" customWidth="1"/>
    <col min="8158" max="8158" width="8.7109375" style="106" bestFit="1" customWidth="1"/>
    <col min="8159" max="8159" width="10.7109375" style="106" bestFit="1" customWidth="1"/>
    <col min="8160" max="8160" width="12.85546875" style="106" bestFit="1" customWidth="1"/>
    <col min="8161" max="8161" width="10.7109375" style="106" bestFit="1" customWidth="1"/>
    <col min="8162" max="8162" width="12.85546875" style="106" bestFit="1" customWidth="1"/>
    <col min="8163" max="8164" width="8.7109375" style="106" bestFit="1" customWidth="1"/>
    <col min="8165" max="8167" width="9.7109375" style="106" bestFit="1" customWidth="1"/>
    <col min="8168" max="8169" width="15" style="106" bestFit="1" customWidth="1"/>
    <col min="8170" max="8170" width="17.140625" style="106" bestFit="1" customWidth="1"/>
    <col min="8171" max="8172" width="10.7109375" style="106" bestFit="1" customWidth="1"/>
    <col min="8173" max="8173" width="17.140625" style="106" bestFit="1" customWidth="1"/>
    <col min="8174" max="8175" width="15" style="106" bestFit="1" customWidth="1"/>
    <col min="8176" max="8177" width="21.140625" style="106" bestFit="1" customWidth="1"/>
    <col min="8178" max="8178" width="12.85546875" style="106" bestFit="1" customWidth="1"/>
    <col min="8179" max="8179" width="8.7109375" style="106" bestFit="1" customWidth="1"/>
    <col min="8180" max="8180" width="15" style="106" bestFit="1" customWidth="1"/>
    <col min="8181" max="8203" width="1.140625" style="106" customWidth="1"/>
    <col min="8204" max="8293" width="8.85546875" style="106"/>
    <col min="8294" max="8295" width="19" style="106" bestFit="1" customWidth="1"/>
    <col min="8296" max="8296" width="13.85546875" style="106" bestFit="1" customWidth="1"/>
    <col min="8297" max="8297" width="19" style="106" bestFit="1" customWidth="1"/>
    <col min="8298" max="8298" width="18" style="106" bestFit="1" customWidth="1"/>
    <col min="8299" max="8299" width="7.85546875" style="106" bestFit="1" customWidth="1"/>
    <col min="8300" max="8300" width="8.7109375" style="106" bestFit="1" customWidth="1"/>
    <col min="8301" max="8301" width="7.85546875" style="106" bestFit="1" customWidth="1"/>
    <col min="8302" max="8303" width="12.85546875" style="106" bestFit="1" customWidth="1"/>
    <col min="8304" max="8305" width="10.7109375" style="106" bestFit="1" customWidth="1"/>
    <col min="8306" max="8306" width="5.140625" style="106" bestFit="1" customWidth="1"/>
    <col min="8307" max="8307" width="6.85546875" style="106" bestFit="1" customWidth="1"/>
    <col min="8308" max="8308" width="5.140625" style="106" bestFit="1" customWidth="1"/>
    <col min="8309" max="8309" width="11.85546875" style="106" bestFit="1" customWidth="1"/>
    <col min="8310" max="8313" width="10.7109375" style="106" bestFit="1" customWidth="1"/>
    <col min="8314" max="8314" width="15" style="106" bestFit="1" customWidth="1"/>
    <col min="8315" max="8315" width="10.7109375" style="106" bestFit="1" customWidth="1"/>
    <col min="8316" max="8316" width="8.7109375" style="106" bestFit="1" customWidth="1"/>
    <col min="8317" max="8317" width="9.7109375" style="106" bestFit="1" customWidth="1"/>
    <col min="8318" max="8318" width="35.42578125" style="106" bestFit="1" customWidth="1"/>
    <col min="8319" max="8320" width="13.85546875" style="106" bestFit="1" customWidth="1"/>
    <col min="8321" max="8321" width="35.42578125" style="106" bestFit="1" customWidth="1"/>
    <col min="8322" max="8322" width="28.140625" style="106" bestFit="1" customWidth="1"/>
    <col min="8323" max="8323" width="15" style="106" bestFit="1" customWidth="1"/>
    <col min="8324" max="8327" width="17.140625" style="106" bestFit="1" customWidth="1"/>
    <col min="8328" max="8328" width="10.7109375" style="106" bestFit="1" customWidth="1"/>
    <col min="8329" max="8329" width="35.42578125" style="106" bestFit="1" customWidth="1"/>
    <col min="8330" max="8330" width="15" style="106" bestFit="1" customWidth="1"/>
    <col min="8331" max="8331" width="11.85546875" style="106" bestFit="1" customWidth="1"/>
    <col min="8332" max="8332" width="33.7109375" style="106" bestFit="1" customWidth="1"/>
    <col min="8333" max="8335" width="15" style="106" bestFit="1" customWidth="1"/>
    <col min="8336" max="8336" width="8.7109375" style="106" bestFit="1" customWidth="1"/>
    <col min="8337" max="8338" width="15" style="106" bestFit="1" customWidth="1"/>
    <col min="8339" max="8339" width="6.85546875" style="106" bestFit="1" customWidth="1"/>
    <col min="8340" max="8340" width="21.140625" style="106" bestFit="1" customWidth="1"/>
    <col min="8341" max="8341" width="23.140625" style="106" bestFit="1" customWidth="1"/>
    <col min="8342" max="8342" width="21.140625" style="106" bestFit="1" customWidth="1"/>
    <col min="8343" max="8345" width="19" style="106" bestFit="1" customWidth="1"/>
    <col min="8346" max="8347" width="17.140625" style="106" bestFit="1" customWidth="1"/>
    <col min="8348" max="8348" width="8.7109375" style="106" bestFit="1" customWidth="1"/>
    <col min="8349" max="8350" width="6.85546875" style="106" bestFit="1" customWidth="1"/>
    <col min="8351" max="8352" width="8.7109375" style="106" bestFit="1" customWidth="1"/>
    <col min="8353" max="8354" width="19" style="106" bestFit="1" customWidth="1"/>
    <col min="8355" max="8356" width="15" style="106" bestFit="1" customWidth="1"/>
    <col min="8357" max="8357" width="21.140625" style="106" bestFit="1" customWidth="1"/>
    <col min="8358" max="8359" width="19" style="106" bestFit="1" customWidth="1"/>
    <col min="8360" max="8360" width="15" style="106" bestFit="1" customWidth="1"/>
    <col min="8361" max="8361" width="23.140625" style="106" bestFit="1" customWidth="1"/>
    <col min="8362" max="8362" width="27.140625" style="106" bestFit="1" customWidth="1"/>
    <col min="8363" max="8364" width="23.140625" style="106" bestFit="1" customWidth="1"/>
    <col min="8365" max="8365" width="27.140625" style="106" bestFit="1" customWidth="1"/>
    <col min="8366" max="8366" width="23.140625" style="106" bestFit="1" customWidth="1"/>
    <col min="8367" max="8367" width="17.140625" style="106" bestFit="1" customWidth="1"/>
    <col min="8368" max="8368" width="19" style="106" bestFit="1" customWidth="1"/>
    <col min="8369" max="8369" width="17.140625" style="106" bestFit="1" customWidth="1"/>
    <col min="8370" max="8370" width="21.140625" style="106" bestFit="1" customWidth="1"/>
    <col min="8371" max="8371" width="18" style="106" bestFit="1" customWidth="1"/>
    <col min="8372" max="8372" width="22.140625" style="106" bestFit="1" customWidth="1"/>
    <col min="8373" max="8373" width="18" style="106" bestFit="1" customWidth="1"/>
    <col min="8374" max="8374" width="22.140625" style="106" bestFit="1" customWidth="1"/>
    <col min="8375" max="8375" width="18" style="106" bestFit="1" customWidth="1"/>
    <col min="8376" max="8376" width="22.140625" style="106" bestFit="1" customWidth="1"/>
    <col min="8377" max="8377" width="18" style="106" bestFit="1" customWidth="1"/>
    <col min="8378" max="8378" width="22.140625" style="106" bestFit="1" customWidth="1"/>
    <col min="8379" max="8379" width="18" style="106" bestFit="1" customWidth="1"/>
    <col min="8380" max="8380" width="22.140625" style="106" bestFit="1" customWidth="1"/>
    <col min="8381" max="8381" width="15" style="106" bestFit="1" customWidth="1"/>
    <col min="8382" max="8382" width="19" style="106" bestFit="1" customWidth="1"/>
    <col min="8383" max="8383" width="12.85546875" style="106" bestFit="1" customWidth="1"/>
    <col min="8384" max="8384" width="17.140625" style="106" bestFit="1" customWidth="1"/>
    <col min="8385" max="8385" width="15" style="106" bestFit="1" customWidth="1"/>
    <col min="8386" max="8386" width="19" style="106" bestFit="1" customWidth="1"/>
    <col min="8387" max="8387" width="12.85546875" style="106" bestFit="1" customWidth="1"/>
    <col min="8388" max="8389" width="17.140625" style="106" bestFit="1" customWidth="1"/>
    <col min="8390" max="8390" width="21.140625" style="106" bestFit="1" customWidth="1"/>
    <col min="8391" max="8391" width="5.140625" style="106" bestFit="1" customWidth="1"/>
    <col min="8392" max="8392" width="8.7109375" style="106" bestFit="1" customWidth="1"/>
    <col min="8393" max="8393" width="19" style="106" bestFit="1" customWidth="1"/>
    <col min="8394" max="8394" width="23.140625" style="106" bestFit="1" customWidth="1"/>
    <col min="8395" max="8395" width="10.7109375" style="106" bestFit="1" customWidth="1"/>
    <col min="8396" max="8397" width="15" style="106" bestFit="1" customWidth="1"/>
    <col min="8398" max="8398" width="19" style="106" bestFit="1" customWidth="1"/>
    <col min="8399" max="8399" width="11.85546875" style="106" bestFit="1" customWidth="1"/>
    <col min="8400" max="8400" width="16" style="106" bestFit="1" customWidth="1"/>
    <col min="8401" max="8401" width="11.85546875" style="106" bestFit="1" customWidth="1"/>
    <col min="8402" max="8402" width="16" style="106" bestFit="1" customWidth="1"/>
    <col min="8403" max="8403" width="11.85546875" style="106" bestFit="1" customWidth="1"/>
    <col min="8404" max="8404" width="16" style="106" bestFit="1" customWidth="1"/>
    <col min="8405" max="8405" width="11.85546875" style="106" bestFit="1" customWidth="1"/>
    <col min="8406" max="8406" width="16" style="106" bestFit="1" customWidth="1"/>
    <col min="8407" max="8407" width="10.7109375" style="106" bestFit="1" customWidth="1"/>
    <col min="8408" max="8408" width="15" style="106" bestFit="1" customWidth="1"/>
    <col min="8409" max="8409" width="8.7109375" style="106" bestFit="1" customWidth="1"/>
    <col min="8410" max="8410" width="12.85546875" style="106" bestFit="1" customWidth="1"/>
    <col min="8411" max="8411" width="6.85546875" style="106" bestFit="1" customWidth="1"/>
    <col min="8412" max="8413" width="10.7109375" style="106" bestFit="1" customWidth="1"/>
    <col min="8414" max="8414" width="8.7109375" style="106" bestFit="1" customWidth="1"/>
    <col min="8415" max="8415" width="10.7109375" style="106" bestFit="1" customWidth="1"/>
    <col min="8416" max="8416" width="12.85546875" style="106" bestFit="1" customWidth="1"/>
    <col min="8417" max="8417" width="10.7109375" style="106" bestFit="1" customWidth="1"/>
    <col min="8418" max="8418" width="12.85546875" style="106" bestFit="1" customWidth="1"/>
    <col min="8419" max="8420" width="8.7109375" style="106" bestFit="1" customWidth="1"/>
    <col min="8421" max="8423" width="9.7109375" style="106" bestFit="1" customWidth="1"/>
    <col min="8424" max="8425" width="15" style="106" bestFit="1" customWidth="1"/>
    <col min="8426" max="8426" width="17.140625" style="106" bestFit="1" customWidth="1"/>
    <col min="8427" max="8428" width="10.7109375" style="106" bestFit="1" customWidth="1"/>
    <col min="8429" max="8429" width="17.140625" style="106" bestFit="1" customWidth="1"/>
    <col min="8430" max="8431" width="15" style="106" bestFit="1" customWidth="1"/>
    <col min="8432" max="8433" width="21.140625" style="106" bestFit="1" customWidth="1"/>
    <col min="8434" max="8434" width="12.85546875" style="106" bestFit="1" customWidth="1"/>
    <col min="8435" max="8435" width="8.7109375" style="106" bestFit="1" customWidth="1"/>
    <col min="8436" max="8436" width="15" style="106" bestFit="1" customWidth="1"/>
    <col min="8437" max="8459" width="1.140625" style="106" customWidth="1"/>
    <col min="8460" max="8549" width="8.85546875" style="106"/>
    <col min="8550" max="8551" width="19" style="106" bestFit="1" customWidth="1"/>
    <col min="8552" max="8552" width="13.85546875" style="106" bestFit="1" customWidth="1"/>
    <col min="8553" max="8553" width="19" style="106" bestFit="1" customWidth="1"/>
    <col min="8554" max="8554" width="18" style="106" bestFit="1" customWidth="1"/>
    <col min="8555" max="8555" width="7.85546875" style="106" bestFit="1" customWidth="1"/>
    <col min="8556" max="8556" width="8.7109375" style="106" bestFit="1" customWidth="1"/>
    <col min="8557" max="8557" width="7.85546875" style="106" bestFit="1" customWidth="1"/>
    <col min="8558" max="8559" width="12.85546875" style="106" bestFit="1" customWidth="1"/>
    <col min="8560" max="8561" width="10.7109375" style="106" bestFit="1" customWidth="1"/>
    <col min="8562" max="8562" width="5.140625" style="106" bestFit="1" customWidth="1"/>
    <col min="8563" max="8563" width="6.85546875" style="106" bestFit="1" customWidth="1"/>
    <col min="8564" max="8564" width="5.140625" style="106" bestFit="1" customWidth="1"/>
    <col min="8565" max="8565" width="11.85546875" style="106" bestFit="1" customWidth="1"/>
    <col min="8566" max="8569" width="10.7109375" style="106" bestFit="1" customWidth="1"/>
    <col min="8570" max="8570" width="15" style="106" bestFit="1" customWidth="1"/>
    <col min="8571" max="8571" width="10.7109375" style="106" bestFit="1" customWidth="1"/>
    <col min="8572" max="8572" width="8.7109375" style="106" bestFit="1" customWidth="1"/>
    <col min="8573" max="8573" width="9.7109375" style="106" bestFit="1" customWidth="1"/>
    <col min="8574" max="8574" width="35.42578125" style="106" bestFit="1" customWidth="1"/>
    <col min="8575" max="8576" width="13.85546875" style="106" bestFit="1" customWidth="1"/>
    <col min="8577" max="8577" width="35.42578125" style="106" bestFit="1" customWidth="1"/>
    <col min="8578" max="8578" width="28.140625" style="106" bestFit="1" customWidth="1"/>
    <col min="8579" max="8579" width="15" style="106" bestFit="1" customWidth="1"/>
    <col min="8580" max="8583" width="17.140625" style="106" bestFit="1" customWidth="1"/>
    <col min="8584" max="8584" width="10.7109375" style="106" bestFit="1" customWidth="1"/>
    <col min="8585" max="8585" width="35.42578125" style="106" bestFit="1" customWidth="1"/>
    <col min="8586" max="8586" width="15" style="106" bestFit="1" customWidth="1"/>
    <col min="8587" max="8587" width="11.85546875" style="106" bestFit="1" customWidth="1"/>
    <col min="8588" max="8588" width="33.7109375" style="106" bestFit="1" customWidth="1"/>
    <col min="8589" max="8591" width="15" style="106" bestFit="1" customWidth="1"/>
    <col min="8592" max="8592" width="8.7109375" style="106" bestFit="1" customWidth="1"/>
    <col min="8593" max="8594" width="15" style="106" bestFit="1" customWidth="1"/>
    <col min="8595" max="8595" width="6.85546875" style="106" bestFit="1" customWidth="1"/>
    <col min="8596" max="8596" width="21.140625" style="106" bestFit="1" customWidth="1"/>
    <col min="8597" max="8597" width="23.140625" style="106" bestFit="1" customWidth="1"/>
    <col min="8598" max="8598" width="21.140625" style="106" bestFit="1" customWidth="1"/>
    <col min="8599" max="8601" width="19" style="106" bestFit="1" customWidth="1"/>
    <col min="8602" max="8603" width="17.140625" style="106" bestFit="1" customWidth="1"/>
    <col min="8604" max="8604" width="8.7109375" style="106" bestFit="1" customWidth="1"/>
    <col min="8605" max="8606" width="6.85546875" style="106" bestFit="1" customWidth="1"/>
    <col min="8607" max="8608" width="8.7109375" style="106" bestFit="1" customWidth="1"/>
    <col min="8609" max="8610" width="19" style="106" bestFit="1" customWidth="1"/>
    <col min="8611" max="8612" width="15" style="106" bestFit="1" customWidth="1"/>
    <col min="8613" max="8613" width="21.140625" style="106" bestFit="1" customWidth="1"/>
    <col min="8614" max="8615" width="19" style="106" bestFit="1" customWidth="1"/>
    <col min="8616" max="8616" width="15" style="106" bestFit="1" customWidth="1"/>
    <col min="8617" max="8617" width="23.140625" style="106" bestFit="1" customWidth="1"/>
    <col min="8618" max="8618" width="27.140625" style="106" bestFit="1" customWidth="1"/>
    <col min="8619" max="8620" width="23.140625" style="106" bestFit="1" customWidth="1"/>
    <col min="8621" max="8621" width="27.140625" style="106" bestFit="1" customWidth="1"/>
    <col min="8622" max="8622" width="23.140625" style="106" bestFit="1" customWidth="1"/>
    <col min="8623" max="8623" width="17.140625" style="106" bestFit="1" customWidth="1"/>
    <col min="8624" max="8624" width="19" style="106" bestFit="1" customWidth="1"/>
    <col min="8625" max="8625" width="17.140625" style="106" bestFit="1" customWidth="1"/>
    <col min="8626" max="8626" width="21.140625" style="106" bestFit="1" customWidth="1"/>
    <col min="8627" max="8627" width="18" style="106" bestFit="1" customWidth="1"/>
    <col min="8628" max="8628" width="22.140625" style="106" bestFit="1" customWidth="1"/>
    <col min="8629" max="8629" width="18" style="106" bestFit="1" customWidth="1"/>
    <col min="8630" max="8630" width="22.140625" style="106" bestFit="1" customWidth="1"/>
    <col min="8631" max="8631" width="18" style="106" bestFit="1" customWidth="1"/>
    <col min="8632" max="8632" width="22.140625" style="106" bestFit="1" customWidth="1"/>
    <col min="8633" max="8633" width="18" style="106" bestFit="1" customWidth="1"/>
    <col min="8634" max="8634" width="22.140625" style="106" bestFit="1" customWidth="1"/>
    <col min="8635" max="8635" width="18" style="106" bestFit="1" customWidth="1"/>
    <col min="8636" max="8636" width="22.140625" style="106" bestFit="1" customWidth="1"/>
    <col min="8637" max="8637" width="15" style="106" bestFit="1" customWidth="1"/>
    <col min="8638" max="8638" width="19" style="106" bestFit="1" customWidth="1"/>
    <col min="8639" max="8639" width="12.85546875" style="106" bestFit="1" customWidth="1"/>
    <col min="8640" max="8640" width="17.140625" style="106" bestFit="1" customWidth="1"/>
    <col min="8641" max="8641" width="15" style="106" bestFit="1" customWidth="1"/>
    <col min="8642" max="8642" width="19" style="106" bestFit="1" customWidth="1"/>
    <col min="8643" max="8643" width="12.85546875" style="106" bestFit="1" customWidth="1"/>
    <col min="8644" max="8645" width="17.140625" style="106" bestFit="1" customWidth="1"/>
    <col min="8646" max="8646" width="21.140625" style="106" bestFit="1" customWidth="1"/>
    <col min="8647" max="8647" width="5.140625" style="106" bestFit="1" customWidth="1"/>
    <col min="8648" max="8648" width="8.7109375" style="106" bestFit="1" customWidth="1"/>
    <col min="8649" max="8649" width="19" style="106" bestFit="1" customWidth="1"/>
    <col min="8650" max="8650" width="23.140625" style="106" bestFit="1" customWidth="1"/>
    <col min="8651" max="8651" width="10.7109375" style="106" bestFit="1" customWidth="1"/>
    <col min="8652" max="8653" width="15" style="106" bestFit="1" customWidth="1"/>
    <col min="8654" max="8654" width="19" style="106" bestFit="1" customWidth="1"/>
    <col min="8655" max="8655" width="11.85546875" style="106" bestFit="1" customWidth="1"/>
    <col min="8656" max="8656" width="16" style="106" bestFit="1" customWidth="1"/>
    <col min="8657" max="8657" width="11.85546875" style="106" bestFit="1" customWidth="1"/>
    <col min="8658" max="8658" width="16" style="106" bestFit="1" customWidth="1"/>
    <col min="8659" max="8659" width="11.85546875" style="106" bestFit="1" customWidth="1"/>
    <col min="8660" max="8660" width="16" style="106" bestFit="1" customWidth="1"/>
    <col min="8661" max="8661" width="11.85546875" style="106" bestFit="1" customWidth="1"/>
    <col min="8662" max="8662" width="16" style="106" bestFit="1" customWidth="1"/>
    <col min="8663" max="8663" width="10.7109375" style="106" bestFit="1" customWidth="1"/>
    <col min="8664" max="8664" width="15" style="106" bestFit="1" customWidth="1"/>
    <col min="8665" max="8665" width="8.7109375" style="106" bestFit="1" customWidth="1"/>
    <col min="8666" max="8666" width="12.85546875" style="106" bestFit="1" customWidth="1"/>
    <col min="8667" max="8667" width="6.85546875" style="106" bestFit="1" customWidth="1"/>
    <col min="8668" max="8669" width="10.7109375" style="106" bestFit="1" customWidth="1"/>
    <col min="8670" max="8670" width="8.7109375" style="106" bestFit="1" customWidth="1"/>
    <col min="8671" max="8671" width="10.7109375" style="106" bestFit="1" customWidth="1"/>
    <col min="8672" max="8672" width="12.85546875" style="106" bestFit="1" customWidth="1"/>
    <col min="8673" max="8673" width="10.7109375" style="106" bestFit="1" customWidth="1"/>
    <col min="8674" max="8674" width="12.85546875" style="106" bestFit="1" customWidth="1"/>
    <col min="8675" max="8676" width="8.7109375" style="106" bestFit="1" customWidth="1"/>
    <col min="8677" max="8679" width="9.7109375" style="106" bestFit="1" customWidth="1"/>
    <col min="8680" max="8681" width="15" style="106" bestFit="1" customWidth="1"/>
    <col min="8682" max="8682" width="17.140625" style="106" bestFit="1" customWidth="1"/>
    <col min="8683" max="8684" width="10.7109375" style="106" bestFit="1" customWidth="1"/>
    <col min="8685" max="8685" width="17.140625" style="106" bestFit="1" customWidth="1"/>
    <col min="8686" max="8687" width="15" style="106" bestFit="1" customWidth="1"/>
    <col min="8688" max="8689" width="21.140625" style="106" bestFit="1" customWidth="1"/>
    <col min="8690" max="8690" width="12.85546875" style="106" bestFit="1" customWidth="1"/>
    <col min="8691" max="8691" width="8.7109375" style="106" bestFit="1" customWidth="1"/>
    <col min="8692" max="8692" width="15" style="106" bestFit="1" customWidth="1"/>
    <col min="8693" max="8715" width="1.140625" style="106" customWidth="1"/>
    <col min="8716" max="8805" width="8.85546875" style="106"/>
    <col min="8806" max="8807" width="19" style="106" bestFit="1" customWidth="1"/>
    <col min="8808" max="8808" width="13.85546875" style="106" bestFit="1" customWidth="1"/>
    <col min="8809" max="8809" width="19" style="106" bestFit="1" customWidth="1"/>
    <col min="8810" max="8810" width="18" style="106" bestFit="1" customWidth="1"/>
    <col min="8811" max="8811" width="7.85546875" style="106" bestFit="1" customWidth="1"/>
    <col min="8812" max="8812" width="8.7109375" style="106" bestFit="1" customWidth="1"/>
    <col min="8813" max="8813" width="7.85546875" style="106" bestFit="1" customWidth="1"/>
    <col min="8814" max="8815" width="12.85546875" style="106" bestFit="1" customWidth="1"/>
    <col min="8816" max="8817" width="10.7109375" style="106" bestFit="1" customWidth="1"/>
    <col min="8818" max="8818" width="5.140625" style="106" bestFit="1" customWidth="1"/>
    <col min="8819" max="8819" width="6.85546875" style="106" bestFit="1" customWidth="1"/>
    <col min="8820" max="8820" width="5.140625" style="106" bestFit="1" customWidth="1"/>
    <col min="8821" max="8821" width="11.85546875" style="106" bestFit="1" customWidth="1"/>
    <col min="8822" max="8825" width="10.7109375" style="106" bestFit="1" customWidth="1"/>
    <col min="8826" max="8826" width="15" style="106" bestFit="1" customWidth="1"/>
    <col min="8827" max="8827" width="10.7109375" style="106" bestFit="1" customWidth="1"/>
    <col min="8828" max="8828" width="8.7109375" style="106" bestFit="1" customWidth="1"/>
    <col min="8829" max="8829" width="9.7109375" style="106" bestFit="1" customWidth="1"/>
    <col min="8830" max="8830" width="35.42578125" style="106" bestFit="1" customWidth="1"/>
    <col min="8831" max="8832" width="13.85546875" style="106" bestFit="1" customWidth="1"/>
    <col min="8833" max="8833" width="35.42578125" style="106" bestFit="1" customWidth="1"/>
    <col min="8834" max="8834" width="28.140625" style="106" bestFit="1" customWidth="1"/>
    <col min="8835" max="8835" width="15" style="106" bestFit="1" customWidth="1"/>
    <col min="8836" max="8839" width="17.140625" style="106" bestFit="1" customWidth="1"/>
    <col min="8840" max="8840" width="10.7109375" style="106" bestFit="1" customWidth="1"/>
    <col min="8841" max="8841" width="35.42578125" style="106" bestFit="1" customWidth="1"/>
    <col min="8842" max="8842" width="15" style="106" bestFit="1" customWidth="1"/>
    <col min="8843" max="8843" width="11.85546875" style="106" bestFit="1" customWidth="1"/>
    <col min="8844" max="8844" width="33.7109375" style="106" bestFit="1" customWidth="1"/>
    <col min="8845" max="8847" width="15" style="106" bestFit="1" customWidth="1"/>
    <col min="8848" max="8848" width="8.7109375" style="106" bestFit="1" customWidth="1"/>
    <col min="8849" max="8850" width="15" style="106" bestFit="1" customWidth="1"/>
    <col min="8851" max="8851" width="6.85546875" style="106" bestFit="1" customWidth="1"/>
    <col min="8852" max="8852" width="21.140625" style="106" bestFit="1" customWidth="1"/>
    <col min="8853" max="8853" width="23.140625" style="106" bestFit="1" customWidth="1"/>
    <col min="8854" max="8854" width="21.140625" style="106" bestFit="1" customWidth="1"/>
    <col min="8855" max="8857" width="19" style="106" bestFit="1" customWidth="1"/>
    <col min="8858" max="8859" width="17.140625" style="106" bestFit="1" customWidth="1"/>
    <col min="8860" max="8860" width="8.7109375" style="106" bestFit="1" customWidth="1"/>
    <col min="8861" max="8862" width="6.85546875" style="106" bestFit="1" customWidth="1"/>
    <col min="8863" max="8864" width="8.7109375" style="106" bestFit="1" customWidth="1"/>
    <col min="8865" max="8866" width="19" style="106" bestFit="1" customWidth="1"/>
    <col min="8867" max="8868" width="15" style="106" bestFit="1" customWidth="1"/>
    <col min="8869" max="8869" width="21.140625" style="106" bestFit="1" customWidth="1"/>
    <col min="8870" max="8871" width="19" style="106" bestFit="1" customWidth="1"/>
    <col min="8872" max="8872" width="15" style="106" bestFit="1" customWidth="1"/>
    <col min="8873" max="8873" width="23.140625" style="106" bestFit="1" customWidth="1"/>
    <col min="8874" max="8874" width="27.140625" style="106" bestFit="1" customWidth="1"/>
    <col min="8875" max="8876" width="23.140625" style="106" bestFit="1" customWidth="1"/>
    <col min="8877" max="8877" width="27.140625" style="106" bestFit="1" customWidth="1"/>
    <col min="8878" max="8878" width="23.140625" style="106" bestFit="1" customWidth="1"/>
    <col min="8879" max="8879" width="17.140625" style="106" bestFit="1" customWidth="1"/>
    <col min="8880" max="8880" width="19" style="106" bestFit="1" customWidth="1"/>
    <col min="8881" max="8881" width="17.140625" style="106" bestFit="1" customWidth="1"/>
    <col min="8882" max="8882" width="21.140625" style="106" bestFit="1" customWidth="1"/>
    <col min="8883" max="8883" width="18" style="106" bestFit="1" customWidth="1"/>
    <col min="8884" max="8884" width="22.140625" style="106" bestFit="1" customWidth="1"/>
    <col min="8885" max="8885" width="18" style="106" bestFit="1" customWidth="1"/>
    <col min="8886" max="8886" width="22.140625" style="106" bestFit="1" customWidth="1"/>
    <col min="8887" max="8887" width="18" style="106" bestFit="1" customWidth="1"/>
    <col min="8888" max="8888" width="22.140625" style="106" bestFit="1" customWidth="1"/>
    <col min="8889" max="8889" width="18" style="106" bestFit="1" customWidth="1"/>
    <col min="8890" max="8890" width="22.140625" style="106" bestFit="1" customWidth="1"/>
    <col min="8891" max="8891" width="18" style="106" bestFit="1" customWidth="1"/>
    <col min="8892" max="8892" width="22.140625" style="106" bestFit="1" customWidth="1"/>
    <col min="8893" max="8893" width="15" style="106" bestFit="1" customWidth="1"/>
    <col min="8894" max="8894" width="19" style="106" bestFit="1" customWidth="1"/>
    <col min="8895" max="8895" width="12.85546875" style="106" bestFit="1" customWidth="1"/>
    <col min="8896" max="8896" width="17.140625" style="106" bestFit="1" customWidth="1"/>
    <col min="8897" max="8897" width="15" style="106" bestFit="1" customWidth="1"/>
    <col min="8898" max="8898" width="19" style="106" bestFit="1" customWidth="1"/>
    <col min="8899" max="8899" width="12.85546875" style="106" bestFit="1" customWidth="1"/>
    <col min="8900" max="8901" width="17.140625" style="106" bestFit="1" customWidth="1"/>
    <col min="8902" max="8902" width="21.140625" style="106" bestFit="1" customWidth="1"/>
    <col min="8903" max="8903" width="5.140625" style="106" bestFit="1" customWidth="1"/>
    <col min="8904" max="8904" width="8.7109375" style="106" bestFit="1" customWidth="1"/>
    <col min="8905" max="8905" width="19" style="106" bestFit="1" customWidth="1"/>
    <col min="8906" max="8906" width="23.140625" style="106" bestFit="1" customWidth="1"/>
    <col min="8907" max="8907" width="10.7109375" style="106" bestFit="1" customWidth="1"/>
    <col min="8908" max="8909" width="15" style="106" bestFit="1" customWidth="1"/>
    <col min="8910" max="8910" width="19" style="106" bestFit="1" customWidth="1"/>
    <col min="8911" max="8911" width="11.85546875" style="106" bestFit="1" customWidth="1"/>
    <col min="8912" max="8912" width="16" style="106" bestFit="1" customWidth="1"/>
    <col min="8913" max="8913" width="11.85546875" style="106" bestFit="1" customWidth="1"/>
    <col min="8914" max="8914" width="16" style="106" bestFit="1" customWidth="1"/>
    <col min="8915" max="8915" width="11.85546875" style="106" bestFit="1" customWidth="1"/>
    <col min="8916" max="8916" width="16" style="106" bestFit="1" customWidth="1"/>
    <col min="8917" max="8917" width="11.85546875" style="106" bestFit="1" customWidth="1"/>
    <col min="8918" max="8918" width="16" style="106" bestFit="1" customWidth="1"/>
    <col min="8919" max="8919" width="10.7109375" style="106" bestFit="1" customWidth="1"/>
    <col min="8920" max="8920" width="15" style="106" bestFit="1" customWidth="1"/>
    <col min="8921" max="8921" width="8.7109375" style="106" bestFit="1" customWidth="1"/>
    <col min="8922" max="8922" width="12.85546875" style="106" bestFit="1" customWidth="1"/>
    <col min="8923" max="8923" width="6.85546875" style="106" bestFit="1" customWidth="1"/>
    <col min="8924" max="8925" width="10.7109375" style="106" bestFit="1" customWidth="1"/>
    <col min="8926" max="8926" width="8.7109375" style="106" bestFit="1" customWidth="1"/>
    <col min="8927" max="8927" width="10.7109375" style="106" bestFit="1" customWidth="1"/>
    <col min="8928" max="8928" width="12.85546875" style="106" bestFit="1" customWidth="1"/>
    <col min="8929" max="8929" width="10.7109375" style="106" bestFit="1" customWidth="1"/>
    <col min="8930" max="8930" width="12.85546875" style="106" bestFit="1" customWidth="1"/>
    <col min="8931" max="8932" width="8.7109375" style="106" bestFit="1" customWidth="1"/>
    <col min="8933" max="8935" width="9.7109375" style="106" bestFit="1" customWidth="1"/>
    <col min="8936" max="8937" width="15" style="106" bestFit="1" customWidth="1"/>
    <col min="8938" max="8938" width="17.140625" style="106" bestFit="1" customWidth="1"/>
    <col min="8939" max="8940" width="10.7109375" style="106" bestFit="1" customWidth="1"/>
    <col min="8941" max="8941" width="17.140625" style="106" bestFit="1" customWidth="1"/>
    <col min="8942" max="8943" width="15" style="106" bestFit="1" customWidth="1"/>
    <col min="8944" max="8945" width="21.140625" style="106" bestFit="1" customWidth="1"/>
    <col min="8946" max="8946" width="12.85546875" style="106" bestFit="1" customWidth="1"/>
    <col min="8947" max="8947" width="8.7109375" style="106" bestFit="1" customWidth="1"/>
    <col min="8948" max="8948" width="15" style="106" bestFit="1" customWidth="1"/>
    <col min="8949" max="8971" width="1.140625" style="106" customWidth="1"/>
    <col min="8972" max="9061" width="8.85546875" style="106"/>
    <col min="9062" max="9063" width="19" style="106" bestFit="1" customWidth="1"/>
    <col min="9064" max="9064" width="13.85546875" style="106" bestFit="1" customWidth="1"/>
    <col min="9065" max="9065" width="19" style="106" bestFit="1" customWidth="1"/>
    <col min="9066" max="9066" width="18" style="106" bestFit="1" customWidth="1"/>
    <col min="9067" max="9067" width="7.85546875" style="106" bestFit="1" customWidth="1"/>
    <col min="9068" max="9068" width="8.7109375" style="106" bestFit="1" customWidth="1"/>
    <col min="9069" max="9069" width="7.85546875" style="106" bestFit="1" customWidth="1"/>
    <col min="9070" max="9071" width="12.85546875" style="106" bestFit="1" customWidth="1"/>
    <col min="9072" max="9073" width="10.7109375" style="106" bestFit="1" customWidth="1"/>
    <col min="9074" max="9074" width="5.140625" style="106" bestFit="1" customWidth="1"/>
    <col min="9075" max="9075" width="6.85546875" style="106" bestFit="1" customWidth="1"/>
    <col min="9076" max="9076" width="5.140625" style="106" bestFit="1" customWidth="1"/>
    <col min="9077" max="9077" width="11.85546875" style="106" bestFit="1" customWidth="1"/>
    <col min="9078" max="9081" width="10.7109375" style="106" bestFit="1" customWidth="1"/>
    <col min="9082" max="9082" width="15" style="106" bestFit="1" customWidth="1"/>
    <col min="9083" max="9083" width="10.7109375" style="106" bestFit="1" customWidth="1"/>
    <col min="9084" max="9084" width="8.7109375" style="106" bestFit="1" customWidth="1"/>
    <col min="9085" max="9085" width="9.7109375" style="106" bestFit="1" customWidth="1"/>
    <col min="9086" max="9086" width="35.42578125" style="106" bestFit="1" customWidth="1"/>
    <col min="9087" max="9088" width="13.85546875" style="106" bestFit="1" customWidth="1"/>
    <col min="9089" max="9089" width="35.42578125" style="106" bestFit="1" customWidth="1"/>
    <col min="9090" max="9090" width="28.140625" style="106" bestFit="1" customWidth="1"/>
    <col min="9091" max="9091" width="15" style="106" bestFit="1" customWidth="1"/>
    <col min="9092" max="9095" width="17.140625" style="106" bestFit="1" customWidth="1"/>
    <col min="9096" max="9096" width="10.7109375" style="106" bestFit="1" customWidth="1"/>
    <col min="9097" max="9097" width="35.42578125" style="106" bestFit="1" customWidth="1"/>
    <col min="9098" max="9098" width="15" style="106" bestFit="1" customWidth="1"/>
    <col min="9099" max="9099" width="11.85546875" style="106" bestFit="1" customWidth="1"/>
    <col min="9100" max="9100" width="33.7109375" style="106" bestFit="1" customWidth="1"/>
    <col min="9101" max="9103" width="15" style="106" bestFit="1" customWidth="1"/>
    <col min="9104" max="9104" width="8.7109375" style="106" bestFit="1" customWidth="1"/>
    <col min="9105" max="9106" width="15" style="106" bestFit="1" customWidth="1"/>
    <col min="9107" max="9107" width="6.85546875" style="106" bestFit="1" customWidth="1"/>
    <col min="9108" max="9108" width="21.140625" style="106" bestFit="1" customWidth="1"/>
    <col min="9109" max="9109" width="23.140625" style="106" bestFit="1" customWidth="1"/>
    <col min="9110" max="9110" width="21.140625" style="106" bestFit="1" customWidth="1"/>
    <col min="9111" max="9113" width="19" style="106" bestFit="1" customWidth="1"/>
    <col min="9114" max="9115" width="17.140625" style="106" bestFit="1" customWidth="1"/>
    <col min="9116" max="9116" width="8.7109375" style="106" bestFit="1" customWidth="1"/>
    <col min="9117" max="9118" width="6.85546875" style="106" bestFit="1" customWidth="1"/>
    <col min="9119" max="9120" width="8.7109375" style="106" bestFit="1" customWidth="1"/>
    <col min="9121" max="9122" width="19" style="106" bestFit="1" customWidth="1"/>
    <col min="9123" max="9124" width="15" style="106" bestFit="1" customWidth="1"/>
    <col min="9125" max="9125" width="21.140625" style="106" bestFit="1" customWidth="1"/>
    <col min="9126" max="9127" width="19" style="106" bestFit="1" customWidth="1"/>
    <col min="9128" max="9128" width="15" style="106" bestFit="1" customWidth="1"/>
    <col min="9129" max="9129" width="23.140625" style="106" bestFit="1" customWidth="1"/>
    <col min="9130" max="9130" width="27.140625" style="106" bestFit="1" customWidth="1"/>
    <col min="9131" max="9132" width="23.140625" style="106" bestFit="1" customWidth="1"/>
    <col min="9133" max="9133" width="27.140625" style="106" bestFit="1" customWidth="1"/>
    <col min="9134" max="9134" width="23.140625" style="106" bestFit="1" customWidth="1"/>
    <col min="9135" max="9135" width="17.140625" style="106" bestFit="1" customWidth="1"/>
    <col min="9136" max="9136" width="19" style="106" bestFit="1" customWidth="1"/>
    <col min="9137" max="9137" width="17.140625" style="106" bestFit="1" customWidth="1"/>
    <col min="9138" max="9138" width="21.140625" style="106" bestFit="1" customWidth="1"/>
    <col min="9139" max="9139" width="18" style="106" bestFit="1" customWidth="1"/>
    <col min="9140" max="9140" width="22.140625" style="106" bestFit="1" customWidth="1"/>
    <col min="9141" max="9141" width="18" style="106" bestFit="1" customWidth="1"/>
    <col min="9142" max="9142" width="22.140625" style="106" bestFit="1" customWidth="1"/>
    <col min="9143" max="9143" width="18" style="106" bestFit="1" customWidth="1"/>
    <col min="9144" max="9144" width="22.140625" style="106" bestFit="1" customWidth="1"/>
    <col min="9145" max="9145" width="18" style="106" bestFit="1" customWidth="1"/>
    <col min="9146" max="9146" width="22.140625" style="106" bestFit="1" customWidth="1"/>
    <col min="9147" max="9147" width="18" style="106" bestFit="1" customWidth="1"/>
    <col min="9148" max="9148" width="22.140625" style="106" bestFit="1" customWidth="1"/>
    <col min="9149" max="9149" width="15" style="106" bestFit="1" customWidth="1"/>
    <col min="9150" max="9150" width="19" style="106" bestFit="1" customWidth="1"/>
    <col min="9151" max="9151" width="12.85546875" style="106" bestFit="1" customWidth="1"/>
    <col min="9152" max="9152" width="17.140625" style="106" bestFit="1" customWidth="1"/>
    <col min="9153" max="9153" width="15" style="106" bestFit="1" customWidth="1"/>
    <col min="9154" max="9154" width="19" style="106" bestFit="1" customWidth="1"/>
    <col min="9155" max="9155" width="12.85546875" style="106" bestFit="1" customWidth="1"/>
    <col min="9156" max="9157" width="17.140625" style="106" bestFit="1" customWidth="1"/>
    <col min="9158" max="9158" width="21.140625" style="106" bestFit="1" customWidth="1"/>
    <col min="9159" max="9159" width="5.140625" style="106" bestFit="1" customWidth="1"/>
    <col min="9160" max="9160" width="8.7109375" style="106" bestFit="1" customWidth="1"/>
    <col min="9161" max="9161" width="19" style="106" bestFit="1" customWidth="1"/>
    <col min="9162" max="9162" width="23.140625" style="106" bestFit="1" customWidth="1"/>
    <col min="9163" max="9163" width="10.7109375" style="106" bestFit="1" customWidth="1"/>
    <col min="9164" max="9165" width="15" style="106" bestFit="1" customWidth="1"/>
    <col min="9166" max="9166" width="19" style="106" bestFit="1" customWidth="1"/>
    <col min="9167" max="9167" width="11.85546875" style="106" bestFit="1" customWidth="1"/>
    <col min="9168" max="9168" width="16" style="106" bestFit="1" customWidth="1"/>
    <col min="9169" max="9169" width="11.85546875" style="106" bestFit="1" customWidth="1"/>
    <col min="9170" max="9170" width="16" style="106" bestFit="1" customWidth="1"/>
    <col min="9171" max="9171" width="11.85546875" style="106" bestFit="1" customWidth="1"/>
    <col min="9172" max="9172" width="16" style="106" bestFit="1" customWidth="1"/>
    <col min="9173" max="9173" width="11.85546875" style="106" bestFit="1" customWidth="1"/>
    <col min="9174" max="9174" width="16" style="106" bestFit="1" customWidth="1"/>
    <col min="9175" max="9175" width="10.7109375" style="106" bestFit="1" customWidth="1"/>
    <col min="9176" max="9176" width="15" style="106" bestFit="1" customWidth="1"/>
    <col min="9177" max="9177" width="8.7109375" style="106" bestFit="1" customWidth="1"/>
    <col min="9178" max="9178" width="12.85546875" style="106" bestFit="1" customWidth="1"/>
    <col min="9179" max="9179" width="6.85546875" style="106" bestFit="1" customWidth="1"/>
    <col min="9180" max="9181" width="10.7109375" style="106" bestFit="1" customWidth="1"/>
    <col min="9182" max="9182" width="8.7109375" style="106" bestFit="1" customWidth="1"/>
    <col min="9183" max="9183" width="10.7109375" style="106" bestFit="1" customWidth="1"/>
    <col min="9184" max="9184" width="12.85546875" style="106" bestFit="1" customWidth="1"/>
    <col min="9185" max="9185" width="10.7109375" style="106" bestFit="1" customWidth="1"/>
    <col min="9186" max="9186" width="12.85546875" style="106" bestFit="1" customWidth="1"/>
    <col min="9187" max="9188" width="8.7109375" style="106" bestFit="1" customWidth="1"/>
    <col min="9189" max="9191" width="9.7109375" style="106" bestFit="1" customWidth="1"/>
    <col min="9192" max="9193" width="15" style="106" bestFit="1" customWidth="1"/>
    <col min="9194" max="9194" width="17.140625" style="106" bestFit="1" customWidth="1"/>
    <col min="9195" max="9196" width="10.7109375" style="106" bestFit="1" customWidth="1"/>
    <col min="9197" max="9197" width="17.140625" style="106" bestFit="1" customWidth="1"/>
    <col min="9198" max="9199" width="15" style="106" bestFit="1" customWidth="1"/>
    <col min="9200" max="9201" width="21.140625" style="106" bestFit="1" customWidth="1"/>
    <col min="9202" max="9202" width="12.85546875" style="106" bestFit="1" customWidth="1"/>
    <col min="9203" max="9203" width="8.7109375" style="106" bestFit="1" customWidth="1"/>
    <col min="9204" max="9204" width="15" style="106" bestFit="1" customWidth="1"/>
    <col min="9205" max="9227" width="1.140625" style="106" customWidth="1"/>
    <col min="9228" max="9317" width="8.85546875" style="106"/>
    <col min="9318" max="9319" width="19" style="106" bestFit="1" customWidth="1"/>
    <col min="9320" max="9320" width="13.85546875" style="106" bestFit="1" customWidth="1"/>
    <col min="9321" max="9321" width="19" style="106" bestFit="1" customWidth="1"/>
    <col min="9322" max="9322" width="18" style="106" bestFit="1" customWidth="1"/>
    <col min="9323" max="9323" width="7.85546875" style="106" bestFit="1" customWidth="1"/>
    <col min="9324" max="9324" width="8.7109375" style="106" bestFit="1" customWidth="1"/>
    <col min="9325" max="9325" width="7.85546875" style="106" bestFit="1" customWidth="1"/>
    <col min="9326" max="9327" width="12.85546875" style="106" bestFit="1" customWidth="1"/>
    <col min="9328" max="9329" width="10.7109375" style="106" bestFit="1" customWidth="1"/>
    <col min="9330" max="9330" width="5.140625" style="106" bestFit="1" customWidth="1"/>
    <col min="9331" max="9331" width="6.85546875" style="106" bestFit="1" customWidth="1"/>
    <col min="9332" max="9332" width="5.140625" style="106" bestFit="1" customWidth="1"/>
    <col min="9333" max="9333" width="11.85546875" style="106" bestFit="1" customWidth="1"/>
    <col min="9334" max="9337" width="10.7109375" style="106" bestFit="1" customWidth="1"/>
    <col min="9338" max="9338" width="15" style="106" bestFit="1" customWidth="1"/>
    <col min="9339" max="9339" width="10.7109375" style="106" bestFit="1" customWidth="1"/>
    <col min="9340" max="9340" width="8.7109375" style="106" bestFit="1" customWidth="1"/>
    <col min="9341" max="9341" width="9.7109375" style="106" bestFit="1" customWidth="1"/>
    <col min="9342" max="9342" width="35.42578125" style="106" bestFit="1" customWidth="1"/>
    <col min="9343" max="9344" width="13.85546875" style="106" bestFit="1" customWidth="1"/>
    <col min="9345" max="9345" width="35.42578125" style="106" bestFit="1" customWidth="1"/>
    <col min="9346" max="9346" width="28.140625" style="106" bestFit="1" customWidth="1"/>
    <col min="9347" max="9347" width="15" style="106" bestFit="1" customWidth="1"/>
    <col min="9348" max="9351" width="17.140625" style="106" bestFit="1" customWidth="1"/>
    <col min="9352" max="9352" width="10.7109375" style="106" bestFit="1" customWidth="1"/>
    <col min="9353" max="9353" width="35.42578125" style="106" bestFit="1" customWidth="1"/>
    <col min="9354" max="9354" width="15" style="106" bestFit="1" customWidth="1"/>
    <col min="9355" max="9355" width="11.85546875" style="106" bestFit="1" customWidth="1"/>
    <col min="9356" max="9356" width="33.7109375" style="106" bestFit="1" customWidth="1"/>
    <col min="9357" max="9359" width="15" style="106" bestFit="1" customWidth="1"/>
    <col min="9360" max="9360" width="8.7109375" style="106" bestFit="1" customWidth="1"/>
    <col min="9361" max="9362" width="15" style="106" bestFit="1" customWidth="1"/>
    <col min="9363" max="9363" width="6.85546875" style="106" bestFit="1" customWidth="1"/>
    <col min="9364" max="9364" width="21.140625" style="106" bestFit="1" customWidth="1"/>
    <col min="9365" max="9365" width="23.140625" style="106" bestFit="1" customWidth="1"/>
    <col min="9366" max="9366" width="21.140625" style="106" bestFit="1" customWidth="1"/>
    <col min="9367" max="9369" width="19" style="106" bestFit="1" customWidth="1"/>
    <col min="9370" max="9371" width="17.140625" style="106" bestFit="1" customWidth="1"/>
    <col min="9372" max="9372" width="8.7109375" style="106" bestFit="1" customWidth="1"/>
    <col min="9373" max="9374" width="6.85546875" style="106" bestFit="1" customWidth="1"/>
    <col min="9375" max="9376" width="8.7109375" style="106" bestFit="1" customWidth="1"/>
    <col min="9377" max="9378" width="19" style="106" bestFit="1" customWidth="1"/>
    <col min="9379" max="9380" width="15" style="106" bestFit="1" customWidth="1"/>
    <col min="9381" max="9381" width="21.140625" style="106" bestFit="1" customWidth="1"/>
    <col min="9382" max="9383" width="19" style="106" bestFit="1" customWidth="1"/>
    <col min="9384" max="9384" width="15" style="106" bestFit="1" customWidth="1"/>
    <col min="9385" max="9385" width="23.140625" style="106" bestFit="1" customWidth="1"/>
    <col min="9386" max="9386" width="27.140625" style="106" bestFit="1" customWidth="1"/>
    <col min="9387" max="9388" width="23.140625" style="106" bestFit="1" customWidth="1"/>
    <col min="9389" max="9389" width="27.140625" style="106" bestFit="1" customWidth="1"/>
    <col min="9390" max="9390" width="23.140625" style="106" bestFit="1" customWidth="1"/>
    <col min="9391" max="9391" width="17.140625" style="106" bestFit="1" customWidth="1"/>
    <col min="9392" max="9392" width="19" style="106" bestFit="1" customWidth="1"/>
    <col min="9393" max="9393" width="17.140625" style="106" bestFit="1" customWidth="1"/>
    <col min="9394" max="9394" width="21.140625" style="106" bestFit="1" customWidth="1"/>
    <col min="9395" max="9395" width="18" style="106" bestFit="1" customWidth="1"/>
    <col min="9396" max="9396" width="22.140625" style="106" bestFit="1" customWidth="1"/>
    <col min="9397" max="9397" width="18" style="106" bestFit="1" customWidth="1"/>
    <col min="9398" max="9398" width="22.140625" style="106" bestFit="1" customWidth="1"/>
    <col min="9399" max="9399" width="18" style="106" bestFit="1" customWidth="1"/>
    <col min="9400" max="9400" width="22.140625" style="106" bestFit="1" customWidth="1"/>
    <col min="9401" max="9401" width="18" style="106" bestFit="1" customWidth="1"/>
    <col min="9402" max="9402" width="22.140625" style="106" bestFit="1" customWidth="1"/>
    <col min="9403" max="9403" width="18" style="106" bestFit="1" customWidth="1"/>
    <col min="9404" max="9404" width="22.140625" style="106" bestFit="1" customWidth="1"/>
    <col min="9405" max="9405" width="15" style="106" bestFit="1" customWidth="1"/>
    <col min="9406" max="9406" width="19" style="106" bestFit="1" customWidth="1"/>
    <col min="9407" max="9407" width="12.85546875" style="106" bestFit="1" customWidth="1"/>
    <col min="9408" max="9408" width="17.140625" style="106" bestFit="1" customWidth="1"/>
    <col min="9409" max="9409" width="15" style="106" bestFit="1" customWidth="1"/>
    <col min="9410" max="9410" width="19" style="106" bestFit="1" customWidth="1"/>
    <col min="9411" max="9411" width="12.85546875" style="106" bestFit="1" customWidth="1"/>
    <col min="9412" max="9413" width="17.140625" style="106" bestFit="1" customWidth="1"/>
    <col min="9414" max="9414" width="21.140625" style="106" bestFit="1" customWidth="1"/>
    <col min="9415" max="9415" width="5.140625" style="106" bestFit="1" customWidth="1"/>
    <col min="9416" max="9416" width="8.7109375" style="106" bestFit="1" customWidth="1"/>
    <col min="9417" max="9417" width="19" style="106" bestFit="1" customWidth="1"/>
    <col min="9418" max="9418" width="23.140625" style="106" bestFit="1" customWidth="1"/>
    <col min="9419" max="9419" width="10.7109375" style="106" bestFit="1" customWidth="1"/>
    <col min="9420" max="9421" width="15" style="106" bestFit="1" customWidth="1"/>
    <col min="9422" max="9422" width="19" style="106" bestFit="1" customWidth="1"/>
    <col min="9423" max="9423" width="11.85546875" style="106" bestFit="1" customWidth="1"/>
    <col min="9424" max="9424" width="16" style="106" bestFit="1" customWidth="1"/>
    <col min="9425" max="9425" width="11.85546875" style="106" bestFit="1" customWidth="1"/>
    <col min="9426" max="9426" width="16" style="106" bestFit="1" customWidth="1"/>
    <col min="9427" max="9427" width="11.85546875" style="106" bestFit="1" customWidth="1"/>
    <col min="9428" max="9428" width="16" style="106" bestFit="1" customWidth="1"/>
    <col min="9429" max="9429" width="11.85546875" style="106" bestFit="1" customWidth="1"/>
    <col min="9430" max="9430" width="16" style="106" bestFit="1" customWidth="1"/>
    <col min="9431" max="9431" width="10.7109375" style="106" bestFit="1" customWidth="1"/>
    <col min="9432" max="9432" width="15" style="106" bestFit="1" customWidth="1"/>
    <col min="9433" max="9433" width="8.7109375" style="106" bestFit="1" customWidth="1"/>
    <col min="9434" max="9434" width="12.85546875" style="106" bestFit="1" customWidth="1"/>
    <col min="9435" max="9435" width="6.85546875" style="106" bestFit="1" customWidth="1"/>
    <col min="9436" max="9437" width="10.7109375" style="106" bestFit="1" customWidth="1"/>
    <col min="9438" max="9438" width="8.7109375" style="106" bestFit="1" customWidth="1"/>
    <col min="9439" max="9439" width="10.7109375" style="106" bestFit="1" customWidth="1"/>
    <col min="9440" max="9440" width="12.85546875" style="106" bestFit="1" customWidth="1"/>
    <col min="9441" max="9441" width="10.7109375" style="106" bestFit="1" customWidth="1"/>
    <col min="9442" max="9442" width="12.85546875" style="106" bestFit="1" customWidth="1"/>
    <col min="9443" max="9444" width="8.7109375" style="106" bestFit="1" customWidth="1"/>
    <col min="9445" max="9447" width="9.7109375" style="106" bestFit="1" customWidth="1"/>
    <col min="9448" max="9449" width="15" style="106" bestFit="1" customWidth="1"/>
    <col min="9450" max="9450" width="17.140625" style="106" bestFit="1" customWidth="1"/>
    <col min="9451" max="9452" width="10.7109375" style="106" bestFit="1" customWidth="1"/>
    <col min="9453" max="9453" width="17.140625" style="106" bestFit="1" customWidth="1"/>
    <col min="9454" max="9455" width="15" style="106" bestFit="1" customWidth="1"/>
    <col min="9456" max="9457" width="21.140625" style="106" bestFit="1" customWidth="1"/>
    <col min="9458" max="9458" width="12.85546875" style="106" bestFit="1" customWidth="1"/>
    <col min="9459" max="9459" width="8.7109375" style="106" bestFit="1" customWidth="1"/>
    <col min="9460" max="9460" width="15" style="106" bestFit="1" customWidth="1"/>
    <col min="9461" max="9483" width="1.140625" style="106" customWidth="1"/>
    <col min="9484" max="9573" width="8.85546875" style="106"/>
    <col min="9574" max="9575" width="19" style="106" bestFit="1" customWidth="1"/>
    <col min="9576" max="9576" width="13.85546875" style="106" bestFit="1" customWidth="1"/>
    <col min="9577" max="9577" width="19" style="106" bestFit="1" customWidth="1"/>
    <col min="9578" max="9578" width="18" style="106" bestFit="1" customWidth="1"/>
    <col min="9579" max="9579" width="7.85546875" style="106" bestFit="1" customWidth="1"/>
    <col min="9580" max="9580" width="8.7109375" style="106" bestFit="1" customWidth="1"/>
    <col min="9581" max="9581" width="7.85546875" style="106" bestFit="1" customWidth="1"/>
    <col min="9582" max="9583" width="12.85546875" style="106" bestFit="1" customWidth="1"/>
    <col min="9584" max="9585" width="10.7109375" style="106" bestFit="1" customWidth="1"/>
    <col min="9586" max="9586" width="5.140625" style="106" bestFit="1" customWidth="1"/>
    <col min="9587" max="9587" width="6.85546875" style="106" bestFit="1" customWidth="1"/>
    <col min="9588" max="9588" width="5.140625" style="106" bestFit="1" customWidth="1"/>
    <col min="9589" max="9589" width="11.85546875" style="106" bestFit="1" customWidth="1"/>
    <col min="9590" max="9593" width="10.7109375" style="106" bestFit="1" customWidth="1"/>
    <col min="9594" max="9594" width="15" style="106" bestFit="1" customWidth="1"/>
    <col min="9595" max="9595" width="10.7109375" style="106" bestFit="1" customWidth="1"/>
    <col min="9596" max="9596" width="8.7109375" style="106" bestFit="1" customWidth="1"/>
    <col min="9597" max="9597" width="9.7109375" style="106" bestFit="1" customWidth="1"/>
    <col min="9598" max="9598" width="35.42578125" style="106" bestFit="1" customWidth="1"/>
    <col min="9599" max="9600" width="13.85546875" style="106" bestFit="1" customWidth="1"/>
    <col min="9601" max="9601" width="35.42578125" style="106" bestFit="1" customWidth="1"/>
    <col min="9602" max="9602" width="28.140625" style="106" bestFit="1" customWidth="1"/>
    <col min="9603" max="9603" width="15" style="106" bestFit="1" customWidth="1"/>
    <col min="9604" max="9607" width="17.140625" style="106" bestFit="1" customWidth="1"/>
    <col min="9608" max="9608" width="10.7109375" style="106" bestFit="1" customWidth="1"/>
    <col min="9609" max="9609" width="35.42578125" style="106" bestFit="1" customWidth="1"/>
    <col min="9610" max="9610" width="15" style="106" bestFit="1" customWidth="1"/>
    <col min="9611" max="9611" width="11.85546875" style="106" bestFit="1" customWidth="1"/>
    <col min="9612" max="9612" width="33.7109375" style="106" bestFit="1" customWidth="1"/>
    <col min="9613" max="9615" width="15" style="106" bestFit="1" customWidth="1"/>
    <col min="9616" max="9616" width="8.7109375" style="106" bestFit="1" customWidth="1"/>
    <col min="9617" max="9618" width="15" style="106" bestFit="1" customWidth="1"/>
    <col min="9619" max="9619" width="6.85546875" style="106" bestFit="1" customWidth="1"/>
    <col min="9620" max="9620" width="21.140625" style="106" bestFit="1" customWidth="1"/>
    <col min="9621" max="9621" width="23.140625" style="106" bestFit="1" customWidth="1"/>
    <col min="9622" max="9622" width="21.140625" style="106" bestFit="1" customWidth="1"/>
    <col min="9623" max="9625" width="19" style="106" bestFit="1" customWidth="1"/>
    <col min="9626" max="9627" width="17.140625" style="106" bestFit="1" customWidth="1"/>
    <col min="9628" max="9628" width="8.7109375" style="106" bestFit="1" customWidth="1"/>
    <col min="9629" max="9630" width="6.85546875" style="106" bestFit="1" customWidth="1"/>
    <col min="9631" max="9632" width="8.7109375" style="106" bestFit="1" customWidth="1"/>
    <col min="9633" max="9634" width="19" style="106" bestFit="1" customWidth="1"/>
    <col min="9635" max="9636" width="15" style="106" bestFit="1" customWidth="1"/>
    <col min="9637" max="9637" width="21.140625" style="106" bestFit="1" customWidth="1"/>
    <col min="9638" max="9639" width="19" style="106" bestFit="1" customWidth="1"/>
    <col min="9640" max="9640" width="15" style="106" bestFit="1" customWidth="1"/>
    <col min="9641" max="9641" width="23.140625" style="106" bestFit="1" customWidth="1"/>
    <col min="9642" max="9642" width="27.140625" style="106" bestFit="1" customWidth="1"/>
    <col min="9643" max="9644" width="23.140625" style="106" bestFit="1" customWidth="1"/>
    <col min="9645" max="9645" width="27.140625" style="106" bestFit="1" customWidth="1"/>
    <col min="9646" max="9646" width="23.140625" style="106" bestFit="1" customWidth="1"/>
    <col min="9647" max="9647" width="17.140625" style="106" bestFit="1" customWidth="1"/>
    <col min="9648" max="9648" width="19" style="106" bestFit="1" customWidth="1"/>
    <col min="9649" max="9649" width="17.140625" style="106" bestFit="1" customWidth="1"/>
    <col min="9650" max="9650" width="21.140625" style="106" bestFit="1" customWidth="1"/>
    <col min="9651" max="9651" width="18" style="106" bestFit="1" customWidth="1"/>
    <col min="9652" max="9652" width="22.140625" style="106" bestFit="1" customWidth="1"/>
    <col min="9653" max="9653" width="18" style="106" bestFit="1" customWidth="1"/>
    <col min="9654" max="9654" width="22.140625" style="106" bestFit="1" customWidth="1"/>
    <col min="9655" max="9655" width="18" style="106" bestFit="1" customWidth="1"/>
    <col min="9656" max="9656" width="22.140625" style="106" bestFit="1" customWidth="1"/>
    <col min="9657" max="9657" width="18" style="106" bestFit="1" customWidth="1"/>
    <col min="9658" max="9658" width="22.140625" style="106" bestFit="1" customWidth="1"/>
    <col min="9659" max="9659" width="18" style="106" bestFit="1" customWidth="1"/>
    <col min="9660" max="9660" width="22.140625" style="106" bestFit="1" customWidth="1"/>
    <col min="9661" max="9661" width="15" style="106" bestFit="1" customWidth="1"/>
    <col min="9662" max="9662" width="19" style="106" bestFit="1" customWidth="1"/>
    <col min="9663" max="9663" width="12.85546875" style="106" bestFit="1" customWidth="1"/>
    <col min="9664" max="9664" width="17.140625" style="106" bestFit="1" customWidth="1"/>
    <col min="9665" max="9665" width="15" style="106" bestFit="1" customWidth="1"/>
    <col min="9666" max="9666" width="19" style="106" bestFit="1" customWidth="1"/>
    <col min="9667" max="9667" width="12.85546875" style="106" bestFit="1" customWidth="1"/>
    <col min="9668" max="9669" width="17.140625" style="106" bestFit="1" customWidth="1"/>
    <col min="9670" max="9670" width="21.140625" style="106" bestFit="1" customWidth="1"/>
    <col min="9671" max="9671" width="5.140625" style="106" bestFit="1" customWidth="1"/>
    <col min="9672" max="9672" width="8.7109375" style="106" bestFit="1" customWidth="1"/>
    <col min="9673" max="9673" width="19" style="106" bestFit="1" customWidth="1"/>
    <col min="9674" max="9674" width="23.140625" style="106" bestFit="1" customWidth="1"/>
    <col min="9675" max="9675" width="10.7109375" style="106" bestFit="1" customWidth="1"/>
    <col min="9676" max="9677" width="15" style="106" bestFit="1" customWidth="1"/>
    <col min="9678" max="9678" width="19" style="106" bestFit="1" customWidth="1"/>
    <col min="9679" max="9679" width="11.85546875" style="106" bestFit="1" customWidth="1"/>
    <col min="9680" max="9680" width="16" style="106" bestFit="1" customWidth="1"/>
    <col min="9681" max="9681" width="11.85546875" style="106" bestFit="1" customWidth="1"/>
    <col min="9682" max="9682" width="16" style="106" bestFit="1" customWidth="1"/>
    <col min="9683" max="9683" width="11.85546875" style="106" bestFit="1" customWidth="1"/>
    <col min="9684" max="9684" width="16" style="106" bestFit="1" customWidth="1"/>
    <col min="9685" max="9685" width="11.85546875" style="106" bestFit="1" customWidth="1"/>
    <col min="9686" max="9686" width="16" style="106" bestFit="1" customWidth="1"/>
    <col min="9687" max="9687" width="10.7109375" style="106" bestFit="1" customWidth="1"/>
    <col min="9688" max="9688" width="15" style="106" bestFit="1" customWidth="1"/>
    <col min="9689" max="9689" width="8.7109375" style="106" bestFit="1" customWidth="1"/>
    <col min="9690" max="9690" width="12.85546875" style="106" bestFit="1" customWidth="1"/>
    <col min="9691" max="9691" width="6.85546875" style="106" bestFit="1" customWidth="1"/>
    <col min="9692" max="9693" width="10.7109375" style="106" bestFit="1" customWidth="1"/>
    <col min="9694" max="9694" width="8.7109375" style="106" bestFit="1" customWidth="1"/>
    <col min="9695" max="9695" width="10.7109375" style="106" bestFit="1" customWidth="1"/>
    <col min="9696" max="9696" width="12.85546875" style="106" bestFit="1" customWidth="1"/>
    <col min="9697" max="9697" width="10.7109375" style="106" bestFit="1" customWidth="1"/>
    <col min="9698" max="9698" width="12.85546875" style="106" bestFit="1" customWidth="1"/>
    <col min="9699" max="9700" width="8.7109375" style="106" bestFit="1" customWidth="1"/>
    <col min="9701" max="9703" width="9.7109375" style="106" bestFit="1" customWidth="1"/>
    <col min="9704" max="9705" width="15" style="106" bestFit="1" customWidth="1"/>
    <col min="9706" max="9706" width="17.140625" style="106" bestFit="1" customWidth="1"/>
    <col min="9707" max="9708" width="10.7109375" style="106" bestFit="1" customWidth="1"/>
    <col min="9709" max="9709" width="17.140625" style="106" bestFit="1" customWidth="1"/>
    <col min="9710" max="9711" width="15" style="106" bestFit="1" customWidth="1"/>
    <col min="9712" max="9713" width="21.140625" style="106" bestFit="1" customWidth="1"/>
    <col min="9714" max="9714" width="12.85546875" style="106" bestFit="1" customWidth="1"/>
    <col min="9715" max="9715" width="8.7109375" style="106" bestFit="1" customWidth="1"/>
    <col min="9716" max="9716" width="15" style="106" bestFit="1" customWidth="1"/>
    <col min="9717" max="9739" width="1.140625" style="106" customWidth="1"/>
    <col min="9740" max="9829" width="8.85546875" style="106"/>
    <col min="9830" max="9831" width="19" style="106" bestFit="1" customWidth="1"/>
    <col min="9832" max="9832" width="13.85546875" style="106" bestFit="1" customWidth="1"/>
    <col min="9833" max="9833" width="19" style="106" bestFit="1" customWidth="1"/>
    <col min="9834" max="9834" width="18" style="106" bestFit="1" customWidth="1"/>
    <col min="9835" max="9835" width="7.85546875" style="106" bestFit="1" customWidth="1"/>
    <col min="9836" max="9836" width="8.7109375" style="106" bestFit="1" customWidth="1"/>
    <col min="9837" max="9837" width="7.85546875" style="106" bestFit="1" customWidth="1"/>
    <col min="9838" max="9839" width="12.85546875" style="106" bestFit="1" customWidth="1"/>
    <col min="9840" max="9841" width="10.7109375" style="106" bestFit="1" customWidth="1"/>
    <col min="9842" max="9842" width="5.140625" style="106" bestFit="1" customWidth="1"/>
    <col min="9843" max="9843" width="6.85546875" style="106" bestFit="1" customWidth="1"/>
    <col min="9844" max="9844" width="5.140625" style="106" bestFit="1" customWidth="1"/>
    <col min="9845" max="9845" width="11.85546875" style="106" bestFit="1" customWidth="1"/>
    <col min="9846" max="9849" width="10.7109375" style="106" bestFit="1" customWidth="1"/>
    <col min="9850" max="9850" width="15" style="106" bestFit="1" customWidth="1"/>
    <col min="9851" max="9851" width="10.7109375" style="106" bestFit="1" customWidth="1"/>
    <col min="9852" max="9852" width="8.7109375" style="106" bestFit="1" customWidth="1"/>
    <col min="9853" max="9853" width="9.7109375" style="106" bestFit="1" customWidth="1"/>
    <col min="9854" max="9854" width="35.42578125" style="106" bestFit="1" customWidth="1"/>
    <col min="9855" max="9856" width="13.85546875" style="106" bestFit="1" customWidth="1"/>
    <col min="9857" max="9857" width="35.42578125" style="106" bestFit="1" customWidth="1"/>
    <col min="9858" max="9858" width="28.140625" style="106" bestFit="1" customWidth="1"/>
    <col min="9859" max="9859" width="15" style="106" bestFit="1" customWidth="1"/>
    <col min="9860" max="9863" width="17.140625" style="106" bestFit="1" customWidth="1"/>
    <col min="9864" max="9864" width="10.7109375" style="106" bestFit="1" customWidth="1"/>
    <col min="9865" max="9865" width="35.42578125" style="106" bestFit="1" customWidth="1"/>
    <col min="9866" max="9866" width="15" style="106" bestFit="1" customWidth="1"/>
    <col min="9867" max="9867" width="11.85546875" style="106" bestFit="1" customWidth="1"/>
    <col min="9868" max="9868" width="33.7109375" style="106" bestFit="1" customWidth="1"/>
    <col min="9869" max="9871" width="15" style="106" bestFit="1" customWidth="1"/>
    <col min="9872" max="9872" width="8.7109375" style="106" bestFit="1" customWidth="1"/>
    <col min="9873" max="9874" width="15" style="106" bestFit="1" customWidth="1"/>
    <col min="9875" max="9875" width="6.85546875" style="106" bestFit="1" customWidth="1"/>
    <col min="9876" max="9876" width="21.140625" style="106" bestFit="1" customWidth="1"/>
    <col min="9877" max="9877" width="23.140625" style="106" bestFit="1" customWidth="1"/>
    <col min="9878" max="9878" width="21.140625" style="106" bestFit="1" customWidth="1"/>
    <col min="9879" max="9881" width="19" style="106" bestFit="1" customWidth="1"/>
    <col min="9882" max="9883" width="17.140625" style="106" bestFit="1" customWidth="1"/>
    <col min="9884" max="9884" width="8.7109375" style="106" bestFit="1" customWidth="1"/>
    <col min="9885" max="9886" width="6.85546875" style="106" bestFit="1" customWidth="1"/>
    <col min="9887" max="9888" width="8.7109375" style="106" bestFit="1" customWidth="1"/>
    <col min="9889" max="9890" width="19" style="106" bestFit="1" customWidth="1"/>
    <col min="9891" max="9892" width="15" style="106" bestFit="1" customWidth="1"/>
    <col min="9893" max="9893" width="21.140625" style="106" bestFit="1" customWidth="1"/>
    <col min="9894" max="9895" width="19" style="106" bestFit="1" customWidth="1"/>
    <col min="9896" max="9896" width="15" style="106" bestFit="1" customWidth="1"/>
    <col min="9897" max="9897" width="23.140625" style="106" bestFit="1" customWidth="1"/>
    <col min="9898" max="9898" width="27.140625" style="106" bestFit="1" customWidth="1"/>
    <col min="9899" max="9900" width="23.140625" style="106" bestFit="1" customWidth="1"/>
    <col min="9901" max="9901" width="27.140625" style="106" bestFit="1" customWidth="1"/>
    <col min="9902" max="9902" width="23.140625" style="106" bestFit="1" customWidth="1"/>
    <col min="9903" max="9903" width="17.140625" style="106" bestFit="1" customWidth="1"/>
    <col min="9904" max="9904" width="19" style="106" bestFit="1" customWidth="1"/>
    <col min="9905" max="9905" width="17.140625" style="106" bestFit="1" customWidth="1"/>
    <col min="9906" max="9906" width="21.140625" style="106" bestFit="1" customWidth="1"/>
    <col min="9907" max="9907" width="18" style="106" bestFit="1" customWidth="1"/>
    <col min="9908" max="9908" width="22.140625" style="106" bestFit="1" customWidth="1"/>
    <col min="9909" max="9909" width="18" style="106" bestFit="1" customWidth="1"/>
    <col min="9910" max="9910" width="22.140625" style="106" bestFit="1" customWidth="1"/>
    <col min="9911" max="9911" width="18" style="106" bestFit="1" customWidth="1"/>
    <col min="9912" max="9912" width="22.140625" style="106" bestFit="1" customWidth="1"/>
    <col min="9913" max="9913" width="18" style="106" bestFit="1" customWidth="1"/>
    <col min="9914" max="9914" width="22.140625" style="106" bestFit="1" customWidth="1"/>
    <col min="9915" max="9915" width="18" style="106" bestFit="1" customWidth="1"/>
    <col min="9916" max="9916" width="22.140625" style="106" bestFit="1" customWidth="1"/>
    <col min="9917" max="9917" width="15" style="106" bestFit="1" customWidth="1"/>
    <col min="9918" max="9918" width="19" style="106" bestFit="1" customWidth="1"/>
    <col min="9919" max="9919" width="12.85546875" style="106" bestFit="1" customWidth="1"/>
    <col min="9920" max="9920" width="17.140625" style="106" bestFit="1" customWidth="1"/>
    <col min="9921" max="9921" width="15" style="106" bestFit="1" customWidth="1"/>
    <col min="9922" max="9922" width="19" style="106" bestFit="1" customWidth="1"/>
    <col min="9923" max="9923" width="12.85546875" style="106" bestFit="1" customWidth="1"/>
    <col min="9924" max="9925" width="17.140625" style="106" bestFit="1" customWidth="1"/>
    <col min="9926" max="9926" width="21.140625" style="106" bestFit="1" customWidth="1"/>
    <col min="9927" max="9927" width="5.140625" style="106" bestFit="1" customWidth="1"/>
    <col min="9928" max="9928" width="8.7109375" style="106" bestFit="1" customWidth="1"/>
    <col min="9929" max="9929" width="19" style="106" bestFit="1" customWidth="1"/>
    <col min="9930" max="9930" width="23.140625" style="106" bestFit="1" customWidth="1"/>
    <col min="9931" max="9931" width="10.7109375" style="106" bestFit="1" customWidth="1"/>
    <col min="9932" max="9933" width="15" style="106" bestFit="1" customWidth="1"/>
    <col min="9934" max="9934" width="19" style="106" bestFit="1" customWidth="1"/>
    <col min="9935" max="9935" width="11.85546875" style="106" bestFit="1" customWidth="1"/>
    <col min="9936" max="9936" width="16" style="106" bestFit="1" customWidth="1"/>
    <col min="9937" max="9937" width="11.85546875" style="106" bestFit="1" customWidth="1"/>
    <col min="9938" max="9938" width="16" style="106" bestFit="1" customWidth="1"/>
    <col min="9939" max="9939" width="11.85546875" style="106" bestFit="1" customWidth="1"/>
    <col min="9940" max="9940" width="16" style="106" bestFit="1" customWidth="1"/>
    <col min="9941" max="9941" width="11.85546875" style="106" bestFit="1" customWidth="1"/>
    <col min="9942" max="9942" width="16" style="106" bestFit="1" customWidth="1"/>
    <col min="9943" max="9943" width="10.7109375" style="106" bestFit="1" customWidth="1"/>
    <col min="9944" max="9944" width="15" style="106" bestFit="1" customWidth="1"/>
    <col min="9945" max="9945" width="8.7109375" style="106" bestFit="1" customWidth="1"/>
    <col min="9946" max="9946" width="12.85546875" style="106" bestFit="1" customWidth="1"/>
    <col min="9947" max="9947" width="6.85546875" style="106" bestFit="1" customWidth="1"/>
    <col min="9948" max="9949" width="10.7109375" style="106" bestFit="1" customWidth="1"/>
    <col min="9950" max="9950" width="8.7109375" style="106" bestFit="1" customWidth="1"/>
    <col min="9951" max="9951" width="10.7109375" style="106" bestFit="1" customWidth="1"/>
    <col min="9952" max="9952" width="12.85546875" style="106" bestFit="1" customWidth="1"/>
    <col min="9953" max="9953" width="10.7109375" style="106" bestFit="1" customWidth="1"/>
    <col min="9954" max="9954" width="12.85546875" style="106" bestFit="1" customWidth="1"/>
    <col min="9955" max="9956" width="8.7109375" style="106" bestFit="1" customWidth="1"/>
    <col min="9957" max="9959" width="9.7109375" style="106" bestFit="1" customWidth="1"/>
    <col min="9960" max="9961" width="15" style="106" bestFit="1" customWidth="1"/>
    <col min="9962" max="9962" width="17.140625" style="106" bestFit="1" customWidth="1"/>
    <col min="9963" max="9964" width="10.7109375" style="106" bestFit="1" customWidth="1"/>
    <col min="9965" max="9965" width="17.140625" style="106" bestFit="1" customWidth="1"/>
    <col min="9966" max="9967" width="15" style="106" bestFit="1" customWidth="1"/>
    <col min="9968" max="9969" width="21.140625" style="106" bestFit="1" customWidth="1"/>
    <col min="9970" max="9970" width="12.85546875" style="106" bestFit="1" customWidth="1"/>
    <col min="9971" max="9971" width="8.7109375" style="106" bestFit="1" customWidth="1"/>
    <col min="9972" max="9972" width="15" style="106" bestFit="1" customWidth="1"/>
    <col min="9973" max="9995" width="1.140625" style="106" customWidth="1"/>
    <col min="9996" max="10085" width="8.85546875" style="106"/>
    <col min="10086" max="10087" width="19" style="106" bestFit="1" customWidth="1"/>
    <col min="10088" max="10088" width="13.85546875" style="106" bestFit="1" customWidth="1"/>
    <col min="10089" max="10089" width="19" style="106" bestFit="1" customWidth="1"/>
    <col min="10090" max="10090" width="18" style="106" bestFit="1" customWidth="1"/>
    <col min="10091" max="10091" width="7.85546875" style="106" bestFit="1" customWidth="1"/>
    <col min="10092" max="10092" width="8.7109375" style="106" bestFit="1" customWidth="1"/>
    <col min="10093" max="10093" width="7.85546875" style="106" bestFit="1" customWidth="1"/>
    <col min="10094" max="10095" width="12.85546875" style="106" bestFit="1" customWidth="1"/>
    <col min="10096" max="10097" width="10.7109375" style="106" bestFit="1" customWidth="1"/>
    <col min="10098" max="10098" width="5.140625" style="106" bestFit="1" customWidth="1"/>
    <col min="10099" max="10099" width="6.85546875" style="106" bestFit="1" customWidth="1"/>
    <col min="10100" max="10100" width="5.140625" style="106" bestFit="1" customWidth="1"/>
    <col min="10101" max="10101" width="11.85546875" style="106" bestFit="1" customWidth="1"/>
    <col min="10102" max="10105" width="10.7109375" style="106" bestFit="1" customWidth="1"/>
    <col min="10106" max="10106" width="15" style="106" bestFit="1" customWidth="1"/>
    <col min="10107" max="10107" width="10.7109375" style="106" bestFit="1" customWidth="1"/>
    <col min="10108" max="10108" width="8.7109375" style="106" bestFit="1" customWidth="1"/>
    <col min="10109" max="10109" width="9.7109375" style="106" bestFit="1" customWidth="1"/>
    <col min="10110" max="10110" width="35.42578125" style="106" bestFit="1" customWidth="1"/>
    <col min="10111" max="10112" width="13.85546875" style="106" bestFit="1" customWidth="1"/>
    <col min="10113" max="10113" width="35.42578125" style="106" bestFit="1" customWidth="1"/>
    <col min="10114" max="10114" width="28.140625" style="106" bestFit="1" customWidth="1"/>
    <col min="10115" max="10115" width="15" style="106" bestFit="1" customWidth="1"/>
    <col min="10116" max="10119" width="17.140625" style="106" bestFit="1" customWidth="1"/>
    <col min="10120" max="10120" width="10.7109375" style="106" bestFit="1" customWidth="1"/>
    <col min="10121" max="10121" width="35.42578125" style="106" bestFit="1" customWidth="1"/>
    <col min="10122" max="10122" width="15" style="106" bestFit="1" customWidth="1"/>
    <col min="10123" max="10123" width="11.85546875" style="106" bestFit="1" customWidth="1"/>
    <col min="10124" max="10124" width="33.7109375" style="106" bestFit="1" customWidth="1"/>
    <col min="10125" max="10127" width="15" style="106" bestFit="1" customWidth="1"/>
    <col min="10128" max="10128" width="8.7109375" style="106" bestFit="1" customWidth="1"/>
    <col min="10129" max="10130" width="15" style="106" bestFit="1" customWidth="1"/>
    <col min="10131" max="10131" width="6.85546875" style="106" bestFit="1" customWidth="1"/>
    <col min="10132" max="10132" width="21.140625" style="106" bestFit="1" customWidth="1"/>
    <col min="10133" max="10133" width="23.140625" style="106" bestFit="1" customWidth="1"/>
    <col min="10134" max="10134" width="21.140625" style="106" bestFit="1" customWidth="1"/>
    <col min="10135" max="10137" width="19" style="106" bestFit="1" customWidth="1"/>
    <col min="10138" max="10139" width="17.140625" style="106" bestFit="1" customWidth="1"/>
    <col min="10140" max="10140" width="8.7109375" style="106" bestFit="1" customWidth="1"/>
    <col min="10141" max="10142" width="6.85546875" style="106" bestFit="1" customWidth="1"/>
    <col min="10143" max="10144" width="8.7109375" style="106" bestFit="1" customWidth="1"/>
    <col min="10145" max="10146" width="19" style="106" bestFit="1" customWidth="1"/>
    <col min="10147" max="10148" width="15" style="106" bestFit="1" customWidth="1"/>
    <col min="10149" max="10149" width="21.140625" style="106" bestFit="1" customWidth="1"/>
    <col min="10150" max="10151" width="19" style="106" bestFit="1" customWidth="1"/>
    <col min="10152" max="10152" width="15" style="106" bestFit="1" customWidth="1"/>
    <col min="10153" max="10153" width="23.140625" style="106" bestFit="1" customWidth="1"/>
    <col min="10154" max="10154" width="27.140625" style="106" bestFit="1" customWidth="1"/>
    <col min="10155" max="10156" width="23.140625" style="106" bestFit="1" customWidth="1"/>
    <col min="10157" max="10157" width="27.140625" style="106" bestFit="1" customWidth="1"/>
    <col min="10158" max="10158" width="23.140625" style="106" bestFit="1" customWidth="1"/>
    <col min="10159" max="10159" width="17.140625" style="106" bestFit="1" customWidth="1"/>
    <col min="10160" max="10160" width="19" style="106" bestFit="1" customWidth="1"/>
    <col min="10161" max="10161" width="17.140625" style="106" bestFit="1" customWidth="1"/>
    <col min="10162" max="10162" width="21.140625" style="106" bestFit="1" customWidth="1"/>
    <col min="10163" max="10163" width="18" style="106" bestFit="1" customWidth="1"/>
    <col min="10164" max="10164" width="22.140625" style="106" bestFit="1" customWidth="1"/>
    <col min="10165" max="10165" width="18" style="106" bestFit="1" customWidth="1"/>
    <col min="10166" max="10166" width="22.140625" style="106" bestFit="1" customWidth="1"/>
    <col min="10167" max="10167" width="18" style="106" bestFit="1" customWidth="1"/>
    <col min="10168" max="10168" width="22.140625" style="106" bestFit="1" customWidth="1"/>
    <col min="10169" max="10169" width="18" style="106" bestFit="1" customWidth="1"/>
    <col min="10170" max="10170" width="22.140625" style="106" bestFit="1" customWidth="1"/>
    <col min="10171" max="10171" width="18" style="106" bestFit="1" customWidth="1"/>
    <col min="10172" max="10172" width="22.140625" style="106" bestFit="1" customWidth="1"/>
    <col min="10173" max="10173" width="15" style="106" bestFit="1" customWidth="1"/>
    <col min="10174" max="10174" width="19" style="106" bestFit="1" customWidth="1"/>
    <col min="10175" max="10175" width="12.85546875" style="106" bestFit="1" customWidth="1"/>
    <col min="10176" max="10176" width="17.140625" style="106" bestFit="1" customWidth="1"/>
    <col min="10177" max="10177" width="15" style="106" bestFit="1" customWidth="1"/>
    <col min="10178" max="10178" width="19" style="106" bestFit="1" customWidth="1"/>
    <col min="10179" max="10179" width="12.85546875" style="106" bestFit="1" customWidth="1"/>
    <col min="10180" max="10181" width="17.140625" style="106" bestFit="1" customWidth="1"/>
    <col min="10182" max="10182" width="21.140625" style="106" bestFit="1" customWidth="1"/>
    <col min="10183" max="10183" width="5.140625" style="106" bestFit="1" customWidth="1"/>
    <col min="10184" max="10184" width="8.7109375" style="106" bestFit="1" customWidth="1"/>
    <col min="10185" max="10185" width="19" style="106" bestFit="1" customWidth="1"/>
    <col min="10186" max="10186" width="23.140625" style="106" bestFit="1" customWidth="1"/>
    <col min="10187" max="10187" width="10.7109375" style="106" bestFit="1" customWidth="1"/>
    <col min="10188" max="10189" width="15" style="106" bestFit="1" customWidth="1"/>
    <col min="10190" max="10190" width="19" style="106" bestFit="1" customWidth="1"/>
    <col min="10191" max="10191" width="11.85546875" style="106" bestFit="1" customWidth="1"/>
    <col min="10192" max="10192" width="16" style="106" bestFit="1" customWidth="1"/>
    <col min="10193" max="10193" width="11.85546875" style="106" bestFit="1" customWidth="1"/>
    <col min="10194" max="10194" width="16" style="106" bestFit="1" customWidth="1"/>
    <col min="10195" max="10195" width="11.85546875" style="106" bestFit="1" customWidth="1"/>
    <col min="10196" max="10196" width="16" style="106" bestFit="1" customWidth="1"/>
    <col min="10197" max="10197" width="11.85546875" style="106" bestFit="1" customWidth="1"/>
    <col min="10198" max="10198" width="16" style="106" bestFit="1" customWidth="1"/>
    <col min="10199" max="10199" width="10.7109375" style="106" bestFit="1" customWidth="1"/>
    <col min="10200" max="10200" width="15" style="106" bestFit="1" customWidth="1"/>
    <col min="10201" max="10201" width="8.7109375" style="106" bestFit="1" customWidth="1"/>
    <col min="10202" max="10202" width="12.85546875" style="106" bestFit="1" customWidth="1"/>
    <col min="10203" max="10203" width="6.85546875" style="106" bestFit="1" customWidth="1"/>
    <col min="10204" max="10205" width="10.7109375" style="106" bestFit="1" customWidth="1"/>
    <col min="10206" max="10206" width="8.7109375" style="106" bestFit="1" customWidth="1"/>
    <col min="10207" max="10207" width="10.7109375" style="106" bestFit="1" customWidth="1"/>
    <col min="10208" max="10208" width="12.85546875" style="106" bestFit="1" customWidth="1"/>
    <col min="10209" max="10209" width="10.7109375" style="106" bestFit="1" customWidth="1"/>
    <col min="10210" max="10210" width="12.85546875" style="106" bestFit="1" customWidth="1"/>
    <col min="10211" max="10212" width="8.7109375" style="106" bestFit="1" customWidth="1"/>
    <col min="10213" max="10215" width="9.7109375" style="106" bestFit="1" customWidth="1"/>
    <col min="10216" max="10217" width="15" style="106" bestFit="1" customWidth="1"/>
    <col min="10218" max="10218" width="17.140625" style="106" bestFit="1" customWidth="1"/>
    <col min="10219" max="10220" width="10.7109375" style="106" bestFit="1" customWidth="1"/>
    <col min="10221" max="10221" width="17.140625" style="106" bestFit="1" customWidth="1"/>
    <col min="10222" max="10223" width="15" style="106" bestFit="1" customWidth="1"/>
    <col min="10224" max="10225" width="21.140625" style="106" bestFit="1" customWidth="1"/>
    <col min="10226" max="10226" width="12.85546875" style="106" bestFit="1" customWidth="1"/>
    <col min="10227" max="10227" width="8.7109375" style="106" bestFit="1" customWidth="1"/>
    <col min="10228" max="10228" width="15" style="106" bestFit="1" customWidth="1"/>
    <col min="10229" max="10251" width="1.140625" style="106" customWidth="1"/>
    <col min="10252" max="10341" width="8.85546875" style="106"/>
    <col min="10342" max="10343" width="19" style="106" bestFit="1" customWidth="1"/>
    <col min="10344" max="10344" width="13.85546875" style="106" bestFit="1" customWidth="1"/>
    <col min="10345" max="10345" width="19" style="106" bestFit="1" customWidth="1"/>
    <col min="10346" max="10346" width="18" style="106" bestFit="1" customWidth="1"/>
    <col min="10347" max="10347" width="7.85546875" style="106" bestFit="1" customWidth="1"/>
    <col min="10348" max="10348" width="8.7109375" style="106" bestFit="1" customWidth="1"/>
    <col min="10349" max="10349" width="7.85546875" style="106" bestFit="1" customWidth="1"/>
    <col min="10350" max="10351" width="12.85546875" style="106" bestFit="1" customWidth="1"/>
    <col min="10352" max="10353" width="10.7109375" style="106" bestFit="1" customWidth="1"/>
    <col min="10354" max="10354" width="5.140625" style="106" bestFit="1" customWidth="1"/>
    <col min="10355" max="10355" width="6.85546875" style="106" bestFit="1" customWidth="1"/>
    <col min="10356" max="10356" width="5.140625" style="106" bestFit="1" customWidth="1"/>
    <col min="10357" max="10357" width="11.85546875" style="106" bestFit="1" customWidth="1"/>
    <col min="10358" max="10361" width="10.7109375" style="106" bestFit="1" customWidth="1"/>
    <col min="10362" max="10362" width="15" style="106" bestFit="1" customWidth="1"/>
    <col min="10363" max="10363" width="10.7109375" style="106" bestFit="1" customWidth="1"/>
    <col min="10364" max="10364" width="8.7109375" style="106" bestFit="1" customWidth="1"/>
    <col min="10365" max="10365" width="9.7109375" style="106" bestFit="1" customWidth="1"/>
    <col min="10366" max="10366" width="35.42578125" style="106" bestFit="1" customWidth="1"/>
    <col min="10367" max="10368" width="13.85546875" style="106" bestFit="1" customWidth="1"/>
    <col min="10369" max="10369" width="35.42578125" style="106" bestFit="1" customWidth="1"/>
    <col min="10370" max="10370" width="28.140625" style="106" bestFit="1" customWidth="1"/>
    <col min="10371" max="10371" width="15" style="106" bestFit="1" customWidth="1"/>
    <col min="10372" max="10375" width="17.140625" style="106" bestFit="1" customWidth="1"/>
    <col min="10376" max="10376" width="10.7109375" style="106" bestFit="1" customWidth="1"/>
    <col min="10377" max="10377" width="35.42578125" style="106" bestFit="1" customWidth="1"/>
    <col min="10378" max="10378" width="15" style="106" bestFit="1" customWidth="1"/>
    <col min="10379" max="10379" width="11.85546875" style="106" bestFit="1" customWidth="1"/>
    <col min="10380" max="10380" width="33.7109375" style="106" bestFit="1" customWidth="1"/>
    <col min="10381" max="10383" width="15" style="106" bestFit="1" customWidth="1"/>
    <col min="10384" max="10384" width="8.7109375" style="106" bestFit="1" customWidth="1"/>
    <col min="10385" max="10386" width="15" style="106" bestFit="1" customWidth="1"/>
    <col min="10387" max="10387" width="6.85546875" style="106" bestFit="1" customWidth="1"/>
    <col min="10388" max="10388" width="21.140625" style="106" bestFit="1" customWidth="1"/>
    <col min="10389" max="10389" width="23.140625" style="106" bestFit="1" customWidth="1"/>
    <col min="10390" max="10390" width="21.140625" style="106" bestFit="1" customWidth="1"/>
    <col min="10391" max="10393" width="19" style="106" bestFit="1" customWidth="1"/>
    <col min="10394" max="10395" width="17.140625" style="106" bestFit="1" customWidth="1"/>
    <col min="10396" max="10396" width="8.7109375" style="106" bestFit="1" customWidth="1"/>
    <col min="10397" max="10398" width="6.85546875" style="106" bestFit="1" customWidth="1"/>
    <col min="10399" max="10400" width="8.7109375" style="106" bestFit="1" customWidth="1"/>
    <col min="10401" max="10402" width="19" style="106" bestFit="1" customWidth="1"/>
    <col min="10403" max="10404" width="15" style="106" bestFit="1" customWidth="1"/>
    <col min="10405" max="10405" width="21.140625" style="106" bestFit="1" customWidth="1"/>
    <col min="10406" max="10407" width="19" style="106" bestFit="1" customWidth="1"/>
    <col min="10408" max="10408" width="15" style="106" bestFit="1" customWidth="1"/>
    <col min="10409" max="10409" width="23.140625" style="106" bestFit="1" customWidth="1"/>
    <col min="10410" max="10410" width="27.140625" style="106" bestFit="1" customWidth="1"/>
    <col min="10411" max="10412" width="23.140625" style="106" bestFit="1" customWidth="1"/>
    <col min="10413" max="10413" width="27.140625" style="106" bestFit="1" customWidth="1"/>
    <col min="10414" max="10414" width="23.140625" style="106" bestFit="1" customWidth="1"/>
    <col min="10415" max="10415" width="17.140625" style="106" bestFit="1" customWidth="1"/>
    <col min="10416" max="10416" width="19" style="106" bestFit="1" customWidth="1"/>
    <col min="10417" max="10417" width="17.140625" style="106" bestFit="1" customWidth="1"/>
    <col min="10418" max="10418" width="21.140625" style="106" bestFit="1" customWidth="1"/>
    <col min="10419" max="10419" width="18" style="106" bestFit="1" customWidth="1"/>
    <col min="10420" max="10420" width="22.140625" style="106" bestFit="1" customWidth="1"/>
    <col min="10421" max="10421" width="18" style="106" bestFit="1" customWidth="1"/>
    <col min="10422" max="10422" width="22.140625" style="106" bestFit="1" customWidth="1"/>
    <col min="10423" max="10423" width="18" style="106" bestFit="1" customWidth="1"/>
    <col min="10424" max="10424" width="22.140625" style="106" bestFit="1" customWidth="1"/>
    <col min="10425" max="10425" width="18" style="106" bestFit="1" customWidth="1"/>
    <col min="10426" max="10426" width="22.140625" style="106" bestFit="1" customWidth="1"/>
    <col min="10427" max="10427" width="18" style="106" bestFit="1" customWidth="1"/>
    <col min="10428" max="10428" width="22.140625" style="106" bestFit="1" customWidth="1"/>
    <col min="10429" max="10429" width="15" style="106" bestFit="1" customWidth="1"/>
    <col min="10430" max="10430" width="19" style="106" bestFit="1" customWidth="1"/>
    <col min="10431" max="10431" width="12.85546875" style="106" bestFit="1" customWidth="1"/>
    <col min="10432" max="10432" width="17.140625" style="106" bestFit="1" customWidth="1"/>
    <col min="10433" max="10433" width="15" style="106" bestFit="1" customWidth="1"/>
    <col min="10434" max="10434" width="19" style="106" bestFit="1" customWidth="1"/>
    <col min="10435" max="10435" width="12.85546875" style="106" bestFit="1" customWidth="1"/>
    <col min="10436" max="10437" width="17.140625" style="106" bestFit="1" customWidth="1"/>
    <col min="10438" max="10438" width="21.140625" style="106" bestFit="1" customWidth="1"/>
    <col min="10439" max="10439" width="5.140625" style="106" bestFit="1" customWidth="1"/>
    <col min="10440" max="10440" width="8.7109375" style="106" bestFit="1" customWidth="1"/>
    <col min="10441" max="10441" width="19" style="106" bestFit="1" customWidth="1"/>
    <col min="10442" max="10442" width="23.140625" style="106" bestFit="1" customWidth="1"/>
    <col min="10443" max="10443" width="10.7109375" style="106" bestFit="1" customWidth="1"/>
    <col min="10444" max="10445" width="15" style="106" bestFit="1" customWidth="1"/>
    <col min="10446" max="10446" width="19" style="106" bestFit="1" customWidth="1"/>
    <col min="10447" max="10447" width="11.85546875" style="106" bestFit="1" customWidth="1"/>
    <col min="10448" max="10448" width="16" style="106" bestFit="1" customWidth="1"/>
    <col min="10449" max="10449" width="11.85546875" style="106" bestFit="1" customWidth="1"/>
    <col min="10450" max="10450" width="16" style="106" bestFit="1" customWidth="1"/>
    <col min="10451" max="10451" width="11.85546875" style="106" bestFit="1" customWidth="1"/>
    <col min="10452" max="10452" width="16" style="106" bestFit="1" customWidth="1"/>
    <col min="10453" max="10453" width="11.85546875" style="106" bestFit="1" customWidth="1"/>
    <col min="10454" max="10454" width="16" style="106" bestFit="1" customWidth="1"/>
    <col min="10455" max="10455" width="10.7109375" style="106" bestFit="1" customWidth="1"/>
    <col min="10456" max="10456" width="15" style="106" bestFit="1" customWidth="1"/>
    <col min="10457" max="10457" width="8.7109375" style="106" bestFit="1" customWidth="1"/>
    <col min="10458" max="10458" width="12.85546875" style="106" bestFit="1" customWidth="1"/>
    <col min="10459" max="10459" width="6.85546875" style="106" bestFit="1" customWidth="1"/>
    <col min="10460" max="10461" width="10.7109375" style="106" bestFit="1" customWidth="1"/>
    <col min="10462" max="10462" width="8.7109375" style="106" bestFit="1" customWidth="1"/>
    <col min="10463" max="10463" width="10.7109375" style="106" bestFit="1" customWidth="1"/>
    <col min="10464" max="10464" width="12.85546875" style="106" bestFit="1" customWidth="1"/>
    <col min="10465" max="10465" width="10.7109375" style="106" bestFit="1" customWidth="1"/>
    <col min="10466" max="10466" width="12.85546875" style="106" bestFit="1" customWidth="1"/>
    <col min="10467" max="10468" width="8.7109375" style="106" bestFit="1" customWidth="1"/>
    <col min="10469" max="10471" width="9.7109375" style="106" bestFit="1" customWidth="1"/>
    <col min="10472" max="10473" width="15" style="106" bestFit="1" customWidth="1"/>
    <col min="10474" max="10474" width="17.140625" style="106" bestFit="1" customWidth="1"/>
    <col min="10475" max="10476" width="10.7109375" style="106" bestFit="1" customWidth="1"/>
    <col min="10477" max="10477" width="17.140625" style="106" bestFit="1" customWidth="1"/>
    <col min="10478" max="10479" width="15" style="106" bestFit="1" customWidth="1"/>
    <col min="10480" max="10481" width="21.140625" style="106" bestFit="1" customWidth="1"/>
    <col min="10482" max="10482" width="12.85546875" style="106" bestFit="1" customWidth="1"/>
    <col min="10483" max="10483" width="8.7109375" style="106" bestFit="1" customWidth="1"/>
    <col min="10484" max="10484" width="15" style="106" bestFit="1" customWidth="1"/>
    <col min="10485" max="10507" width="1.140625" style="106" customWidth="1"/>
    <col min="10508" max="10597" width="8.85546875" style="106"/>
    <col min="10598" max="10599" width="19" style="106" bestFit="1" customWidth="1"/>
    <col min="10600" max="10600" width="13.85546875" style="106" bestFit="1" customWidth="1"/>
    <col min="10601" max="10601" width="19" style="106" bestFit="1" customWidth="1"/>
    <col min="10602" max="10602" width="18" style="106" bestFit="1" customWidth="1"/>
    <col min="10603" max="10603" width="7.85546875" style="106" bestFit="1" customWidth="1"/>
    <col min="10604" max="10604" width="8.7109375" style="106" bestFit="1" customWidth="1"/>
    <col min="10605" max="10605" width="7.85546875" style="106" bestFit="1" customWidth="1"/>
    <col min="10606" max="10607" width="12.85546875" style="106" bestFit="1" customWidth="1"/>
    <col min="10608" max="10609" width="10.7109375" style="106" bestFit="1" customWidth="1"/>
    <col min="10610" max="10610" width="5.140625" style="106" bestFit="1" customWidth="1"/>
    <col min="10611" max="10611" width="6.85546875" style="106" bestFit="1" customWidth="1"/>
    <col min="10612" max="10612" width="5.140625" style="106" bestFit="1" customWidth="1"/>
    <col min="10613" max="10613" width="11.85546875" style="106" bestFit="1" customWidth="1"/>
    <col min="10614" max="10617" width="10.7109375" style="106" bestFit="1" customWidth="1"/>
    <col min="10618" max="10618" width="15" style="106" bestFit="1" customWidth="1"/>
    <col min="10619" max="10619" width="10.7109375" style="106" bestFit="1" customWidth="1"/>
    <col min="10620" max="10620" width="8.7109375" style="106" bestFit="1" customWidth="1"/>
    <col min="10621" max="10621" width="9.7109375" style="106" bestFit="1" customWidth="1"/>
    <col min="10622" max="10622" width="35.42578125" style="106" bestFit="1" customWidth="1"/>
    <col min="10623" max="10624" width="13.85546875" style="106" bestFit="1" customWidth="1"/>
    <col min="10625" max="10625" width="35.42578125" style="106" bestFit="1" customWidth="1"/>
    <col min="10626" max="10626" width="28.140625" style="106" bestFit="1" customWidth="1"/>
    <col min="10627" max="10627" width="15" style="106" bestFit="1" customWidth="1"/>
    <col min="10628" max="10631" width="17.140625" style="106" bestFit="1" customWidth="1"/>
    <col min="10632" max="10632" width="10.7109375" style="106" bestFit="1" customWidth="1"/>
    <col min="10633" max="10633" width="35.42578125" style="106" bestFit="1" customWidth="1"/>
    <col min="10634" max="10634" width="15" style="106" bestFit="1" customWidth="1"/>
    <col min="10635" max="10635" width="11.85546875" style="106" bestFit="1" customWidth="1"/>
    <col min="10636" max="10636" width="33.7109375" style="106" bestFit="1" customWidth="1"/>
    <col min="10637" max="10639" width="15" style="106" bestFit="1" customWidth="1"/>
    <col min="10640" max="10640" width="8.7109375" style="106" bestFit="1" customWidth="1"/>
    <col min="10641" max="10642" width="15" style="106" bestFit="1" customWidth="1"/>
    <col min="10643" max="10643" width="6.85546875" style="106" bestFit="1" customWidth="1"/>
    <col min="10644" max="10644" width="21.140625" style="106" bestFit="1" customWidth="1"/>
    <col min="10645" max="10645" width="23.140625" style="106" bestFit="1" customWidth="1"/>
    <col min="10646" max="10646" width="21.140625" style="106" bestFit="1" customWidth="1"/>
    <col min="10647" max="10649" width="19" style="106" bestFit="1" customWidth="1"/>
    <col min="10650" max="10651" width="17.140625" style="106" bestFit="1" customWidth="1"/>
    <col min="10652" max="10652" width="8.7109375" style="106" bestFit="1" customWidth="1"/>
    <col min="10653" max="10654" width="6.85546875" style="106" bestFit="1" customWidth="1"/>
    <col min="10655" max="10656" width="8.7109375" style="106" bestFit="1" customWidth="1"/>
    <col min="10657" max="10658" width="19" style="106" bestFit="1" customWidth="1"/>
    <col min="10659" max="10660" width="15" style="106" bestFit="1" customWidth="1"/>
    <col min="10661" max="10661" width="21.140625" style="106" bestFit="1" customWidth="1"/>
    <col min="10662" max="10663" width="19" style="106" bestFit="1" customWidth="1"/>
    <col min="10664" max="10664" width="15" style="106" bestFit="1" customWidth="1"/>
    <col min="10665" max="10665" width="23.140625" style="106" bestFit="1" customWidth="1"/>
    <col min="10666" max="10666" width="27.140625" style="106" bestFit="1" customWidth="1"/>
    <col min="10667" max="10668" width="23.140625" style="106" bestFit="1" customWidth="1"/>
    <col min="10669" max="10669" width="27.140625" style="106" bestFit="1" customWidth="1"/>
    <col min="10670" max="10670" width="23.140625" style="106" bestFit="1" customWidth="1"/>
    <col min="10671" max="10671" width="17.140625" style="106" bestFit="1" customWidth="1"/>
    <col min="10672" max="10672" width="19" style="106" bestFit="1" customWidth="1"/>
    <col min="10673" max="10673" width="17.140625" style="106" bestFit="1" customWidth="1"/>
    <col min="10674" max="10674" width="21.140625" style="106" bestFit="1" customWidth="1"/>
    <col min="10675" max="10675" width="18" style="106" bestFit="1" customWidth="1"/>
    <col min="10676" max="10676" width="22.140625" style="106" bestFit="1" customWidth="1"/>
    <col min="10677" max="10677" width="18" style="106" bestFit="1" customWidth="1"/>
    <col min="10678" max="10678" width="22.140625" style="106" bestFit="1" customWidth="1"/>
    <col min="10679" max="10679" width="18" style="106" bestFit="1" customWidth="1"/>
    <col min="10680" max="10680" width="22.140625" style="106" bestFit="1" customWidth="1"/>
    <col min="10681" max="10681" width="18" style="106" bestFit="1" customWidth="1"/>
    <col min="10682" max="10682" width="22.140625" style="106" bestFit="1" customWidth="1"/>
    <col min="10683" max="10683" width="18" style="106" bestFit="1" customWidth="1"/>
    <col min="10684" max="10684" width="22.140625" style="106" bestFit="1" customWidth="1"/>
    <col min="10685" max="10685" width="15" style="106" bestFit="1" customWidth="1"/>
    <col min="10686" max="10686" width="19" style="106" bestFit="1" customWidth="1"/>
    <col min="10687" max="10687" width="12.85546875" style="106" bestFit="1" customWidth="1"/>
    <col min="10688" max="10688" width="17.140625" style="106" bestFit="1" customWidth="1"/>
    <col min="10689" max="10689" width="15" style="106" bestFit="1" customWidth="1"/>
    <col min="10690" max="10690" width="19" style="106" bestFit="1" customWidth="1"/>
    <col min="10691" max="10691" width="12.85546875" style="106" bestFit="1" customWidth="1"/>
    <col min="10692" max="10693" width="17.140625" style="106" bestFit="1" customWidth="1"/>
    <col min="10694" max="10694" width="21.140625" style="106" bestFit="1" customWidth="1"/>
    <col min="10695" max="10695" width="5.140625" style="106" bestFit="1" customWidth="1"/>
    <col min="10696" max="10696" width="8.7109375" style="106" bestFit="1" customWidth="1"/>
    <col min="10697" max="10697" width="19" style="106" bestFit="1" customWidth="1"/>
    <col min="10698" max="10698" width="23.140625" style="106" bestFit="1" customWidth="1"/>
    <col min="10699" max="10699" width="10.7109375" style="106" bestFit="1" customWidth="1"/>
    <col min="10700" max="10701" width="15" style="106" bestFit="1" customWidth="1"/>
    <col min="10702" max="10702" width="19" style="106" bestFit="1" customWidth="1"/>
    <col min="10703" max="10703" width="11.85546875" style="106" bestFit="1" customWidth="1"/>
    <col min="10704" max="10704" width="16" style="106" bestFit="1" customWidth="1"/>
    <col min="10705" max="10705" width="11.85546875" style="106" bestFit="1" customWidth="1"/>
    <col min="10706" max="10706" width="16" style="106" bestFit="1" customWidth="1"/>
    <col min="10707" max="10707" width="11.85546875" style="106" bestFit="1" customWidth="1"/>
    <col min="10708" max="10708" width="16" style="106" bestFit="1" customWidth="1"/>
    <col min="10709" max="10709" width="11.85546875" style="106" bestFit="1" customWidth="1"/>
    <col min="10710" max="10710" width="16" style="106" bestFit="1" customWidth="1"/>
    <col min="10711" max="10711" width="10.7109375" style="106" bestFit="1" customWidth="1"/>
    <col min="10712" max="10712" width="15" style="106" bestFit="1" customWidth="1"/>
    <col min="10713" max="10713" width="8.7109375" style="106" bestFit="1" customWidth="1"/>
    <col min="10714" max="10714" width="12.85546875" style="106" bestFit="1" customWidth="1"/>
    <col min="10715" max="10715" width="6.85546875" style="106" bestFit="1" customWidth="1"/>
    <col min="10716" max="10717" width="10.7109375" style="106" bestFit="1" customWidth="1"/>
    <col min="10718" max="10718" width="8.7109375" style="106" bestFit="1" customWidth="1"/>
    <col min="10719" max="10719" width="10.7109375" style="106" bestFit="1" customWidth="1"/>
    <col min="10720" max="10720" width="12.85546875" style="106" bestFit="1" customWidth="1"/>
    <col min="10721" max="10721" width="10.7109375" style="106" bestFit="1" customWidth="1"/>
    <col min="10722" max="10722" width="12.85546875" style="106" bestFit="1" customWidth="1"/>
    <col min="10723" max="10724" width="8.7109375" style="106" bestFit="1" customWidth="1"/>
    <col min="10725" max="10727" width="9.7109375" style="106" bestFit="1" customWidth="1"/>
    <col min="10728" max="10729" width="15" style="106" bestFit="1" customWidth="1"/>
    <col min="10730" max="10730" width="17.140625" style="106" bestFit="1" customWidth="1"/>
    <col min="10731" max="10732" width="10.7109375" style="106" bestFit="1" customWidth="1"/>
    <col min="10733" max="10733" width="17.140625" style="106" bestFit="1" customWidth="1"/>
    <col min="10734" max="10735" width="15" style="106" bestFit="1" customWidth="1"/>
    <col min="10736" max="10737" width="21.140625" style="106" bestFit="1" customWidth="1"/>
    <col min="10738" max="10738" width="12.85546875" style="106" bestFit="1" customWidth="1"/>
    <col min="10739" max="10739" width="8.7109375" style="106" bestFit="1" customWidth="1"/>
    <col min="10740" max="10740" width="15" style="106" bestFit="1" customWidth="1"/>
    <col min="10741" max="10763" width="1.140625" style="106" customWidth="1"/>
    <col min="10764" max="10853" width="8.85546875" style="106"/>
    <col min="10854" max="10855" width="19" style="106" bestFit="1" customWidth="1"/>
    <col min="10856" max="10856" width="13.85546875" style="106" bestFit="1" customWidth="1"/>
    <col min="10857" max="10857" width="19" style="106" bestFit="1" customWidth="1"/>
    <col min="10858" max="10858" width="18" style="106" bestFit="1" customWidth="1"/>
    <col min="10859" max="10859" width="7.85546875" style="106" bestFit="1" customWidth="1"/>
    <col min="10860" max="10860" width="8.7109375" style="106" bestFit="1" customWidth="1"/>
    <col min="10861" max="10861" width="7.85546875" style="106" bestFit="1" customWidth="1"/>
    <col min="10862" max="10863" width="12.85546875" style="106" bestFit="1" customWidth="1"/>
    <col min="10864" max="10865" width="10.7109375" style="106" bestFit="1" customWidth="1"/>
    <col min="10866" max="10866" width="5.140625" style="106" bestFit="1" customWidth="1"/>
    <col min="10867" max="10867" width="6.85546875" style="106" bestFit="1" customWidth="1"/>
    <col min="10868" max="10868" width="5.140625" style="106" bestFit="1" customWidth="1"/>
    <col min="10869" max="10869" width="11.85546875" style="106" bestFit="1" customWidth="1"/>
    <col min="10870" max="10873" width="10.7109375" style="106" bestFit="1" customWidth="1"/>
    <col min="10874" max="10874" width="15" style="106" bestFit="1" customWidth="1"/>
    <col min="10875" max="10875" width="10.7109375" style="106" bestFit="1" customWidth="1"/>
    <col min="10876" max="10876" width="8.7109375" style="106" bestFit="1" customWidth="1"/>
    <col min="10877" max="10877" width="9.7109375" style="106" bestFit="1" customWidth="1"/>
    <col min="10878" max="10878" width="35.42578125" style="106" bestFit="1" customWidth="1"/>
    <col min="10879" max="10880" width="13.85546875" style="106" bestFit="1" customWidth="1"/>
    <col min="10881" max="10881" width="35.42578125" style="106" bestFit="1" customWidth="1"/>
    <col min="10882" max="10882" width="28.140625" style="106" bestFit="1" customWidth="1"/>
    <col min="10883" max="10883" width="15" style="106" bestFit="1" customWidth="1"/>
    <col min="10884" max="10887" width="17.140625" style="106" bestFit="1" customWidth="1"/>
    <col min="10888" max="10888" width="10.7109375" style="106" bestFit="1" customWidth="1"/>
    <col min="10889" max="10889" width="35.42578125" style="106" bestFit="1" customWidth="1"/>
    <col min="10890" max="10890" width="15" style="106" bestFit="1" customWidth="1"/>
    <col min="10891" max="10891" width="11.85546875" style="106" bestFit="1" customWidth="1"/>
    <col min="10892" max="10892" width="33.7109375" style="106" bestFit="1" customWidth="1"/>
    <col min="10893" max="10895" width="15" style="106" bestFit="1" customWidth="1"/>
    <col min="10896" max="10896" width="8.7109375" style="106" bestFit="1" customWidth="1"/>
    <col min="10897" max="10898" width="15" style="106" bestFit="1" customWidth="1"/>
    <col min="10899" max="10899" width="6.85546875" style="106" bestFit="1" customWidth="1"/>
    <col min="10900" max="10900" width="21.140625" style="106" bestFit="1" customWidth="1"/>
    <col min="10901" max="10901" width="23.140625" style="106" bestFit="1" customWidth="1"/>
    <col min="10902" max="10902" width="21.140625" style="106" bestFit="1" customWidth="1"/>
    <col min="10903" max="10905" width="19" style="106" bestFit="1" customWidth="1"/>
    <col min="10906" max="10907" width="17.140625" style="106" bestFit="1" customWidth="1"/>
    <col min="10908" max="10908" width="8.7109375" style="106" bestFit="1" customWidth="1"/>
    <col min="10909" max="10910" width="6.85546875" style="106" bestFit="1" customWidth="1"/>
    <col min="10911" max="10912" width="8.7109375" style="106" bestFit="1" customWidth="1"/>
    <col min="10913" max="10914" width="19" style="106" bestFit="1" customWidth="1"/>
    <col min="10915" max="10916" width="15" style="106" bestFit="1" customWidth="1"/>
    <col min="10917" max="10917" width="21.140625" style="106" bestFit="1" customWidth="1"/>
    <col min="10918" max="10919" width="19" style="106" bestFit="1" customWidth="1"/>
    <col min="10920" max="10920" width="15" style="106" bestFit="1" customWidth="1"/>
    <col min="10921" max="10921" width="23.140625" style="106" bestFit="1" customWidth="1"/>
    <col min="10922" max="10922" width="27.140625" style="106" bestFit="1" customWidth="1"/>
    <col min="10923" max="10924" width="23.140625" style="106" bestFit="1" customWidth="1"/>
    <col min="10925" max="10925" width="27.140625" style="106" bestFit="1" customWidth="1"/>
    <col min="10926" max="10926" width="23.140625" style="106" bestFit="1" customWidth="1"/>
    <col min="10927" max="10927" width="17.140625" style="106" bestFit="1" customWidth="1"/>
    <col min="10928" max="10928" width="19" style="106" bestFit="1" customWidth="1"/>
    <col min="10929" max="10929" width="17.140625" style="106" bestFit="1" customWidth="1"/>
    <col min="10930" max="10930" width="21.140625" style="106" bestFit="1" customWidth="1"/>
    <col min="10931" max="10931" width="18" style="106" bestFit="1" customWidth="1"/>
    <col min="10932" max="10932" width="22.140625" style="106" bestFit="1" customWidth="1"/>
    <col min="10933" max="10933" width="18" style="106" bestFit="1" customWidth="1"/>
    <col min="10934" max="10934" width="22.140625" style="106" bestFit="1" customWidth="1"/>
    <col min="10935" max="10935" width="18" style="106" bestFit="1" customWidth="1"/>
    <col min="10936" max="10936" width="22.140625" style="106" bestFit="1" customWidth="1"/>
    <col min="10937" max="10937" width="18" style="106" bestFit="1" customWidth="1"/>
    <col min="10938" max="10938" width="22.140625" style="106" bestFit="1" customWidth="1"/>
    <col min="10939" max="10939" width="18" style="106" bestFit="1" customWidth="1"/>
    <col min="10940" max="10940" width="22.140625" style="106" bestFit="1" customWidth="1"/>
    <col min="10941" max="10941" width="15" style="106" bestFit="1" customWidth="1"/>
    <col min="10942" max="10942" width="19" style="106" bestFit="1" customWidth="1"/>
    <col min="10943" max="10943" width="12.85546875" style="106" bestFit="1" customWidth="1"/>
    <col min="10944" max="10944" width="17.140625" style="106" bestFit="1" customWidth="1"/>
    <col min="10945" max="10945" width="15" style="106" bestFit="1" customWidth="1"/>
    <col min="10946" max="10946" width="19" style="106" bestFit="1" customWidth="1"/>
    <col min="10947" max="10947" width="12.85546875" style="106" bestFit="1" customWidth="1"/>
    <col min="10948" max="10949" width="17.140625" style="106" bestFit="1" customWidth="1"/>
    <col min="10950" max="10950" width="21.140625" style="106" bestFit="1" customWidth="1"/>
    <col min="10951" max="10951" width="5.140625" style="106" bestFit="1" customWidth="1"/>
    <col min="10952" max="10952" width="8.7109375" style="106" bestFit="1" customWidth="1"/>
    <col min="10953" max="10953" width="19" style="106" bestFit="1" customWidth="1"/>
    <col min="10954" max="10954" width="23.140625" style="106" bestFit="1" customWidth="1"/>
    <col min="10955" max="10955" width="10.7109375" style="106" bestFit="1" customWidth="1"/>
    <col min="10956" max="10957" width="15" style="106" bestFit="1" customWidth="1"/>
    <col min="10958" max="10958" width="19" style="106" bestFit="1" customWidth="1"/>
    <col min="10959" max="10959" width="11.85546875" style="106" bestFit="1" customWidth="1"/>
    <col min="10960" max="10960" width="16" style="106" bestFit="1" customWidth="1"/>
    <col min="10961" max="10961" width="11.85546875" style="106" bestFit="1" customWidth="1"/>
    <col min="10962" max="10962" width="16" style="106" bestFit="1" customWidth="1"/>
    <col min="10963" max="10963" width="11.85546875" style="106" bestFit="1" customWidth="1"/>
    <col min="10964" max="10964" width="16" style="106" bestFit="1" customWidth="1"/>
    <col min="10965" max="10965" width="11.85546875" style="106" bestFit="1" customWidth="1"/>
    <col min="10966" max="10966" width="16" style="106" bestFit="1" customWidth="1"/>
    <col min="10967" max="10967" width="10.7109375" style="106" bestFit="1" customWidth="1"/>
    <col min="10968" max="10968" width="15" style="106" bestFit="1" customWidth="1"/>
    <col min="10969" max="10969" width="8.7109375" style="106" bestFit="1" customWidth="1"/>
    <col min="10970" max="10970" width="12.85546875" style="106" bestFit="1" customWidth="1"/>
    <col min="10971" max="10971" width="6.85546875" style="106" bestFit="1" customWidth="1"/>
    <col min="10972" max="10973" width="10.7109375" style="106" bestFit="1" customWidth="1"/>
    <col min="10974" max="10974" width="8.7109375" style="106" bestFit="1" customWidth="1"/>
    <col min="10975" max="10975" width="10.7109375" style="106" bestFit="1" customWidth="1"/>
    <col min="10976" max="10976" width="12.85546875" style="106" bestFit="1" customWidth="1"/>
    <col min="10977" max="10977" width="10.7109375" style="106" bestFit="1" customWidth="1"/>
    <col min="10978" max="10978" width="12.85546875" style="106" bestFit="1" customWidth="1"/>
    <col min="10979" max="10980" width="8.7109375" style="106" bestFit="1" customWidth="1"/>
    <col min="10981" max="10983" width="9.7109375" style="106" bestFit="1" customWidth="1"/>
    <col min="10984" max="10985" width="15" style="106" bestFit="1" customWidth="1"/>
    <col min="10986" max="10986" width="17.140625" style="106" bestFit="1" customWidth="1"/>
    <col min="10987" max="10988" width="10.7109375" style="106" bestFit="1" customWidth="1"/>
    <col min="10989" max="10989" width="17.140625" style="106" bestFit="1" customWidth="1"/>
    <col min="10990" max="10991" width="15" style="106" bestFit="1" customWidth="1"/>
    <col min="10992" max="10993" width="21.140625" style="106" bestFit="1" customWidth="1"/>
    <col min="10994" max="10994" width="12.85546875" style="106" bestFit="1" customWidth="1"/>
    <col min="10995" max="10995" width="8.7109375" style="106" bestFit="1" customWidth="1"/>
    <col min="10996" max="10996" width="15" style="106" bestFit="1" customWidth="1"/>
    <col min="10997" max="11019" width="1.140625" style="106" customWidth="1"/>
    <col min="11020" max="11109" width="8.85546875" style="106"/>
    <col min="11110" max="11111" width="19" style="106" bestFit="1" customWidth="1"/>
    <col min="11112" max="11112" width="13.85546875" style="106" bestFit="1" customWidth="1"/>
    <col min="11113" max="11113" width="19" style="106" bestFit="1" customWidth="1"/>
    <col min="11114" max="11114" width="18" style="106" bestFit="1" customWidth="1"/>
    <col min="11115" max="11115" width="7.85546875" style="106" bestFit="1" customWidth="1"/>
    <col min="11116" max="11116" width="8.7109375" style="106" bestFit="1" customWidth="1"/>
    <col min="11117" max="11117" width="7.85546875" style="106" bestFit="1" customWidth="1"/>
    <col min="11118" max="11119" width="12.85546875" style="106" bestFit="1" customWidth="1"/>
    <col min="11120" max="11121" width="10.7109375" style="106" bestFit="1" customWidth="1"/>
    <col min="11122" max="11122" width="5.140625" style="106" bestFit="1" customWidth="1"/>
    <col min="11123" max="11123" width="6.85546875" style="106" bestFit="1" customWidth="1"/>
    <col min="11124" max="11124" width="5.140625" style="106" bestFit="1" customWidth="1"/>
    <col min="11125" max="11125" width="11.85546875" style="106" bestFit="1" customWidth="1"/>
    <col min="11126" max="11129" width="10.7109375" style="106" bestFit="1" customWidth="1"/>
    <col min="11130" max="11130" width="15" style="106" bestFit="1" customWidth="1"/>
    <col min="11131" max="11131" width="10.7109375" style="106" bestFit="1" customWidth="1"/>
    <col min="11132" max="11132" width="8.7109375" style="106" bestFit="1" customWidth="1"/>
    <col min="11133" max="11133" width="9.7109375" style="106" bestFit="1" customWidth="1"/>
    <col min="11134" max="11134" width="35.42578125" style="106" bestFit="1" customWidth="1"/>
    <col min="11135" max="11136" width="13.85546875" style="106" bestFit="1" customWidth="1"/>
    <col min="11137" max="11137" width="35.42578125" style="106" bestFit="1" customWidth="1"/>
    <col min="11138" max="11138" width="28.140625" style="106" bestFit="1" customWidth="1"/>
    <col min="11139" max="11139" width="15" style="106" bestFit="1" customWidth="1"/>
    <col min="11140" max="11143" width="17.140625" style="106" bestFit="1" customWidth="1"/>
    <col min="11144" max="11144" width="10.7109375" style="106" bestFit="1" customWidth="1"/>
    <col min="11145" max="11145" width="35.42578125" style="106" bestFit="1" customWidth="1"/>
    <col min="11146" max="11146" width="15" style="106" bestFit="1" customWidth="1"/>
    <col min="11147" max="11147" width="11.85546875" style="106" bestFit="1" customWidth="1"/>
    <col min="11148" max="11148" width="33.7109375" style="106" bestFit="1" customWidth="1"/>
    <col min="11149" max="11151" width="15" style="106" bestFit="1" customWidth="1"/>
    <col min="11152" max="11152" width="8.7109375" style="106" bestFit="1" customWidth="1"/>
    <col min="11153" max="11154" width="15" style="106" bestFit="1" customWidth="1"/>
    <col min="11155" max="11155" width="6.85546875" style="106" bestFit="1" customWidth="1"/>
    <col min="11156" max="11156" width="21.140625" style="106" bestFit="1" customWidth="1"/>
    <col min="11157" max="11157" width="23.140625" style="106" bestFit="1" customWidth="1"/>
    <col min="11158" max="11158" width="21.140625" style="106" bestFit="1" customWidth="1"/>
    <col min="11159" max="11161" width="19" style="106" bestFit="1" customWidth="1"/>
    <col min="11162" max="11163" width="17.140625" style="106" bestFit="1" customWidth="1"/>
    <col min="11164" max="11164" width="8.7109375" style="106" bestFit="1" customWidth="1"/>
    <col min="11165" max="11166" width="6.85546875" style="106" bestFit="1" customWidth="1"/>
    <col min="11167" max="11168" width="8.7109375" style="106" bestFit="1" customWidth="1"/>
    <col min="11169" max="11170" width="19" style="106" bestFit="1" customWidth="1"/>
    <col min="11171" max="11172" width="15" style="106" bestFit="1" customWidth="1"/>
    <col min="11173" max="11173" width="21.140625" style="106" bestFit="1" customWidth="1"/>
    <col min="11174" max="11175" width="19" style="106" bestFit="1" customWidth="1"/>
    <col min="11176" max="11176" width="15" style="106" bestFit="1" customWidth="1"/>
    <col min="11177" max="11177" width="23.140625" style="106" bestFit="1" customWidth="1"/>
    <col min="11178" max="11178" width="27.140625" style="106" bestFit="1" customWidth="1"/>
    <col min="11179" max="11180" width="23.140625" style="106" bestFit="1" customWidth="1"/>
    <col min="11181" max="11181" width="27.140625" style="106" bestFit="1" customWidth="1"/>
    <col min="11182" max="11182" width="23.140625" style="106" bestFit="1" customWidth="1"/>
    <col min="11183" max="11183" width="17.140625" style="106" bestFit="1" customWidth="1"/>
    <col min="11184" max="11184" width="19" style="106" bestFit="1" customWidth="1"/>
    <col min="11185" max="11185" width="17.140625" style="106" bestFit="1" customWidth="1"/>
    <col min="11186" max="11186" width="21.140625" style="106" bestFit="1" customWidth="1"/>
    <col min="11187" max="11187" width="18" style="106" bestFit="1" customWidth="1"/>
    <col min="11188" max="11188" width="22.140625" style="106" bestFit="1" customWidth="1"/>
    <col min="11189" max="11189" width="18" style="106" bestFit="1" customWidth="1"/>
    <col min="11190" max="11190" width="22.140625" style="106" bestFit="1" customWidth="1"/>
    <col min="11191" max="11191" width="18" style="106" bestFit="1" customWidth="1"/>
    <col min="11192" max="11192" width="22.140625" style="106" bestFit="1" customWidth="1"/>
    <col min="11193" max="11193" width="18" style="106" bestFit="1" customWidth="1"/>
    <col min="11194" max="11194" width="22.140625" style="106" bestFit="1" customWidth="1"/>
    <col min="11195" max="11195" width="18" style="106" bestFit="1" customWidth="1"/>
    <col min="11196" max="11196" width="22.140625" style="106" bestFit="1" customWidth="1"/>
    <col min="11197" max="11197" width="15" style="106" bestFit="1" customWidth="1"/>
    <col min="11198" max="11198" width="19" style="106" bestFit="1" customWidth="1"/>
    <col min="11199" max="11199" width="12.85546875" style="106" bestFit="1" customWidth="1"/>
    <col min="11200" max="11200" width="17.140625" style="106" bestFit="1" customWidth="1"/>
    <col min="11201" max="11201" width="15" style="106" bestFit="1" customWidth="1"/>
    <col min="11202" max="11202" width="19" style="106" bestFit="1" customWidth="1"/>
    <col min="11203" max="11203" width="12.85546875" style="106" bestFit="1" customWidth="1"/>
    <col min="11204" max="11205" width="17.140625" style="106" bestFit="1" customWidth="1"/>
    <col min="11206" max="11206" width="21.140625" style="106" bestFit="1" customWidth="1"/>
    <col min="11207" max="11207" width="5.140625" style="106" bestFit="1" customWidth="1"/>
    <col min="11208" max="11208" width="8.7109375" style="106" bestFit="1" customWidth="1"/>
    <col min="11209" max="11209" width="19" style="106" bestFit="1" customWidth="1"/>
    <col min="11210" max="11210" width="23.140625" style="106" bestFit="1" customWidth="1"/>
    <col min="11211" max="11211" width="10.7109375" style="106" bestFit="1" customWidth="1"/>
    <col min="11212" max="11213" width="15" style="106" bestFit="1" customWidth="1"/>
    <col min="11214" max="11214" width="19" style="106" bestFit="1" customWidth="1"/>
    <col min="11215" max="11215" width="11.85546875" style="106" bestFit="1" customWidth="1"/>
    <col min="11216" max="11216" width="16" style="106" bestFit="1" customWidth="1"/>
    <col min="11217" max="11217" width="11.85546875" style="106" bestFit="1" customWidth="1"/>
    <col min="11218" max="11218" width="16" style="106" bestFit="1" customWidth="1"/>
    <col min="11219" max="11219" width="11.85546875" style="106" bestFit="1" customWidth="1"/>
    <col min="11220" max="11220" width="16" style="106" bestFit="1" customWidth="1"/>
    <col min="11221" max="11221" width="11.85546875" style="106" bestFit="1" customWidth="1"/>
    <col min="11222" max="11222" width="16" style="106" bestFit="1" customWidth="1"/>
    <col min="11223" max="11223" width="10.7109375" style="106" bestFit="1" customWidth="1"/>
    <col min="11224" max="11224" width="15" style="106" bestFit="1" customWidth="1"/>
    <col min="11225" max="11225" width="8.7109375" style="106" bestFit="1" customWidth="1"/>
    <col min="11226" max="11226" width="12.85546875" style="106" bestFit="1" customWidth="1"/>
    <col min="11227" max="11227" width="6.85546875" style="106" bestFit="1" customWidth="1"/>
    <col min="11228" max="11229" width="10.7109375" style="106" bestFit="1" customWidth="1"/>
    <col min="11230" max="11230" width="8.7109375" style="106" bestFit="1" customWidth="1"/>
    <col min="11231" max="11231" width="10.7109375" style="106" bestFit="1" customWidth="1"/>
    <col min="11232" max="11232" width="12.85546875" style="106" bestFit="1" customWidth="1"/>
    <col min="11233" max="11233" width="10.7109375" style="106" bestFit="1" customWidth="1"/>
    <col min="11234" max="11234" width="12.85546875" style="106" bestFit="1" customWidth="1"/>
    <col min="11235" max="11236" width="8.7109375" style="106" bestFit="1" customWidth="1"/>
    <col min="11237" max="11239" width="9.7109375" style="106" bestFit="1" customWidth="1"/>
    <col min="11240" max="11241" width="15" style="106" bestFit="1" customWidth="1"/>
    <col min="11242" max="11242" width="17.140625" style="106" bestFit="1" customWidth="1"/>
    <col min="11243" max="11244" width="10.7109375" style="106" bestFit="1" customWidth="1"/>
    <col min="11245" max="11245" width="17.140625" style="106" bestFit="1" customWidth="1"/>
    <col min="11246" max="11247" width="15" style="106" bestFit="1" customWidth="1"/>
    <col min="11248" max="11249" width="21.140625" style="106" bestFit="1" customWidth="1"/>
    <col min="11250" max="11250" width="12.85546875" style="106" bestFit="1" customWidth="1"/>
    <col min="11251" max="11251" width="8.7109375" style="106" bestFit="1" customWidth="1"/>
    <col min="11252" max="11252" width="15" style="106" bestFit="1" customWidth="1"/>
    <col min="11253" max="11275" width="1.140625" style="106" customWidth="1"/>
    <col min="11276" max="11365" width="8.85546875" style="106"/>
    <col min="11366" max="11367" width="19" style="106" bestFit="1" customWidth="1"/>
    <col min="11368" max="11368" width="13.85546875" style="106" bestFit="1" customWidth="1"/>
    <col min="11369" max="11369" width="19" style="106" bestFit="1" customWidth="1"/>
    <col min="11370" max="11370" width="18" style="106" bestFit="1" customWidth="1"/>
    <col min="11371" max="11371" width="7.85546875" style="106" bestFit="1" customWidth="1"/>
    <col min="11372" max="11372" width="8.7109375" style="106" bestFit="1" customWidth="1"/>
    <col min="11373" max="11373" width="7.85546875" style="106" bestFit="1" customWidth="1"/>
    <col min="11374" max="11375" width="12.85546875" style="106" bestFit="1" customWidth="1"/>
    <col min="11376" max="11377" width="10.7109375" style="106" bestFit="1" customWidth="1"/>
    <col min="11378" max="11378" width="5.140625" style="106" bestFit="1" customWidth="1"/>
    <col min="11379" max="11379" width="6.85546875" style="106" bestFit="1" customWidth="1"/>
    <col min="11380" max="11380" width="5.140625" style="106" bestFit="1" customWidth="1"/>
    <col min="11381" max="11381" width="11.85546875" style="106" bestFit="1" customWidth="1"/>
    <col min="11382" max="11385" width="10.7109375" style="106" bestFit="1" customWidth="1"/>
    <col min="11386" max="11386" width="15" style="106" bestFit="1" customWidth="1"/>
    <col min="11387" max="11387" width="10.7109375" style="106" bestFit="1" customWidth="1"/>
    <col min="11388" max="11388" width="8.7109375" style="106" bestFit="1" customWidth="1"/>
    <col min="11389" max="11389" width="9.7109375" style="106" bestFit="1" customWidth="1"/>
    <col min="11390" max="11390" width="35.42578125" style="106" bestFit="1" customWidth="1"/>
    <col min="11391" max="11392" width="13.85546875" style="106" bestFit="1" customWidth="1"/>
    <col min="11393" max="11393" width="35.42578125" style="106" bestFit="1" customWidth="1"/>
    <col min="11394" max="11394" width="28.140625" style="106" bestFit="1" customWidth="1"/>
    <col min="11395" max="11395" width="15" style="106" bestFit="1" customWidth="1"/>
    <col min="11396" max="11399" width="17.140625" style="106" bestFit="1" customWidth="1"/>
    <col min="11400" max="11400" width="10.7109375" style="106" bestFit="1" customWidth="1"/>
    <col min="11401" max="11401" width="35.42578125" style="106" bestFit="1" customWidth="1"/>
    <col min="11402" max="11402" width="15" style="106" bestFit="1" customWidth="1"/>
    <col min="11403" max="11403" width="11.85546875" style="106" bestFit="1" customWidth="1"/>
    <col min="11404" max="11404" width="33.7109375" style="106" bestFit="1" customWidth="1"/>
    <col min="11405" max="11407" width="15" style="106" bestFit="1" customWidth="1"/>
    <col min="11408" max="11408" width="8.7109375" style="106" bestFit="1" customWidth="1"/>
    <col min="11409" max="11410" width="15" style="106" bestFit="1" customWidth="1"/>
    <col min="11411" max="11411" width="6.85546875" style="106" bestFit="1" customWidth="1"/>
    <col min="11412" max="11412" width="21.140625" style="106" bestFit="1" customWidth="1"/>
    <col min="11413" max="11413" width="23.140625" style="106" bestFit="1" customWidth="1"/>
    <col min="11414" max="11414" width="21.140625" style="106" bestFit="1" customWidth="1"/>
    <col min="11415" max="11417" width="19" style="106" bestFit="1" customWidth="1"/>
    <col min="11418" max="11419" width="17.140625" style="106" bestFit="1" customWidth="1"/>
    <col min="11420" max="11420" width="8.7109375" style="106" bestFit="1" customWidth="1"/>
    <col min="11421" max="11422" width="6.85546875" style="106" bestFit="1" customWidth="1"/>
    <col min="11423" max="11424" width="8.7109375" style="106" bestFit="1" customWidth="1"/>
    <col min="11425" max="11426" width="19" style="106" bestFit="1" customWidth="1"/>
    <col min="11427" max="11428" width="15" style="106" bestFit="1" customWidth="1"/>
    <col min="11429" max="11429" width="21.140625" style="106" bestFit="1" customWidth="1"/>
    <col min="11430" max="11431" width="19" style="106" bestFit="1" customWidth="1"/>
    <col min="11432" max="11432" width="15" style="106" bestFit="1" customWidth="1"/>
    <col min="11433" max="11433" width="23.140625" style="106" bestFit="1" customWidth="1"/>
    <col min="11434" max="11434" width="27.140625" style="106" bestFit="1" customWidth="1"/>
    <col min="11435" max="11436" width="23.140625" style="106" bestFit="1" customWidth="1"/>
    <col min="11437" max="11437" width="27.140625" style="106" bestFit="1" customWidth="1"/>
    <col min="11438" max="11438" width="23.140625" style="106" bestFit="1" customWidth="1"/>
    <col min="11439" max="11439" width="17.140625" style="106" bestFit="1" customWidth="1"/>
    <col min="11440" max="11440" width="19" style="106" bestFit="1" customWidth="1"/>
    <col min="11441" max="11441" width="17.140625" style="106" bestFit="1" customWidth="1"/>
    <col min="11442" max="11442" width="21.140625" style="106" bestFit="1" customWidth="1"/>
    <col min="11443" max="11443" width="18" style="106" bestFit="1" customWidth="1"/>
    <col min="11444" max="11444" width="22.140625" style="106" bestFit="1" customWidth="1"/>
    <col min="11445" max="11445" width="18" style="106" bestFit="1" customWidth="1"/>
    <col min="11446" max="11446" width="22.140625" style="106" bestFit="1" customWidth="1"/>
    <col min="11447" max="11447" width="18" style="106" bestFit="1" customWidth="1"/>
    <col min="11448" max="11448" width="22.140625" style="106" bestFit="1" customWidth="1"/>
    <col min="11449" max="11449" width="18" style="106" bestFit="1" customWidth="1"/>
    <col min="11450" max="11450" width="22.140625" style="106" bestFit="1" customWidth="1"/>
    <col min="11451" max="11451" width="18" style="106" bestFit="1" customWidth="1"/>
    <col min="11452" max="11452" width="22.140625" style="106" bestFit="1" customWidth="1"/>
    <col min="11453" max="11453" width="15" style="106" bestFit="1" customWidth="1"/>
    <col min="11454" max="11454" width="19" style="106" bestFit="1" customWidth="1"/>
    <col min="11455" max="11455" width="12.85546875" style="106" bestFit="1" customWidth="1"/>
    <col min="11456" max="11456" width="17.140625" style="106" bestFit="1" customWidth="1"/>
    <col min="11457" max="11457" width="15" style="106" bestFit="1" customWidth="1"/>
    <col min="11458" max="11458" width="19" style="106" bestFit="1" customWidth="1"/>
    <col min="11459" max="11459" width="12.85546875" style="106" bestFit="1" customWidth="1"/>
    <col min="11460" max="11461" width="17.140625" style="106" bestFit="1" customWidth="1"/>
    <col min="11462" max="11462" width="21.140625" style="106" bestFit="1" customWidth="1"/>
    <col min="11463" max="11463" width="5.140625" style="106" bestFit="1" customWidth="1"/>
    <col min="11464" max="11464" width="8.7109375" style="106" bestFit="1" customWidth="1"/>
    <col min="11465" max="11465" width="19" style="106" bestFit="1" customWidth="1"/>
    <col min="11466" max="11466" width="23.140625" style="106" bestFit="1" customWidth="1"/>
    <col min="11467" max="11467" width="10.7109375" style="106" bestFit="1" customWidth="1"/>
    <col min="11468" max="11469" width="15" style="106" bestFit="1" customWidth="1"/>
    <col min="11470" max="11470" width="19" style="106" bestFit="1" customWidth="1"/>
    <col min="11471" max="11471" width="11.85546875" style="106" bestFit="1" customWidth="1"/>
    <col min="11472" max="11472" width="16" style="106" bestFit="1" customWidth="1"/>
    <col min="11473" max="11473" width="11.85546875" style="106" bestFit="1" customWidth="1"/>
    <col min="11474" max="11474" width="16" style="106" bestFit="1" customWidth="1"/>
    <col min="11475" max="11475" width="11.85546875" style="106" bestFit="1" customWidth="1"/>
    <col min="11476" max="11476" width="16" style="106" bestFit="1" customWidth="1"/>
    <col min="11477" max="11477" width="11.85546875" style="106" bestFit="1" customWidth="1"/>
    <col min="11478" max="11478" width="16" style="106" bestFit="1" customWidth="1"/>
    <col min="11479" max="11479" width="10.7109375" style="106" bestFit="1" customWidth="1"/>
    <col min="11480" max="11480" width="15" style="106" bestFit="1" customWidth="1"/>
    <col min="11481" max="11481" width="8.7109375" style="106" bestFit="1" customWidth="1"/>
    <col min="11482" max="11482" width="12.85546875" style="106" bestFit="1" customWidth="1"/>
    <col min="11483" max="11483" width="6.85546875" style="106" bestFit="1" customWidth="1"/>
    <col min="11484" max="11485" width="10.7109375" style="106" bestFit="1" customWidth="1"/>
    <col min="11486" max="11486" width="8.7109375" style="106" bestFit="1" customWidth="1"/>
    <col min="11487" max="11487" width="10.7109375" style="106" bestFit="1" customWidth="1"/>
    <col min="11488" max="11488" width="12.85546875" style="106" bestFit="1" customWidth="1"/>
    <col min="11489" max="11489" width="10.7109375" style="106" bestFit="1" customWidth="1"/>
    <col min="11490" max="11490" width="12.85546875" style="106" bestFit="1" customWidth="1"/>
    <col min="11491" max="11492" width="8.7109375" style="106" bestFit="1" customWidth="1"/>
    <col min="11493" max="11495" width="9.7109375" style="106" bestFit="1" customWidth="1"/>
    <col min="11496" max="11497" width="15" style="106" bestFit="1" customWidth="1"/>
    <col min="11498" max="11498" width="17.140625" style="106" bestFit="1" customWidth="1"/>
    <col min="11499" max="11500" width="10.7109375" style="106" bestFit="1" customWidth="1"/>
    <col min="11501" max="11501" width="17.140625" style="106" bestFit="1" customWidth="1"/>
    <col min="11502" max="11503" width="15" style="106" bestFit="1" customWidth="1"/>
    <col min="11504" max="11505" width="21.140625" style="106" bestFit="1" customWidth="1"/>
    <col min="11506" max="11506" width="12.85546875" style="106" bestFit="1" customWidth="1"/>
    <col min="11507" max="11507" width="8.7109375" style="106" bestFit="1" customWidth="1"/>
    <col min="11508" max="11508" width="15" style="106" bestFit="1" customWidth="1"/>
    <col min="11509" max="11531" width="1.140625" style="106" customWidth="1"/>
    <col min="11532" max="11621" width="8.85546875" style="106"/>
    <col min="11622" max="11623" width="19" style="106" bestFit="1" customWidth="1"/>
    <col min="11624" max="11624" width="13.85546875" style="106" bestFit="1" customWidth="1"/>
    <col min="11625" max="11625" width="19" style="106" bestFit="1" customWidth="1"/>
    <col min="11626" max="11626" width="18" style="106" bestFit="1" customWidth="1"/>
    <col min="11627" max="11627" width="7.85546875" style="106" bestFit="1" customWidth="1"/>
    <col min="11628" max="11628" width="8.7109375" style="106" bestFit="1" customWidth="1"/>
    <col min="11629" max="11629" width="7.85546875" style="106" bestFit="1" customWidth="1"/>
    <col min="11630" max="11631" width="12.85546875" style="106" bestFit="1" customWidth="1"/>
    <col min="11632" max="11633" width="10.7109375" style="106" bestFit="1" customWidth="1"/>
    <col min="11634" max="11634" width="5.140625" style="106" bestFit="1" customWidth="1"/>
    <col min="11635" max="11635" width="6.85546875" style="106" bestFit="1" customWidth="1"/>
    <col min="11636" max="11636" width="5.140625" style="106" bestFit="1" customWidth="1"/>
    <col min="11637" max="11637" width="11.85546875" style="106" bestFit="1" customWidth="1"/>
    <col min="11638" max="11641" width="10.7109375" style="106" bestFit="1" customWidth="1"/>
    <col min="11642" max="11642" width="15" style="106" bestFit="1" customWidth="1"/>
    <col min="11643" max="11643" width="10.7109375" style="106" bestFit="1" customWidth="1"/>
    <col min="11644" max="11644" width="8.7109375" style="106" bestFit="1" customWidth="1"/>
    <col min="11645" max="11645" width="9.7109375" style="106" bestFit="1" customWidth="1"/>
    <col min="11646" max="11646" width="35.42578125" style="106" bestFit="1" customWidth="1"/>
    <col min="11647" max="11648" width="13.85546875" style="106" bestFit="1" customWidth="1"/>
    <col min="11649" max="11649" width="35.42578125" style="106" bestFit="1" customWidth="1"/>
    <col min="11650" max="11650" width="28.140625" style="106" bestFit="1" customWidth="1"/>
    <col min="11651" max="11651" width="15" style="106" bestFit="1" customWidth="1"/>
    <col min="11652" max="11655" width="17.140625" style="106" bestFit="1" customWidth="1"/>
    <col min="11656" max="11656" width="10.7109375" style="106" bestFit="1" customWidth="1"/>
    <col min="11657" max="11657" width="35.42578125" style="106" bestFit="1" customWidth="1"/>
    <col min="11658" max="11658" width="15" style="106" bestFit="1" customWidth="1"/>
    <col min="11659" max="11659" width="11.85546875" style="106" bestFit="1" customWidth="1"/>
    <col min="11660" max="11660" width="33.7109375" style="106" bestFit="1" customWidth="1"/>
    <col min="11661" max="11663" width="15" style="106" bestFit="1" customWidth="1"/>
    <col min="11664" max="11664" width="8.7109375" style="106" bestFit="1" customWidth="1"/>
    <col min="11665" max="11666" width="15" style="106" bestFit="1" customWidth="1"/>
    <col min="11667" max="11667" width="6.85546875" style="106" bestFit="1" customWidth="1"/>
    <col min="11668" max="11668" width="21.140625" style="106" bestFit="1" customWidth="1"/>
    <col min="11669" max="11669" width="23.140625" style="106" bestFit="1" customWidth="1"/>
    <col min="11670" max="11670" width="21.140625" style="106" bestFit="1" customWidth="1"/>
    <col min="11671" max="11673" width="19" style="106" bestFit="1" customWidth="1"/>
    <col min="11674" max="11675" width="17.140625" style="106" bestFit="1" customWidth="1"/>
    <col min="11676" max="11676" width="8.7109375" style="106" bestFit="1" customWidth="1"/>
    <col min="11677" max="11678" width="6.85546875" style="106" bestFit="1" customWidth="1"/>
    <col min="11679" max="11680" width="8.7109375" style="106" bestFit="1" customWidth="1"/>
    <col min="11681" max="11682" width="19" style="106" bestFit="1" customWidth="1"/>
    <col min="11683" max="11684" width="15" style="106" bestFit="1" customWidth="1"/>
    <col min="11685" max="11685" width="21.140625" style="106" bestFit="1" customWidth="1"/>
    <col min="11686" max="11687" width="19" style="106" bestFit="1" customWidth="1"/>
    <col min="11688" max="11688" width="15" style="106" bestFit="1" customWidth="1"/>
    <col min="11689" max="11689" width="23.140625" style="106" bestFit="1" customWidth="1"/>
    <col min="11690" max="11690" width="27.140625" style="106" bestFit="1" customWidth="1"/>
    <col min="11691" max="11692" width="23.140625" style="106" bestFit="1" customWidth="1"/>
    <col min="11693" max="11693" width="27.140625" style="106" bestFit="1" customWidth="1"/>
    <col min="11694" max="11694" width="23.140625" style="106" bestFit="1" customWidth="1"/>
    <col min="11695" max="11695" width="17.140625" style="106" bestFit="1" customWidth="1"/>
    <col min="11696" max="11696" width="19" style="106" bestFit="1" customWidth="1"/>
    <col min="11697" max="11697" width="17.140625" style="106" bestFit="1" customWidth="1"/>
    <col min="11698" max="11698" width="21.140625" style="106" bestFit="1" customWidth="1"/>
    <col min="11699" max="11699" width="18" style="106" bestFit="1" customWidth="1"/>
    <col min="11700" max="11700" width="22.140625" style="106" bestFit="1" customWidth="1"/>
    <col min="11701" max="11701" width="18" style="106" bestFit="1" customWidth="1"/>
    <col min="11702" max="11702" width="22.140625" style="106" bestFit="1" customWidth="1"/>
    <col min="11703" max="11703" width="18" style="106" bestFit="1" customWidth="1"/>
    <col min="11704" max="11704" width="22.140625" style="106" bestFit="1" customWidth="1"/>
    <col min="11705" max="11705" width="18" style="106" bestFit="1" customWidth="1"/>
    <col min="11706" max="11706" width="22.140625" style="106" bestFit="1" customWidth="1"/>
    <col min="11707" max="11707" width="18" style="106" bestFit="1" customWidth="1"/>
    <col min="11708" max="11708" width="22.140625" style="106" bestFit="1" customWidth="1"/>
    <col min="11709" max="11709" width="15" style="106" bestFit="1" customWidth="1"/>
    <col min="11710" max="11710" width="19" style="106" bestFit="1" customWidth="1"/>
    <col min="11711" max="11711" width="12.85546875" style="106" bestFit="1" customWidth="1"/>
    <col min="11712" max="11712" width="17.140625" style="106" bestFit="1" customWidth="1"/>
    <col min="11713" max="11713" width="15" style="106" bestFit="1" customWidth="1"/>
    <col min="11714" max="11714" width="19" style="106" bestFit="1" customWidth="1"/>
    <col min="11715" max="11715" width="12.85546875" style="106" bestFit="1" customWidth="1"/>
    <col min="11716" max="11717" width="17.140625" style="106" bestFit="1" customWidth="1"/>
    <col min="11718" max="11718" width="21.140625" style="106" bestFit="1" customWidth="1"/>
    <col min="11719" max="11719" width="5.140625" style="106" bestFit="1" customWidth="1"/>
    <col min="11720" max="11720" width="8.7109375" style="106" bestFit="1" customWidth="1"/>
    <col min="11721" max="11721" width="19" style="106" bestFit="1" customWidth="1"/>
    <col min="11722" max="11722" width="23.140625" style="106" bestFit="1" customWidth="1"/>
    <col min="11723" max="11723" width="10.7109375" style="106" bestFit="1" customWidth="1"/>
    <col min="11724" max="11725" width="15" style="106" bestFit="1" customWidth="1"/>
    <col min="11726" max="11726" width="19" style="106" bestFit="1" customWidth="1"/>
    <col min="11727" max="11727" width="11.85546875" style="106" bestFit="1" customWidth="1"/>
    <col min="11728" max="11728" width="16" style="106" bestFit="1" customWidth="1"/>
    <col min="11729" max="11729" width="11.85546875" style="106" bestFit="1" customWidth="1"/>
    <col min="11730" max="11730" width="16" style="106" bestFit="1" customWidth="1"/>
    <col min="11731" max="11731" width="11.85546875" style="106" bestFit="1" customWidth="1"/>
    <col min="11732" max="11732" width="16" style="106" bestFit="1" customWidth="1"/>
    <col min="11733" max="11733" width="11.85546875" style="106" bestFit="1" customWidth="1"/>
    <col min="11734" max="11734" width="16" style="106" bestFit="1" customWidth="1"/>
    <col min="11735" max="11735" width="10.7109375" style="106" bestFit="1" customWidth="1"/>
    <col min="11736" max="11736" width="15" style="106" bestFit="1" customWidth="1"/>
    <col min="11737" max="11737" width="8.7109375" style="106" bestFit="1" customWidth="1"/>
    <col min="11738" max="11738" width="12.85546875" style="106" bestFit="1" customWidth="1"/>
    <col min="11739" max="11739" width="6.85546875" style="106" bestFit="1" customWidth="1"/>
    <col min="11740" max="11741" width="10.7109375" style="106" bestFit="1" customWidth="1"/>
    <col min="11742" max="11742" width="8.7109375" style="106" bestFit="1" customWidth="1"/>
    <col min="11743" max="11743" width="10.7109375" style="106" bestFit="1" customWidth="1"/>
    <col min="11744" max="11744" width="12.85546875" style="106" bestFit="1" customWidth="1"/>
    <col min="11745" max="11745" width="10.7109375" style="106" bestFit="1" customWidth="1"/>
    <col min="11746" max="11746" width="12.85546875" style="106" bestFit="1" customWidth="1"/>
    <col min="11747" max="11748" width="8.7109375" style="106" bestFit="1" customWidth="1"/>
    <col min="11749" max="11751" width="9.7109375" style="106" bestFit="1" customWidth="1"/>
    <col min="11752" max="11753" width="15" style="106" bestFit="1" customWidth="1"/>
    <col min="11754" max="11754" width="17.140625" style="106" bestFit="1" customWidth="1"/>
    <col min="11755" max="11756" width="10.7109375" style="106" bestFit="1" customWidth="1"/>
    <col min="11757" max="11757" width="17.140625" style="106" bestFit="1" customWidth="1"/>
    <col min="11758" max="11759" width="15" style="106" bestFit="1" customWidth="1"/>
    <col min="11760" max="11761" width="21.140625" style="106" bestFit="1" customWidth="1"/>
    <col min="11762" max="11762" width="12.85546875" style="106" bestFit="1" customWidth="1"/>
    <col min="11763" max="11763" width="8.7109375" style="106" bestFit="1" customWidth="1"/>
    <col min="11764" max="11764" width="15" style="106" bestFit="1" customWidth="1"/>
    <col min="11765" max="11787" width="1.140625" style="106" customWidth="1"/>
    <col min="11788" max="11877" width="8.85546875" style="106"/>
    <col min="11878" max="11879" width="19" style="106" bestFit="1" customWidth="1"/>
    <col min="11880" max="11880" width="13.85546875" style="106" bestFit="1" customWidth="1"/>
    <col min="11881" max="11881" width="19" style="106" bestFit="1" customWidth="1"/>
    <col min="11882" max="11882" width="18" style="106" bestFit="1" customWidth="1"/>
    <col min="11883" max="11883" width="7.85546875" style="106" bestFit="1" customWidth="1"/>
    <col min="11884" max="11884" width="8.7109375" style="106" bestFit="1" customWidth="1"/>
    <col min="11885" max="11885" width="7.85546875" style="106" bestFit="1" customWidth="1"/>
    <col min="11886" max="11887" width="12.85546875" style="106" bestFit="1" customWidth="1"/>
    <col min="11888" max="11889" width="10.7109375" style="106" bestFit="1" customWidth="1"/>
    <col min="11890" max="11890" width="5.140625" style="106" bestFit="1" customWidth="1"/>
    <col min="11891" max="11891" width="6.85546875" style="106" bestFit="1" customWidth="1"/>
    <col min="11892" max="11892" width="5.140625" style="106" bestFit="1" customWidth="1"/>
    <col min="11893" max="11893" width="11.85546875" style="106" bestFit="1" customWidth="1"/>
    <col min="11894" max="11897" width="10.7109375" style="106" bestFit="1" customWidth="1"/>
    <col min="11898" max="11898" width="15" style="106" bestFit="1" customWidth="1"/>
    <col min="11899" max="11899" width="10.7109375" style="106" bestFit="1" customWidth="1"/>
    <col min="11900" max="11900" width="8.7109375" style="106" bestFit="1" customWidth="1"/>
    <col min="11901" max="11901" width="9.7109375" style="106" bestFit="1" customWidth="1"/>
    <col min="11902" max="11902" width="35.42578125" style="106" bestFit="1" customWidth="1"/>
    <col min="11903" max="11904" width="13.85546875" style="106" bestFit="1" customWidth="1"/>
    <col min="11905" max="11905" width="35.42578125" style="106" bestFit="1" customWidth="1"/>
    <col min="11906" max="11906" width="28.140625" style="106" bestFit="1" customWidth="1"/>
    <col min="11907" max="11907" width="15" style="106" bestFit="1" customWidth="1"/>
    <col min="11908" max="11911" width="17.140625" style="106" bestFit="1" customWidth="1"/>
    <col min="11912" max="11912" width="10.7109375" style="106" bestFit="1" customWidth="1"/>
    <col min="11913" max="11913" width="35.42578125" style="106" bestFit="1" customWidth="1"/>
    <col min="11914" max="11914" width="15" style="106" bestFit="1" customWidth="1"/>
    <col min="11915" max="11915" width="11.85546875" style="106" bestFit="1" customWidth="1"/>
    <col min="11916" max="11916" width="33.7109375" style="106" bestFit="1" customWidth="1"/>
    <col min="11917" max="11919" width="15" style="106" bestFit="1" customWidth="1"/>
    <col min="11920" max="11920" width="8.7109375" style="106" bestFit="1" customWidth="1"/>
    <col min="11921" max="11922" width="15" style="106" bestFit="1" customWidth="1"/>
    <col min="11923" max="11923" width="6.85546875" style="106" bestFit="1" customWidth="1"/>
    <col min="11924" max="11924" width="21.140625" style="106" bestFit="1" customWidth="1"/>
    <col min="11925" max="11925" width="23.140625" style="106" bestFit="1" customWidth="1"/>
    <col min="11926" max="11926" width="21.140625" style="106" bestFit="1" customWidth="1"/>
    <col min="11927" max="11929" width="19" style="106" bestFit="1" customWidth="1"/>
    <col min="11930" max="11931" width="17.140625" style="106" bestFit="1" customWidth="1"/>
    <col min="11932" max="11932" width="8.7109375" style="106" bestFit="1" customWidth="1"/>
    <col min="11933" max="11934" width="6.85546875" style="106" bestFit="1" customWidth="1"/>
    <col min="11935" max="11936" width="8.7109375" style="106" bestFit="1" customWidth="1"/>
    <col min="11937" max="11938" width="19" style="106" bestFit="1" customWidth="1"/>
    <col min="11939" max="11940" width="15" style="106" bestFit="1" customWidth="1"/>
    <col min="11941" max="11941" width="21.140625" style="106" bestFit="1" customWidth="1"/>
    <col min="11942" max="11943" width="19" style="106" bestFit="1" customWidth="1"/>
    <col min="11944" max="11944" width="15" style="106" bestFit="1" customWidth="1"/>
    <col min="11945" max="11945" width="23.140625" style="106" bestFit="1" customWidth="1"/>
    <col min="11946" max="11946" width="27.140625" style="106" bestFit="1" customWidth="1"/>
    <col min="11947" max="11948" width="23.140625" style="106" bestFit="1" customWidth="1"/>
    <col min="11949" max="11949" width="27.140625" style="106" bestFit="1" customWidth="1"/>
    <col min="11950" max="11950" width="23.140625" style="106" bestFit="1" customWidth="1"/>
    <col min="11951" max="11951" width="17.140625" style="106" bestFit="1" customWidth="1"/>
    <col min="11952" max="11952" width="19" style="106" bestFit="1" customWidth="1"/>
    <col min="11953" max="11953" width="17.140625" style="106" bestFit="1" customWidth="1"/>
    <col min="11954" max="11954" width="21.140625" style="106" bestFit="1" customWidth="1"/>
    <col min="11955" max="11955" width="18" style="106" bestFit="1" customWidth="1"/>
    <col min="11956" max="11956" width="22.140625" style="106" bestFit="1" customWidth="1"/>
    <col min="11957" max="11957" width="18" style="106" bestFit="1" customWidth="1"/>
    <col min="11958" max="11958" width="22.140625" style="106" bestFit="1" customWidth="1"/>
    <col min="11959" max="11959" width="18" style="106" bestFit="1" customWidth="1"/>
    <col min="11960" max="11960" width="22.140625" style="106" bestFit="1" customWidth="1"/>
    <col min="11961" max="11961" width="18" style="106" bestFit="1" customWidth="1"/>
    <col min="11962" max="11962" width="22.140625" style="106" bestFit="1" customWidth="1"/>
    <col min="11963" max="11963" width="18" style="106" bestFit="1" customWidth="1"/>
    <col min="11964" max="11964" width="22.140625" style="106" bestFit="1" customWidth="1"/>
    <col min="11965" max="11965" width="15" style="106" bestFit="1" customWidth="1"/>
    <col min="11966" max="11966" width="19" style="106" bestFit="1" customWidth="1"/>
    <col min="11967" max="11967" width="12.85546875" style="106" bestFit="1" customWidth="1"/>
    <col min="11968" max="11968" width="17.140625" style="106" bestFit="1" customWidth="1"/>
    <col min="11969" max="11969" width="15" style="106" bestFit="1" customWidth="1"/>
    <col min="11970" max="11970" width="19" style="106" bestFit="1" customWidth="1"/>
    <col min="11971" max="11971" width="12.85546875" style="106" bestFit="1" customWidth="1"/>
    <col min="11972" max="11973" width="17.140625" style="106" bestFit="1" customWidth="1"/>
    <col min="11974" max="11974" width="21.140625" style="106" bestFit="1" customWidth="1"/>
    <col min="11975" max="11975" width="5.140625" style="106" bestFit="1" customWidth="1"/>
    <col min="11976" max="11976" width="8.7109375" style="106" bestFit="1" customWidth="1"/>
    <col min="11977" max="11977" width="19" style="106" bestFit="1" customWidth="1"/>
    <col min="11978" max="11978" width="23.140625" style="106" bestFit="1" customWidth="1"/>
    <col min="11979" max="11979" width="10.7109375" style="106" bestFit="1" customWidth="1"/>
    <col min="11980" max="11981" width="15" style="106" bestFit="1" customWidth="1"/>
    <col min="11982" max="11982" width="19" style="106" bestFit="1" customWidth="1"/>
    <col min="11983" max="11983" width="11.85546875" style="106" bestFit="1" customWidth="1"/>
    <col min="11984" max="11984" width="16" style="106" bestFit="1" customWidth="1"/>
    <col min="11985" max="11985" width="11.85546875" style="106" bestFit="1" customWidth="1"/>
    <col min="11986" max="11986" width="16" style="106" bestFit="1" customWidth="1"/>
    <col min="11987" max="11987" width="11.85546875" style="106" bestFit="1" customWidth="1"/>
    <col min="11988" max="11988" width="16" style="106" bestFit="1" customWidth="1"/>
    <col min="11989" max="11989" width="11.85546875" style="106" bestFit="1" customWidth="1"/>
    <col min="11990" max="11990" width="16" style="106" bestFit="1" customWidth="1"/>
    <col min="11991" max="11991" width="10.7109375" style="106" bestFit="1" customWidth="1"/>
    <col min="11992" max="11992" width="15" style="106" bestFit="1" customWidth="1"/>
    <col min="11993" max="11993" width="8.7109375" style="106" bestFit="1" customWidth="1"/>
    <col min="11994" max="11994" width="12.85546875" style="106" bestFit="1" customWidth="1"/>
    <col min="11995" max="11995" width="6.85546875" style="106" bestFit="1" customWidth="1"/>
    <col min="11996" max="11997" width="10.7109375" style="106" bestFit="1" customWidth="1"/>
    <col min="11998" max="11998" width="8.7109375" style="106" bestFit="1" customWidth="1"/>
    <col min="11999" max="11999" width="10.7109375" style="106" bestFit="1" customWidth="1"/>
    <col min="12000" max="12000" width="12.85546875" style="106" bestFit="1" customWidth="1"/>
    <col min="12001" max="12001" width="10.7109375" style="106" bestFit="1" customWidth="1"/>
    <col min="12002" max="12002" width="12.85546875" style="106" bestFit="1" customWidth="1"/>
    <col min="12003" max="12004" width="8.7109375" style="106" bestFit="1" customWidth="1"/>
    <col min="12005" max="12007" width="9.7109375" style="106" bestFit="1" customWidth="1"/>
    <col min="12008" max="12009" width="15" style="106" bestFit="1" customWidth="1"/>
    <col min="12010" max="12010" width="17.140625" style="106" bestFit="1" customWidth="1"/>
    <col min="12011" max="12012" width="10.7109375" style="106" bestFit="1" customWidth="1"/>
    <col min="12013" max="12013" width="17.140625" style="106" bestFit="1" customWidth="1"/>
    <col min="12014" max="12015" width="15" style="106" bestFit="1" customWidth="1"/>
    <col min="12016" max="12017" width="21.140625" style="106" bestFit="1" customWidth="1"/>
    <col min="12018" max="12018" width="12.85546875" style="106" bestFit="1" customWidth="1"/>
    <col min="12019" max="12019" width="8.7109375" style="106" bestFit="1" customWidth="1"/>
    <col min="12020" max="12020" width="15" style="106" bestFit="1" customWidth="1"/>
    <col min="12021" max="12043" width="1.140625" style="106" customWidth="1"/>
    <col min="12044" max="12133" width="8.85546875" style="106"/>
    <col min="12134" max="12135" width="19" style="106" bestFit="1" customWidth="1"/>
    <col min="12136" max="12136" width="13.85546875" style="106" bestFit="1" customWidth="1"/>
    <col min="12137" max="12137" width="19" style="106" bestFit="1" customWidth="1"/>
    <col min="12138" max="12138" width="18" style="106" bestFit="1" customWidth="1"/>
    <col min="12139" max="12139" width="7.85546875" style="106" bestFit="1" customWidth="1"/>
    <col min="12140" max="12140" width="8.7109375" style="106" bestFit="1" customWidth="1"/>
    <col min="12141" max="12141" width="7.85546875" style="106" bestFit="1" customWidth="1"/>
    <col min="12142" max="12143" width="12.85546875" style="106" bestFit="1" customWidth="1"/>
    <col min="12144" max="12145" width="10.7109375" style="106" bestFit="1" customWidth="1"/>
    <col min="12146" max="12146" width="5.140625" style="106" bestFit="1" customWidth="1"/>
    <col min="12147" max="12147" width="6.85546875" style="106" bestFit="1" customWidth="1"/>
    <col min="12148" max="12148" width="5.140625" style="106" bestFit="1" customWidth="1"/>
    <col min="12149" max="12149" width="11.85546875" style="106" bestFit="1" customWidth="1"/>
    <col min="12150" max="12153" width="10.7109375" style="106" bestFit="1" customWidth="1"/>
    <col min="12154" max="12154" width="15" style="106" bestFit="1" customWidth="1"/>
    <col min="12155" max="12155" width="10.7109375" style="106" bestFit="1" customWidth="1"/>
    <col min="12156" max="12156" width="8.7109375" style="106" bestFit="1" customWidth="1"/>
    <col min="12157" max="12157" width="9.7109375" style="106" bestFit="1" customWidth="1"/>
    <col min="12158" max="12158" width="35.42578125" style="106" bestFit="1" customWidth="1"/>
    <col min="12159" max="12160" width="13.85546875" style="106" bestFit="1" customWidth="1"/>
    <col min="12161" max="12161" width="35.42578125" style="106" bestFit="1" customWidth="1"/>
    <col min="12162" max="12162" width="28.140625" style="106" bestFit="1" customWidth="1"/>
    <col min="12163" max="12163" width="15" style="106" bestFit="1" customWidth="1"/>
    <col min="12164" max="12167" width="17.140625" style="106" bestFit="1" customWidth="1"/>
    <col min="12168" max="12168" width="10.7109375" style="106" bestFit="1" customWidth="1"/>
    <col min="12169" max="12169" width="35.42578125" style="106" bestFit="1" customWidth="1"/>
    <col min="12170" max="12170" width="15" style="106" bestFit="1" customWidth="1"/>
    <col min="12171" max="12171" width="11.85546875" style="106" bestFit="1" customWidth="1"/>
    <col min="12172" max="12172" width="33.7109375" style="106" bestFit="1" customWidth="1"/>
    <col min="12173" max="12175" width="15" style="106" bestFit="1" customWidth="1"/>
    <col min="12176" max="12176" width="8.7109375" style="106" bestFit="1" customWidth="1"/>
    <col min="12177" max="12178" width="15" style="106" bestFit="1" customWidth="1"/>
    <col min="12179" max="12179" width="6.85546875" style="106" bestFit="1" customWidth="1"/>
    <col min="12180" max="12180" width="21.140625" style="106" bestFit="1" customWidth="1"/>
    <col min="12181" max="12181" width="23.140625" style="106" bestFit="1" customWidth="1"/>
    <col min="12182" max="12182" width="21.140625" style="106" bestFit="1" customWidth="1"/>
    <col min="12183" max="12185" width="19" style="106" bestFit="1" customWidth="1"/>
    <col min="12186" max="12187" width="17.140625" style="106" bestFit="1" customWidth="1"/>
    <col min="12188" max="12188" width="8.7109375" style="106" bestFit="1" customWidth="1"/>
    <col min="12189" max="12190" width="6.85546875" style="106" bestFit="1" customWidth="1"/>
    <col min="12191" max="12192" width="8.7109375" style="106" bestFit="1" customWidth="1"/>
    <col min="12193" max="12194" width="19" style="106" bestFit="1" customWidth="1"/>
    <col min="12195" max="12196" width="15" style="106" bestFit="1" customWidth="1"/>
    <col min="12197" max="12197" width="21.140625" style="106" bestFit="1" customWidth="1"/>
    <col min="12198" max="12199" width="19" style="106" bestFit="1" customWidth="1"/>
    <col min="12200" max="12200" width="15" style="106" bestFit="1" customWidth="1"/>
    <col min="12201" max="12201" width="23.140625" style="106" bestFit="1" customWidth="1"/>
    <col min="12202" max="12202" width="27.140625" style="106" bestFit="1" customWidth="1"/>
    <col min="12203" max="12204" width="23.140625" style="106" bestFit="1" customWidth="1"/>
    <col min="12205" max="12205" width="27.140625" style="106" bestFit="1" customWidth="1"/>
    <col min="12206" max="12206" width="23.140625" style="106" bestFit="1" customWidth="1"/>
    <col min="12207" max="12207" width="17.140625" style="106" bestFit="1" customWidth="1"/>
    <col min="12208" max="12208" width="19" style="106" bestFit="1" customWidth="1"/>
    <col min="12209" max="12209" width="17.140625" style="106" bestFit="1" customWidth="1"/>
    <col min="12210" max="12210" width="21.140625" style="106" bestFit="1" customWidth="1"/>
    <col min="12211" max="12211" width="18" style="106" bestFit="1" customWidth="1"/>
    <col min="12212" max="12212" width="22.140625" style="106" bestFit="1" customWidth="1"/>
    <col min="12213" max="12213" width="18" style="106" bestFit="1" customWidth="1"/>
    <col min="12214" max="12214" width="22.140625" style="106" bestFit="1" customWidth="1"/>
    <col min="12215" max="12215" width="18" style="106" bestFit="1" customWidth="1"/>
    <col min="12216" max="12216" width="22.140625" style="106" bestFit="1" customWidth="1"/>
    <col min="12217" max="12217" width="18" style="106" bestFit="1" customWidth="1"/>
    <col min="12218" max="12218" width="22.140625" style="106" bestFit="1" customWidth="1"/>
    <col min="12219" max="12219" width="18" style="106" bestFit="1" customWidth="1"/>
    <col min="12220" max="12220" width="22.140625" style="106" bestFit="1" customWidth="1"/>
    <col min="12221" max="12221" width="15" style="106" bestFit="1" customWidth="1"/>
    <col min="12222" max="12222" width="19" style="106" bestFit="1" customWidth="1"/>
    <col min="12223" max="12223" width="12.85546875" style="106" bestFit="1" customWidth="1"/>
    <col min="12224" max="12224" width="17.140625" style="106" bestFit="1" customWidth="1"/>
    <col min="12225" max="12225" width="15" style="106" bestFit="1" customWidth="1"/>
    <col min="12226" max="12226" width="19" style="106" bestFit="1" customWidth="1"/>
    <col min="12227" max="12227" width="12.85546875" style="106" bestFit="1" customWidth="1"/>
    <col min="12228" max="12229" width="17.140625" style="106" bestFit="1" customWidth="1"/>
    <col min="12230" max="12230" width="21.140625" style="106" bestFit="1" customWidth="1"/>
    <col min="12231" max="12231" width="5.140625" style="106" bestFit="1" customWidth="1"/>
    <col min="12232" max="12232" width="8.7109375" style="106" bestFit="1" customWidth="1"/>
    <col min="12233" max="12233" width="19" style="106" bestFit="1" customWidth="1"/>
    <col min="12234" max="12234" width="23.140625" style="106" bestFit="1" customWidth="1"/>
    <col min="12235" max="12235" width="10.7109375" style="106" bestFit="1" customWidth="1"/>
    <col min="12236" max="12237" width="15" style="106" bestFit="1" customWidth="1"/>
    <col min="12238" max="12238" width="19" style="106" bestFit="1" customWidth="1"/>
    <col min="12239" max="12239" width="11.85546875" style="106" bestFit="1" customWidth="1"/>
    <col min="12240" max="12240" width="16" style="106" bestFit="1" customWidth="1"/>
    <col min="12241" max="12241" width="11.85546875" style="106" bestFit="1" customWidth="1"/>
    <col min="12242" max="12242" width="16" style="106" bestFit="1" customWidth="1"/>
    <col min="12243" max="12243" width="11.85546875" style="106" bestFit="1" customWidth="1"/>
    <col min="12244" max="12244" width="16" style="106" bestFit="1" customWidth="1"/>
    <col min="12245" max="12245" width="11.85546875" style="106" bestFit="1" customWidth="1"/>
    <col min="12246" max="12246" width="16" style="106" bestFit="1" customWidth="1"/>
    <col min="12247" max="12247" width="10.7109375" style="106" bestFit="1" customWidth="1"/>
    <col min="12248" max="12248" width="15" style="106" bestFit="1" customWidth="1"/>
    <col min="12249" max="12249" width="8.7109375" style="106" bestFit="1" customWidth="1"/>
    <col min="12250" max="12250" width="12.85546875" style="106" bestFit="1" customWidth="1"/>
    <col min="12251" max="12251" width="6.85546875" style="106" bestFit="1" customWidth="1"/>
    <col min="12252" max="12253" width="10.7109375" style="106" bestFit="1" customWidth="1"/>
    <col min="12254" max="12254" width="8.7109375" style="106" bestFit="1" customWidth="1"/>
    <col min="12255" max="12255" width="10.7109375" style="106" bestFit="1" customWidth="1"/>
    <col min="12256" max="12256" width="12.85546875" style="106" bestFit="1" customWidth="1"/>
    <col min="12257" max="12257" width="10.7109375" style="106" bestFit="1" customWidth="1"/>
    <col min="12258" max="12258" width="12.85546875" style="106" bestFit="1" customWidth="1"/>
    <col min="12259" max="12260" width="8.7109375" style="106" bestFit="1" customWidth="1"/>
    <col min="12261" max="12263" width="9.7109375" style="106" bestFit="1" customWidth="1"/>
    <col min="12264" max="12265" width="15" style="106" bestFit="1" customWidth="1"/>
    <col min="12266" max="12266" width="17.140625" style="106" bestFit="1" customWidth="1"/>
    <col min="12267" max="12268" width="10.7109375" style="106" bestFit="1" customWidth="1"/>
    <col min="12269" max="12269" width="17.140625" style="106" bestFit="1" customWidth="1"/>
    <col min="12270" max="12271" width="15" style="106" bestFit="1" customWidth="1"/>
    <col min="12272" max="12273" width="21.140625" style="106" bestFit="1" customWidth="1"/>
    <col min="12274" max="12274" width="12.85546875" style="106" bestFit="1" customWidth="1"/>
    <col min="12275" max="12275" width="8.7109375" style="106" bestFit="1" customWidth="1"/>
    <col min="12276" max="12276" width="15" style="106" bestFit="1" customWidth="1"/>
    <col min="12277" max="12299" width="1.140625" style="106" customWidth="1"/>
    <col min="12300" max="12389" width="8.85546875" style="106"/>
    <col min="12390" max="12391" width="19" style="106" bestFit="1" customWidth="1"/>
    <col min="12392" max="12392" width="13.85546875" style="106" bestFit="1" customWidth="1"/>
    <col min="12393" max="12393" width="19" style="106" bestFit="1" customWidth="1"/>
    <col min="12394" max="12394" width="18" style="106" bestFit="1" customWidth="1"/>
    <col min="12395" max="12395" width="7.85546875" style="106" bestFit="1" customWidth="1"/>
    <col min="12396" max="12396" width="8.7109375" style="106" bestFit="1" customWidth="1"/>
    <col min="12397" max="12397" width="7.85546875" style="106" bestFit="1" customWidth="1"/>
    <col min="12398" max="12399" width="12.85546875" style="106" bestFit="1" customWidth="1"/>
    <col min="12400" max="12401" width="10.7109375" style="106" bestFit="1" customWidth="1"/>
    <col min="12402" max="12402" width="5.140625" style="106" bestFit="1" customWidth="1"/>
    <col min="12403" max="12403" width="6.85546875" style="106" bestFit="1" customWidth="1"/>
    <col min="12404" max="12404" width="5.140625" style="106" bestFit="1" customWidth="1"/>
    <col min="12405" max="12405" width="11.85546875" style="106" bestFit="1" customWidth="1"/>
    <col min="12406" max="12409" width="10.7109375" style="106" bestFit="1" customWidth="1"/>
    <col min="12410" max="12410" width="15" style="106" bestFit="1" customWidth="1"/>
    <col min="12411" max="12411" width="10.7109375" style="106" bestFit="1" customWidth="1"/>
    <col min="12412" max="12412" width="8.7109375" style="106" bestFit="1" customWidth="1"/>
    <col min="12413" max="12413" width="9.7109375" style="106" bestFit="1" customWidth="1"/>
    <col min="12414" max="12414" width="35.42578125" style="106" bestFit="1" customWidth="1"/>
    <col min="12415" max="12416" width="13.85546875" style="106" bestFit="1" customWidth="1"/>
    <col min="12417" max="12417" width="35.42578125" style="106" bestFit="1" customWidth="1"/>
    <col min="12418" max="12418" width="28.140625" style="106" bestFit="1" customWidth="1"/>
    <col min="12419" max="12419" width="15" style="106" bestFit="1" customWidth="1"/>
    <col min="12420" max="12423" width="17.140625" style="106" bestFit="1" customWidth="1"/>
    <col min="12424" max="12424" width="10.7109375" style="106" bestFit="1" customWidth="1"/>
    <col min="12425" max="12425" width="35.42578125" style="106" bestFit="1" customWidth="1"/>
    <col min="12426" max="12426" width="15" style="106" bestFit="1" customWidth="1"/>
    <col min="12427" max="12427" width="11.85546875" style="106" bestFit="1" customWidth="1"/>
    <col min="12428" max="12428" width="33.7109375" style="106" bestFit="1" customWidth="1"/>
    <col min="12429" max="12431" width="15" style="106" bestFit="1" customWidth="1"/>
    <col min="12432" max="12432" width="8.7109375" style="106" bestFit="1" customWidth="1"/>
    <col min="12433" max="12434" width="15" style="106" bestFit="1" customWidth="1"/>
    <col min="12435" max="12435" width="6.85546875" style="106" bestFit="1" customWidth="1"/>
    <col min="12436" max="12436" width="21.140625" style="106" bestFit="1" customWidth="1"/>
    <col min="12437" max="12437" width="23.140625" style="106" bestFit="1" customWidth="1"/>
    <col min="12438" max="12438" width="21.140625" style="106" bestFit="1" customWidth="1"/>
    <col min="12439" max="12441" width="19" style="106" bestFit="1" customWidth="1"/>
    <col min="12442" max="12443" width="17.140625" style="106" bestFit="1" customWidth="1"/>
    <col min="12444" max="12444" width="8.7109375" style="106" bestFit="1" customWidth="1"/>
    <col min="12445" max="12446" width="6.85546875" style="106" bestFit="1" customWidth="1"/>
    <col min="12447" max="12448" width="8.7109375" style="106" bestFit="1" customWidth="1"/>
    <col min="12449" max="12450" width="19" style="106" bestFit="1" customWidth="1"/>
    <col min="12451" max="12452" width="15" style="106" bestFit="1" customWidth="1"/>
    <col min="12453" max="12453" width="21.140625" style="106" bestFit="1" customWidth="1"/>
    <col min="12454" max="12455" width="19" style="106" bestFit="1" customWidth="1"/>
    <col min="12456" max="12456" width="15" style="106" bestFit="1" customWidth="1"/>
    <col min="12457" max="12457" width="23.140625" style="106" bestFit="1" customWidth="1"/>
    <col min="12458" max="12458" width="27.140625" style="106" bestFit="1" customWidth="1"/>
    <col min="12459" max="12460" width="23.140625" style="106" bestFit="1" customWidth="1"/>
    <col min="12461" max="12461" width="27.140625" style="106" bestFit="1" customWidth="1"/>
    <col min="12462" max="12462" width="23.140625" style="106" bestFit="1" customWidth="1"/>
    <col min="12463" max="12463" width="17.140625" style="106" bestFit="1" customWidth="1"/>
    <col min="12464" max="12464" width="19" style="106" bestFit="1" customWidth="1"/>
    <col min="12465" max="12465" width="17.140625" style="106" bestFit="1" customWidth="1"/>
    <col min="12466" max="12466" width="21.140625" style="106" bestFit="1" customWidth="1"/>
    <col min="12467" max="12467" width="18" style="106" bestFit="1" customWidth="1"/>
    <col min="12468" max="12468" width="22.140625" style="106" bestFit="1" customWidth="1"/>
    <col min="12469" max="12469" width="18" style="106" bestFit="1" customWidth="1"/>
    <col min="12470" max="12470" width="22.140625" style="106" bestFit="1" customWidth="1"/>
    <col min="12471" max="12471" width="18" style="106" bestFit="1" customWidth="1"/>
    <col min="12472" max="12472" width="22.140625" style="106" bestFit="1" customWidth="1"/>
    <col min="12473" max="12473" width="18" style="106" bestFit="1" customWidth="1"/>
    <col min="12474" max="12474" width="22.140625" style="106" bestFit="1" customWidth="1"/>
    <col min="12475" max="12475" width="18" style="106" bestFit="1" customWidth="1"/>
    <col min="12476" max="12476" width="22.140625" style="106" bestFit="1" customWidth="1"/>
    <col min="12477" max="12477" width="15" style="106" bestFit="1" customWidth="1"/>
    <col min="12478" max="12478" width="19" style="106" bestFit="1" customWidth="1"/>
    <col min="12479" max="12479" width="12.85546875" style="106" bestFit="1" customWidth="1"/>
    <col min="12480" max="12480" width="17.140625" style="106" bestFit="1" customWidth="1"/>
    <col min="12481" max="12481" width="15" style="106" bestFit="1" customWidth="1"/>
    <col min="12482" max="12482" width="19" style="106" bestFit="1" customWidth="1"/>
    <col min="12483" max="12483" width="12.85546875" style="106" bestFit="1" customWidth="1"/>
    <col min="12484" max="12485" width="17.140625" style="106" bestFit="1" customWidth="1"/>
    <col min="12486" max="12486" width="21.140625" style="106" bestFit="1" customWidth="1"/>
    <col min="12487" max="12487" width="5.140625" style="106" bestFit="1" customWidth="1"/>
    <col min="12488" max="12488" width="8.7109375" style="106" bestFit="1" customWidth="1"/>
    <col min="12489" max="12489" width="19" style="106" bestFit="1" customWidth="1"/>
    <col min="12490" max="12490" width="23.140625" style="106" bestFit="1" customWidth="1"/>
    <col min="12491" max="12491" width="10.7109375" style="106" bestFit="1" customWidth="1"/>
    <col min="12492" max="12493" width="15" style="106" bestFit="1" customWidth="1"/>
    <col min="12494" max="12494" width="19" style="106" bestFit="1" customWidth="1"/>
    <col min="12495" max="12495" width="11.85546875" style="106" bestFit="1" customWidth="1"/>
    <col min="12496" max="12496" width="16" style="106" bestFit="1" customWidth="1"/>
    <col min="12497" max="12497" width="11.85546875" style="106" bestFit="1" customWidth="1"/>
    <col min="12498" max="12498" width="16" style="106" bestFit="1" customWidth="1"/>
    <col min="12499" max="12499" width="11.85546875" style="106" bestFit="1" customWidth="1"/>
    <col min="12500" max="12500" width="16" style="106" bestFit="1" customWidth="1"/>
    <col min="12501" max="12501" width="11.85546875" style="106" bestFit="1" customWidth="1"/>
    <col min="12502" max="12502" width="16" style="106" bestFit="1" customWidth="1"/>
    <col min="12503" max="12503" width="10.7109375" style="106" bestFit="1" customWidth="1"/>
    <col min="12504" max="12504" width="15" style="106" bestFit="1" customWidth="1"/>
    <col min="12505" max="12505" width="8.7109375" style="106" bestFit="1" customWidth="1"/>
    <col min="12506" max="12506" width="12.85546875" style="106" bestFit="1" customWidth="1"/>
    <col min="12507" max="12507" width="6.85546875" style="106" bestFit="1" customWidth="1"/>
    <col min="12508" max="12509" width="10.7109375" style="106" bestFit="1" customWidth="1"/>
    <col min="12510" max="12510" width="8.7109375" style="106" bestFit="1" customWidth="1"/>
    <col min="12511" max="12511" width="10.7109375" style="106" bestFit="1" customWidth="1"/>
    <col min="12512" max="12512" width="12.85546875" style="106" bestFit="1" customWidth="1"/>
    <col min="12513" max="12513" width="10.7109375" style="106" bestFit="1" customWidth="1"/>
    <col min="12514" max="12514" width="12.85546875" style="106" bestFit="1" customWidth="1"/>
    <col min="12515" max="12516" width="8.7109375" style="106" bestFit="1" customWidth="1"/>
    <col min="12517" max="12519" width="9.7109375" style="106" bestFit="1" customWidth="1"/>
    <col min="12520" max="12521" width="15" style="106" bestFit="1" customWidth="1"/>
    <col min="12522" max="12522" width="17.140625" style="106" bestFit="1" customWidth="1"/>
    <col min="12523" max="12524" width="10.7109375" style="106" bestFit="1" customWidth="1"/>
    <col min="12525" max="12525" width="17.140625" style="106" bestFit="1" customWidth="1"/>
    <col min="12526" max="12527" width="15" style="106" bestFit="1" customWidth="1"/>
    <col min="12528" max="12529" width="21.140625" style="106" bestFit="1" customWidth="1"/>
    <col min="12530" max="12530" width="12.85546875" style="106" bestFit="1" customWidth="1"/>
    <col min="12531" max="12531" width="8.7109375" style="106" bestFit="1" customWidth="1"/>
    <col min="12532" max="12532" width="15" style="106" bestFit="1" customWidth="1"/>
    <col min="12533" max="12555" width="1.140625" style="106" customWidth="1"/>
    <col min="12556" max="12645" width="8.85546875" style="106"/>
    <col min="12646" max="12647" width="19" style="106" bestFit="1" customWidth="1"/>
    <col min="12648" max="12648" width="13.85546875" style="106" bestFit="1" customWidth="1"/>
    <col min="12649" max="12649" width="19" style="106" bestFit="1" customWidth="1"/>
    <col min="12650" max="12650" width="18" style="106" bestFit="1" customWidth="1"/>
    <col min="12651" max="12651" width="7.85546875" style="106" bestFit="1" customWidth="1"/>
    <col min="12652" max="12652" width="8.7109375" style="106" bestFit="1" customWidth="1"/>
    <col min="12653" max="12653" width="7.85546875" style="106" bestFit="1" customWidth="1"/>
    <col min="12654" max="12655" width="12.85546875" style="106" bestFit="1" customWidth="1"/>
    <col min="12656" max="12657" width="10.7109375" style="106" bestFit="1" customWidth="1"/>
    <col min="12658" max="12658" width="5.140625" style="106" bestFit="1" customWidth="1"/>
    <col min="12659" max="12659" width="6.85546875" style="106" bestFit="1" customWidth="1"/>
    <col min="12660" max="12660" width="5.140625" style="106" bestFit="1" customWidth="1"/>
    <col min="12661" max="12661" width="11.85546875" style="106" bestFit="1" customWidth="1"/>
    <col min="12662" max="12665" width="10.7109375" style="106" bestFit="1" customWidth="1"/>
    <col min="12666" max="12666" width="15" style="106" bestFit="1" customWidth="1"/>
    <col min="12667" max="12667" width="10.7109375" style="106" bestFit="1" customWidth="1"/>
    <col min="12668" max="12668" width="8.7109375" style="106" bestFit="1" customWidth="1"/>
    <col min="12669" max="12669" width="9.7109375" style="106" bestFit="1" customWidth="1"/>
    <col min="12670" max="12670" width="35.42578125" style="106" bestFit="1" customWidth="1"/>
    <col min="12671" max="12672" width="13.85546875" style="106" bestFit="1" customWidth="1"/>
    <col min="12673" max="12673" width="35.42578125" style="106" bestFit="1" customWidth="1"/>
    <col min="12674" max="12674" width="28.140625" style="106" bestFit="1" customWidth="1"/>
    <col min="12675" max="12675" width="15" style="106" bestFit="1" customWidth="1"/>
    <col min="12676" max="12679" width="17.140625" style="106" bestFit="1" customWidth="1"/>
    <col min="12680" max="12680" width="10.7109375" style="106" bestFit="1" customWidth="1"/>
    <col min="12681" max="12681" width="35.42578125" style="106" bestFit="1" customWidth="1"/>
    <col min="12682" max="12682" width="15" style="106" bestFit="1" customWidth="1"/>
    <col min="12683" max="12683" width="11.85546875" style="106" bestFit="1" customWidth="1"/>
    <col min="12684" max="12684" width="33.7109375" style="106" bestFit="1" customWidth="1"/>
    <col min="12685" max="12687" width="15" style="106" bestFit="1" customWidth="1"/>
    <col min="12688" max="12688" width="8.7109375" style="106" bestFit="1" customWidth="1"/>
    <col min="12689" max="12690" width="15" style="106" bestFit="1" customWidth="1"/>
    <col min="12691" max="12691" width="6.85546875" style="106" bestFit="1" customWidth="1"/>
    <col min="12692" max="12692" width="21.140625" style="106" bestFit="1" customWidth="1"/>
    <col min="12693" max="12693" width="23.140625" style="106" bestFit="1" customWidth="1"/>
    <col min="12694" max="12694" width="21.140625" style="106" bestFit="1" customWidth="1"/>
    <col min="12695" max="12697" width="19" style="106" bestFit="1" customWidth="1"/>
    <col min="12698" max="12699" width="17.140625" style="106" bestFit="1" customWidth="1"/>
    <col min="12700" max="12700" width="8.7109375" style="106" bestFit="1" customWidth="1"/>
    <col min="12701" max="12702" width="6.85546875" style="106" bestFit="1" customWidth="1"/>
    <col min="12703" max="12704" width="8.7109375" style="106" bestFit="1" customWidth="1"/>
    <col min="12705" max="12706" width="19" style="106" bestFit="1" customWidth="1"/>
    <col min="12707" max="12708" width="15" style="106" bestFit="1" customWidth="1"/>
    <col min="12709" max="12709" width="21.140625" style="106" bestFit="1" customWidth="1"/>
    <col min="12710" max="12711" width="19" style="106" bestFit="1" customWidth="1"/>
    <col min="12712" max="12712" width="15" style="106" bestFit="1" customWidth="1"/>
    <col min="12713" max="12713" width="23.140625" style="106" bestFit="1" customWidth="1"/>
    <col min="12714" max="12714" width="27.140625" style="106" bestFit="1" customWidth="1"/>
    <col min="12715" max="12716" width="23.140625" style="106" bestFit="1" customWidth="1"/>
    <col min="12717" max="12717" width="27.140625" style="106" bestFit="1" customWidth="1"/>
    <col min="12718" max="12718" width="23.140625" style="106" bestFit="1" customWidth="1"/>
    <col min="12719" max="12719" width="17.140625" style="106" bestFit="1" customWidth="1"/>
    <col min="12720" max="12720" width="19" style="106" bestFit="1" customWidth="1"/>
    <col min="12721" max="12721" width="17.140625" style="106" bestFit="1" customWidth="1"/>
    <col min="12722" max="12722" width="21.140625" style="106" bestFit="1" customWidth="1"/>
    <col min="12723" max="12723" width="18" style="106" bestFit="1" customWidth="1"/>
    <col min="12724" max="12724" width="22.140625" style="106" bestFit="1" customWidth="1"/>
    <col min="12725" max="12725" width="18" style="106" bestFit="1" customWidth="1"/>
    <col min="12726" max="12726" width="22.140625" style="106" bestFit="1" customWidth="1"/>
    <col min="12727" max="12727" width="18" style="106" bestFit="1" customWidth="1"/>
    <col min="12728" max="12728" width="22.140625" style="106" bestFit="1" customWidth="1"/>
    <col min="12729" max="12729" width="18" style="106" bestFit="1" customWidth="1"/>
    <col min="12730" max="12730" width="22.140625" style="106" bestFit="1" customWidth="1"/>
    <col min="12731" max="12731" width="18" style="106" bestFit="1" customWidth="1"/>
    <col min="12732" max="12732" width="22.140625" style="106" bestFit="1" customWidth="1"/>
    <col min="12733" max="12733" width="15" style="106" bestFit="1" customWidth="1"/>
    <col min="12734" max="12734" width="19" style="106" bestFit="1" customWidth="1"/>
    <col min="12735" max="12735" width="12.85546875" style="106" bestFit="1" customWidth="1"/>
    <col min="12736" max="12736" width="17.140625" style="106" bestFit="1" customWidth="1"/>
    <col min="12737" max="12737" width="15" style="106" bestFit="1" customWidth="1"/>
    <col min="12738" max="12738" width="19" style="106" bestFit="1" customWidth="1"/>
    <col min="12739" max="12739" width="12.85546875" style="106" bestFit="1" customWidth="1"/>
    <col min="12740" max="12741" width="17.140625" style="106" bestFit="1" customWidth="1"/>
    <col min="12742" max="12742" width="21.140625" style="106" bestFit="1" customWidth="1"/>
    <col min="12743" max="12743" width="5.140625" style="106" bestFit="1" customWidth="1"/>
    <col min="12744" max="12744" width="8.7109375" style="106" bestFit="1" customWidth="1"/>
    <col min="12745" max="12745" width="19" style="106" bestFit="1" customWidth="1"/>
    <col min="12746" max="12746" width="23.140625" style="106" bestFit="1" customWidth="1"/>
    <col min="12747" max="12747" width="10.7109375" style="106" bestFit="1" customWidth="1"/>
    <col min="12748" max="12749" width="15" style="106" bestFit="1" customWidth="1"/>
    <col min="12750" max="12750" width="19" style="106" bestFit="1" customWidth="1"/>
    <col min="12751" max="12751" width="11.85546875" style="106" bestFit="1" customWidth="1"/>
    <col min="12752" max="12752" width="16" style="106" bestFit="1" customWidth="1"/>
    <col min="12753" max="12753" width="11.85546875" style="106" bestFit="1" customWidth="1"/>
    <col min="12754" max="12754" width="16" style="106" bestFit="1" customWidth="1"/>
    <col min="12755" max="12755" width="11.85546875" style="106" bestFit="1" customWidth="1"/>
    <col min="12756" max="12756" width="16" style="106" bestFit="1" customWidth="1"/>
    <col min="12757" max="12757" width="11.85546875" style="106" bestFit="1" customWidth="1"/>
    <col min="12758" max="12758" width="16" style="106" bestFit="1" customWidth="1"/>
    <col min="12759" max="12759" width="10.7109375" style="106" bestFit="1" customWidth="1"/>
    <col min="12760" max="12760" width="15" style="106" bestFit="1" customWidth="1"/>
    <col min="12761" max="12761" width="8.7109375" style="106" bestFit="1" customWidth="1"/>
    <col min="12762" max="12762" width="12.85546875" style="106" bestFit="1" customWidth="1"/>
    <col min="12763" max="12763" width="6.85546875" style="106" bestFit="1" customWidth="1"/>
    <col min="12764" max="12765" width="10.7109375" style="106" bestFit="1" customWidth="1"/>
    <col min="12766" max="12766" width="8.7109375" style="106" bestFit="1" customWidth="1"/>
    <col min="12767" max="12767" width="10.7109375" style="106" bestFit="1" customWidth="1"/>
    <col min="12768" max="12768" width="12.85546875" style="106" bestFit="1" customWidth="1"/>
    <col min="12769" max="12769" width="10.7109375" style="106" bestFit="1" customWidth="1"/>
    <col min="12770" max="12770" width="12.85546875" style="106" bestFit="1" customWidth="1"/>
    <col min="12771" max="12772" width="8.7109375" style="106" bestFit="1" customWidth="1"/>
    <col min="12773" max="12775" width="9.7109375" style="106" bestFit="1" customWidth="1"/>
    <col min="12776" max="12777" width="15" style="106" bestFit="1" customWidth="1"/>
    <col min="12778" max="12778" width="17.140625" style="106" bestFit="1" customWidth="1"/>
    <col min="12779" max="12780" width="10.7109375" style="106" bestFit="1" customWidth="1"/>
    <col min="12781" max="12781" width="17.140625" style="106" bestFit="1" customWidth="1"/>
    <col min="12782" max="12783" width="15" style="106" bestFit="1" customWidth="1"/>
    <col min="12784" max="12785" width="21.140625" style="106" bestFit="1" customWidth="1"/>
    <col min="12786" max="12786" width="12.85546875" style="106" bestFit="1" customWidth="1"/>
    <col min="12787" max="12787" width="8.7109375" style="106" bestFit="1" customWidth="1"/>
    <col min="12788" max="12788" width="15" style="106" bestFit="1" customWidth="1"/>
    <col min="12789" max="12811" width="1.140625" style="106" customWidth="1"/>
    <col min="12812" max="12901" width="8.85546875" style="106"/>
    <col min="12902" max="12903" width="19" style="106" bestFit="1" customWidth="1"/>
    <col min="12904" max="12904" width="13.85546875" style="106" bestFit="1" customWidth="1"/>
    <col min="12905" max="12905" width="19" style="106" bestFit="1" customWidth="1"/>
    <col min="12906" max="12906" width="18" style="106" bestFit="1" customWidth="1"/>
    <col min="12907" max="12907" width="7.85546875" style="106" bestFit="1" customWidth="1"/>
    <col min="12908" max="12908" width="8.7109375" style="106" bestFit="1" customWidth="1"/>
    <col min="12909" max="12909" width="7.85546875" style="106" bestFit="1" customWidth="1"/>
    <col min="12910" max="12911" width="12.85546875" style="106" bestFit="1" customWidth="1"/>
    <col min="12912" max="12913" width="10.7109375" style="106" bestFit="1" customWidth="1"/>
    <col min="12914" max="12914" width="5.140625" style="106" bestFit="1" customWidth="1"/>
    <col min="12915" max="12915" width="6.85546875" style="106" bestFit="1" customWidth="1"/>
    <col min="12916" max="12916" width="5.140625" style="106" bestFit="1" customWidth="1"/>
    <col min="12917" max="12917" width="11.85546875" style="106" bestFit="1" customWidth="1"/>
    <col min="12918" max="12921" width="10.7109375" style="106" bestFit="1" customWidth="1"/>
    <col min="12922" max="12922" width="15" style="106" bestFit="1" customWidth="1"/>
    <col min="12923" max="12923" width="10.7109375" style="106" bestFit="1" customWidth="1"/>
    <col min="12924" max="12924" width="8.7109375" style="106" bestFit="1" customWidth="1"/>
    <col min="12925" max="12925" width="9.7109375" style="106" bestFit="1" customWidth="1"/>
    <col min="12926" max="12926" width="35.42578125" style="106" bestFit="1" customWidth="1"/>
    <col min="12927" max="12928" width="13.85546875" style="106" bestFit="1" customWidth="1"/>
    <col min="12929" max="12929" width="35.42578125" style="106" bestFit="1" customWidth="1"/>
    <col min="12930" max="12930" width="28.140625" style="106" bestFit="1" customWidth="1"/>
    <col min="12931" max="12931" width="15" style="106" bestFit="1" customWidth="1"/>
    <col min="12932" max="12935" width="17.140625" style="106" bestFit="1" customWidth="1"/>
    <col min="12936" max="12936" width="10.7109375" style="106" bestFit="1" customWidth="1"/>
    <col min="12937" max="12937" width="35.42578125" style="106" bestFit="1" customWidth="1"/>
    <col min="12938" max="12938" width="15" style="106" bestFit="1" customWidth="1"/>
    <col min="12939" max="12939" width="11.85546875" style="106" bestFit="1" customWidth="1"/>
    <col min="12940" max="12940" width="33.7109375" style="106" bestFit="1" customWidth="1"/>
    <col min="12941" max="12943" width="15" style="106" bestFit="1" customWidth="1"/>
    <col min="12944" max="12944" width="8.7109375" style="106" bestFit="1" customWidth="1"/>
    <col min="12945" max="12946" width="15" style="106" bestFit="1" customWidth="1"/>
    <col min="12947" max="12947" width="6.85546875" style="106" bestFit="1" customWidth="1"/>
    <col min="12948" max="12948" width="21.140625" style="106" bestFit="1" customWidth="1"/>
    <col min="12949" max="12949" width="23.140625" style="106" bestFit="1" customWidth="1"/>
    <col min="12950" max="12950" width="21.140625" style="106" bestFit="1" customWidth="1"/>
    <col min="12951" max="12953" width="19" style="106" bestFit="1" customWidth="1"/>
    <col min="12954" max="12955" width="17.140625" style="106" bestFit="1" customWidth="1"/>
    <col min="12956" max="12956" width="8.7109375" style="106" bestFit="1" customWidth="1"/>
    <col min="12957" max="12958" width="6.85546875" style="106" bestFit="1" customWidth="1"/>
    <col min="12959" max="12960" width="8.7109375" style="106" bestFit="1" customWidth="1"/>
    <col min="12961" max="12962" width="19" style="106" bestFit="1" customWidth="1"/>
    <col min="12963" max="12964" width="15" style="106" bestFit="1" customWidth="1"/>
    <col min="12965" max="12965" width="21.140625" style="106" bestFit="1" customWidth="1"/>
    <col min="12966" max="12967" width="19" style="106" bestFit="1" customWidth="1"/>
    <col min="12968" max="12968" width="15" style="106" bestFit="1" customWidth="1"/>
    <col min="12969" max="12969" width="23.140625" style="106" bestFit="1" customWidth="1"/>
    <col min="12970" max="12970" width="27.140625" style="106" bestFit="1" customWidth="1"/>
    <col min="12971" max="12972" width="23.140625" style="106" bestFit="1" customWidth="1"/>
    <col min="12973" max="12973" width="27.140625" style="106" bestFit="1" customWidth="1"/>
    <col min="12974" max="12974" width="23.140625" style="106" bestFit="1" customWidth="1"/>
    <col min="12975" max="12975" width="17.140625" style="106" bestFit="1" customWidth="1"/>
    <col min="12976" max="12976" width="19" style="106" bestFit="1" customWidth="1"/>
    <col min="12977" max="12977" width="17.140625" style="106" bestFit="1" customWidth="1"/>
    <col min="12978" max="12978" width="21.140625" style="106" bestFit="1" customWidth="1"/>
    <col min="12979" max="12979" width="18" style="106" bestFit="1" customWidth="1"/>
    <col min="12980" max="12980" width="22.140625" style="106" bestFit="1" customWidth="1"/>
    <col min="12981" max="12981" width="18" style="106" bestFit="1" customWidth="1"/>
    <col min="12982" max="12982" width="22.140625" style="106" bestFit="1" customWidth="1"/>
    <col min="12983" max="12983" width="18" style="106" bestFit="1" customWidth="1"/>
    <col min="12984" max="12984" width="22.140625" style="106" bestFit="1" customWidth="1"/>
    <col min="12985" max="12985" width="18" style="106" bestFit="1" customWidth="1"/>
    <col min="12986" max="12986" width="22.140625" style="106" bestFit="1" customWidth="1"/>
    <col min="12987" max="12987" width="18" style="106" bestFit="1" customWidth="1"/>
    <col min="12988" max="12988" width="22.140625" style="106" bestFit="1" customWidth="1"/>
    <col min="12989" max="12989" width="15" style="106" bestFit="1" customWidth="1"/>
    <col min="12990" max="12990" width="19" style="106" bestFit="1" customWidth="1"/>
    <col min="12991" max="12991" width="12.85546875" style="106" bestFit="1" customWidth="1"/>
    <col min="12992" max="12992" width="17.140625" style="106" bestFit="1" customWidth="1"/>
    <col min="12993" max="12993" width="15" style="106" bestFit="1" customWidth="1"/>
    <col min="12994" max="12994" width="19" style="106" bestFit="1" customWidth="1"/>
    <col min="12995" max="12995" width="12.85546875" style="106" bestFit="1" customWidth="1"/>
    <col min="12996" max="12997" width="17.140625" style="106" bestFit="1" customWidth="1"/>
    <col min="12998" max="12998" width="21.140625" style="106" bestFit="1" customWidth="1"/>
    <col min="12999" max="12999" width="5.140625" style="106" bestFit="1" customWidth="1"/>
    <col min="13000" max="13000" width="8.7109375" style="106" bestFit="1" customWidth="1"/>
    <col min="13001" max="13001" width="19" style="106" bestFit="1" customWidth="1"/>
    <col min="13002" max="13002" width="23.140625" style="106" bestFit="1" customWidth="1"/>
    <col min="13003" max="13003" width="10.7109375" style="106" bestFit="1" customWidth="1"/>
    <col min="13004" max="13005" width="15" style="106" bestFit="1" customWidth="1"/>
    <col min="13006" max="13006" width="19" style="106" bestFit="1" customWidth="1"/>
    <col min="13007" max="13007" width="11.85546875" style="106" bestFit="1" customWidth="1"/>
    <col min="13008" max="13008" width="16" style="106" bestFit="1" customWidth="1"/>
    <col min="13009" max="13009" width="11.85546875" style="106" bestFit="1" customWidth="1"/>
    <col min="13010" max="13010" width="16" style="106" bestFit="1" customWidth="1"/>
    <col min="13011" max="13011" width="11.85546875" style="106" bestFit="1" customWidth="1"/>
    <col min="13012" max="13012" width="16" style="106" bestFit="1" customWidth="1"/>
    <col min="13013" max="13013" width="11.85546875" style="106" bestFit="1" customWidth="1"/>
    <col min="13014" max="13014" width="16" style="106" bestFit="1" customWidth="1"/>
    <col min="13015" max="13015" width="10.7109375" style="106" bestFit="1" customWidth="1"/>
    <col min="13016" max="13016" width="15" style="106" bestFit="1" customWidth="1"/>
    <col min="13017" max="13017" width="8.7109375" style="106" bestFit="1" customWidth="1"/>
    <col min="13018" max="13018" width="12.85546875" style="106" bestFit="1" customWidth="1"/>
    <col min="13019" max="13019" width="6.85546875" style="106" bestFit="1" customWidth="1"/>
    <col min="13020" max="13021" width="10.7109375" style="106" bestFit="1" customWidth="1"/>
    <col min="13022" max="13022" width="8.7109375" style="106" bestFit="1" customWidth="1"/>
    <col min="13023" max="13023" width="10.7109375" style="106" bestFit="1" customWidth="1"/>
    <col min="13024" max="13024" width="12.85546875" style="106" bestFit="1" customWidth="1"/>
    <col min="13025" max="13025" width="10.7109375" style="106" bestFit="1" customWidth="1"/>
    <col min="13026" max="13026" width="12.85546875" style="106" bestFit="1" customWidth="1"/>
    <col min="13027" max="13028" width="8.7109375" style="106" bestFit="1" customWidth="1"/>
    <col min="13029" max="13031" width="9.7109375" style="106" bestFit="1" customWidth="1"/>
    <col min="13032" max="13033" width="15" style="106" bestFit="1" customWidth="1"/>
    <col min="13034" max="13034" width="17.140625" style="106" bestFit="1" customWidth="1"/>
    <col min="13035" max="13036" width="10.7109375" style="106" bestFit="1" customWidth="1"/>
    <col min="13037" max="13037" width="17.140625" style="106" bestFit="1" customWidth="1"/>
    <col min="13038" max="13039" width="15" style="106" bestFit="1" customWidth="1"/>
    <col min="13040" max="13041" width="21.140625" style="106" bestFit="1" customWidth="1"/>
    <col min="13042" max="13042" width="12.85546875" style="106" bestFit="1" customWidth="1"/>
    <col min="13043" max="13043" width="8.7109375" style="106" bestFit="1" customWidth="1"/>
    <col min="13044" max="13044" width="15" style="106" bestFit="1" customWidth="1"/>
    <col min="13045" max="13067" width="1.140625" style="106" customWidth="1"/>
    <col min="13068" max="13157" width="8.85546875" style="106"/>
    <col min="13158" max="13159" width="19" style="106" bestFit="1" customWidth="1"/>
    <col min="13160" max="13160" width="13.85546875" style="106" bestFit="1" customWidth="1"/>
    <col min="13161" max="13161" width="19" style="106" bestFit="1" customWidth="1"/>
    <col min="13162" max="13162" width="18" style="106" bestFit="1" customWidth="1"/>
    <col min="13163" max="13163" width="7.85546875" style="106" bestFit="1" customWidth="1"/>
    <col min="13164" max="13164" width="8.7109375" style="106" bestFit="1" customWidth="1"/>
    <col min="13165" max="13165" width="7.85546875" style="106" bestFit="1" customWidth="1"/>
    <col min="13166" max="13167" width="12.85546875" style="106" bestFit="1" customWidth="1"/>
    <col min="13168" max="13169" width="10.7109375" style="106" bestFit="1" customWidth="1"/>
    <col min="13170" max="13170" width="5.140625" style="106" bestFit="1" customWidth="1"/>
    <col min="13171" max="13171" width="6.85546875" style="106" bestFit="1" customWidth="1"/>
    <col min="13172" max="13172" width="5.140625" style="106" bestFit="1" customWidth="1"/>
    <col min="13173" max="13173" width="11.85546875" style="106" bestFit="1" customWidth="1"/>
    <col min="13174" max="13177" width="10.7109375" style="106" bestFit="1" customWidth="1"/>
    <col min="13178" max="13178" width="15" style="106" bestFit="1" customWidth="1"/>
    <col min="13179" max="13179" width="10.7109375" style="106" bestFit="1" customWidth="1"/>
    <col min="13180" max="13180" width="8.7109375" style="106" bestFit="1" customWidth="1"/>
    <col min="13181" max="13181" width="9.7109375" style="106" bestFit="1" customWidth="1"/>
    <col min="13182" max="13182" width="35.42578125" style="106" bestFit="1" customWidth="1"/>
    <col min="13183" max="13184" width="13.85546875" style="106" bestFit="1" customWidth="1"/>
    <col min="13185" max="13185" width="35.42578125" style="106" bestFit="1" customWidth="1"/>
    <col min="13186" max="13186" width="28.140625" style="106" bestFit="1" customWidth="1"/>
    <col min="13187" max="13187" width="15" style="106" bestFit="1" customWidth="1"/>
    <col min="13188" max="13191" width="17.140625" style="106" bestFit="1" customWidth="1"/>
    <col min="13192" max="13192" width="10.7109375" style="106" bestFit="1" customWidth="1"/>
    <col min="13193" max="13193" width="35.42578125" style="106" bestFit="1" customWidth="1"/>
    <col min="13194" max="13194" width="15" style="106" bestFit="1" customWidth="1"/>
    <col min="13195" max="13195" width="11.85546875" style="106" bestFit="1" customWidth="1"/>
    <col min="13196" max="13196" width="33.7109375" style="106" bestFit="1" customWidth="1"/>
    <col min="13197" max="13199" width="15" style="106" bestFit="1" customWidth="1"/>
    <col min="13200" max="13200" width="8.7109375" style="106" bestFit="1" customWidth="1"/>
    <col min="13201" max="13202" width="15" style="106" bestFit="1" customWidth="1"/>
    <col min="13203" max="13203" width="6.85546875" style="106" bestFit="1" customWidth="1"/>
    <col min="13204" max="13204" width="21.140625" style="106" bestFit="1" customWidth="1"/>
    <col min="13205" max="13205" width="23.140625" style="106" bestFit="1" customWidth="1"/>
    <col min="13206" max="13206" width="21.140625" style="106" bestFit="1" customWidth="1"/>
    <col min="13207" max="13209" width="19" style="106" bestFit="1" customWidth="1"/>
    <col min="13210" max="13211" width="17.140625" style="106" bestFit="1" customWidth="1"/>
    <col min="13212" max="13212" width="8.7109375" style="106" bestFit="1" customWidth="1"/>
    <col min="13213" max="13214" width="6.85546875" style="106" bestFit="1" customWidth="1"/>
    <col min="13215" max="13216" width="8.7109375" style="106" bestFit="1" customWidth="1"/>
    <col min="13217" max="13218" width="19" style="106" bestFit="1" customWidth="1"/>
    <col min="13219" max="13220" width="15" style="106" bestFit="1" customWidth="1"/>
    <col min="13221" max="13221" width="21.140625" style="106" bestFit="1" customWidth="1"/>
    <col min="13222" max="13223" width="19" style="106" bestFit="1" customWidth="1"/>
    <col min="13224" max="13224" width="15" style="106" bestFit="1" customWidth="1"/>
    <col min="13225" max="13225" width="23.140625" style="106" bestFit="1" customWidth="1"/>
    <col min="13226" max="13226" width="27.140625" style="106" bestFit="1" customWidth="1"/>
    <col min="13227" max="13228" width="23.140625" style="106" bestFit="1" customWidth="1"/>
    <col min="13229" max="13229" width="27.140625" style="106" bestFit="1" customWidth="1"/>
    <col min="13230" max="13230" width="23.140625" style="106" bestFit="1" customWidth="1"/>
    <col min="13231" max="13231" width="17.140625" style="106" bestFit="1" customWidth="1"/>
    <col min="13232" max="13232" width="19" style="106" bestFit="1" customWidth="1"/>
    <col min="13233" max="13233" width="17.140625" style="106" bestFit="1" customWidth="1"/>
    <col min="13234" max="13234" width="21.140625" style="106" bestFit="1" customWidth="1"/>
    <col min="13235" max="13235" width="18" style="106" bestFit="1" customWidth="1"/>
    <col min="13236" max="13236" width="22.140625" style="106" bestFit="1" customWidth="1"/>
    <col min="13237" max="13237" width="18" style="106" bestFit="1" customWidth="1"/>
    <col min="13238" max="13238" width="22.140625" style="106" bestFit="1" customWidth="1"/>
    <col min="13239" max="13239" width="18" style="106" bestFit="1" customWidth="1"/>
    <col min="13240" max="13240" width="22.140625" style="106" bestFit="1" customWidth="1"/>
    <col min="13241" max="13241" width="18" style="106" bestFit="1" customWidth="1"/>
    <col min="13242" max="13242" width="22.140625" style="106" bestFit="1" customWidth="1"/>
    <col min="13243" max="13243" width="18" style="106" bestFit="1" customWidth="1"/>
    <col min="13244" max="13244" width="22.140625" style="106" bestFit="1" customWidth="1"/>
    <col min="13245" max="13245" width="15" style="106" bestFit="1" customWidth="1"/>
    <col min="13246" max="13246" width="19" style="106" bestFit="1" customWidth="1"/>
    <col min="13247" max="13247" width="12.85546875" style="106" bestFit="1" customWidth="1"/>
    <col min="13248" max="13248" width="17.140625" style="106" bestFit="1" customWidth="1"/>
    <col min="13249" max="13249" width="15" style="106" bestFit="1" customWidth="1"/>
    <col min="13250" max="13250" width="19" style="106" bestFit="1" customWidth="1"/>
    <col min="13251" max="13251" width="12.85546875" style="106" bestFit="1" customWidth="1"/>
    <col min="13252" max="13253" width="17.140625" style="106" bestFit="1" customWidth="1"/>
    <col min="13254" max="13254" width="21.140625" style="106" bestFit="1" customWidth="1"/>
    <col min="13255" max="13255" width="5.140625" style="106" bestFit="1" customWidth="1"/>
    <col min="13256" max="13256" width="8.7109375" style="106" bestFit="1" customWidth="1"/>
    <col min="13257" max="13257" width="19" style="106" bestFit="1" customWidth="1"/>
    <col min="13258" max="13258" width="23.140625" style="106" bestFit="1" customWidth="1"/>
    <col min="13259" max="13259" width="10.7109375" style="106" bestFit="1" customWidth="1"/>
    <col min="13260" max="13261" width="15" style="106" bestFit="1" customWidth="1"/>
    <col min="13262" max="13262" width="19" style="106" bestFit="1" customWidth="1"/>
    <col min="13263" max="13263" width="11.85546875" style="106" bestFit="1" customWidth="1"/>
    <col min="13264" max="13264" width="16" style="106" bestFit="1" customWidth="1"/>
    <col min="13265" max="13265" width="11.85546875" style="106" bestFit="1" customWidth="1"/>
    <col min="13266" max="13266" width="16" style="106" bestFit="1" customWidth="1"/>
    <col min="13267" max="13267" width="11.85546875" style="106" bestFit="1" customWidth="1"/>
    <col min="13268" max="13268" width="16" style="106" bestFit="1" customWidth="1"/>
    <col min="13269" max="13269" width="11.85546875" style="106" bestFit="1" customWidth="1"/>
    <col min="13270" max="13270" width="16" style="106" bestFit="1" customWidth="1"/>
    <col min="13271" max="13271" width="10.7109375" style="106" bestFit="1" customWidth="1"/>
    <col min="13272" max="13272" width="15" style="106" bestFit="1" customWidth="1"/>
    <col min="13273" max="13273" width="8.7109375" style="106" bestFit="1" customWidth="1"/>
    <col min="13274" max="13274" width="12.85546875" style="106" bestFit="1" customWidth="1"/>
    <col min="13275" max="13275" width="6.85546875" style="106" bestFit="1" customWidth="1"/>
    <col min="13276" max="13277" width="10.7109375" style="106" bestFit="1" customWidth="1"/>
    <col min="13278" max="13278" width="8.7109375" style="106" bestFit="1" customWidth="1"/>
    <col min="13279" max="13279" width="10.7109375" style="106" bestFit="1" customWidth="1"/>
    <col min="13280" max="13280" width="12.85546875" style="106" bestFit="1" customWidth="1"/>
    <col min="13281" max="13281" width="10.7109375" style="106" bestFit="1" customWidth="1"/>
    <col min="13282" max="13282" width="12.85546875" style="106" bestFit="1" customWidth="1"/>
    <col min="13283" max="13284" width="8.7109375" style="106" bestFit="1" customWidth="1"/>
    <col min="13285" max="13287" width="9.7109375" style="106" bestFit="1" customWidth="1"/>
    <col min="13288" max="13289" width="15" style="106" bestFit="1" customWidth="1"/>
    <col min="13290" max="13290" width="17.140625" style="106" bestFit="1" customWidth="1"/>
    <col min="13291" max="13292" width="10.7109375" style="106" bestFit="1" customWidth="1"/>
    <col min="13293" max="13293" width="17.140625" style="106" bestFit="1" customWidth="1"/>
    <col min="13294" max="13295" width="15" style="106" bestFit="1" customWidth="1"/>
    <col min="13296" max="13297" width="21.140625" style="106" bestFit="1" customWidth="1"/>
    <col min="13298" max="13298" width="12.85546875" style="106" bestFit="1" customWidth="1"/>
    <col min="13299" max="13299" width="8.7109375" style="106" bestFit="1" customWidth="1"/>
    <col min="13300" max="13300" width="15" style="106" bestFit="1" customWidth="1"/>
    <col min="13301" max="13323" width="1.140625" style="106" customWidth="1"/>
    <col min="13324" max="13413" width="8.85546875" style="106"/>
    <col min="13414" max="13415" width="19" style="106" bestFit="1" customWidth="1"/>
    <col min="13416" max="13416" width="13.85546875" style="106" bestFit="1" customWidth="1"/>
    <col min="13417" max="13417" width="19" style="106" bestFit="1" customWidth="1"/>
    <col min="13418" max="13418" width="18" style="106" bestFit="1" customWidth="1"/>
    <col min="13419" max="13419" width="7.85546875" style="106" bestFit="1" customWidth="1"/>
    <col min="13420" max="13420" width="8.7109375" style="106" bestFit="1" customWidth="1"/>
    <col min="13421" max="13421" width="7.85546875" style="106" bestFit="1" customWidth="1"/>
    <col min="13422" max="13423" width="12.85546875" style="106" bestFit="1" customWidth="1"/>
    <col min="13424" max="13425" width="10.7109375" style="106" bestFit="1" customWidth="1"/>
    <col min="13426" max="13426" width="5.140625" style="106" bestFit="1" customWidth="1"/>
    <col min="13427" max="13427" width="6.85546875" style="106" bestFit="1" customWidth="1"/>
    <col min="13428" max="13428" width="5.140625" style="106" bestFit="1" customWidth="1"/>
    <col min="13429" max="13429" width="11.85546875" style="106" bestFit="1" customWidth="1"/>
    <col min="13430" max="13433" width="10.7109375" style="106" bestFit="1" customWidth="1"/>
    <col min="13434" max="13434" width="15" style="106" bestFit="1" customWidth="1"/>
    <col min="13435" max="13435" width="10.7109375" style="106" bestFit="1" customWidth="1"/>
    <col min="13436" max="13436" width="8.7109375" style="106" bestFit="1" customWidth="1"/>
    <col min="13437" max="13437" width="9.7109375" style="106" bestFit="1" customWidth="1"/>
    <col min="13438" max="13438" width="35.42578125" style="106" bestFit="1" customWidth="1"/>
    <col min="13439" max="13440" width="13.85546875" style="106" bestFit="1" customWidth="1"/>
    <col min="13441" max="13441" width="35.42578125" style="106" bestFit="1" customWidth="1"/>
    <col min="13442" max="13442" width="28.140625" style="106" bestFit="1" customWidth="1"/>
    <col min="13443" max="13443" width="15" style="106" bestFit="1" customWidth="1"/>
    <col min="13444" max="13447" width="17.140625" style="106" bestFit="1" customWidth="1"/>
    <col min="13448" max="13448" width="10.7109375" style="106" bestFit="1" customWidth="1"/>
    <col min="13449" max="13449" width="35.42578125" style="106" bestFit="1" customWidth="1"/>
    <col min="13450" max="13450" width="15" style="106" bestFit="1" customWidth="1"/>
    <col min="13451" max="13451" width="11.85546875" style="106" bestFit="1" customWidth="1"/>
    <col min="13452" max="13452" width="33.7109375" style="106" bestFit="1" customWidth="1"/>
    <col min="13453" max="13455" width="15" style="106" bestFit="1" customWidth="1"/>
    <col min="13456" max="13456" width="8.7109375" style="106" bestFit="1" customWidth="1"/>
    <col min="13457" max="13458" width="15" style="106" bestFit="1" customWidth="1"/>
    <col min="13459" max="13459" width="6.85546875" style="106" bestFit="1" customWidth="1"/>
    <col min="13460" max="13460" width="21.140625" style="106" bestFit="1" customWidth="1"/>
    <col min="13461" max="13461" width="23.140625" style="106" bestFit="1" customWidth="1"/>
    <col min="13462" max="13462" width="21.140625" style="106" bestFit="1" customWidth="1"/>
    <col min="13463" max="13465" width="19" style="106" bestFit="1" customWidth="1"/>
    <col min="13466" max="13467" width="17.140625" style="106" bestFit="1" customWidth="1"/>
    <col min="13468" max="13468" width="8.7109375" style="106" bestFit="1" customWidth="1"/>
    <col min="13469" max="13470" width="6.85546875" style="106" bestFit="1" customWidth="1"/>
    <col min="13471" max="13472" width="8.7109375" style="106" bestFit="1" customWidth="1"/>
    <col min="13473" max="13474" width="19" style="106" bestFit="1" customWidth="1"/>
    <col min="13475" max="13476" width="15" style="106" bestFit="1" customWidth="1"/>
    <col min="13477" max="13477" width="21.140625" style="106" bestFit="1" customWidth="1"/>
    <col min="13478" max="13479" width="19" style="106" bestFit="1" customWidth="1"/>
    <col min="13480" max="13480" width="15" style="106" bestFit="1" customWidth="1"/>
    <col min="13481" max="13481" width="23.140625" style="106" bestFit="1" customWidth="1"/>
    <col min="13482" max="13482" width="27.140625" style="106" bestFit="1" customWidth="1"/>
    <col min="13483" max="13484" width="23.140625" style="106" bestFit="1" customWidth="1"/>
    <col min="13485" max="13485" width="27.140625" style="106" bestFit="1" customWidth="1"/>
    <col min="13486" max="13486" width="23.140625" style="106" bestFit="1" customWidth="1"/>
    <col min="13487" max="13487" width="17.140625" style="106" bestFit="1" customWidth="1"/>
    <col min="13488" max="13488" width="19" style="106" bestFit="1" customWidth="1"/>
    <col min="13489" max="13489" width="17.140625" style="106" bestFit="1" customWidth="1"/>
    <col min="13490" max="13490" width="21.140625" style="106" bestFit="1" customWidth="1"/>
    <col min="13491" max="13491" width="18" style="106" bestFit="1" customWidth="1"/>
    <col min="13492" max="13492" width="22.140625" style="106" bestFit="1" customWidth="1"/>
    <col min="13493" max="13493" width="18" style="106" bestFit="1" customWidth="1"/>
    <col min="13494" max="13494" width="22.140625" style="106" bestFit="1" customWidth="1"/>
    <col min="13495" max="13495" width="18" style="106" bestFit="1" customWidth="1"/>
    <col min="13496" max="13496" width="22.140625" style="106" bestFit="1" customWidth="1"/>
    <col min="13497" max="13497" width="18" style="106" bestFit="1" customWidth="1"/>
    <col min="13498" max="13498" width="22.140625" style="106" bestFit="1" customWidth="1"/>
    <col min="13499" max="13499" width="18" style="106" bestFit="1" customWidth="1"/>
    <col min="13500" max="13500" width="22.140625" style="106" bestFit="1" customWidth="1"/>
    <col min="13501" max="13501" width="15" style="106" bestFit="1" customWidth="1"/>
    <col min="13502" max="13502" width="19" style="106" bestFit="1" customWidth="1"/>
    <col min="13503" max="13503" width="12.85546875" style="106" bestFit="1" customWidth="1"/>
    <col min="13504" max="13504" width="17.140625" style="106" bestFit="1" customWidth="1"/>
    <col min="13505" max="13505" width="15" style="106" bestFit="1" customWidth="1"/>
    <col min="13506" max="13506" width="19" style="106" bestFit="1" customWidth="1"/>
    <col min="13507" max="13507" width="12.85546875" style="106" bestFit="1" customWidth="1"/>
    <col min="13508" max="13509" width="17.140625" style="106" bestFit="1" customWidth="1"/>
    <col min="13510" max="13510" width="21.140625" style="106" bestFit="1" customWidth="1"/>
    <col min="13511" max="13511" width="5.140625" style="106" bestFit="1" customWidth="1"/>
    <col min="13512" max="13512" width="8.7109375" style="106" bestFit="1" customWidth="1"/>
    <col min="13513" max="13513" width="19" style="106" bestFit="1" customWidth="1"/>
    <col min="13514" max="13514" width="23.140625" style="106" bestFit="1" customWidth="1"/>
    <col min="13515" max="13515" width="10.7109375" style="106" bestFit="1" customWidth="1"/>
    <col min="13516" max="13517" width="15" style="106" bestFit="1" customWidth="1"/>
    <col min="13518" max="13518" width="19" style="106" bestFit="1" customWidth="1"/>
    <col min="13519" max="13519" width="11.85546875" style="106" bestFit="1" customWidth="1"/>
    <col min="13520" max="13520" width="16" style="106" bestFit="1" customWidth="1"/>
    <col min="13521" max="13521" width="11.85546875" style="106" bestFit="1" customWidth="1"/>
    <col min="13522" max="13522" width="16" style="106" bestFit="1" customWidth="1"/>
    <col min="13523" max="13523" width="11.85546875" style="106" bestFit="1" customWidth="1"/>
    <col min="13524" max="13524" width="16" style="106" bestFit="1" customWidth="1"/>
    <col min="13525" max="13525" width="11.85546875" style="106" bestFit="1" customWidth="1"/>
    <col min="13526" max="13526" width="16" style="106" bestFit="1" customWidth="1"/>
    <col min="13527" max="13527" width="10.7109375" style="106" bestFit="1" customWidth="1"/>
    <col min="13528" max="13528" width="15" style="106" bestFit="1" customWidth="1"/>
    <col min="13529" max="13529" width="8.7109375" style="106" bestFit="1" customWidth="1"/>
    <col min="13530" max="13530" width="12.85546875" style="106" bestFit="1" customWidth="1"/>
    <col min="13531" max="13531" width="6.85546875" style="106" bestFit="1" customWidth="1"/>
    <col min="13532" max="13533" width="10.7109375" style="106" bestFit="1" customWidth="1"/>
    <col min="13534" max="13534" width="8.7109375" style="106" bestFit="1" customWidth="1"/>
    <col min="13535" max="13535" width="10.7109375" style="106" bestFit="1" customWidth="1"/>
    <col min="13536" max="13536" width="12.85546875" style="106" bestFit="1" customWidth="1"/>
    <col min="13537" max="13537" width="10.7109375" style="106" bestFit="1" customWidth="1"/>
    <col min="13538" max="13538" width="12.85546875" style="106" bestFit="1" customWidth="1"/>
    <col min="13539" max="13540" width="8.7109375" style="106" bestFit="1" customWidth="1"/>
    <col min="13541" max="13543" width="9.7109375" style="106" bestFit="1" customWidth="1"/>
    <col min="13544" max="13545" width="15" style="106" bestFit="1" customWidth="1"/>
    <col min="13546" max="13546" width="17.140625" style="106" bestFit="1" customWidth="1"/>
    <col min="13547" max="13548" width="10.7109375" style="106" bestFit="1" customWidth="1"/>
    <col min="13549" max="13549" width="17.140625" style="106" bestFit="1" customWidth="1"/>
    <col min="13550" max="13551" width="15" style="106" bestFit="1" customWidth="1"/>
    <col min="13552" max="13553" width="21.140625" style="106" bestFit="1" customWidth="1"/>
    <col min="13554" max="13554" width="12.85546875" style="106" bestFit="1" customWidth="1"/>
    <col min="13555" max="13555" width="8.7109375" style="106" bestFit="1" customWidth="1"/>
    <col min="13556" max="13556" width="15" style="106" bestFit="1" customWidth="1"/>
    <col min="13557" max="13579" width="1.140625" style="106" customWidth="1"/>
    <col min="13580" max="13669" width="8.85546875" style="106"/>
    <col min="13670" max="13671" width="19" style="106" bestFit="1" customWidth="1"/>
    <col min="13672" max="13672" width="13.85546875" style="106" bestFit="1" customWidth="1"/>
    <col min="13673" max="13673" width="19" style="106" bestFit="1" customWidth="1"/>
    <col min="13674" max="13674" width="18" style="106" bestFit="1" customWidth="1"/>
    <col min="13675" max="13675" width="7.85546875" style="106" bestFit="1" customWidth="1"/>
    <col min="13676" max="13676" width="8.7109375" style="106" bestFit="1" customWidth="1"/>
    <col min="13677" max="13677" width="7.85546875" style="106" bestFit="1" customWidth="1"/>
    <col min="13678" max="13679" width="12.85546875" style="106" bestFit="1" customWidth="1"/>
    <col min="13680" max="13681" width="10.7109375" style="106" bestFit="1" customWidth="1"/>
    <col min="13682" max="13682" width="5.140625" style="106" bestFit="1" customWidth="1"/>
    <col min="13683" max="13683" width="6.85546875" style="106" bestFit="1" customWidth="1"/>
    <col min="13684" max="13684" width="5.140625" style="106" bestFit="1" customWidth="1"/>
    <col min="13685" max="13685" width="11.85546875" style="106" bestFit="1" customWidth="1"/>
    <col min="13686" max="13689" width="10.7109375" style="106" bestFit="1" customWidth="1"/>
    <col min="13690" max="13690" width="15" style="106" bestFit="1" customWidth="1"/>
    <col min="13691" max="13691" width="10.7109375" style="106" bestFit="1" customWidth="1"/>
    <col min="13692" max="13692" width="8.7109375" style="106" bestFit="1" customWidth="1"/>
    <col min="13693" max="13693" width="9.7109375" style="106" bestFit="1" customWidth="1"/>
    <col min="13694" max="13694" width="35.42578125" style="106" bestFit="1" customWidth="1"/>
    <col min="13695" max="13696" width="13.85546875" style="106" bestFit="1" customWidth="1"/>
    <col min="13697" max="13697" width="35.42578125" style="106" bestFit="1" customWidth="1"/>
    <col min="13698" max="13698" width="28.140625" style="106" bestFit="1" customWidth="1"/>
    <col min="13699" max="13699" width="15" style="106" bestFit="1" customWidth="1"/>
    <col min="13700" max="13703" width="17.140625" style="106" bestFit="1" customWidth="1"/>
    <col min="13704" max="13704" width="10.7109375" style="106" bestFit="1" customWidth="1"/>
    <col min="13705" max="13705" width="35.42578125" style="106" bestFit="1" customWidth="1"/>
    <col min="13706" max="13706" width="15" style="106" bestFit="1" customWidth="1"/>
    <col min="13707" max="13707" width="11.85546875" style="106" bestFit="1" customWidth="1"/>
    <col min="13708" max="13708" width="33.7109375" style="106" bestFit="1" customWidth="1"/>
    <col min="13709" max="13711" width="15" style="106" bestFit="1" customWidth="1"/>
    <col min="13712" max="13712" width="8.7109375" style="106" bestFit="1" customWidth="1"/>
    <col min="13713" max="13714" width="15" style="106" bestFit="1" customWidth="1"/>
    <col min="13715" max="13715" width="6.85546875" style="106" bestFit="1" customWidth="1"/>
    <col min="13716" max="13716" width="21.140625" style="106" bestFit="1" customWidth="1"/>
    <col min="13717" max="13717" width="23.140625" style="106" bestFit="1" customWidth="1"/>
    <col min="13718" max="13718" width="21.140625" style="106" bestFit="1" customWidth="1"/>
    <col min="13719" max="13721" width="19" style="106" bestFit="1" customWidth="1"/>
    <col min="13722" max="13723" width="17.140625" style="106" bestFit="1" customWidth="1"/>
    <col min="13724" max="13724" width="8.7109375" style="106" bestFit="1" customWidth="1"/>
    <col min="13725" max="13726" width="6.85546875" style="106" bestFit="1" customWidth="1"/>
    <col min="13727" max="13728" width="8.7109375" style="106" bestFit="1" customWidth="1"/>
    <col min="13729" max="13730" width="19" style="106" bestFit="1" customWidth="1"/>
    <col min="13731" max="13732" width="15" style="106" bestFit="1" customWidth="1"/>
    <col min="13733" max="13733" width="21.140625" style="106" bestFit="1" customWidth="1"/>
    <col min="13734" max="13735" width="19" style="106" bestFit="1" customWidth="1"/>
    <col min="13736" max="13736" width="15" style="106" bestFit="1" customWidth="1"/>
    <col min="13737" max="13737" width="23.140625" style="106" bestFit="1" customWidth="1"/>
    <col min="13738" max="13738" width="27.140625" style="106" bestFit="1" customWidth="1"/>
    <col min="13739" max="13740" width="23.140625" style="106" bestFit="1" customWidth="1"/>
    <col min="13741" max="13741" width="27.140625" style="106" bestFit="1" customWidth="1"/>
    <col min="13742" max="13742" width="23.140625" style="106" bestFit="1" customWidth="1"/>
    <col min="13743" max="13743" width="17.140625" style="106" bestFit="1" customWidth="1"/>
    <col min="13744" max="13744" width="19" style="106" bestFit="1" customWidth="1"/>
    <col min="13745" max="13745" width="17.140625" style="106" bestFit="1" customWidth="1"/>
    <col min="13746" max="13746" width="21.140625" style="106" bestFit="1" customWidth="1"/>
    <col min="13747" max="13747" width="18" style="106" bestFit="1" customWidth="1"/>
    <col min="13748" max="13748" width="22.140625" style="106" bestFit="1" customWidth="1"/>
    <col min="13749" max="13749" width="18" style="106" bestFit="1" customWidth="1"/>
    <col min="13750" max="13750" width="22.140625" style="106" bestFit="1" customWidth="1"/>
    <col min="13751" max="13751" width="18" style="106" bestFit="1" customWidth="1"/>
    <col min="13752" max="13752" width="22.140625" style="106" bestFit="1" customWidth="1"/>
    <col min="13753" max="13753" width="18" style="106" bestFit="1" customWidth="1"/>
    <col min="13754" max="13754" width="22.140625" style="106" bestFit="1" customWidth="1"/>
    <col min="13755" max="13755" width="18" style="106" bestFit="1" customWidth="1"/>
    <col min="13756" max="13756" width="22.140625" style="106" bestFit="1" customWidth="1"/>
    <col min="13757" max="13757" width="15" style="106" bestFit="1" customWidth="1"/>
    <col min="13758" max="13758" width="19" style="106" bestFit="1" customWidth="1"/>
    <col min="13759" max="13759" width="12.85546875" style="106" bestFit="1" customWidth="1"/>
    <col min="13760" max="13760" width="17.140625" style="106" bestFit="1" customWidth="1"/>
    <col min="13761" max="13761" width="15" style="106" bestFit="1" customWidth="1"/>
    <col min="13762" max="13762" width="19" style="106" bestFit="1" customWidth="1"/>
    <col min="13763" max="13763" width="12.85546875" style="106" bestFit="1" customWidth="1"/>
    <col min="13764" max="13765" width="17.140625" style="106" bestFit="1" customWidth="1"/>
    <col min="13766" max="13766" width="21.140625" style="106" bestFit="1" customWidth="1"/>
    <col min="13767" max="13767" width="5.140625" style="106" bestFit="1" customWidth="1"/>
    <col min="13768" max="13768" width="8.7109375" style="106" bestFit="1" customWidth="1"/>
    <col min="13769" max="13769" width="19" style="106" bestFit="1" customWidth="1"/>
    <col min="13770" max="13770" width="23.140625" style="106" bestFit="1" customWidth="1"/>
    <col min="13771" max="13771" width="10.7109375" style="106" bestFit="1" customWidth="1"/>
    <col min="13772" max="13773" width="15" style="106" bestFit="1" customWidth="1"/>
    <col min="13774" max="13774" width="19" style="106" bestFit="1" customWidth="1"/>
    <col min="13775" max="13775" width="11.85546875" style="106" bestFit="1" customWidth="1"/>
    <col min="13776" max="13776" width="16" style="106" bestFit="1" customWidth="1"/>
    <col min="13777" max="13777" width="11.85546875" style="106" bestFit="1" customWidth="1"/>
    <col min="13778" max="13778" width="16" style="106" bestFit="1" customWidth="1"/>
    <col min="13779" max="13779" width="11.85546875" style="106" bestFit="1" customWidth="1"/>
    <col min="13780" max="13780" width="16" style="106" bestFit="1" customWidth="1"/>
    <col min="13781" max="13781" width="11.85546875" style="106" bestFit="1" customWidth="1"/>
    <col min="13782" max="13782" width="16" style="106" bestFit="1" customWidth="1"/>
    <col min="13783" max="13783" width="10.7109375" style="106" bestFit="1" customWidth="1"/>
    <col min="13784" max="13784" width="15" style="106" bestFit="1" customWidth="1"/>
    <col min="13785" max="13785" width="8.7109375" style="106" bestFit="1" customWidth="1"/>
    <col min="13786" max="13786" width="12.85546875" style="106" bestFit="1" customWidth="1"/>
    <col min="13787" max="13787" width="6.85546875" style="106" bestFit="1" customWidth="1"/>
    <col min="13788" max="13789" width="10.7109375" style="106" bestFit="1" customWidth="1"/>
    <col min="13790" max="13790" width="8.7109375" style="106" bestFit="1" customWidth="1"/>
    <col min="13791" max="13791" width="10.7109375" style="106" bestFit="1" customWidth="1"/>
    <col min="13792" max="13792" width="12.85546875" style="106" bestFit="1" customWidth="1"/>
    <col min="13793" max="13793" width="10.7109375" style="106" bestFit="1" customWidth="1"/>
    <col min="13794" max="13794" width="12.85546875" style="106" bestFit="1" customWidth="1"/>
    <col min="13795" max="13796" width="8.7109375" style="106" bestFit="1" customWidth="1"/>
    <col min="13797" max="13799" width="9.7109375" style="106" bestFit="1" customWidth="1"/>
    <col min="13800" max="13801" width="15" style="106" bestFit="1" customWidth="1"/>
    <col min="13802" max="13802" width="17.140625" style="106" bestFit="1" customWidth="1"/>
    <col min="13803" max="13804" width="10.7109375" style="106" bestFit="1" customWidth="1"/>
    <col min="13805" max="13805" width="17.140625" style="106" bestFit="1" customWidth="1"/>
    <col min="13806" max="13807" width="15" style="106" bestFit="1" customWidth="1"/>
    <col min="13808" max="13809" width="21.140625" style="106" bestFit="1" customWidth="1"/>
    <col min="13810" max="13810" width="12.85546875" style="106" bestFit="1" customWidth="1"/>
    <col min="13811" max="13811" width="8.7109375" style="106" bestFit="1" customWidth="1"/>
    <col min="13812" max="13812" width="15" style="106" bestFit="1" customWidth="1"/>
    <col min="13813" max="13835" width="1.140625" style="106" customWidth="1"/>
    <col min="13836" max="13925" width="8.85546875" style="106"/>
    <col min="13926" max="13927" width="19" style="106" bestFit="1" customWidth="1"/>
    <col min="13928" max="13928" width="13.85546875" style="106" bestFit="1" customWidth="1"/>
    <col min="13929" max="13929" width="19" style="106" bestFit="1" customWidth="1"/>
    <col min="13930" max="13930" width="18" style="106" bestFit="1" customWidth="1"/>
    <col min="13931" max="13931" width="7.85546875" style="106" bestFit="1" customWidth="1"/>
    <col min="13932" max="13932" width="8.7109375" style="106" bestFit="1" customWidth="1"/>
    <col min="13933" max="13933" width="7.85546875" style="106" bestFit="1" customWidth="1"/>
    <col min="13934" max="13935" width="12.85546875" style="106" bestFit="1" customWidth="1"/>
    <col min="13936" max="13937" width="10.7109375" style="106" bestFit="1" customWidth="1"/>
    <col min="13938" max="13938" width="5.140625" style="106" bestFit="1" customWidth="1"/>
    <col min="13939" max="13939" width="6.85546875" style="106" bestFit="1" customWidth="1"/>
    <col min="13940" max="13940" width="5.140625" style="106" bestFit="1" customWidth="1"/>
    <col min="13941" max="13941" width="11.85546875" style="106" bestFit="1" customWidth="1"/>
    <col min="13942" max="13945" width="10.7109375" style="106" bestFit="1" customWidth="1"/>
    <col min="13946" max="13946" width="15" style="106" bestFit="1" customWidth="1"/>
    <col min="13947" max="13947" width="10.7109375" style="106" bestFit="1" customWidth="1"/>
    <col min="13948" max="13948" width="8.7109375" style="106" bestFit="1" customWidth="1"/>
    <col min="13949" max="13949" width="9.7109375" style="106" bestFit="1" customWidth="1"/>
    <col min="13950" max="13950" width="35.42578125" style="106" bestFit="1" customWidth="1"/>
    <col min="13951" max="13952" width="13.85546875" style="106" bestFit="1" customWidth="1"/>
    <col min="13953" max="13953" width="35.42578125" style="106" bestFit="1" customWidth="1"/>
    <col min="13954" max="13954" width="28.140625" style="106" bestFit="1" customWidth="1"/>
    <col min="13955" max="13955" width="15" style="106" bestFit="1" customWidth="1"/>
    <col min="13956" max="13959" width="17.140625" style="106" bestFit="1" customWidth="1"/>
    <col min="13960" max="13960" width="10.7109375" style="106" bestFit="1" customWidth="1"/>
    <col min="13961" max="13961" width="35.42578125" style="106" bestFit="1" customWidth="1"/>
    <col min="13962" max="13962" width="15" style="106" bestFit="1" customWidth="1"/>
    <col min="13963" max="13963" width="11.85546875" style="106" bestFit="1" customWidth="1"/>
    <col min="13964" max="13964" width="33.7109375" style="106" bestFit="1" customWidth="1"/>
    <col min="13965" max="13967" width="15" style="106" bestFit="1" customWidth="1"/>
    <col min="13968" max="13968" width="8.7109375" style="106" bestFit="1" customWidth="1"/>
    <col min="13969" max="13970" width="15" style="106" bestFit="1" customWidth="1"/>
    <col min="13971" max="13971" width="6.85546875" style="106" bestFit="1" customWidth="1"/>
    <col min="13972" max="13972" width="21.140625" style="106" bestFit="1" customWidth="1"/>
    <col min="13973" max="13973" width="23.140625" style="106" bestFit="1" customWidth="1"/>
    <col min="13974" max="13974" width="21.140625" style="106" bestFit="1" customWidth="1"/>
    <col min="13975" max="13977" width="19" style="106" bestFit="1" customWidth="1"/>
    <col min="13978" max="13979" width="17.140625" style="106" bestFit="1" customWidth="1"/>
    <col min="13980" max="13980" width="8.7109375" style="106" bestFit="1" customWidth="1"/>
    <col min="13981" max="13982" width="6.85546875" style="106" bestFit="1" customWidth="1"/>
    <col min="13983" max="13984" width="8.7109375" style="106" bestFit="1" customWidth="1"/>
    <col min="13985" max="13986" width="19" style="106" bestFit="1" customWidth="1"/>
    <col min="13987" max="13988" width="15" style="106" bestFit="1" customWidth="1"/>
    <col min="13989" max="13989" width="21.140625" style="106" bestFit="1" customWidth="1"/>
    <col min="13990" max="13991" width="19" style="106" bestFit="1" customWidth="1"/>
    <col min="13992" max="13992" width="15" style="106" bestFit="1" customWidth="1"/>
    <col min="13993" max="13993" width="23.140625" style="106" bestFit="1" customWidth="1"/>
    <col min="13994" max="13994" width="27.140625" style="106" bestFit="1" customWidth="1"/>
    <col min="13995" max="13996" width="23.140625" style="106" bestFit="1" customWidth="1"/>
    <col min="13997" max="13997" width="27.140625" style="106" bestFit="1" customWidth="1"/>
    <col min="13998" max="13998" width="23.140625" style="106" bestFit="1" customWidth="1"/>
    <col min="13999" max="13999" width="17.140625" style="106" bestFit="1" customWidth="1"/>
    <col min="14000" max="14000" width="19" style="106" bestFit="1" customWidth="1"/>
    <col min="14001" max="14001" width="17.140625" style="106" bestFit="1" customWidth="1"/>
    <col min="14002" max="14002" width="21.140625" style="106" bestFit="1" customWidth="1"/>
    <col min="14003" max="14003" width="18" style="106" bestFit="1" customWidth="1"/>
    <col min="14004" max="14004" width="22.140625" style="106" bestFit="1" customWidth="1"/>
    <col min="14005" max="14005" width="18" style="106" bestFit="1" customWidth="1"/>
    <col min="14006" max="14006" width="22.140625" style="106" bestFit="1" customWidth="1"/>
    <col min="14007" max="14007" width="18" style="106" bestFit="1" customWidth="1"/>
    <col min="14008" max="14008" width="22.140625" style="106" bestFit="1" customWidth="1"/>
    <col min="14009" max="14009" width="18" style="106" bestFit="1" customWidth="1"/>
    <col min="14010" max="14010" width="22.140625" style="106" bestFit="1" customWidth="1"/>
    <col min="14011" max="14011" width="18" style="106" bestFit="1" customWidth="1"/>
    <col min="14012" max="14012" width="22.140625" style="106" bestFit="1" customWidth="1"/>
    <col min="14013" max="14013" width="15" style="106" bestFit="1" customWidth="1"/>
    <col min="14014" max="14014" width="19" style="106" bestFit="1" customWidth="1"/>
    <col min="14015" max="14015" width="12.85546875" style="106" bestFit="1" customWidth="1"/>
    <col min="14016" max="14016" width="17.140625" style="106" bestFit="1" customWidth="1"/>
    <col min="14017" max="14017" width="15" style="106" bestFit="1" customWidth="1"/>
    <col min="14018" max="14018" width="19" style="106" bestFit="1" customWidth="1"/>
    <col min="14019" max="14019" width="12.85546875" style="106" bestFit="1" customWidth="1"/>
    <col min="14020" max="14021" width="17.140625" style="106" bestFit="1" customWidth="1"/>
    <col min="14022" max="14022" width="21.140625" style="106" bestFit="1" customWidth="1"/>
    <col min="14023" max="14023" width="5.140625" style="106" bestFit="1" customWidth="1"/>
    <col min="14024" max="14024" width="8.7109375" style="106" bestFit="1" customWidth="1"/>
    <col min="14025" max="14025" width="19" style="106" bestFit="1" customWidth="1"/>
    <col min="14026" max="14026" width="23.140625" style="106" bestFit="1" customWidth="1"/>
    <col min="14027" max="14027" width="10.7109375" style="106" bestFit="1" customWidth="1"/>
    <col min="14028" max="14029" width="15" style="106" bestFit="1" customWidth="1"/>
    <col min="14030" max="14030" width="19" style="106" bestFit="1" customWidth="1"/>
    <col min="14031" max="14031" width="11.85546875" style="106" bestFit="1" customWidth="1"/>
    <col min="14032" max="14032" width="16" style="106" bestFit="1" customWidth="1"/>
    <col min="14033" max="14033" width="11.85546875" style="106" bestFit="1" customWidth="1"/>
    <col min="14034" max="14034" width="16" style="106" bestFit="1" customWidth="1"/>
    <col min="14035" max="14035" width="11.85546875" style="106" bestFit="1" customWidth="1"/>
    <col min="14036" max="14036" width="16" style="106" bestFit="1" customWidth="1"/>
    <col min="14037" max="14037" width="11.85546875" style="106" bestFit="1" customWidth="1"/>
    <col min="14038" max="14038" width="16" style="106" bestFit="1" customWidth="1"/>
    <col min="14039" max="14039" width="10.7109375" style="106" bestFit="1" customWidth="1"/>
    <col min="14040" max="14040" width="15" style="106" bestFit="1" customWidth="1"/>
    <col min="14041" max="14041" width="8.7109375" style="106" bestFit="1" customWidth="1"/>
    <col min="14042" max="14042" width="12.85546875" style="106" bestFit="1" customWidth="1"/>
    <col min="14043" max="14043" width="6.85546875" style="106" bestFit="1" customWidth="1"/>
    <col min="14044" max="14045" width="10.7109375" style="106" bestFit="1" customWidth="1"/>
    <col min="14046" max="14046" width="8.7109375" style="106" bestFit="1" customWidth="1"/>
    <col min="14047" max="14047" width="10.7109375" style="106" bestFit="1" customWidth="1"/>
    <col min="14048" max="14048" width="12.85546875" style="106" bestFit="1" customWidth="1"/>
    <col min="14049" max="14049" width="10.7109375" style="106" bestFit="1" customWidth="1"/>
    <col min="14050" max="14050" width="12.85546875" style="106" bestFit="1" customWidth="1"/>
    <col min="14051" max="14052" width="8.7109375" style="106" bestFit="1" customWidth="1"/>
    <col min="14053" max="14055" width="9.7109375" style="106" bestFit="1" customWidth="1"/>
    <col min="14056" max="14057" width="15" style="106" bestFit="1" customWidth="1"/>
    <col min="14058" max="14058" width="17.140625" style="106" bestFit="1" customWidth="1"/>
    <col min="14059" max="14060" width="10.7109375" style="106" bestFit="1" customWidth="1"/>
    <col min="14061" max="14061" width="17.140625" style="106" bestFit="1" customWidth="1"/>
    <col min="14062" max="14063" width="15" style="106" bestFit="1" customWidth="1"/>
    <col min="14064" max="14065" width="21.140625" style="106" bestFit="1" customWidth="1"/>
    <col min="14066" max="14066" width="12.85546875" style="106" bestFit="1" customWidth="1"/>
    <col min="14067" max="14067" width="8.7109375" style="106" bestFit="1" customWidth="1"/>
    <col min="14068" max="14068" width="15" style="106" bestFit="1" customWidth="1"/>
    <col min="14069" max="14091" width="1.140625" style="106" customWidth="1"/>
    <col min="14092" max="14181" width="8.85546875" style="106"/>
    <col min="14182" max="14183" width="19" style="106" bestFit="1" customWidth="1"/>
    <col min="14184" max="14184" width="13.85546875" style="106" bestFit="1" customWidth="1"/>
    <col min="14185" max="14185" width="19" style="106" bestFit="1" customWidth="1"/>
    <col min="14186" max="14186" width="18" style="106" bestFit="1" customWidth="1"/>
    <col min="14187" max="14187" width="7.85546875" style="106" bestFit="1" customWidth="1"/>
    <col min="14188" max="14188" width="8.7109375" style="106" bestFit="1" customWidth="1"/>
    <col min="14189" max="14189" width="7.85546875" style="106" bestFit="1" customWidth="1"/>
    <col min="14190" max="14191" width="12.85546875" style="106" bestFit="1" customWidth="1"/>
    <col min="14192" max="14193" width="10.7109375" style="106" bestFit="1" customWidth="1"/>
    <col min="14194" max="14194" width="5.140625" style="106" bestFit="1" customWidth="1"/>
    <col min="14195" max="14195" width="6.85546875" style="106" bestFit="1" customWidth="1"/>
    <col min="14196" max="14196" width="5.140625" style="106" bestFit="1" customWidth="1"/>
    <col min="14197" max="14197" width="11.85546875" style="106" bestFit="1" customWidth="1"/>
    <col min="14198" max="14201" width="10.7109375" style="106" bestFit="1" customWidth="1"/>
    <col min="14202" max="14202" width="15" style="106" bestFit="1" customWidth="1"/>
    <col min="14203" max="14203" width="10.7109375" style="106" bestFit="1" customWidth="1"/>
    <col min="14204" max="14204" width="8.7109375" style="106" bestFit="1" customWidth="1"/>
    <col min="14205" max="14205" width="9.7109375" style="106" bestFit="1" customWidth="1"/>
    <col min="14206" max="14206" width="35.42578125" style="106" bestFit="1" customWidth="1"/>
    <col min="14207" max="14208" width="13.85546875" style="106" bestFit="1" customWidth="1"/>
    <col min="14209" max="14209" width="35.42578125" style="106" bestFit="1" customWidth="1"/>
    <col min="14210" max="14210" width="28.140625" style="106" bestFit="1" customWidth="1"/>
    <col min="14211" max="14211" width="15" style="106" bestFit="1" customWidth="1"/>
    <col min="14212" max="14215" width="17.140625" style="106" bestFit="1" customWidth="1"/>
    <col min="14216" max="14216" width="10.7109375" style="106" bestFit="1" customWidth="1"/>
    <col min="14217" max="14217" width="35.42578125" style="106" bestFit="1" customWidth="1"/>
    <col min="14218" max="14218" width="15" style="106" bestFit="1" customWidth="1"/>
    <col min="14219" max="14219" width="11.85546875" style="106" bestFit="1" customWidth="1"/>
    <col min="14220" max="14220" width="33.7109375" style="106" bestFit="1" customWidth="1"/>
    <col min="14221" max="14223" width="15" style="106" bestFit="1" customWidth="1"/>
    <col min="14224" max="14224" width="8.7109375" style="106" bestFit="1" customWidth="1"/>
    <col min="14225" max="14226" width="15" style="106" bestFit="1" customWidth="1"/>
    <col min="14227" max="14227" width="6.85546875" style="106" bestFit="1" customWidth="1"/>
    <col min="14228" max="14228" width="21.140625" style="106" bestFit="1" customWidth="1"/>
    <col min="14229" max="14229" width="23.140625" style="106" bestFit="1" customWidth="1"/>
    <col min="14230" max="14230" width="21.140625" style="106" bestFit="1" customWidth="1"/>
    <col min="14231" max="14233" width="19" style="106" bestFit="1" customWidth="1"/>
    <col min="14234" max="14235" width="17.140625" style="106" bestFit="1" customWidth="1"/>
    <col min="14236" max="14236" width="8.7109375" style="106" bestFit="1" customWidth="1"/>
    <col min="14237" max="14238" width="6.85546875" style="106" bestFit="1" customWidth="1"/>
    <col min="14239" max="14240" width="8.7109375" style="106" bestFit="1" customWidth="1"/>
    <col min="14241" max="14242" width="19" style="106" bestFit="1" customWidth="1"/>
    <col min="14243" max="14244" width="15" style="106" bestFit="1" customWidth="1"/>
    <col min="14245" max="14245" width="21.140625" style="106" bestFit="1" customWidth="1"/>
    <col min="14246" max="14247" width="19" style="106" bestFit="1" customWidth="1"/>
    <col min="14248" max="14248" width="15" style="106" bestFit="1" customWidth="1"/>
    <col min="14249" max="14249" width="23.140625" style="106" bestFit="1" customWidth="1"/>
    <col min="14250" max="14250" width="27.140625" style="106" bestFit="1" customWidth="1"/>
    <col min="14251" max="14252" width="23.140625" style="106" bestFit="1" customWidth="1"/>
    <col min="14253" max="14253" width="27.140625" style="106" bestFit="1" customWidth="1"/>
    <col min="14254" max="14254" width="23.140625" style="106" bestFit="1" customWidth="1"/>
    <col min="14255" max="14255" width="17.140625" style="106" bestFit="1" customWidth="1"/>
    <col min="14256" max="14256" width="19" style="106" bestFit="1" customWidth="1"/>
    <col min="14257" max="14257" width="17.140625" style="106" bestFit="1" customWidth="1"/>
    <col min="14258" max="14258" width="21.140625" style="106" bestFit="1" customWidth="1"/>
    <col min="14259" max="14259" width="18" style="106" bestFit="1" customWidth="1"/>
    <col min="14260" max="14260" width="22.140625" style="106" bestFit="1" customWidth="1"/>
    <col min="14261" max="14261" width="18" style="106" bestFit="1" customWidth="1"/>
    <col min="14262" max="14262" width="22.140625" style="106" bestFit="1" customWidth="1"/>
    <col min="14263" max="14263" width="18" style="106" bestFit="1" customWidth="1"/>
    <col min="14264" max="14264" width="22.140625" style="106" bestFit="1" customWidth="1"/>
    <col min="14265" max="14265" width="18" style="106" bestFit="1" customWidth="1"/>
    <col min="14266" max="14266" width="22.140625" style="106" bestFit="1" customWidth="1"/>
    <col min="14267" max="14267" width="18" style="106" bestFit="1" customWidth="1"/>
    <col min="14268" max="14268" width="22.140625" style="106" bestFit="1" customWidth="1"/>
    <col min="14269" max="14269" width="15" style="106" bestFit="1" customWidth="1"/>
    <col min="14270" max="14270" width="19" style="106" bestFit="1" customWidth="1"/>
    <col min="14271" max="14271" width="12.85546875" style="106" bestFit="1" customWidth="1"/>
    <col min="14272" max="14272" width="17.140625" style="106" bestFit="1" customWidth="1"/>
    <col min="14273" max="14273" width="15" style="106" bestFit="1" customWidth="1"/>
    <col min="14274" max="14274" width="19" style="106" bestFit="1" customWidth="1"/>
    <col min="14275" max="14275" width="12.85546875" style="106" bestFit="1" customWidth="1"/>
    <col min="14276" max="14277" width="17.140625" style="106" bestFit="1" customWidth="1"/>
    <col min="14278" max="14278" width="21.140625" style="106" bestFit="1" customWidth="1"/>
    <col min="14279" max="14279" width="5.140625" style="106" bestFit="1" customWidth="1"/>
    <col min="14280" max="14280" width="8.7109375" style="106" bestFit="1" customWidth="1"/>
    <col min="14281" max="14281" width="19" style="106" bestFit="1" customWidth="1"/>
    <col min="14282" max="14282" width="23.140625" style="106" bestFit="1" customWidth="1"/>
    <col min="14283" max="14283" width="10.7109375" style="106" bestFit="1" customWidth="1"/>
    <col min="14284" max="14285" width="15" style="106" bestFit="1" customWidth="1"/>
    <col min="14286" max="14286" width="19" style="106" bestFit="1" customWidth="1"/>
    <col min="14287" max="14287" width="11.85546875" style="106" bestFit="1" customWidth="1"/>
    <col min="14288" max="14288" width="16" style="106" bestFit="1" customWidth="1"/>
    <col min="14289" max="14289" width="11.85546875" style="106" bestFit="1" customWidth="1"/>
    <col min="14290" max="14290" width="16" style="106" bestFit="1" customWidth="1"/>
    <col min="14291" max="14291" width="11.85546875" style="106" bestFit="1" customWidth="1"/>
    <col min="14292" max="14292" width="16" style="106" bestFit="1" customWidth="1"/>
    <col min="14293" max="14293" width="11.85546875" style="106" bestFit="1" customWidth="1"/>
    <col min="14294" max="14294" width="16" style="106" bestFit="1" customWidth="1"/>
    <col min="14295" max="14295" width="10.7109375" style="106" bestFit="1" customWidth="1"/>
    <col min="14296" max="14296" width="15" style="106" bestFit="1" customWidth="1"/>
    <col min="14297" max="14297" width="8.7109375" style="106" bestFit="1" customWidth="1"/>
    <col min="14298" max="14298" width="12.85546875" style="106" bestFit="1" customWidth="1"/>
    <col min="14299" max="14299" width="6.85546875" style="106" bestFit="1" customWidth="1"/>
    <col min="14300" max="14301" width="10.7109375" style="106" bestFit="1" customWidth="1"/>
    <col min="14302" max="14302" width="8.7109375" style="106" bestFit="1" customWidth="1"/>
    <col min="14303" max="14303" width="10.7109375" style="106" bestFit="1" customWidth="1"/>
    <col min="14304" max="14304" width="12.85546875" style="106" bestFit="1" customWidth="1"/>
    <col min="14305" max="14305" width="10.7109375" style="106" bestFit="1" customWidth="1"/>
    <col min="14306" max="14306" width="12.85546875" style="106" bestFit="1" customWidth="1"/>
    <col min="14307" max="14308" width="8.7109375" style="106" bestFit="1" customWidth="1"/>
    <col min="14309" max="14311" width="9.7109375" style="106" bestFit="1" customWidth="1"/>
    <col min="14312" max="14313" width="15" style="106" bestFit="1" customWidth="1"/>
    <col min="14314" max="14314" width="17.140625" style="106" bestFit="1" customWidth="1"/>
    <col min="14315" max="14316" width="10.7109375" style="106" bestFit="1" customWidth="1"/>
    <col min="14317" max="14317" width="17.140625" style="106" bestFit="1" customWidth="1"/>
    <col min="14318" max="14319" width="15" style="106" bestFit="1" customWidth="1"/>
    <col min="14320" max="14321" width="21.140625" style="106" bestFit="1" customWidth="1"/>
    <col min="14322" max="14322" width="12.85546875" style="106" bestFit="1" customWidth="1"/>
    <col min="14323" max="14323" width="8.7109375" style="106" bestFit="1" customWidth="1"/>
    <col min="14324" max="14324" width="15" style="106" bestFit="1" customWidth="1"/>
    <col min="14325" max="14347" width="1.140625" style="106" customWidth="1"/>
    <col min="14348" max="14437" width="8.85546875" style="106"/>
    <col min="14438" max="14439" width="19" style="106" bestFit="1" customWidth="1"/>
    <col min="14440" max="14440" width="13.85546875" style="106" bestFit="1" customWidth="1"/>
    <col min="14441" max="14441" width="19" style="106" bestFit="1" customWidth="1"/>
    <col min="14442" max="14442" width="18" style="106" bestFit="1" customWidth="1"/>
    <col min="14443" max="14443" width="7.85546875" style="106" bestFit="1" customWidth="1"/>
    <col min="14444" max="14444" width="8.7109375" style="106" bestFit="1" customWidth="1"/>
    <col min="14445" max="14445" width="7.85546875" style="106" bestFit="1" customWidth="1"/>
    <col min="14446" max="14447" width="12.85546875" style="106" bestFit="1" customWidth="1"/>
    <col min="14448" max="14449" width="10.7109375" style="106" bestFit="1" customWidth="1"/>
    <col min="14450" max="14450" width="5.140625" style="106" bestFit="1" customWidth="1"/>
    <col min="14451" max="14451" width="6.85546875" style="106" bestFit="1" customWidth="1"/>
    <col min="14452" max="14452" width="5.140625" style="106" bestFit="1" customWidth="1"/>
    <col min="14453" max="14453" width="11.85546875" style="106" bestFit="1" customWidth="1"/>
    <col min="14454" max="14457" width="10.7109375" style="106" bestFit="1" customWidth="1"/>
    <col min="14458" max="14458" width="15" style="106" bestFit="1" customWidth="1"/>
    <col min="14459" max="14459" width="10.7109375" style="106" bestFit="1" customWidth="1"/>
    <col min="14460" max="14460" width="8.7109375" style="106" bestFit="1" customWidth="1"/>
    <col min="14461" max="14461" width="9.7109375" style="106" bestFit="1" customWidth="1"/>
    <col min="14462" max="14462" width="35.42578125" style="106" bestFit="1" customWidth="1"/>
    <col min="14463" max="14464" width="13.85546875" style="106" bestFit="1" customWidth="1"/>
    <col min="14465" max="14465" width="35.42578125" style="106" bestFit="1" customWidth="1"/>
    <col min="14466" max="14466" width="28.140625" style="106" bestFit="1" customWidth="1"/>
    <col min="14467" max="14467" width="15" style="106" bestFit="1" customWidth="1"/>
    <col min="14468" max="14471" width="17.140625" style="106" bestFit="1" customWidth="1"/>
    <col min="14472" max="14472" width="10.7109375" style="106" bestFit="1" customWidth="1"/>
    <col min="14473" max="14473" width="35.42578125" style="106" bestFit="1" customWidth="1"/>
    <col min="14474" max="14474" width="15" style="106" bestFit="1" customWidth="1"/>
    <col min="14475" max="14475" width="11.85546875" style="106" bestFit="1" customWidth="1"/>
    <col min="14476" max="14476" width="33.7109375" style="106" bestFit="1" customWidth="1"/>
    <col min="14477" max="14479" width="15" style="106" bestFit="1" customWidth="1"/>
    <col min="14480" max="14480" width="8.7109375" style="106" bestFit="1" customWidth="1"/>
    <col min="14481" max="14482" width="15" style="106" bestFit="1" customWidth="1"/>
    <col min="14483" max="14483" width="6.85546875" style="106" bestFit="1" customWidth="1"/>
    <col min="14484" max="14484" width="21.140625" style="106" bestFit="1" customWidth="1"/>
    <col min="14485" max="14485" width="23.140625" style="106" bestFit="1" customWidth="1"/>
    <col min="14486" max="14486" width="21.140625" style="106" bestFit="1" customWidth="1"/>
    <col min="14487" max="14489" width="19" style="106" bestFit="1" customWidth="1"/>
    <col min="14490" max="14491" width="17.140625" style="106" bestFit="1" customWidth="1"/>
    <col min="14492" max="14492" width="8.7109375" style="106" bestFit="1" customWidth="1"/>
    <col min="14493" max="14494" width="6.85546875" style="106" bestFit="1" customWidth="1"/>
    <col min="14495" max="14496" width="8.7109375" style="106" bestFit="1" customWidth="1"/>
    <col min="14497" max="14498" width="19" style="106" bestFit="1" customWidth="1"/>
    <col min="14499" max="14500" width="15" style="106" bestFit="1" customWidth="1"/>
    <col min="14501" max="14501" width="21.140625" style="106" bestFit="1" customWidth="1"/>
    <col min="14502" max="14503" width="19" style="106" bestFit="1" customWidth="1"/>
    <col min="14504" max="14504" width="15" style="106" bestFit="1" customWidth="1"/>
    <col min="14505" max="14505" width="23.140625" style="106" bestFit="1" customWidth="1"/>
    <col min="14506" max="14506" width="27.140625" style="106" bestFit="1" customWidth="1"/>
    <col min="14507" max="14508" width="23.140625" style="106" bestFit="1" customWidth="1"/>
    <col min="14509" max="14509" width="27.140625" style="106" bestFit="1" customWidth="1"/>
    <col min="14510" max="14510" width="23.140625" style="106" bestFit="1" customWidth="1"/>
    <col min="14511" max="14511" width="17.140625" style="106" bestFit="1" customWidth="1"/>
    <col min="14512" max="14512" width="19" style="106" bestFit="1" customWidth="1"/>
    <col min="14513" max="14513" width="17.140625" style="106" bestFit="1" customWidth="1"/>
    <col min="14514" max="14514" width="21.140625" style="106" bestFit="1" customWidth="1"/>
    <col min="14515" max="14515" width="18" style="106" bestFit="1" customWidth="1"/>
    <col min="14516" max="14516" width="22.140625" style="106" bestFit="1" customWidth="1"/>
    <col min="14517" max="14517" width="18" style="106" bestFit="1" customWidth="1"/>
    <col min="14518" max="14518" width="22.140625" style="106" bestFit="1" customWidth="1"/>
    <col min="14519" max="14519" width="18" style="106" bestFit="1" customWidth="1"/>
    <col min="14520" max="14520" width="22.140625" style="106" bestFit="1" customWidth="1"/>
    <col min="14521" max="14521" width="18" style="106" bestFit="1" customWidth="1"/>
    <col min="14522" max="14522" width="22.140625" style="106" bestFit="1" customWidth="1"/>
    <col min="14523" max="14523" width="18" style="106" bestFit="1" customWidth="1"/>
    <col min="14524" max="14524" width="22.140625" style="106" bestFit="1" customWidth="1"/>
    <col min="14525" max="14525" width="15" style="106" bestFit="1" customWidth="1"/>
    <col min="14526" max="14526" width="19" style="106" bestFit="1" customWidth="1"/>
    <col min="14527" max="14527" width="12.85546875" style="106" bestFit="1" customWidth="1"/>
    <col min="14528" max="14528" width="17.140625" style="106" bestFit="1" customWidth="1"/>
    <col min="14529" max="14529" width="15" style="106" bestFit="1" customWidth="1"/>
    <col min="14530" max="14530" width="19" style="106" bestFit="1" customWidth="1"/>
    <col min="14531" max="14531" width="12.85546875" style="106" bestFit="1" customWidth="1"/>
    <col min="14532" max="14533" width="17.140625" style="106" bestFit="1" customWidth="1"/>
    <col min="14534" max="14534" width="21.140625" style="106" bestFit="1" customWidth="1"/>
    <col min="14535" max="14535" width="5.140625" style="106" bestFit="1" customWidth="1"/>
    <col min="14536" max="14536" width="8.7109375" style="106" bestFit="1" customWidth="1"/>
    <col min="14537" max="14537" width="19" style="106" bestFit="1" customWidth="1"/>
    <col min="14538" max="14538" width="23.140625" style="106" bestFit="1" customWidth="1"/>
    <col min="14539" max="14539" width="10.7109375" style="106" bestFit="1" customWidth="1"/>
    <col min="14540" max="14541" width="15" style="106" bestFit="1" customWidth="1"/>
    <col min="14542" max="14542" width="19" style="106" bestFit="1" customWidth="1"/>
    <col min="14543" max="14543" width="11.85546875" style="106" bestFit="1" customWidth="1"/>
    <col min="14544" max="14544" width="16" style="106" bestFit="1" customWidth="1"/>
    <col min="14545" max="14545" width="11.85546875" style="106" bestFit="1" customWidth="1"/>
    <col min="14546" max="14546" width="16" style="106" bestFit="1" customWidth="1"/>
    <col min="14547" max="14547" width="11.85546875" style="106" bestFit="1" customWidth="1"/>
    <col min="14548" max="14548" width="16" style="106" bestFit="1" customWidth="1"/>
    <col min="14549" max="14549" width="11.85546875" style="106" bestFit="1" customWidth="1"/>
    <col min="14550" max="14550" width="16" style="106" bestFit="1" customWidth="1"/>
    <col min="14551" max="14551" width="10.7109375" style="106" bestFit="1" customWidth="1"/>
    <col min="14552" max="14552" width="15" style="106" bestFit="1" customWidth="1"/>
    <col min="14553" max="14553" width="8.7109375" style="106" bestFit="1" customWidth="1"/>
    <col min="14554" max="14554" width="12.85546875" style="106" bestFit="1" customWidth="1"/>
    <col min="14555" max="14555" width="6.85546875" style="106" bestFit="1" customWidth="1"/>
    <col min="14556" max="14557" width="10.7109375" style="106" bestFit="1" customWidth="1"/>
    <col min="14558" max="14558" width="8.7109375" style="106" bestFit="1" customWidth="1"/>
    <col min="14559" max="14559" width="10.7109375" style="106" bestFit="1" customWidth="1"/>
    <col min="14560" max="14560" width="12.85546875" style="106" bestFit="1" customWidth="1"/>
    <col min="14561" max="14561" width="10.7109375" style="106" bestFit="1" customWidth="1"/>
    <col min="14562" max="14562" width="12.85546875" style="106" bestFit="1" customWidth="1"/>
    <col min="14563" max="14564" width="8.7109375" style="106" bestFit="1" customWidth="1"/>
    <col min="14565" max="14567" width="9.7109375" style="106" bestFit="1" customWidth="1"/>
    <col min="14568" max="14569" width="15" style="106" bestFit="1" customWidth="1"/>
    <col min="14570" max="14570" width="17.140625" style="106" bestFit="1" customWidth="1"/>
    <col min="14571" max="14572" width="10.7109375" style="106" bestFit="1" customWidth="1"/>
    <col min="14573" max="14573" width="17.140625" style="106" bestFit="1" customWidth="1"/>
    <col min="14574" max="14575" width="15" style="106" bestFit="1" customWidth="1"/>
    <col min="14576" max="14577" width="21.140625" style="106" bestFit="1" customWidth="1"/>
    <col min="14578" max="14578" width="12.85546875" style="106" bestFit="1" customWidth="1"/>
    <col min="14579" max="14579" width="8.7109375" style="106" bestFit="1" customWidth="1"/>
    <col min="14580" max="14580" width="15" style="106" bestFit="1" customWidth="1"/>
    <col min="14581" max="14603" width="1.140625" style="106" customWidth="1"/>
    <col min="14604" max="14693" width="8.85546875" style="106"/>
    <col min="14694" max="14695" width="19" style="106" bestFit="1" customWidth="1"/>
    <col min="14696" max="14696" width="13.85546875" style="106" bestFit="1" customWidth="1"/>
    <col min="14697" max="14697" width="19" style="106" bestFit="1" customWidth="1"/>
    <col min="14698" max="14698" width="18" style="106" bestFit="1" customWidth="1"/>
    <col min="14699" max="14699" width="7.85546875" style="106" bestFit="1" customWidth="1"/>
    <col min="14700" max="14700" width="8.7109375" style="106" bestFit="1" customWidth="1"/>
    <col min="14701" max="14701" width="7.85546875" style="106" bestFit="1" customWidth="1"/>
    <col min="14702" max="14703" width="12.85546875" style="106" bestFit="1" customWidth="1"/>
    <col min="14704" max="14705" width="10.7109375" style="106" bestFit="1" customWidth="1"/>
    <col min="14706" max="14706" width="5.140625" style="106" bestFit="1" customWidth="1"/>
    <col min="14707" max="14707" width="6.85546875" style="106" bestFit="1" customWidth="1"/>
    <col min="14708" max="14708" width="5.140625" style="106" bestFit="1" customWidth="1"/>
    <col min="14709" max="14709" width="11.85546875" style="106" bestFit="1" customWidth="1"/>
    <col min="14710" max="14713" width="10.7109375" style="106" bestFit="1" customWidth="1"/>
    <col min="14714" max="14714" width="15" style="106" bestFit="1" customWidth="1"/>
    <col min="14715" max="14715" width="10.7109375" style="106" bestFit="1" customWidth="1"/>
    <col min="14716" max="14716" width="8.7109375" style="106" bestFit="1" customWidth="1"/>
    <col min="14717" max="14717" width="9.7109375" style="106" bestFit="1" customWidth="1"/>
    <col min="14718" max="14718" width="35.42578125" style="106" bestFit="1" customWidth="1"/>
    <col min="14719" max="14720" width="13.85546875" style="106" bestFit="1" customWidth="1"/>
    <col min="14721" max="14721" width="35.42578125" style="106" bestFit="1" customWidth="1"/>
    <col min="14722" max="14722" width="28.140625" style="106" bestFit="1" customWidth="1"/>
    <col min="14723" max="14723" width="15" style="106" bestFit="1" customWidth="1"/>
    <col min="14724" max="14727" width="17.140625" style="106" bestFit="1" customWidth="1"/>
    <col min="14728" max="14728" width="10.7109375" style="106" bestFit="1" customWidth="1"/>
    <col min="14729" max="14729" width="35.42578125" style="106" bestFit="1" customWidth="1"/>
    <col min="14730" max="14730" width="15" style="106" bestFit="1" customWidth="1"/>
    <col min="14731" max="14731" width="11.85546875" style="106" bestFit="1" customWidth="1"/>
    <col min="14732" max="14732" width="33.7109375" style="106" bestFit="1" customWidth="1"/>
    <col min="14733" max="14735" width="15" style="106" bestFit="1" customWidth="1"/>
    <col min="14736" max="14736" width="8.7109375" style="106" bestFit="1" customWidth="1"/>
    <col min="14737" max="14738" width="15" style="106" bestFit="1" customWidth="1"/>
    <col min="14739" max="14739" width="6.85546875" style="106" bestFit="1" customWidth="1"/>
    <col min="14740" max="14740" width="21.140625" style="106" bestFit="1" customWidth="1"/>
    <col min="14741" max="14741" width="23.140625" style="106" bestFit="1" customWidth="1"/>
    <col min="14742" max="14742" width="21.140625" style="106" bestFit="1" customWidth="1"/>
    <col min="14743" max="14745" width="19" style="106" bestFit="1" customWidth="1"/>
    <col min="14746" max="14747" width="17.140625" style="106" bestFit="1" customWidth="1"/>
    <col min="14748" max="14748" width="8.7109375" style="106" bestFit="1" customWidth="1"/>
    <col min="14749" max="14750" width="6.85546875" style="106" bestFit="1" customWidth="1"/>
    <col min="14751" max="14752" width="8.7109375" style="106" bestFit="1" customWidth="1"/>
    <col min="14753" max="14754" width="19" style="106" bestFit="1" customWidth="1"/>
    <col min="14755" max="14756" width="15" style="106" bestFit="1" customWidth="1"/>
    <col min="14757" max="14757" width="21.140625" style="106" bestFit="1" customWidth="1"/>
    <col min="14758" max="14759" width="19" style="106" bestFit="1" customWidth="1"/>
    <col min="14760" max="14760" width="15" style="106" bestFit="1" customWidth="1"/>
    <col min="14761" max="14761" width="23.140625" style="106" bestFit="1" customWidth="1"/>
    <col min="14762" max="14762" width="27.140625" style="106" bestFit="1" customWidth="1"/>
    <col min="14763" max="14764" width="23.140625" style="106" bestFit="1" customWidth="1"/>
    <col min="14765" max="14765" width="27.140625" style="106" bestFit="1" customWidth="1"/>
    <col min="14766" max="14766" width="23.140625" style="106" bestFit="1" customWidth="1"/>
    <col min="14767" max="14767" width="17.140625" style="106" bestFit="1" customWidth="1"/>
    <col min="14768" max="14768" width="19" style="106" bestFit="1" customWidth="1"/>
    <col min="14769" max="14769" width="17.140625" style="106" bestFit="1" customWidth="1"/>
    <col min="14770" max="14770" width="21.140625" style="106" bestFit="1" customWidth="1"/>
    <col min="14771" max="14771" width="18" style="106" bestFit="1" customWidth="1"/>
    <col min="14772" max="14772" width="22.140625" style="106" bestFit="1" customWidth="1"/>
    <col min="14773" max="14773" width="18" style="106" bestFit="1" customWidth="1"/>
    <col min="14774" max="14774" width="22.140625" style="106" bestFit="1" customWidth="1"/>
    <col min="14775" max="14775" width="18" style="106" bestFit="1" customWidth="1"/>
    <col min="14776" max="14776" width="22.140625" style="106" bestFit="1" customWidth="1"/>
    <col min="14777" max="14777" width="18" style="106" bestFit="1" customWidth="1"/>
    <col min="14778" max="14778" width="22.140625" style="106" bestFit="1" customWidth="1"/>
    <col min="14779" max="14779" width="18" style="106" bestFit="1" customWidth="1"/>
    <col min="14780" max="14780" width="22.140625" style="106" bestFit="1" customWidth="1"/>
    <col min="14781" max="14781" width="15" style="106" bestFit="1" customWidth="1"/>
    <col min="14782" max="14782" width="19" style="106" bestFit="1" customWidth="1"/>
    <col min="14783" max="14783" width="12.85546875" style="106" bestFit="1" customWidth="1"/>
    <col min="14784" max="14784" width="17.140625" style="106" bestFit="1" customWidth="1"/>
    <col min="14785" max="14785" width="15" style="106" bestFit="1" customWidth="1"/>
    <col min="14786" max="14786" width="19" style="106" bestFit="1" customWidth="1"/>
    <col min="14787" max="14787" width="12.85546875" style="106" bestFit="1" customWidth="1"/>
    <col min="14788" max="14789" width="17.140625" style="106" bestFit="1" customWidth="1"/>
    <col min="14790" max="14790" width="21.140625" style="106" bestFit="1" customWidth="1"/>
    <col min="14791" max="14791" width="5.140625" style="106" bestFit="1" customWidth="1"/>
    <col min="14792" max="14792" width="8.7109375" style="106" bestFit="1" customWidth="1"/>
    <col min="14793" max="14793" width="19" style="106" bestFit="1" customWidth="1"/>
    <col min="14794" max="14794" width="23.140625" style="106" bestFit="1" customWidth="1"/>
    <col min="14795" max="14795" width="10.7109375" style="106" bestFit="1" customWidth="1"/>
    <col min="14796" max="14797" width="15" style="106" bestFit="1" customWidth="1"/>
    <col min="14798" max="14798" width="19" style="106" bestFit="1" customWidth="1"/>
    <col min="14799" max="14799" width="11.85546875" style="106" bestFit="1" customWidth="1"/>
    <col min="14800" max="14800" width="16" style="106" bestFit="1" customWidth="1"/>
    <col min="14801" max="14801" width="11.85546875" style="106" bestFit="1" customWidth="1"/>
    <col min="14802" max="14802" width="16" style="106" bestFit="1" customWidth="1"/>
    <col min="14803" max="14803" width="11.85546875" style="106" bestFit="1" customWidth="1"/>
    <col min="14804" max="14804" width="16" style="106" bestFit="1" customWidth="1"/>
    <col min="14805" max="14805" width="11.85546875" style="106" bestFit="1" customWidth="1"/>
    <col min="14806" max="14806" width="16" style="106" bestFit="1" customWidth="1"/>
    <col min="14807" max="14807" width="10.7109375" style="106" bestFit="1" customWidth="1"/>
    <col min="14808" max="14808" width="15" style="106" bestFit="1" customWidth="1"/>
    <col min="14809" max="14809" width="8.7109375" style="106" bestFit="1" customWidth="1"/>
    <col min="14810" max="14810" width="12.85546875" style="106" bestFit="1" customWidth="1"/>
    <col min="14811" max="14811" width="6.85546875" style="106" bestFit="1" customWidth="1"/>
    <col min="14812" max="14813" width="10.7109375" style="106" bestFit="1" customWidth="1"/>
    <col min="14814" max="14814" width="8.7109375" style="106" bestFit="1" customWidth="1"/>
    <col min="14815" max="14815" width="10.7109375" style="106" bestFit="1" customWidth="1"/>
    <col min="14816" max="14816" width="12.85546875" style="106" bestFit="1" customWidth="1"/>
    <col min="14817" max="14817" width="10.7109375" style="106" bestFit="1" customWidth="1"/>
    <col min="14818" max="14818" width="12.85546875" style="106" bestFit="1" customWidth="1"/>
    <col min="14819" max="14820" width="8.7109375" style="106" bestFit="1" customWidth="1"/>
    <col min="14821" max="14823" width="9.7109375" style="106" bestFit="1" customWidth="1"/>
    <col min="14824" max="14825" width="15" style="106" bestFit="1" customWidth="1"/>
    <col min="14826" max="14826" width="17.140625" style="106" bestFit="1" customWidth="1"/>
    <col min="14827" max="14828" width="10.7109375" style="106" bestFit="1" customWidth="1"/>
    <col min="14829" max="14829" width="17.140625" style="106" bestFit="1" customWidth="1"/>
    <col min="14830" max="14831" width="15" style="106" bestFit="1" customWidth="1"/>
    <col min="14832" max="14833" width="21.140625" style="106" bestFit="1" customWidth="1"/>
    <col min="14834" max="14834" width="12.85546875" style="106" bestFit="1" customWidth="1"/>
    <col min="14835" max="14835" width="8.7109375" style="106" bestFit="1" customWidth="1"/>
    <col min="14836" max="14836" width="15" style="106" bestFit="1" customWidth="1"/>
    <col min="14837" max="14859" width="1.140625" style="106" customWidth="1"/>
    <col min="14860" max="14949" width="8.85546875" style="106"/>
    <col min="14950" max="14951" width="19" style="106" bestFit="1" customWidth="1"/>
    <col min="14952" max="14952" width="13.85546875" style="106" bestFit="1" customWidth="1"/>
    <col min="14953" max="14953" width="19" style="106" bestFit="1" customWidth="1"/>
    <col min="14954" max="14954" width="18" style="106" bestFit="1" customWidth="1"/>
    <col min="14955" max="14955" width="7.85546875" style="106" bestFit="1" customWidth="1"/>
    <col min="14956" max="14956" width="8.7109375" style="106" bestFit="1" customWidth="1"/>
    <col min="14957" max="14957" width="7.85546875" style="106" bestFit="1" customWidth="1"/>
    <col min="14958" max="14959" width="12.85546875" style="106" bestFit="1" customWidth="1"/>
    <col min="14960" max="14961" width="10.7109375" style="106" bestFit="1" customWidth="1"/>
    <col min="14962" max="14962" width="5.140625" style="106" bestFit="1" customWidth="1"/>
    <col min="14963" max="14963" width="6.85546875" style="106" bestFit="1" customWidth="1"/>
    <col min="14964" max="14964" width="5.140625" style="106" bestFit="1" customWidth="1"/>
    <col min="14965" max="14965" width="11.85546875" style="106" bestFit="1" customWidth="1"/>
    <col min="14966" max="14969" width="10.7109375" style="106" bestFit="1" customWidth="1"/>
    <col min="14970" max="14970" width="15" style="106" bestFit="1" customWidth="1"/>
    <col min="14971" max="14971" width="10.7109375" style="106" bestFit="1" customWidth="1"/>
    <col min="14972" max="14972" width="8.7109375" style="106" bestFit="1" customWidth="1"/>
    <col min="14973" max="14973" width="9.7109375" style="106" bestFit="1" customWidth="1"/>
    <col min="14974" max="14974" width="35.42578125" style="106" bestFit="1" customWidth="1"/>
    <col min="14975" max="14976" width="13.85546875" style="106" bestFit="1" customWidth="1"/>
    <col min="14977" max="14977" width="35.42578125" style="106" bestFit="1" customWidth="1"/>
    <col min="14978" max="14978" width="28.140625" style="106" bestFit="1" customWidth="1"/>
    <col min="14979" max="14979" width="15" style="106" bestFit="1" customWidth="1"/>
    <col min="14980" max="14983" width="17.140625" style="106" bestFit="1" customWidth="1"/>
    <col min="14984" max="14984" width="10.7109375" style="106" bestFit="1" customWidth="1"/>
    <col min="14985" max="14985" width="35.42578125" style="106" bestFit="1" customWidth="1"/>
    <col min="14986" max="14986" width="15" style="106" bestFit="1" customWidth="1"/>
    <col min="14987" max="14987" width="11.85546875" style="106" bestFit="1" customWidth="1"/>
    <col min="14988" max="14988" width="33.7109375" style="106" bestFit="1" customWidth="1"/>
    <col min="14989" max="14991" width="15" style="106" bestFit="1" customWidth="1"/>
    <col min="14992" max="14992" width="8.7109375" style="106" bestFit="1" customWidth="1"/>
    <col min="14993" max="14994" width="15" style="106" bestFit="1" customWidth="1"/>
    <col min="14995" max="14995" width="6.85546875" style="106" bestFit="1" customWidth="1"/>
    <col min="14996" max="14996" width="21.140625" style="106" bestFit="1" customWidth="1"/>
    <col min="14997" max="14997" width="23.140625" style="106" bestFit="1" customWidth="1"/>
    <col min="14998" max="14998" width="21.140625" style="106" bestFit="1" customWidth="1"/>
    <col min="14999" max="15001" width="19" style="106" bestFit="1" customWidth="1"/>
    <col min="15002" max="15003" width="17.140625" style="106" bestFit="1" customWidth="1"/>
    <col min="15004" max="15004" width="8.7109375" style="106" bestFit="1" customWidth="1"/>
    <col min="15005" max="15006" width="6.85546875" style="106" bestFit="1" customWidth="1"/>
    <col min="15007" max="15008" width="8.7109375" style="106" bestFit="1" customWidth="1"/>
    <col min="15009" max="15010" width="19" style="106" bestFit="1" customWidth="1"/>
    <col min="15011" max="15012" width="15" style="106" bestFit="1" customWidth="1"/>
    <col min="15013" max="15013" width="21.140625" style="106" bestFit="1" customWidth="1"/>
    <col min="15014" max="15015" width="19" style="106" bestFit="1" customWidth="1"/>
    <col min="15016" max="15016" width="15" style="106" bestFit="1" customWidth="1"/>
    <col min="15017" max="15017" width="23.140625" style="106" bestFit="1" customWidth="1"/>
    <col min="15018" max="15018" width="27.140625" style="106" bestFit="1" customWidth="1"/>
    <col min="15019" max="15020" width="23.140625" style="106" bestFit="1" customWidth="1"/>
    <col min="15021" max="15021" width="27.140625" style="106" bestFit="1" customWidth="1"/>
    <col min="15022" max="15022" width="23.140625" style="106" bestFit="1" customWidth="1"/>
    <col min="15023" max="15023" width="17.140625" style="106" bestFit="1" customWidth="1"/>
    <col min="15024" max="15024" width="19" style="106" bestFit="1" customWidth="1"/>
    <col min="15025" max="15025" width="17.140625" style="106" bestFit="1" customWidth="1"/>
    <col min="15026" max="15026" width="21.140625" style="106" bestFit="1" customWidth="1"/>
    <col min="15027" max="15027" width="18" style="106" bestFit="1" customWidth="1"/>
    <col min="15028" max="15028" width="22.140625" style="106" bestFit="1" customWidth="1"/>
    <col min="15029" max="15029" width="18" style="106" bestFit="1" customWidth="1"/>
    <col min="15030" max="15030" width="22.140625" style="106" bestFit="1" customWidth="1"/>
    <col min="15031" max="15031" width="18" style="106" bestFit="1" customWidth="1"/>
    <col min="15032" max="15032" width="22.140625" style="106" bestFit="1" customWidth="1"/>
    <col min="15033" max="15033" width="18" style="106" bestFit="1" customWidth="1"/>
    <col min="15034" max="15034" width="22.140625" style="106" bestFit="1" customWidth="1"/>
    <col min="15035" max="15035" width="18" style="106" bestFit="1" customWidth="1"/>
    <col min="15036" max="15036" width="22.140625" style="106" bestFit="1" customWidth="1"/>
    <col min="15037" max="15037" width="15" style="106" bestFit="1" customWidth="1"/>
    <col min="15038" max="15038" width="19" style="106" bestFit="1" customWidth="1"/>
    <col min="15039" max="15039" width="12.85546875" style="106" bestFit="1" customWidth="1"/>
    <col min="15040" max="15040" width="17.140625" style="106" bestFit="1" customWidth="1"/>
    <col min="15041" max="15041" width="15" style="106" bestFit="1" customWidth="1"/>
    <col min="15042" max="15042" width="19" style="106" bestFit="1" customWidth="1"/>
    <col min="15043" max="15043" width="12.85546875" style="106" bestFit="1" customWidth="1"/>
    <col min="15044" max="15045" width="17.140625" style="106" bestFit="1" customWidth="1"/>
    <col min="15046" max="15046" width="21.140625" style="106" bestFit="1" customWidth="1"/>
    <col min="15047" max="15047" width="5.140625" style="106" bestFit="1" customWidth="1"/>
    <col min="15048" max="15048" width="8.7109375" style="106" bestFit="1" customWidth="1"/>
    <col min="15049" max="15049" width="19" style="106" bestFit="1" customWidth="1"/>
    <col min="15050" max="15050" width="23.140625" style="106" bestFit="1" customWidth="1"/>
    <col min="15051" max="15051" width="10.7109375" style="106" bestFit="1" customWidth="1"/>
    <col min="15052" max="15053" width="15" style="106" bestFit="1" customWidth="1"/>
    <col min="15054" max="15054" width="19" style="106" bestFit="1" customWidth="1"/>
    <col min="15055" max="15055" width="11.85546875" style="106" bestFit="1" customWidth="1"/>
    <col min="15056" max="15056" width="16" style="106" bestFit="1" customWidth="1"/>
    <col min="15057" max="15057" width="11.85546875" style="106" bestFit="1" customWidth="1"/>
    <col min="15058" max="15058" width="16" style="106" bestFit="1" customWidth="1"/>
    <col min="15059" max="15059" width="11.85546875" style="106" bestFit="1" customWidth="1"/>
    <col min="15060" max="15060" width="16" style="106" bestFit="1" customWidth="1"/>
    <col min="15061" max="15061" width="11.85546875" style="106" bestFit="1" customWidth="1"/>
    <col min="15062" max="15062" width="16" style="106" bestFit="1" customWidth="1"/>
    <col min="15063" max="15063" width="10.7109375" style="106" bestFit="1" customWidth="1"/>
    <col min="15064" max="15064" width="15" style="106" bestFit="1" customWidth="1"/>
    <col min="15065" max="15065" width="8.7109375" style="106" bestFit="1" customWidth="1"/>
    <col min="15066" max="15066" width="12.85546875" style="106" bestFit="1" customWidth="1"/>
    <col min="15067" max="15067" width="6.85546875" style="106" bestFit="1" customWidth="1"/>
    <col min="15068" max="15069" width="10.7109375" style="106" bestFit="1" customWidth="1"/>
    <col min="15070" max="15070" width="8.7109375" style="106" bestFit="1" customWidth="1"/>
    <col min="15071" max="15071" width="10.7109375" style="106" bestFit="1" customWidth="1"/>
    <col min="15072" max="15072" width="12.85546875" style="106" bestFit="1" customWidth="1"/>
    <col min="15073" max="15073" width="10.7109375" style="106" bestFit="1" customWidth="1"/>
    <col min="15074" max="15074" width="12.85546875" style="106" bestFit="1" customWidth="1"/>
    <col min="15075" max="15076" width="8.7109375" style="106" bestFit="1" customWidth="1"/>
    <col min="15077" max="15079" width="9.7109375" style="106" bestFit="1" customWidth="1"/>
    <col min="15080" max="15081" width="15" style="106" bestFit="1" customWidth="1"/>
    <col min="15082" max="15082" width="17.140625" style="106" bestFit="1" customWidth="1"/>
    <col min="15083" max="15084" width="10.7109375" style="106" bestFit="1" customWidth="1"/>
    <col min="15085" max="15085" width="17.140625" style="106" bestFit="1" customWidth="1"/>
    <col min="15086" max="15087" width="15" style="106" bestFit="1" customWidth="1"/>
    <col min="15088" max="15089" width="21.140625" style="106" bestFit="1" customWidth="1"/>
    <col min="15090" max="15090" width="12.85546875" style="106" bestFit="1" customWidth="1"/>
    <col min="15091" max="15091" width="8.7109375" style="106" bestFit="1" customWidth="1"/>
    <col min="15092" max="15092" width="15" style="106" bestFit="1" customWidth="1"/>
    <col min="15093" max="15115" width="1.140625" style="106" customWidth="1"/>
    <col min="15116" max="15205" width="8.85546875" style="106"/>
    <col min="15206" max="15207" width="19" style="106" bestFit="1" customWidth="1"/>
    <col min="15208" max="15208" width="13.85546875" style="106" bestFit="1" customWidth="1"/>
    <col min="15209" max="15209" width="19" style="106" bestFit="1" customWidth="1"/>
    <col min="15210" max="15210" width="18" style="106" bestFit="1" customWidth="1"/>
    <col min="15211" max="15211" width="7.85546875" style="106" bestFit="1" customWidth="1"/>
    <col min="15212" max="15212" width="8.7109375" style="106" bestFit="1" customWidth="1"/>
    <col min="15213" max="15213" width="7.85546875" style="106" bestFit="1" customWidth="1"/>
    <col min="15214" max="15215" width="12.85546875" style="106" bestFit="1" customWidth="1"/>
    <col min="15216" max="15217" width="10.7109375" style="106" bestFit="1" customWidth="1"/>
    <col min="15218" max="15218" width="5.140625" style="106" bestFit="1" customWidth="1"/>
    <col min="15219" max="15219" width="6.85546875" style="106" bestFit="1" customWidth="1"/>
    <col min="15220" max="15220" width="5.140625" style="106" bestFit="1" customWidth="1"/>
    <col min="15221" max="15221" width="11.85546875" style="106" bestFit="1" customWidth="1"/>
    <col min="15222" max="15225" width="10.7109375" style="106" bestFit="1" customWidth="1"/>
    <col min="15226" max="15226" width="15" style="106" bestFit="1" customWidth="1"/>
    <col min="15227" max="15227" width="10.7109375" style="106" bestFit="1" customWidth="1"/>
    <col min="15228" max="15228" width="8.7109375" style="106" bestFit="1" customWidth="1"/>
    <col min="15229" max="15229" width="9.7109375" style="106" bestFit="1" customWidth="1"/>
    <col min="15230" max="15230" width="35.42578125" style="106" bestFit="1" customWidth="1"/>
    <col min="15231" max="15232" width="13.85546875" style="106" bestFit="1" customWidth="1"/>
    <col min="15233" max="15233" width="35.42578125" style="106" bestFit="1" customWidth="1"/>
    <col min="15234" max="15234" width="28.140625" style="106" bestFit="1" customWidth="1"/>
    <col min="15235" max="15235" width="15" style="106" bestFit="1" customWidth="1"/>
    <col min="15236" max="15239" width="17.140625" style="106" bestFit="1" customWidth="1"/>
    <col min="15240" max="15240" width="10.7109375" style="106" bestFit="1" customWidth="1"/>
    <col min="15241" max="15241" width="35.42578125" style="106" bestFit="1" customWidth="1"/>
    <col min="15242" max="15242" width="15" style="106" bestFit="1" customWidth="1"/>
    <col min="15243" max="15243" width="11.85546875" style="106" bestFit="1" customWidth="1"/>
    <col min="15244" max="15244" width="33.7109375" style="106" bestFit="1" customWidth="1"/>
    <col min="15245" max="15247" width="15" style="106" bestFit="1" customWidth="1"/>
    <col min="15248" max="15248" width="8.7109375" style="106" bestFit="1" customWidth="1"/>
    <col min="15249" max="15250" width="15" style="106" bestFit="1" customWidth="1"/>
    <col min="15251" max="15251" width="6.85546875" style="106" bestFit="1" customWidth="1"/>
    <col min="15252" max="15252" width="21.140625" style="106" bestFit="1" customWidth="1"/>
    <col min="15253" max="15253" width="23.140625" style="106" bestFit="1" customWidth="1"/>
    <col min="15254" max="15254" width="21.140625" style="106" bestFit="1" customWidth="1"/>
    <col min="15255" max="15257" width="19" style="106" bestFit="1" customWidth="1"/>
    <col min="15258" max="15259" width="17.140625" style="106" bestFit="1" customWidth="1"/>
    <col min="15260" max="15260" width="8.7109375" style="106" bestFit="1" customWidth="1"/>
    <col min="15261" max="15262" width="6.85546875" style="106" bestFit="1" customWidth="1"/>
    <col min="15263" max="15264" width="8.7109375" style="106" bestFit="1" customWidth="1"/>
    <col min="15265" max="15266" width="19" style="106" bestFit="1" customWidth="1"/>
    <col min="15267" max="15268" width="15" style="106" bestFit="1" customWidth="1"/>
    <col min="15269" max="15269" width="21.140625" style="106" bestFit="1" customWidth="1"/>
    <col min="15270" max="15271" width="19" style="106" bestFit="1" customWidth="1"/>
    <col min="15272" max="15272" width="15" style="106" bestFit="1" customWidth="1"/>
    <col min="15273" max="15273" width="23.140625" style="106" bestFit="1" customWidth="1"/>
    <col min="15274" max="15274" width="27.140625" style="106" bestFit="1" customWidth="1"/>
    <col min="15275" max="15276" width="23.140625" style="106" bestFit="1" customWidth="1"/>
    <col min="15277" max="15277" width="27.140625" style="106" bestFit="1" customWidth="1"/>
    <col min="15278" max="15278" width="23.140625" style="106" bestFit="1" customWidth="1"/>
    <col min="15279" max="15279" width="17.140625" style="106" bestFit="1" customWidth="1"/>
    <col min="15280" max="15280" width="19" style="106" bestFit="1" customWidth="1"/>
    <col min="15281" max="15281" width="17.140625" style="106" bestFit="1" customWidth="1"/>
    <col min="15282" max="15282" width="21.140625" style="106" bestFit="1" customWidth="1"/>
    <col min="15283" max="15283" width="18" style="106" bestFit="1" customWidth="1"/>
    <col min="15284" max="15284" width="22.140625" style="106" bestFit="1" customWidth="1"/>
    <col min="15285" max="15285" width="18" style="106" bestFit="1" customWidth="1"/>
    <col min="15286" max="15286" width="22.140625" style="106" bestFit="1" customWidth="1"/>
    <col min="15287" max="15287" width="18" style="106" bestFit="1" customWidth="1"/>
    <col min="15288" max="15288" width="22.140625" style="106" bestFit="1" customWidth="1"/>
    <col min="15289" max="15289" width="18" style="106" bestFit="1" customWidth="1"/>
    <col min="15290" max="15290" width="22.140625" style="106" bestFit="1" customWidth="1"/>
    <col min="15291" max="15291" width="18" style="106" bestFit="1" customWidth="1"/>
    <col min="15292" max="15292" width="22.140625" style="106" bestFit="1" customWidth="1"/>
    <col min="15293" max="15293" width="15" style="106" bestFit="1" customWidth="1"/>
    <col min="15294" max="15294" width="19" style="106" bestFit="1" customWidth="1"/>
    <col min="15295" max="15295" width="12.85546875" style="106" bestFit="1" customWidth="1"/>
    <col min="15296" max="15296" width="17.140625" style="106" bestFit="1" customWidth="1"/>
    <col min="15297" max="15297" width="15" style="106" bestFit="1" customWidth="1"/>
    <col min="15298" max="15298" width="19" style="106" bestFit="1" customWidth="1"/>
    <col min="15299" max="15299" width="12.85546875" style="106" bestFit="1" customWidth="1"/>
    <col min="15300" max="15301" width="17.140625" style="106" bestFit="1" customWidth="1"/>
    <col min="15302" max="15302" width="21.140625" style="106" bestFit="1" customWidth="1"/>
    <col min="15303" max="15303" width="5.140625" style="106" bestFit="1" customWidth="1"/>
    <col min="15304" max="15304" width="8.7109375" style="106" bestFit="1" customWidth="1"/>
    <col min="15305" max="15305" width="19" style="106" bestFit="1" customWidth="1"/>
    <col min="15306" max="15306" width="23.140625" style="106" bestFit="1" customWidth="1"/>
    <col min="15307" max="15307" width="10.7109375" style="106" bestFit="1" customWidth="1"/>
    <col min="15308" max="15309" width="15" style="106" bestFit="1" customWidth="1"/>
    <col min="15310" max="15310" width="19" style="106" bestFit="1" customWidth="1"/>
    <col min="15311" max="15311" width="11.85546875" style="106" bestFit="1" customWidth="1"/>
    <col min="15312" max="15312" width="16" style="106" bestFit="1" customWidth="1"/>
    <col min="15313" max="15313" width="11.85546875" style="106" bestFit="1" customWidth="1"/>
    <col min="15314" max="15314" width="16" style="106" bestFit="1" customWidth="1"/>
    <col min="15315" max="15315" width="11.85546875" style="106" bestFit="1" customWidth="1"/>
    <col min="15316" max="15316" width="16" style="106" bestFit="1" customWidth="1"/>
    <col min="15317" max="15317" width="11.85546875" style="106" bestFit="1" customWidth="1"/>
    <col min="15318" max="15318" width="16" style="106" bestFit="1" customWidth="1"/>
    <col min="15319" max="15319" width="10.7109375" style="106" bestFit="1" customWidth="1"/>
    <col min="15320" max="15320" width="15" style="106" bestFit="1" customWidth="1"/>
    <col min="15321" max="15321" width="8.7109375" style="106" bestFit="1" customWidth="1"/>
    <col min="15322" max="15322" width="12.85546875" style="106" bestFit="1" customWidth="1"/>
    <col min="15323" max="15323" width="6.85546875" style="106" bestFit="1" customWidth="1"/>
    <col min="15324" max="15325" width="10.7109375" style="106" bestFit="1" customWidth="1"/>
    <col min="15326" max="15326" width="8.7109375" style="106" bestFit="1" customWidth="1"/>
    <col min="15327" max="15327" width="10.7109375" style="106" bestFit="1" customWidth="1"/>
    <col min="15328" max="15328" width="12.85546875" style="106" bestFit="1" customWidth="1"/>
    <col min="15329" max="15329" width="10.7109375" style="106" bestFit="1" customWidth="1"/>
    <col min="15330" max="15330" width="12.85546875" style="106" bestFit="1" customWidth="1"/>
    <col min="15331" max="15332" width="8.7109375" style="106" bestFit="1" customWidth="1"/>
    <col min="15333" max="15335" width="9.7109375" style="106" bestFit="1" customWidth="1"/>
    <col min="15336" max="15337" width="15" style="106" bestFit="1" customWidth="1"/>
    <col min="15338" max="15338" width="17.140625" style="106" bestFit="1" customWidth="1"/>
    <col min="15339" max="15340" width="10.7109375" style="106" bestFit="1" customWidth="1"/>
    <col min="15341" max="15341" width="17.140625" style="106" bestFit="1" customWidth="1"/>
    <col min="15342" max="15343" width="15" style="106" bestFit="1" customWidth="1"/>
    <col min="15344" max="15345" width="21.140625" style="106" bestFit="1" customWidth="1"/>
    <col min="15346" max="15346" width="12.85546875" style="106" bestFit="1" customWidth="1"/>
    <col min="15347" max="15347" width="8.7109375" style="106" bestFit="1" customWidth="1"/>
    <col min="15348" max="15348" width="15" style="106" bestFit="1" customWidth="1"/>
    <col min="15349" max="15371" width="1.140625" style="106" customWidth="1"/>
    <col min="15372" max="15461" width="8.85546875" style="106"/>
    <col min="15462" max="15463" width="19" style="106" bestFit="1" customWidth="1"/>
    <col min="15464" max="15464" width="13.85546875" style="106" bestFit="1" customWidth="1"/>
    <col min="15465" max="15465" width="19" style="106" bestFit="1" customWidth="1"/>
    <col min="15466" max="15466" width="18" style="106" bestFit="1" customWidth="1"/>
    <col min="15467" max="15467" width="7.85546875" style="106" bestFit="1" customWidth="1"/>
    <col min="15468" max="15468" width="8.7109375" style="106" bestFit="1" customWidth="1"/>
    <col min="15469" max="15469" width="7.85546875" style="106" bestFit="1" customWidth="1"/>
    <col min="15470" max="15471" width="12.85546875" style="106" bestFit="1" customWidth="1"/>
    <col min="15472" max="15473" width="10.7109375" style="106" bestFit="1" customWidth="1"/>
    <col min="15474" max="15474" width="5.140625" style="106" bestFit="1" customWidth="1"/>
    <col min="15475" max="15475" width="6.85546875" style="106" bestFit="1" customWidth="1"/>
    <col min="15476" max="15476" width="5.140625" style="106" bestFit="1" customWidth="1"/>
    <col min="15477" max="15477" width="11.85546875" style="106" bestFit="1" customWidth="1"/>
    <col min="15478" max="15481" width="10.7109375" style="106" bestFit="1" customWidth="1"/>
    <col min="15482" max="15482" width="15" style="106" bestFit="1" customWidth="1"/>
    <col min="15483" max="15483" width="10.7109375" style="106" bestFit="1" customWidth="1"/>
    <col min="15484" max="15484" width="8.7109375" style="106" bestFit="1" customWidth="1"/>
    <col min="15485" max="15485" width="9.7109375" style="106" bestFit="1" customWidth="1"/>
    <col min="15486" max="15486" width="35.42578125" style="106" bestFit="1" customWidth="1"/>
    <col min="15487" max="15488" width="13.85546875" style="106" bestFit="1" customWidth="1"/>
    <col min="15489" max="15489" width="35.42578125" style="106" bestFit="1" customWidth="1"/>
    <col min="15490" max="15490" width="28.140625" style="106" bestFit="1" customWidth="1"/>
    <col min="15491" max="15491" width="15" style="106" bestFit="1" customWidth="1"/>
    <col min="15492" max="15495" width="17.140625" style="106" bestFit="1" customWidth="1"/>
    <col min="15496" max="15496" width="10.7109375" style="106" bestFit="1" customWidth="1"/>
    <col min="15497" max="15497" width="35.42578125" style="106" bestFit="1" customWidth="1"/>
    <col min="15498" max="15498" width="15" style="106" bestFit="1" customWidth="1"/>
    <col min="15499" max="15499" width="11.85546875" style="106" bestFit="1" customWidth="1"/>
    <col min="15500" max="15500" width="33.7109375" style="106" bestFit="1" customWidth="1"/>
    <col min="15501" max="15503" width="15" style="106" bestFit="1" customWidth="1"/>
    <col min="15504" max="15504" width="8.7109375" style="106" bestFit="1" customWidth="1"/>
    <col min="15505" max="15506" width="15" style="106" bestFit="1" customWidth="1"/>
    <col min="15507" max="15507" width="6.85546875" style="106" bestFit="1" customWidth="1"/>
    <col min="15508" max="15508" width="21.140625" style="106" bestFit="1" customWidth="1"/>
    <col min="15509" max="15509" width="23.140625" style="106" bestFit="1" customWidth="1"/>
    <col min="15510" max="15510" width="21.140625" style="106" bestFit="1" customWidth="1"/>
    <col min="15511" max="15513" width="19" style="106" bestFit="1" customWidth="1"/>
    <col min="15514" max="15515" width="17.140625" style="106" bestFit="1" customWidth="1"/>
    <col min="15516" max="15516" width="8.7109375" style="106" bestFit="1" customWidth="1"/>
    <col min="15517" max="15518" width="6.85546875" style="106" bestFit="1" customWidth="1"/>
    <col min="15519" max="15520" width="8.7109375" style="106" bestFit="1" customWidth="1"/>
    <col min="15521" max="15522" width="19" style="106" bestFit="1" customWidth="1"/>
    <col min="15523" max="15524" width="15" style="106" bestFit="1" customWidth="1"/>
    <col min="15525" max="15525" width="21.140625" style="106" bestFit="1" customWidth="1"/>
    <col min="15526" max="15527" width="19" style="106" bestFit="1" customWidth="1"/>
    <col min="15528" max="15528" width="15" style="106" bestFit="1" customWidth="1"/>
    <col min="15529" max="15529" width="23.140625" style="106" bestFit="1" customWidth="1"/>
    <col min="15530" max="15530" width="27.140625" style="106" bestFit="1" customWidth="1"/>
    <col min="15531" max="15532" width="23.140625" style="106" bestFit="1" customWidth="1"/>
    <col min="15533" max="15533" width="27.140625" style="106" bestFit="1" customWidth="1"/>
    <col min="15534" max="15534" width="23.140625" style="106" bestFit="1" customWidth="1"/>
    <col min="15535" max="15535" width="17.140625" style="106" bestFit="1" customWidth="1"/>
    <col min="15536" max="15536" width="19" style="106" bestFit="1" customWidth="1"/>
    <col min="15537" max="15537" width="17.140625" style="106" bestFit="1" customWidth="1"/>
    <col min="15538" max="15538" width="21.140625" style="106" bestFit="1" customWidth="1"/>
    <col min="15539" max="15539" width="18" style="106" bestFit="1" customWidth="1"/>
    <col min="15540" max="15540" width="22.140625" style="106" bestFit="1" customWidth="1"/>
    <col min="15541" max="15541" width="18" style="106" bestFit="1" customWidth="1"/>
    <col min="15542" max="15542" width="22.140625" style="106" bestFit="1" customWidth="1"/>
    <col min="15543" max="15543" width="18" style="106" bestFit="1" customWidth="1"/>
    <col min="15544" max="15544" width="22.140625" style="106" bestFit="1" customWidth="1"/>
    <col min="15545" max="15545" width="18" style="106" bestFit="1" customWidth="1"/>
    <col min="15546" max="15546" width="22.140625" style="106" bestFit="1" customWidth="1"/>
    <col min="15547" max="15547" width="18" style="106" bestFit="1" customWidth="1"/>
    <col min="15548" max="15548" width="22.140625" style="106" bestFit="1" customWidth="1"/>
    <col min="15549" max="15549" width="15" style="106" bestFit="1" customWidth="1"/>
    <col min="15550" max="15550" width="19" style="106" bestFit="1" customWidth="1"/>
    <col min="15551" max="15551" width="12.85546875" style="106" bestFit="1" customWidth="1"/>
    <col min="15552" max="15552" width="17.140625" style="106" bestFit="1" customWidth="1"/>
    <col min="15553" max="15553" width="15" style="106" bestFit="1" customWidth="1"/>
    <col min="15554" max="15554" width="19" style="106" bestFit="1" customWidth="1"/>
    <col min="15555" max="15555" width="12.85546875" style="106" bestFit="1" customWidth="1"/>
    <col min="15556" max="15557" width="17.140625" style="106" bestFit="1" customWidth="1"/>
    <col min="15558" max="15558" width="21.140625" style="106" bestFit="1" customWidth="1"/>
    <col min="15559" max="15559" width="5.140625" style="106" bestFit="1" customWidth="1"/>
    <col min="15560" max="15560" width="8.7109375" style="106" bestFit="1" customWidth="1"/>
    <col min="15561" max="15561" width="19" style="106" bestFit="1" customWidth="1"/>
    <col min="15562" max="15562" width="23.140625" style="106" bestFit="1" customWidth="1"/>
    <col min="15563" max="15563" width="10.7109375" style="106" bestFit="1" customWidth="1"/>
    <col min="15564" max="15565" width="15" style="106" bestFit="1" customWidth="1"/>
    <col min="15566" max="15566" width="19" style="106" bestFit="1" customWidth="1"/>
    <col min="15567" max="15567" width="11.85546875" style="106" bestFit="1" customWidth="1"/>
    <col min="15568" max="15568" width="16" style="106" bestFit="1" customWidth="1"/>
    <col min="15569" max="15569" width="11.85546875" style="106" bestFit="1" customWidth="1"/>
    <col min="15570" max="15570" width="16" style="106" bestFit="1" customWidth="1"/>
    <col min="15571" max="15571" width="11.85546875" style="106" bestFit="1" customWidth="1"/>
    <col min="15572" max="15572" width="16" style="106" bestFit="1" customWidth="1"/>
    <col min="15573" max="15573" width="11.85546875" style="106" bestFit="1" customWidth="1"/>
    <col min="15574" max="15574" width="16" style="106" bestFit="1" customWidth="1"/>
    <col min="15575" max="15575" width="10.7109375" style="106" bestFit="1" customWidth="1"/>
    <col min="15576" max="15576" width="15" style="106" bestFit="1" customWidth="1"/>
    <col min="15577" max="15577" width="8.7109375" style="106" bestFit="1" customWidth="1"/>
    <col min="15578" max="15578" width="12.85546875" style="106" bestFit="1" customWidth="1"/>
    <col min="15579" max="15579" width="6.85546875" style="106" bestFit="1" customWidth="1"/>
    <col min="15580" max="15581" width="10.7109375" style="106" bestFit="1" customWidth="1"/>
    <col min="15582" max="15582" width="8.7109375" style="106" bestFit="1" customWidth="1"/>
    <col min="15583" max="15583" width="10.7109375" style="106" bestFit="1" customWidth="1"/>
    <col min="15584" max="15584" width="12.85546875" style="106" bestFit="1" customWidth="1"/>
    <col min="15585" max="15585" width="10.7109375" style="106" bestFit="1" customWidth="1"/>
    <col min="15586" max="15586" width="12.85546875" style="106" bestFit="1" customWidth="1"/>
    <col min="15587" max="15588" width="8.7109375" style="106" bestFit="1" customWidth="1"/>
    <col min="15589" max="15591" width="9.7109375" style="106" bestFit="1" customWidth="1"/>
    <col min="15592" max="15593" width="15" style="106" bestFit="1" customWidth="1"/>
    <col min="15594" max="15594" width="17.140625" style="106" bestFit="1" customWidth="1"/>
    <col min="15595" max="15596" width="10.7109375" style="106" bestFit="1" customWidth="1"/>
    <col min="15597" max="15597" width="17.140625" style="106" bestFit="1" customWidth="1"/>
    <col min="15598" max="15599" width="15" style="106" bestFit="1" customWidth="1"/>
    <col min="15600" max="15601" width="21.140625" style="106" bestFit="1" customWidth="1"/>
    <col min="15602" max="15602" width="12.85546875" style="106" bestFit="1" customWidth="1"/>
    <col min="15603" max="15603" width="8.7109375" style="106" bestFit="1" customWidth="1"/>
    <col min="15604" max="15604" width="15" style="106" bestFit="1" customWidth="1"/>
    <col min="15605" max="15627" width="1.140625" style="106" customWidth="1"/>
    <col min="15628" max="15717" width="8.85546875" style="106"/>
    <col min="15718" max="15719" width="19" style="106" bestFit="1" customWidth="1"/>
    <col min="15720" max="15720" width="13.85546875" style="106" bestFit="1" customWidth="1"/>
    <col min="15721" max="15721" width="19" style="106" bestFit="1" customWidth="1"/>
    <col min="15722" max="15722" width="18" style="106" bestFit="1" customWidth="1"/>
    <col min="15723" max="15723" width="7.85546875" style="106" bestFit="1" customWidth="1"/>
    <col min="15724" max="15724" width="8.7109375" style="106" bestFit="1" customWidth="1"/>
    <col min="15725" max="15725" width="7.85546875" style="106" bestFit="1" customWidth="1"/>
    <col min="15726" max="15727" width="12.85546875" style="106" bestFit="1" customWidth="1"/>
    <col min="15728" max="15729" width="10.7109375" style="106" bestFit="1" customWidth="1"/>
    <col min="15730" max="15730" width="5.140625" style="106" bestFit="1" customWidth="1"/>
    <col min="15731" max="15731" width="6.85546875" style="106" bestFit="1" customWidth="1"/>
    <col min="15732" max="15732" width="5.140625" style="106" bestFit="1" customWidth="1"/>
    <col min="15733" max="15733" width="11.85546875" style="106" bestFit="1" customWidth="1"/>
    <col min="15734" max="15737" width="10.7109375" style="106" bestFit="1" customWidth="1"/>
    <col min="15738" max="15738" width="15" style="106" bestFit="1" customWidth="1"/>
    <col min="15739" max="15739" width="10.7109375" style="106" bestFit="1" customWidth="1"/>
    <col min="15740" max="15740" width="8.7109375" style="106" bestFit="1" customWidth="1"/>
    <col min="15741" max="15741" width="9.7109375" style="106" bestFit="1" customWidth="1"/>
    <col min="15742" max="15742" width="35.42578125" style="106" bestFit="1" customWidth="1"/>
    <col min="15743" max="15744" width="13.85546875" style="106" bestFit="1" customWidth="1"/>
    <col min="15745" max="15745" width="35.42578125" style="106" bestFit="1" customWidth="1"/>
    <col min="15746" max="15746" width="28.140625" style="106" bestFit="1" customWidth="1"/>
    <col min="15747" max="15747" width="15" style="106" bestFit="1" customWidth="1"/>
    <col min="15748" max="15751" width="17.140625" style="106" bestFit="1" customWidth="1"/>
    <col min="15752" max="15752" width="10.7109375" style="106" bestFit="1" customWidth="1"/>
    <col min="15753" max="15753" width="35.42578125" style="106" bestFit="1" customWidth="1"/>
    <col min="15754" max="15754" width="15" style="106" bestFit="1" customWidth="1"/>
    <col min="15755" max="15755" width="11.85546875" style="106" bestFit="1" customWidth="1"/>
    <col min="15756" max="15756" width="33.7109375" style="106" bestFit="1" customWidth="1"/>
    <col min="15757" max="15759" width="15" style="106" bestFit="1" customWidth="1"/>
    <col min="15760" max="15760" width="8.7109375" style="106" bestFit="1" customWidth="1"/>
    <col min="15761" max="15762" width="15" style="106" bestFit="1" customWidth="1"/>
    <col min="15763" max="15763" width="6.85546875" style="106" bestFit="1" customWidth="1"/>
    <col min="15764" max="15764" width="21.140625" style="106" bestFit="1" customWidth="1"/>
    <col min="15765" max="15765" width="23.140625" style="106" bestFit="1" customWidth="1"/>
    <col min="15766" max="15766" width="21.140625" style="106" bestFit="1" customWidth="1"/>
    <col min="15767" max="15769" width="19" style="106" bestFit="1" customWidth="1"/>
    <col min="15770" max="15771" width="17.140625" style="106" bestFit="1" customWidth="1"/>
    <col min="15772" max="15772" width="8.7109375" style="106" bestFit="1" customWidth="1"/>
    <col min="15773" max="15774" width="6.85546875" style="106" bestFit="1" customWidth="1"/>
    <col min="15775" max="15776" width="8.7109375" style="106" bestFit="1" customWidth="1"/>
    <col min="15777" max="15778" width="19" style="106" bestFit="1" customWidth="1"/>
    <col min="15779" max="15780" width="15" style="106" bestFit="1" customWidth="1"/>
    <col min="15781" max="15781" width="21.140625" style="106" bestFit="1" customWidth="1"/>
    <col min="15782" max="15783" width="19" style="106" bestFit="1" customWidth="1"/>
    <col min="15784" max="15784" width="15" style="106" bestFit="1" customWidth="1"/>
    <col min="15785" max="15785" width="23.140625" style="106" bestFit="1" customWidth="1"/>
    <col min="15786" max="15786" width="27.140625" style="106" bestFit="1" customWidth="1"/>
    <col min="15787" max="15788" width="23.140625" style="106" bestFit="1" customWidth="1"/>
    <col min="15789" max="15789" width="27.140625" style="106" bestFit="1" customWidth="1"/>
    <col min="15790" max="15790" width="23.140625" style="106" bestFit="1" customWidth="1"/>
    <col min="15791" max="15791" width="17.140625" style="106" bestFit="1" customWidth="1"/>
    <col min="15792" max="15792" width="19" style="106" bestFit="1" customWidth="1"/>
    <col min="15793" max="15793" width="17.140625" style="106" bestFit="1" customWidth="1"/>
    <col min="15794" max="15794" width="21.140625" style="106" bestFit="1" customWidth="1"/>
    <col min="15795" max="15795" width="18" style="106" bestFit="1" customWidth="1"/>
    <col min="15796" max="15796" width="22.140625" style="106" bestFit="1" customWidth="1"/>
    <col min="15797" max="15797" width="18" style="106" bestFit="1" customWidth="1"/>
    <col min="15798" max="15798" width="22.140625" style="106" bestFit="1" customWidth="1"/>
    <col min="15799" max="15799" width="18" style="106" bestFit="1" customWidth="1"/>
    <col min="15800" max="15800" width="22.140625" style="106" bestFit="1" customWidth="1"/>
    <col min="15801" max="15801" width="18" style="106" bestFit="1" customWidth="1"/>
    <col min="15802" max="15802" width="22.140625" style="106" bestFit="1" customWidth="1"/>
    <col min="15803" max="15803" width="18" style="106" bestFit="1" customWidth="1"/>
    <col min="15804" max="15804" width="22.140625" style="106" bestFit="1" customWidth="1"/>
    <col min="15805" max="15805" width="15" style="106" bestFit="1" customWidth="1"/>
    <col min="15806" max="15806" width="19" style="106" bestFit="1" customWidth="1"/>
    <col min="15807" max="15807" width="12.85546875" style="106" bestFit="1" customWidth="1"/>
    <col min="15808" max="15808" width="17.140625" style="106" bestFit="1" customWidth="1"/>
    <col min="15809" max="15809" width="15" style="106" bestFit="1" customWidth="1"/>
    <col min="15810" max="15810" width="19" style="106" bestFit="1" customWidth="1"/>
    <col min="15811" max="15811" width="12.85546875" style="106" bestFit="1" customWidth="1"/>
    <col min="15812" max="15813" width="17.140625" style="106" bestFit="1" customWidth="1"/>
    <col min="15814" max="15814" width="21.140625" style="106" bestFit="1" customWidth="1"/>
    <col min="15815" max="15815" width="5.140625" style="106" bestFit="1" customWidth="1"/>
    <col min="15816" max="15816" width="8.7109375" style="106" bestFit="1" customWidth="1"/>
    <col min="15817" max="15817" width="19" style="106" bestFit="1" customWidth="1"/>
    <col min="15818" max="15818" width="23.140625" style="106" bestFit="1" customWidth="1"/>
    <col min="15819" max="15819" width="10.7109375" style="106" bestFit="1" customWidth="1"/>
    <col min="15820" max="15821" width="15" style="106" bestFit="1" customWidth="1"/>
    <col min="15822" max="15822" width="19" style="106" bestFit="1" customWidth="1"/>
    <col min="15823" max="15823" width="11.85546875" style="106" bestFit="1" customWidth="1"/>
    <col min="15824" max="15824" width="16" style="106" bestFit="1" customWidth="1"/>
    <col min="15825" max="15825" width="11.85546875" style="106" bestFit="1" customWidth="1"/>
    <col min="15826" max="15826" width="16" style="106" bestFit="1" customWidth="1"/>
    <col min="15827" max="15827" width="11.85546875" style="106" bestFit="1" customWidth="1"/>
    <col min="15828" max="15828" width="16" style="106" bestFit="1" customWidth="1"/>
    <col min="15829" max="15829" width="11.85546875" style="106" bestFit="1" customWidth="1"/>
    <col min="15830" max="15830" width="16" style="106" bestFit="1" customWidth="1"/>
    <col min="15831" max="15831" width="10.7109375" style="106" bestFit="1" customWidth="1"/>
    <col min="15832" max="15832" width="15" style="106" bestFit="1" customWidth="1"/>
    <col min="15833" max="15833" width="8.7109375" style="106" bestFit="1" customWidth="1"/>
    <col min="15834" max="15834" width="12.85546875" style="106" bestFit="1" customWidth="1"/>
    <col min="15835" max="15835" width="6.85546875" style="106" bestFit="1" customWidth="1"/>
    <col min="15836" max="15837" width="10.7109375" style="106" bestFit="1" customWidth="1"/>
    <col min="15838" max="15838" width="8.7109375" style="106" bestFit="1" customWidth="1"/>
    <col min="15839" max="15839" width="10.7109375" style="106" bestFit="1" customWidth="1"/>
    <col min="15840" max="15840" width="12.85546875" style="106" bestFit="1" customWidth="1"/>
    <col min="15841" max="15841" width="10.7109375" style="106" bestFit="1" customWidth="1"/>
    <col min="15842" max="15842" width="12.85546875" style="106" bestFit="1" customWidth="1"/>
    <col min="15843" max="15844" width="8.7109375" style="106" bestFit="1" customWidth="1"/>
    <col min="15845" max="15847" width="9.7109375" style="106" bestFit="1" customWidth="1"/>
    <col min="15848" max="15849" width="15" style="106" bestFit="1" customWidth="1"/>
    <col min="15850" max="15850" width="17.140625" style="106" bestFit="1" customWidth="1"/>
    <col min="15851" max="15852" width="10.7109375" style="106" bestFit="1" customWidth="1"/>
    <col min="15853" max="15853" width="17.140625" style="106" bestFit="1" customWidth="1"/>
    <col min="15854" max="15855" width="15" style="106" bestFit="1" customWidth="1"/>
    <col min="15856" max="15857" width="21.140625" style="106" bestFit="1" customWidth="1"/>
    <col min="15858" max="15858" width="12.85546875" style="106" bestFit="1" customWidth="1"/>
    <col min="15859" max="15859" width="8.7109375" style="106" bestFit="1" customWidth="1"/>
    <col min="15860" max="15860" width="15" style="106" bestFit="1" customWidth="1"/>
    <col min="15861" max="15883" width="1.140625" style="106" customWidth="1"/>
    <col min="15884" max="15973" width="8.85546875" style="106"/>
    <col min="15974" max="15975" width="19" style="106" bestFit="1" customWidth="1"/>
    <col min="15976" max="15976" width="13.85546875" style="106" bestFit="1" customWidth="1"/>
    <col min="15977" max="15977" width="19" style="106" bestFit="1" customWidth="1"/>
    <col min="15978" max="15978" width="18" style="106" bestFit="1" customWidth="1"/>
    <col min="15979" max="15979" width="7.85546875" style="106" bestFit="1" customWidth="1"/>
    <col min="15980" max="15980" width="8.7109375" style="106" bestFit="1" customWidth="1"/>
    <col min="15981" max="15981" width="7.85546875" style="106" bestFit="1" customWidth="1"/>
    <col min="15982" max="15983" width="12.85546875" style="106" bestFit="1" customWidth="1"/>
    <col min="15984" max="15985" width="10.7109375" style="106" bestFit="1" customWidth="1"/>
    <col min="15986" max="15986" width="5.140625" style="106" bestFit="1" customWidth="1"/>
    <col min="15987" max="15987" width="6.85546875" style="106" bestFit="1" customWidth="1"/>
    <col min="15988" max="15988" width="5.140625" style="106" bestFit="1" customWidth="1"/>
    <col min="15989" max="15989" width="11.85546875" style="106" bestFit="1" customWidth="1"/>
    <col min="15990" max="15993" width="10.7109375" style="106" bestFit="1" customWidth="1"/>
    <col min="15994" max="15994" width="15" style="106" bestFit="1" customWidth="1"/>
    <col min="15995" max="15995" width="10.7109375" style="106" bestFit="1" customWidth="1"/>
    <col min="15996" max="15996" width="8.7109375" style="106" bestFit="1" customWidth="1"/>
    <col min="15997" max="15997" width="9.7109375" style="106" bestFit="1" customWidth="1"/>
    <col min="15998" max="15998" width="35.42578125" style="106" bestFit="1" customWidth="1"/>
    <col min="15999" max="16000" width="13.85546875" style="106" bestFit="1" customWidth="1"/>
    <col min="16001" max="16001" width="35.42578125" style="106" bestFit="1" customWidth="1"/>
    <col min="16002" max="16002" width="28.140625" style="106" bestFit="1" customWidth="1"/>
    <col min="16003" max="16003" width="15" style="106" bestFit="1" customWidth="1"/>
    <col min="16004" max="16007" width="17.140625" style="106" bestFit="1" customWidth="1"/>
    <col min="16008" max="16008" width="10.7109375" style="106" bestFit="1" customWidth="1"/>
    <col min="16009" max="16009" width="35.42578125" style="106" bestFit="1" customWidth="1"/>
    <col min="16010" max="16010" width="15" style="106" bestFit="1" customWidth="1"/>
    <col min="16011" max="16011" width="11.85546875" style="106" bestFit="1" customWidth="1"/>
    <col min="16012" max="16012" width="33.7109375" style="106" bestFit="1" customWidth="1"/>
    <col min="16013" max="16015" width="15" style="106" bestFit="1" customWidth="1"/>
    <col min="16016" max="16016" width="8.7109375" style="106" bestFit="1" customWidth="1"/>
    <col min="16017" max="16018" width="15" style="106" bestFit="1" customWidth="1"/>
    <col min="16019" max="16019" width="6.85546875" style="106" bestFit="1" customWidth="1"/>
    <col min="16020" max="16020" width="21.140625" style="106" bestFit="1" customWidth="1"/>
    <col min="16021" max="16021" width="23.140625" style="106" bestFit="1" customWidth="1"/>
    <col min="16022" max="16022" width="21.140625" style="106" bestFit="1" customWidth="1"/>
    <col min="16023" max="16025" width="19" style="106" bestFit="1" customWidth="1"/>
    <col min="16026" max="16027" width="17.140625" style="106" bestFit="1" customWidth="1"/>
    <col min="16028" max="16028" width="8.7109375" style="106" bestFit="1" customWidth="1"/>
    <col min="16029" max="16030" width="6.85546875" style="106" bestFit="1" customWidth="1"/>
    <col min="16031" max="16032" width="8.7109375" style="106" bestFit="1" customWidth="1"/>
    <col min="16033" max="16034" width="19" style="106" bestFit="1" customWidth="1"/>
    <col min="16035" max="16036" width="15" style="106" bestFit="1" customWidth="1"/>
    <col min="16037" max="16037" width="21.140625" style="106" bestFit="1" customWidth="1"/>
    <col min="16038" max="16039" width="19" style="106" bestFit="1" customWidth="1"/>
    <col min="16040" max="16040" width="15" style="106" bestFit="1" customWidth="1"/>
    <col min="16041" max="16041" width="23.140625" style="106" bestFit="1" customWidth="1"/>
    <col min="16042" max="16042" width="27.140625" style="106" bestFit="1" customWidth="1"/>
    <col min="16043" max="16044" width="23.140625" style="106" bestFit="1" customWidth="1"/>
    <col min="16045" max="16045" width="27.140625" style="106" bestFit="1" customWidth="1"/>
    <col min="16046" max="16046" width="23.140625" style="106" bestFit="1" customWidth="1"/>
    <col min="16047" max="16047" width="17.140625" style="106" bestFit="1" customWidth="1"/>
    <col min="16048" max="16048" width="19" style="106" bestFit="1" customWidth="1"/>
    <col min="16049" max="16049" width="17.140625" style="106" bestFit="1" customWidth="1"/>
    <col min="16050" max="16050" width="21.140625" style="106" bestFit="1" customWidth="1"/>
    <col min="16051" max="16051" width="18" style="106" bestFit="1" customWidth="1"/>
    <col min="16052" max="16052" width="22.140625" style="106" bestFit="1" customWidth="1"/>
    <col min="16053" max="16053" width="18" style="106" bestFit="1" customWidth="1"/>
    <col min="16054" max="16054" width="22.140625" style="106" bestFit="1" customWidth="1"/>
    <col min="16055" max="16055" width="18" style="106" bestFit="1" customWidth="1"/>
    <col min="16056" max="16056" width="22.140625" style="106" bestFit="1" customWidth="1"/>
    <col min="16057" max="16057" width="18" style="106" bestFit="1" customWidth="1"/>
    <col min="16058" max="16058" width="22.140625" style="106" bestFit="1" customWidth="1"/>
    <col min="16059" max="16059" width="18" style="106" bestFit="1" customWidth="1"/>
    <col min="16060" max="16060" width="22.140625" style="106" bestFit="1" customWidth="1"/>
    <col min="16061" max="16061" width="15" style="106" bestFit="1" customWidth="1"/>
    <col min="16062" max="16062" width="19" style="106" bestFit="1" customWidth="1"/>
    <col min="16063" max="16063" width="12.85546875" style="106" bestFit="1" customWidth="1"/>
    <col min="16064" max="16064" width="17.140625" style="106" bestFit="1" customWidth="1"/>
    <col min="16065" max="16065" width="15" style="106" bestFit="1" customWidth="1"/>
    <col min="16066" max="16066" width="19" style="106" bestFit="1" customWidth="1"/>
    <col min="16067" max="16067" width="12.85546875" style="106" bestFit="1" customWidth="1"/>
    <col min="16068" max="16069" width="17.140625" style="106" bestFit="1" customWidth="1"/>
    <col min="16070" max="16070" width="21.140625" style="106" bestFit="1" customWidth="1"/>
    <col min="16071" max="16071" width="5.140625" style="106" bestFit="1" customWidth="1"/>
    <col min="16072" max="16072" width="8.7109375" style="106" bestFit="1" customWidth="1"/>
    <col min="16073" max="16073" width="19" style="106" bestFit="1" customWidth="1"/>
    <col min="16074" max="16074" width="23.140625" style="106" bestFit="1" customWidth="1"/>
    <col min="16075" max="16075" width="10.7109375" style="106" bestFit="1" customWidth="1"/>
    <col min="16076" max="16077" width="15" style="106" bestFit="1" customWidth="1"/>
    <col min="16078" max="16078" width="19" style="106" bestFit="1" customWidth="1"/>
    <col min="16079" max="16079" width="11.85546875" style="106" bestFit="1" customWidth="1"/>
    <col min="16080" max="16080" width="16" style="106" bestFit="1" customWidth="1"/>
    <col min="16081" max="16081" width="11.85546875" style="106" bestFit="1" customWidth="1"/>
    <col min="16082" max="16082" width="16" style="106" bestFit="1" customWidth="1"/>
    <col min="16083" max="16083" width="11.85546875" style="106" bestFit="1" customWidth="1"/>
    <col min="16084" max="16084" width="16" style="106" bestFit="1" customWidth="1"/>
    <col min="16085" max="16085" width="11.85546875" style="106" bestFit="1" customWidth="1"/>
    <col min="16086" max="16086" width="16" style="106" bestFit="1" customWidth="1"/>
    <col min="16087" max="16087" width="10.7109375" style="106" bestFit="1" customWidth="1"/>
    <col min="16088" max="16088" width="15" style="106" bestFit="1" customWidth="1"/>
    <col min="16089" max="16089" width="8.7109375" style="106" bestFit="1" customWidth="1"/>
    <col min="16090" max="16090" width="12.85546875" style="106" bestFit="1" customWidth="1"/>
    <col min="16091" max="16091" width="6.85546875" style="106" bestFit="1" customWidth="1"/>
    <col min="16092" max="16093" width="10.7109375" style="106" bestFit="1" customWidth="1"/>
    <col min="16094" max="16094" width="8.7109375" style="106" bestFit="1" customWidth="1"/>
    <col min="16095" max="16095" width="10.7109375" style="106" bestFit="1" customWidth="1"/>
    <col min="16096" max="16096" width="12.85546875" style="106" bestFit="1" customWidth="1"/>
    <col min="16097" max="16097" width="10.7109375" style="106" bestFit="1" customWidth="1"/>
    <col min="16098" max="16098" width="12.85546875" style="106" bestFit="1" customWidth="1"/>
    <col min="16099" max="16100" width="8.7109375" style="106" bestFit="1" customWidth="1"/>
    <col min="16101" max="16103" width="9.7109375" style="106" bestFit="1" customWidth="1"/>
    <col min="16104" max="16105" width="15" style="106" bestFit="1" customWidth="1"/>
    <col min="16106" max="16106" width="17.140625" style="106" bestFit="1" customWidth="1"/>
    <col min="16107" max="16108" width="10.7109375" style="106" bestFit="1" customWidth="1"/>
    <col min="16109" max="16109" width="17.140625" style="106" bestFit="1" customWidth="1"/>
    <col min="16110" max="16111" width="15" style="106" bestFit="1" customWidth="1"/>
    <col min="16112" max="16113" width="21.140625" style="106" bestFit="1" customWidth="1"/>
    <col min="16114" max="16114" width="12.85546875" style="106" bestFit="1" customWidth="1"/>
    <col min="16115" max="16115" width="8.7109375" style="106" bestFit="1" customWidth="1"/>
    <col min="16116" max="16116" width="15" style="106" bestFit="1" customWidth="1"/>
    <col min="16117" max="16139" width="1.140625" style="106" customWidth="1"/>
    <col min="16140" max="16229" width="8.85546875" style="106"/>
    <col min="16230" max="16384" width="8.28515625" style="106" customWidth="1"/>
  </cols>
  <sheetData>
    <row r="1" spans="1:42" s="91" customFormat="1" ht="14.85" customHeight="1">
      <c r="A1" s="91">
        <v>1</v>
      </c>
      <c r="B1" s="91">
        <v>2</v>
      </c>
      <c r="C1" s="91">
        <v>3</v>
      </c>
      <c r="D1" s="91">
        <v>4</v>
      </c>
      <c r="E1" s="91">
        <v>5</v>
      </c>
      <c r="F1" s="91">
        <v>6</v>
      </c>
      <c r="M1" s="91">
        <v>13</v>
      </c>
      <c r="N1" s="91">
        <v>14</v>
      </c>
      <c r="O1" s="91">
        <v>15</v>
      </c>
      <c r="P1" s="91">
        <v>16</v>
      </c>
    </row>
    <row r="2" spans="1:42" s="91" customFormat="1" ht="14.85" customHeight="1">
      <c r="A2" s="92" t="s">
        <v>960</v>
      </c>
      <c r="B2" s="92" t="s">
        <v>961</v>
      </c>
      <c r="C2" s="92" t="s">
        <v>962</v>
      </c>
      <c r="D2" s="92" t="s">
        <v>963</v>
      </c>
      <c r="E2" s="92" t="s">
        <v>964</v>
      </c>
      <c r="F2" s="92" t="s">
        <v>965</v>
      </c>
      <c r="G2" s="92"/>
      <c r="H2" s="92"/>
      <c r="I2" s="92"/>
      <c r="J2" s="92"/>
      <c r="K2" s="92"/>
      <c r="L2" s="92"/>
      <c r="M2" s="92" t="s">
        <v>966</v>
      </c>
      <c r="N2" s="93" t="s">
        <v>967</v>
      </c>
      <c r="O2" s="93" t="s">
        <v>968</v>
      </c>
      <c r="P2" s="92" t="s">
        <v>969</v>
      </c>
      <c r="Q2" s="94" t="s">
        <v>970</v>
      </c>
    </row>
    <row r="3" spans="1:42" s="100" customFormat="1" ht="30" customHeight="1">
      <c r="A3" s="95" t="s">
        <v>127</v>
      </c>
      <c r="B3" s="96" t="s">
        <v>128</v>
      </c>
      <c r="C3" s="96" t="s">
        <v>129</v>
      </c>
      <c r="D3" s="96" t="s">
        <v>130</v>
      </c>
      <c r="E3" s="95" t="s">
        <v>131</v>
      </c>
      <c r="F3" s="96" t="s">
        <v>132</v>
      </c>
      <c r="G3" s="96"/>
      <c r="H3" s="96"/>
      <c r="I3" s="97"/>
      <c r="J3" s="97"/>
      <c r="K3" s="98"/>
      <c r="L3" s="98"/>
      <c r="M3" s="96" t="s">
        <v>133</v>
      </c>
      <c r="N3" s="99" t="s">
        <v>134</v>
      </c>
      <c r="O3" s="99" t="s">
        <v>135</v>
      </c>
      <c r="P3" s="97" t="s">
        <v>136</v>
      </c>
    </row>
    <row r="4" spans="1:42" ht="14.85" customHeight="1">
      <c r="A4" s="101" t="s">
        <v>971</v>
      </c>
      <c r="B4" s="101" t="s">
        <v>972</v>
      </c>
      <c r="C4" s="101" t="s">
        <v>137</v>
      </c>
      <c r="D4" s="101" t="s">
        <v>972</v>
      </c>
      <c r="E4" s="101" t="s">
        <v>645</v>
      </c>
      <c r="F4" s="102" t="s">
        <v>973</v>
      </c>
      <c r="G4" s="103"/>
      <c r="H4" s="102"/>
      <c r="I4" s="102"/>
      <c r="J4" s="102"/>
      <c r="K4" s="102"/>
      <c r="L4" s="102"/>
      <c r="M4" s="104"/>
      <c r="N4" s="105" t="s">
        <v>974</v>
      </c>
      <c r="O4" s="102" t="s">
        <v>179</v>
      </c>
      <c r="P4" s="102" t="s">
        <v>975</v>
      </c>
      <c r="AN4" s="106" t="s">
        <v>138</v>
      </c>
      <c r="AO4" s="106" t="s">
        <v>139</v>
      </c>
      <c r="AP4" s="106" t="s">
        <v>140</v>
      </c>
    </row>
    <row r="5" spans="1:42" ht="14.85" customHeight="1">
      <c r="A5" s="101" t="s">
        <v>971</v>
      </c>
      <c r="B5" s="101" t="s">
        <v>972</v>
      </c>
      <c r="C5" s="101" t="s">
        <v>137</v>
      </c>
      <c r="D5" s="101" t="s">
        <v>972</v>
      </c>
      <c r="E5" s="101" t="s">
        <v>646</v>
      </c>
      <c r="F5" s="102" t="s">
        <v>976</v>
      </c>
      <c r="G5" s="103"/>
      <c r="H5" s="103"/>
      <c r="I5" s="102"/>
      <c r="J5" s="103"/>
      <c r="K5" s="103"/>
      <c r="L5" s="103"/>
      <c r="M5" s="104"/>
      <c r="N5" s="105" t="s">
        <v>194</v>
      </c>
      <c r="O5" s="103" t="s">
        <v>977</v>
      </c>
      <c r="P5" s="103" t="s">
        <v>978</v>
      </c>
      <c r="AN5" s="106" t="s">
        <v>141</v>
      </c>
      <c r="AO5" s="106" t="s">
        <v>142</v>
      </c>
      <c r="AP5" s="106" t="s">
        <v>143</v>
      </c>
    </row>
    <row r="6" spans="1:42" ht="14.85" customHeight="1">
      <c r="A6" s="101" t="s">
        <v>971</v>
      </c>
      <c r="B6" s="101" t="s">
        <v>972</v>
      </c>
      <c r="C6" s="101" t="s">
        <v>137</v>
      </c>
      <c r="D6" s="101" t="s">
        <v>972</v>
      </c>
      <c r="E6" s="101" t="s">
        <v>647</v>
      </c>
      <c r="F6" s="102" t="s">
        <v>979</v>
      </c>
      <c r="G6" s="103"/>
      <c r="H6" s="103"/>
      <c r="I6" s="102"/>
      <c r="J6" s="103"/>
      <c r="K6" s="103"/>
      <c r="L6" s="103"/>
      <c r="M6" s="104"/>
      <c r="N6" s="105" t="s">
        <v>974</v>
      </c>
      <c r="O6" s="103" t="s">
        <v>980</v>
      </c>
      <c r="P6" s="103" t="s">
        <v>981</v>
      </c>
      <c r="AN6" s="106" t="s">
        <v>138</v>
      </c>
      <c r="AO6" s="106" t="s">
        <v>144</v>
      </c>
      <c r="AP6" s="106" t="s">
        <v>145</v>
      </c>
    </row>
    <row r="7" spans="1:42" ht="14.85" customHeight="1">
      <c r="A7" s="101" t="s">
        <v>971</v>
      </c>
      <c r="B7" s="101" t="s">
        <v>972</v>
      </c>
      <c r="C7" s="101" t="s">
        <v>137</v>
      </c>
      <c r="D7" s="101" t="s">
        <v>972</v>
      </c>
      <c r="E7" s="101" t="s">
        <v>245</v>
      </c>
      <c r="F7" s="102" t="s">
        <v>982</v>
      </c>
      <c r="G7" s="103"/>
      <c r="H7" s="103"/>
      <c r="I7" s="102"/>
      <c r="J7" s="103"/>
      <c r="K7" s="103"/>
      <c r="L7" s="103"/>
      <c r="M7" s="104"/>
      <c r="N7" s="105" t="s">
        <v>983</v>
      </c>
      <c r="O7" s="103" t="s">
        <v>206</v>
      </c>
      <c r="P7" s="107" t="s">
        <v>984</v>
      </c>
      <c r="AN7" s="106" t="s">
        <v>141</v>
      </c>
      <c r="AO7" s="106" t="s">
        <v>146</v>
      </c>
      <c r="AP7" s="106" t="s">
        <v>147</v>
      </c>
    </row>
    <row r="8" spans="1:42" ht="14.85" customHeight="1">
      <c r="A8" s="101" t="s">
        <v>971</v>
      </c>
      <c r="B8" s="101" t="s">
        <v>972</v>
      </c>
      <c r="C8" s="101" t="s">
        <v>137</v>
      </c>
      <c r="D8" s="101" t="s">
        <v>972</v>
      </c>
      <c r="E8" s="101" t="s">
        <v>247</v>
      </c>
      <c r="F8" s="102" t="s">
        <v>985</v>
      </c>
      <c r="G8" s="103"/>
      <c r="H8" s="103"/>
      <c r="I8" s="102"/>
      <c r="J8" s="103"/>
      <c r="K8" s="103"/>
      <c r="L8" s="103"/>
      <c r="M8" s="104"/>
      <c r="N8" s="105" t="s">
        <v>974</v>
      </c>
      <c r="O8" s="103" t="s">
        <v>225</v>
      </c>
      <c r="P8" s="107" t="s">
        <v>986</v>
      </c>
      <c r="AN8" s="106" t="s">
        <v>138</v>
      </c>
      <c r="AO8" s="106" t="s">
        <v>149</v>
      </c>
      <c r="AP8" s="106" t="s">
        <v>150</v>
      </c>
    </row>
    <row r="9" spans="1:42" ht="14.85" customHeight="1">
      <c r="A9" s="101" t="s">
        <v>971</v>
      </c>
      <c r="B9" s="101" t="s">
        <v>972</v>
      </c>
      <c r="C9" s="101" t="s">
        <v>137</v>
      </c>
      <c r="D9" s="101" t="s">
        <v>972</v>
      </c>
      <c r="E9" s="101" t="s">
        <v>248</v>
      </c>
      <c r="F9" s="102" t="s">
        <v>987</v>
      </c>
      <c r="G9" s="103"/>
      <c r="H9" s="103"/>
      <c r="I9" s="102"/>
      <c r="J9" s="103"/>
      <c r="K9" s="103"/>
      <c r="L9" s="103"/>
      <c r="M9" s="104"/>
      <c r="N9" s="105" t="s">
        <v>988</v>
      </c>
      <c r="O9" s="103" t="s">
        <v>989</v>
      </c>
      <c r="P9" s="103" t="s">
        <v>990</v>
      </c>
      <c r="AN9" s="106" t="s">
        <v>138</v>
      </c>
      <c r="AO9" s="106" t="s">
        <v>149</v>
      </c>
      <c r="AP9" s="106" t="s">
        <v>151</v>
      </c>
    </row>
    <row r="10" spans="1:42" ht="14.85" customHeight="1">
      <c r="A10" s="101" t="s">
        <v>971</v>
      </c>
      <c r="B10" s="101" t="s">
        <v>972</v>
      </c>
      <c r="C10" s="101" t="s">
        <v>137</v>
      </c>
      <c r="D10" s="101" t="s">
        <v>972</v>
      </c>
      <c r="E10" s="101" t="s">
        <v>249</v>
      </c>
      <c r="F10" s="103" t="s">
        <v>991</v>
      </c>
      <c r="G10" s="103"/>
      <c r="H10" s="102"/>
      <c r="I10" s="102"/>
      <c r="J10" s="103"/>
      <c r="K10" s="103"/>
      <c r="L10" s="105"/>
      <c r="M10" s="108"/>
      <c r="N10" s="103" t="s">
        <v>988</v>
      </c>
      <c r="O10" s="103" t="s">
        <v>989</v>
      </c>
      <c r="P10" s="106" t="s">
        <v>992</v>
      </c>
      <c r="AN10" s="106" t="s">
        <v>141</v>
      </c>
      <c r="AO10" s="106" t="s">
        <v>154</v>
      </c>
      <c r="AP10" s="106" t="s">
        <v>155</v>
      </c>
    </row>
    <row r="11" spans="1:42" ht="14.85" customHeight="1">
      <c r="A11" s="101" t="s">
        <v>971</v>
      </c>
      <c r="B11" s="101" t="s">
        <v>972</v>
      </c>
      <c r="C11" s="101" t="s">
        <v>137</v>
      </c>
      <c r="D11" s="101" t="s">
        <v>972</v>
      </c>
      <c r="E11" s="101" t="s">
        <v>250</v>
      </c>
      <c r="F11" s="102" t="s">
        <v>993</v>
      </c>
      <c r="G11" s="103"/>
      <c r="H11" s="103"/>
      <c r="I11" s="102"/>
      <c r="J11" s="103"/>
      <c r="K11" s="103"/>
      <c r="L11" s="103"/>
      <c r="M11" s="104"/>
      <c r="N11" s="105" t="s">
        <v>994</v>
      </c>
      <c r="O11" s="103" t="s">
        <v>995</v>
      </c>
      <c r="P11" s="103" t="s">
        <v>996</v>
      </c>
      <c r="AN11" s="106" t="s">
        <v>138</v>
      </c>
      <c r="AO11" s="106" t="s">
        <v>139</v>
      </c>
      <c r="AP11" s="106" t="s">
        <v>156</v>
      </c>
    </row>
    <row r="12" spans="1:42" ht="14.85" customHeight="1">
      <c r="A12" s="101" t="s">
        <v>971</v>
      </c>
      <c r="B12" s="101" t="s">
        <v>972</v>
      </c>
      <c r="C12" s="101" t="s">
        <v>137</v>
      </c>
      <c r="D12" s="101" t="s">
        <v>972</v>
      </c>
      <c r="E12" s="101" t="s">
        <v>251</v>
      </c>
      <c r="F12" s="102" t="s">
        <v>174</v>
      </c>
      <c r="G12" s="103"/>
      <c r="H12" s="103"/>
      <c r="I12" s="102"/>
      <c r="J12" s="103"/>
      <c r="K12" s="103"/>
      <c r="L12" s="103"/>
      <c r="M12" s="104"/>
      <c r="N12" s="105" t="s">
        <v>997</v>
      </c>
      <c r="O12" s="103" t="s">
        <v>998</v>
      </c>
      <c r="P12" s="103" t="s">
        <v>999</v>
      </c>
      <c r="AN12" s="106" t="s">
        <v>157</v>
      </c>
      <c r="AP12" s="106" t="s">
        <v>158</v>
      </c>
    </row>
    <row r="13" spans="1:42" ht="14.85" customHeight="1">
      <c r="A13" s="101" t="s">
        <v>971</v>
      </c>
      <c r="B13" s="101" t="s">
        <v>972</v>
      </c>
      <c r="C13" s="101" t="s">
        <v>137</v>
      </c>
      <c r="D13" s="101" t="s">
        <v>972</v>
      </c>
      <c r="E13" s="101" t="s">
        <v>252</v>
      </c>
      <c r="F13" s="102" t="s">
        <v>1000</v>
      </c>
      <c r="G13" s="103"/>
      <c r="H13" s="103"/>
      <c r="I13" s="102"/>
      <c r="J13" s="103"/>
      <c r="K13" s="103"/>
      <c r="L13" s="103"/>
      <c r="M13" s="104"/>
      <c r="N13" s="105" t="s">
        <v>1001</v>
      </c>
      <c r="O13" s="103" t="s">
        <v>1002</v>
      </c>
      <c r="P13" s="107" t="s">
        <v>1003</v>
      </c>
      <c r="AN13" s="106" t="s">
        <v>138</v>
      </c>
      <c r="AO13" s="106" t="s">
        <v>144</v>
      </c>
      <c r="AP13" s="106" t="s">
        <v>160</v>
      </c>
    </row>
    <row r="14" spans="1:42" ht="14.85" customHeight="1">
      <c r="A14" s="101" t="s">
        <v>971</v>
      </c>
      <c r="B14" s="101" t="s">
        <v>972</v>
      </c>
      <c r="C14" s="101" t="s">
        <v>137</v>
      </c>
      <c r="D14" s="101" t="s">
        <v>972</v>
      </c>
      <c r="E14" s="101" t="s">
        <v>745</v>
      </c>
      <c r="F14" s="102" t="s">
        <v>185</v>
      </c>
      <c r="G14" s="103"/>
      <c r="H14" s="103"/>
      <c r="I14" s="102"/>
      <c r="J14" s="103"/>
      <c r="K14" s="103"/>
      <c r="L14" s="103"/>
      <c r="M14" s="104"/>
      <c r="N14" s="105" t="s">
        <v>1004</v>
      </c>
      <c r="O14" s="103" t="s">
        <v>1004</v>
      </c>
      <c r="P14" s="103" t="s">
        <v>1005</v>
      </c>
      <c r="AN14" s="106" t="s">
        <v>141</v>
      </c>
      <c r="AO14" s="106" t="s">
        <v>161</v>
      </c>
      <c r="AP14" s="106" t="s">
        <v>162</v>
      </c>
    </row>
    <row r="15" spans="1:42" ht="14.85" customHeight="1">
      <c r="A15" s="101" t="s">
        <v>971</v>
      </c>
      <c r="B15" s="101" t="s">
        <v>972</v>
      </c>
      <c r="C15" s="101" t="s">
        <v>137</v>
      </c>
      <c r="D15" s="101" t="s">
        <v>972</v>
      </c>
      <c r="E15" s="101" t="s">
        <v>253</v>
      </c>
      <c r="F15" s="102" t="s">
        <v>1006</v>
      </c>
      <c r="G15" s="103"/>
      <c r="H15" s="103"/>
      <c r="I15" s="102"/>
      <c r="J15" s="102"/>
      <c r="K15" s="103"/>
      <c r="L15" s="103"/>
      <c r="M15" s="104"/>
      <c r="N15" s="105" t="s">
        <v>974</v>
      </c>
      <c r="O15" s="103" t="s">
        <v>225</v>
      </c>
      <c r="P15" s="103" t="s">
        <v>1007</v>
      </c>
      <c r="AN15" s="106" t="s">
        <v>138</v>
      </c>
      <c r="AO15" s="106" t="s">
        <v>144</v>
      </c>
      <c r="AP15" s="106" t="s">
        <v>163</v>
      </c>
    </row>
    <row r="16" spans="1:42" ht="14.85" customHeight="1">
      <c r="A16" s="101" t="s">
        <v>971</v>
      </c>
      <c r="B16" s="101" t="s">
        <v>972</v>
      </c>
      <c r="C16" s="101" t="s">
        <v>137</v>
      </c>
      <c r="D16" s="101" t="s">
        <v>972</v>
      </c>
      <c r="E16" s="101" t="s">
        <v>254</v>
      </c>
      <c r="F16" s="102" t="s">
        <v>1008</v>
      </c>
      <c r="G16" s="103"/>
      <c r="H16" s="103"/>
      <c r="I16" s="102"/>
      <c r="J16" s="103"/>
      <c r="K16" s="103"/>
      <c r="L16" s="103"/>
      <c r="M16" s="104"/>
      <c r="N16" s="105" t="s">
        <v>974</v>
      </c>
      <c r="O16" s="103" t="s">
        <v>179</v>
      </c>
      <c r="P16" s="107" t="s">
        <v>1009</v>
      </c>
      <c r="AN16" s="106" t="s">
        <v>138</v>
      </c>
      <c r="AO16" s="106" t="s">
        <v>161</v>
      </c>
      <c r="AP16" s="106" t="s">
        <v>164</v>
      </c>
    </row>
    <row r="17" spans="1:42" ht="14.85" customHeight="1">
      <c r="A17" s="101" t="s">
        <v>971</v>
      </c>
      <c r="B17" s="101" t="s">
        <v>972</v>
      </c>
      <c r="C17" s="101" t="s">
        <v>137</v>
      </c>
      <c r="D17" s="101" t="s">
        <v>972</v>
      </c>
      <c r="E17" s="101" t="s">
        <v>255</v>
      </c>
      <c r="F17" s="102" t="s">
        <v>1010</v>
      </c>
      <c r="G17" s="103"/>
      <c r="H17" s="103"/>
      <c r="I17" s="102"/>
      <c r="J17" s="102"/>
      <c r="K17" s="103"/>
      <c r="L17" s="103"/>
      <c r="M17" s="104"/>
      <c r="N17" s="105" t="s">
        <v>1011</v>
      </c>
      <c r="O17" s="103" t="s">
        <v>225</v>
      </c>
      <c r="P17" s="103" t="s">
        <v>1012</v>
      </c>
      <c r="AN17" s="106" t="s">
        <v>138</v>
      </c>
      <c r="AO17" s="106" t="s">
        <v>165</v>
      </c>
      <c r="AP17" s="106" t="s">
        <v>166</v>
      </c>
    </row>
    <row r="18" spans="1:42" ht="14.85" customHeight="1">
      <c r="A18" s="101" t="s">
        <v>971</v>
      </c>
      <c r="B18" s="101" t="s">
        <v>972</v>
      </c>
      <c r="C18" s="101" t="s">
        <v>137</v>
      </c>
      <c r="D18" s="101" t="s">
        <v>972</v>
      </c>
      <c r="E18" s="101" t="s">
        <v>256</v>
      </c>
      <c r="F18" s="102" t="s">
        <v>1013</v>
      </c>
      <c r="G18" s="103"/>
      <c r="H18" s="103"/>
      <c r="I18" s="102"/>
      <c r="J18" s="103"/>
      <c r="K18" s="103"/>
      <c r="L18" s="103"/>
      <c r="M18" s="104"/>
      <c r="N18" s="105" t="s">
        <v>179</v>
      </c>
      <c r="O18" s="103" t="s">
        <v>179</v>
      </c>
      <c r="P18" s="107" t="s">
        <v>1014</v>
      </c>
      <c r="AN18" s="106" t="s">
        <v>157</v>
      </c>
      <c r="AP18" s="106" t="s">
        <v>167</v>
      </c>
    </row>
    <row r="19" spans="1:42" ht="14.85" customHeight="1">
      <c r="A19" s="101" t="s">
        <v>971</v>
      </c>
      <c r="B19" s="101" t="s">
        <v>972</v>
      </c>
      <c r="C19" s="101" t="s">
        <v>137</v>
      </c>
      <c r="D19" s="101" t="s">
        <v>972</v>
      </c>
      <c r="E19" s="101" t="s">
        <v>257</v>
      </c>
      <c r="F19" s="102" t="s">
        <v>1015</v>
      </c>
      <c r="G19" s="103"/>
      <c r="H19" s="103"/>
      <c r="I19" s="102"/>
      <c r="J19" s="103"/>
      <c r="K19" s="103"/>
      <c r="L19" s="103"/>
      <c r="M19" s="104"/>
      <c r="N19" s="105" t="s">
        <v>1016</v>
      </c>
      <c r="O19" s="103" t="s">
        <v>187</v>
      </c>
      <c r="P19" s="103" t="s">
        <v>1017</v>
      </c>
      <c r="AN19" s="106" t="s">
        <v>138</v>
      </c>
      <c r="AO19" s="106" t="s">
        <v>142</v>
      </c>
      <c r="AP19" s="106" t="s">
        <v>169</v>
      </c>
    </row>
    <row r="20" spans="1:42" ht="14.85" customHeight="1">
      <c r="A20" s="101" t="s">
        <v>971</v>
      </c>
      <c r="B20" s="101" t="s">
        <v>972</v>
      </c>
      <c r="C20" s="101" t="s">
        <v>137</v>
      </c>
      <c r="D20" s="101" t="s">
        <v>972</v>
      </c>
      <c r="E20" s="101" t="s">
        <v>258</v>
      </c>
      <c r="F20" s="102" t="s">
        <v>1018</v>
      </c>
      <c r="G20" s="103"/>
      <c r="H20" s="103"/>
      <c r="I20" s="102"/>
      <c r="J20" s="103"/>
      <c r="K20" s="103"/>
      <c r="L20" s="103"/>
      <c r="M20" s="104"/>
      <c r="N20" s="105" t="s">
        <v>153</v>
      </c>
      <c r="O20" s="103" t="s">
        <v>1019</v>
      </c>
      <c r="P20" s="107" t="s">
        <v>1020</v>
      </c>
      <c r="AN20" s="106" t="s">
        <v>138</v>
      </c>
      <c r="AO20" s="106" t="s">
        <v>171</v>
      </c>
      <c r="AP20" s="106" t="s">
        <v>172</v>
      </c>
    </row>
    <row r="21" spans="1:42" ht="14.85" customHeight="1">
      <c r="A21" s="101" t="s">
        <v>971</v>
      </c>
      <c r="B21" s="101" t="s">
        <v>972</v>
      </c>
      <c r="C21" s="101" t="s">
        <v>137</v>
      </c>
      <c r="D21" s="101" t="s">
        <v>972</v>
      </c>
      <c r="E21" s="101" t="s">
        <v>259</v>
      </c>
      <c r="F21" s="102" t="s">
        <v>1021</v>
      </c>
      <c r="G21" s="103"/>
      <c r="H21" s="103"/>
      <c r="I21" s="102"/>
      <c r="J21" s="103"/>
      <c r="K21" s="103"/>
      <c r="L21" s="103"/>
      <c r="M21" s="104"/>
      <c r="N21" s="105" t="s">
        <v>212</v>
      </c>
      <c r="O21" s="103" t="s">
        <v>213</v>
      </c>
      <c r="P21" s="107" t="s">
        <v>1022</v>
      </c>
      <c r="AN21" s="106" t="s">
        <v>141</v>
      </c>
      <c r="AO21" s="106" t="s">
        <v>165</v>
      </c>
      <c r="AP21" s="106" t="s">
        <v>173</v>
      </c>
    </row>
    <row r="22" spans="1:42" ht="14.85" customHeight="1">
      <c r="A22" s="101" t="s">
        <v>971</v>
      </c>
      <c r="B22" s="101" t="s">
        <v>972</v>
      </c>
      <c r="C22" s="101" t="s">
        <v>137</v>
      </c>
      <c r="D22" s="101" t="s">
        <v>972</v>
      </c>
      <c r="E22" s="101" t="s">
        <v>838</v>
      </c>
      <c r="F22" s="102" t="s">
        <v>1023</v>
      </c>
      <c r="G22" s="103"/>
      <c r="H22" s="103"/>
      <c r="I22" s="102"/>
      <c r="J22" s="103"/>
      <c r="K22" s="103"/>
      <c r="L22" s="103"/>
      <c r="M22" s="104"/>
      <c r="N22" s="105" t="s">
        <v>153</v>
      </c>
      <c r="O22" s="103" t="s">
        <v>168</v>
      </c>
      <c r="P22" s="107" t="s">
        <v>1024</v>
      </c>
      <c r="AN22" s="106" t="s">
        <v>141</v>
      </c>
      <c r="AO22" s="106" t="s">
        <v>161</v>
      </c>
      <c r="AP22" s="106" t="s">
        <v>175</v>
      </c>
    </row>
    <row r="23" spans="1:42" ht="14.85" customHeight="1">
      <c r="A23" s="101" t="s">
        <v>971</v>
      </c>
      <c r="B23" s="101" t="s">
        <v>972</v>
      </c>
      <c r="C23" s="101" t="s">
        <v>137</v>
      </c>
      <c r="D23" s="101" t="s">
        <v>972</v>
      </c>
      <c r="E23" s="101" t="s">
        <v>260</v>
      </c>
      <c r="F23" s="102" t="s">
        <v>1025</v>
      </c>
      <c r="G23" s="103"/>
      <c r="H23" s="103"/>
      <c r="I23" s="102"/>
      <c r="J23" s="102"/>
      <c r="K23" s="103"/>
      <c r="L23" s="103"/>
      <c r="M23" s="104"/>
      <c r="N23" s="105" t="s">
        <v>974</v>
      </c>
      <c r="O23" s="103" t="s">
        <v>225</v>
      </c>
      <c r="P23" s="107" t="s">
        <v>1026</v>
      </c>
      <c r="AN23" s="106" t="s">
        <v>157</v>
      </c>
      <c r="AP23" s="106" t="s">
        <v>176</v>
      </c>
    </row>
    <row r="24" spans="1:42" ht="14.85" customHeight="1">
      <c r="A24" s="101" t="s">
        <v>971</v>
      </c>
      <c r="B24" s="101" t="s">
        <v>972</v>
      </c>
      <c r="C24" s="101" t="s">
        <v>137</v>
      </c>
      <c r="D24" s="101" t="s">
        <v>972</v>
      </c>
      <c r="E24" s="101" t="s">
        <v>261</v>
      </c>
      <c r="F24" s="102" t="s">
        <v>1027</v>
      </c>
      <c r="G24" s="103"/>
      <c r="H24" s="103"/>
      <c r="I24" s="102"/>
      <c r="J24" s="103"/>
      <c r="K24" s="103"/>
      <c r="L24" s="103"/>
      <c r="M24" s="104"/>
      <c r="N24" s="105" t="s">
        <v>197</v>
      </c>
      <c r="O24" s="103" t="s">
        <v>179</v>
      </c>
      <c r="P24" s="107" t="s">
        <v>1028</v>
      </c>
      <c r="AN24" s="106" t="s">
        <v>138</v>
      </c>
      <c r="AO24" s="106" t="s">
        <v>161</v>
      </c>
      <c r="AP24" s="106" t="s">
        <v>178</v>
      </c>
    </row>
    <row r="25" spans="1:42" ht="14.85" customHeight="1">
      <c r="A25" s="101" t="s">
        <v>971</v>
      </c>
      <c r="B25" s="101" t="s">
        <v>972</v>
      </c>
      <c r="C25" s="101" t="s">
        <v>137</v>
      </c>
      <c r="D25" s="101" t="s">
        <v>972</v>
      </c>
      <c r="E25" s="101" t="s">
        <v>262</v>
      </c>
      <c r="F25" s="102" t="s">
        <v>1029</v>
      </c>
      <c r="G25" s="103"/>
      <c r="H25" s="103"/>
      <c r="I25" s="102"/>
      <c r="J25" s="103"/>
      <c r="K25" s="103"/>
      <c r="L25" s="103"/>
      <c r="M25" s="104"/>
      <c r="N25" s="105" t="s">
        <v>242</v>
      </c>
      <c r="O25" s="103" t="s">
        <v>1030</v>
      </c>
      <c r="P25" s="107" t="s">
        <v>1031</v>
      </c>
      <c r="AN25" s="106" t="s">
        <v>157</v>
      </c>
      <c r="AP25" s="106" t="s">
        <v>180</v>
      </c>
    </row>
    <row r="26" spans="1:42" ht="14.85" customHeight="1">
      <c r="A26" s="101" t="s">
        <v>971</v>
      </c>
      <c r="B26" s="101" t="s">
        <v>972</v>
      </c>
      <c r="C26" s="101" t="s">
        <v>137</v>
      </c>
      <c r="D26" s="101" t="s">
        <v>972</v>
      </c>
      <c r="E26" s="101" t="s">
        <v>263</v>
      </c>
      <c r="F26" s="102" t="s">
        <v>1032</v>
      </c>
      <c r="G26" s="103"/>
      <c r="H26" s="103"/>
      <c r="I26" s="102"/>
      <c r="J26" s="103"/>
      <c r="K26" s="103"/>
      <c r="L26" s="103"/>
      <c r="M26" s="104"/>
      <c r="N26" s="105" t="s">
        <v>974</v>
      </c>
      <c r="O26" s="103" t="s">
        <v>1033</v>
      </c>
      <c r="P26" s="107" t="s">
        <v>1034</v>
      </c>
      <c r="AN26" s="106" t="s">
        <v>138</v>
      </c>
      <c r="AO26" s="106" t="s">
        <v>161</v>
      </c>
      <c r="AP26" s="106" t="s">
        <v>182</v>
      </c>
    </row>
    <row r="27" spans="1:42" ht="14.85" customHeight="1">
      <c r="A27" s="101" t="s">
        <v>971</v>
      </c>
      <c r="B27" s="101" t="s">
        <v>972</v>
      </c>
      <c r="C27" s="101" t="s">
        <v>137</v>
      </c>
      <c r="D27" s="101" t="s">
        <v>972</v>
      </c>
      <c r="E27" s="101" t="s">
        <v>264</v>
      </c>
      <c r="F27" s="102" t="s">
        <v>1035</v>
      </c>
      <c r="G27" s="103"/>
      <c r="H27" s="103"/>
      <c r="I27" s="102"/>
      <c r="J27" s="103"/>
      <c r="K27" s="103"/>
      <c r="L27" s="103"/>
      <c r="M27" s="104"/>
      <c r="N27" s="105" t="s">
        <v>974</v>
      </c>
      <c r="O27" s="103" t="s">
        <v>225</v>
      </c>
      <c r="P27" s="107" t="s">
        <v>1036</v>
      </c>
      <c r="AN27" s="106" t="s">
        <v>141</v>
      </c>
      <c r="AO27" s="106" t="s">
        <v>183</v>
      </c>
      <c r="AP27" s="106" t="s">
        <v>184</v>
      </c>
    </row>
    <row r="28" spans="1:42" ht="14.85" customHeight="1">
      <c r="A28" s="101" t="s">
        <v>971</v>
      </c>
      <c r="B28" s="101" t="s">
        <v>972</v>
      </c>
      <c r="C28" s="101" t="s">
        <v>137</v>
      </c>
      <c r="D28" s="101" t="s">
        <v>972</v>
      </c>
      <c r="E28" s="101" t="s">
        <v>265</v>
      </c>
      <c r="F28" s="102" t="s">
        <v>1037</v>
      </c>
      <c r="G28" s="103"/>
      <c r="H28" s="103"/>
      <c r="I28" s="102"/>
      <c r="J28" s="102"/>
      <c r="K28" s="103"/>
      <c r="L28" s="103"/>
      <c r="M28" s="104"/>
      <c r="N28" s="105" t="s">
        <v>238</v>
      </c>
      <c r="O28" s="103" t="s">
        <v>983</v>
      </c>
      <c r="P28" s="107" t="s">
        <v>1038</v>
      </c>
      <c r="AN28" s="106" t="s">
        <v>138</v>
      </c>
      <c r="AO28" s="106" t="s">
        <v>188</v>
      </c>
      <c r="AP28" s="106" t="s">
        <v>189</v>
      </c>
    </row>
    <row r="29" spans="1:42" ht="14.85" customHeight="1">
      <c r="A29" s="101" t="s">
        <v>971</v>
      </c>
      <c r="B29" s="101" t="s">
        <v>972</v>
      </c>
      <c r="C29" s="101" t="s">
        <v>137</v>
      </c>
      <c r="D29" s="101" t="s">
        <v>972</v>
      </c>
      <c r="E29" s="101" t="s">
        <v>266</v>
      </c>
      <c r="F29" s="102" t="s">
        <v>1039</v>
      </c>
      <c r="G29" s="103"/>
      <c r="H29" s="103"/>
      <c r="I29" s="102"/>
      <c r="J29" s="103"/>
      <c r="K29" s="103"/>
      <c r="L29" s="103"/>
      <c r="M29" s="104"/>
      <c r="N29" s="105" t="s">
        <v>212</v>
      </c>
      <c r="O29" s="103" t="s">
        <v>1040</v>
      </c>
      <c r="P29" s="107" t="s">
        <v>1041</v>
      </c>
      <c r="AN29" s="106" t="s">
        <v>138</v>
      </c>
      <c r="AO29" s="106" t="s">
        <v>161</v>
      </c>
      <c r="AP29" s="106" t="s">
        <v>192</v>
      </c>
    </row>
    <row r="30" spans="1:42" ht="14.85" customHeight="1">
      <c r="A30" s="101" t="s">
        <v>971</v>
      </c>
      <c r="B30" s="101" t="s">
        <v>972</v>
      </c>
      <c r="C30" s="101" t="s">
        <v>137</v>
      </c>
      <c r="D30" s="101" t="s">
        <v>972</v>
      </c>
      <c r="E30" s="101" t="s">
        <v>931</v>
      </c>
      <c r="F30" s="102" t="s">
        <v>1042</v>
      </c>
      <c r="G30" s="103"/>
      <c r="H30" s="103"/>
      <c r="I30" s="102"/>
      <c r="J30" s="102"/>
      <c r="K30" s="103"/>
      <c r="L30" s="103"/>
      <c r="M30" s="104"/>
      <c r="N30" s="105" t="s">
        <v>153</v>
      </c>
      <c r="O30" s="103" t="s">
        <v>153</v>
      </c>
      <c r="P30" s="107" t="s">
        <v>1043</v>
      </c>
      <c r="AN30" s="106" t="s">
        <v>157</v>
      </c>
      <c r="AP30" s="106" t="s">
        <v>193</v>
      </c>
    </row>
    <row r="31" spans="1:42" ht="14.85" customHeight="1">
      <c r="A31" s="101" t="s">
        <v>971</v>
      </c>
      <c r="B31" s="101" t="s">
        <v>972</v>
      </c>
      <c r="C31" s="101" t="s">
        <v>137</v>
      </c>
      <c r="D31" s="101" t="s">
        <v>972</v>
      </c>
      <c r="E31" s="101" t="s">
        <v>267</v>
      </c>
      <c r="F31" s="102" t="s">
        <v>1044</v>
      </c>
      <c r="G31" s="103"/>
      <c r="H31" s="103"/>
      <c r="I31" s="102"/>
      <c r="J31" s="103"/>
      <c r="K31" s="103"/>
      <c r="L31" s="103"/>
      <c r="M31" s="104"/>
      <c r="N31" s="105" t="s">
        <v>974</v>
      </c>
      <c r="O31" s="103" t="s">
        <v>179</v>
      </c>
      <c r="P31" s="107" t="s">
        <v>1045</v>
      </c>
      <c r="AN31" s="106" t="s">
        <v>138</v>
      </c>
      <c r="AO31" s="106" t="s">
        <v>195</v>
      </c>
      <c r="AP31" s="106" t="s">
        <v>196</v>
      </c>
    </row>
    <row r="32" spans="1:42" ht="14.85" customHeight="1">
      <c r="A32" s="101" t="s">
        <v>971</v>
      </c>
      <c r="B32" s="101" t="s">
        <v>972</v>
      </c>
      <c r="C32" s="101" t="s">
        <v>137</v>
      </c>
      <c r="D32" s="101" t="s">
        <v>972</v>
      </c>
      <c r="E32" s="101" t="s">
        <v>268</v>
      </c>
      <c r="F32" s="102" t="s">
        <v>1046</v>
      </c>
      <c r="G32" s="103"/>
      <c r="H32" s="103"/>
      <c r="I32" s="102"/>
      <c r="J32" s="103"/>
      <c r="K32" s="103"/>
      <c r="L32" s="103"/>
      <c r="M32" s="104"/>
      <c r="N32" s="105" t="s">
        <v>197</v>
      </c>
      <c r="O32" s="103" t="s">
        <v>225</v>
      </c>
      <c r="P32" s="107" t="s">
        <v>1047</v>
      </c>
      <c r="AN32" s="106" t="s">
        <v>138</v>
      </c>
      <c r="AO32" s="106" t="s">
        <v>195</v>
      </c>
      <c r="AP32" s="106" t="s">
        <v>198</v>
      </c>
    </row>
    <row r="33" spans="1:42" ht="14.85" customHeight="1">
      <c r="A33" s="101" t="s">
        <v>971</v>
      </c>
      <c r="B33" s="101" t="s">
        <v>972</v>
      </c>
      <c r="C33" s="101" t="s">
        <v>137</v>
      </c>
      <c r="D33" s="101" t="s">
        <v>972</v>
      </c>
      <c r="E33" s="101" t="s">
        <v>269</v>
      </c>
      <c r="F33" s="102" t="s">
        <v>1048</v>
      </c>
      <c r="G33" s="103"/>
      <c r="H33" s="103"/>
      <c r="I33" s="102"/>
      <c r="J33" s="103"/>
      <c r="K33" s="103"/>
      <c r="L33" s="103"/>
      <c r="M33" s="104"/>
      <c r="N33" s="105" t="s">
        <v>974</v>
      </c>
      <c r="O33" s="103" t="s">
        <v>1033</v>
      </c>
      <c r="P33" s="103" t="s">
        <v>1049</v>
      </c>
      <c r="AN33" s="106" t="s">
        <v>138</v>
      </c>
      <c r="AO33" s="106" t="s">
        <v>195</v>
      </c>
      <c r="AP33" s="106" t="s">
        <v>199</v>
      </c>
    </row>
    <row r="34" spans="1:42" ht="14.85" customHeight="1">
      <c r="A34" s="101" t="s">
        <v>971</v>
      </c>
      <c r="B34" s="101" t="s">
        <v>972</v>
      </c>
      <c r="C34" s="101" t="s">
        <v>137</v>
      </c>
      <c r="D34" s="101" t="s">
        <v>972</v>
      </c>
      <c r="E34" s="101" t="s">
        <v>270</v>
      </c>
      <c r="F34" s="102" t="s">
        <v>1050</v>
      </c>
      <c r="G34" s="103"/>
      <c r="H34" s="103"/>
      <c r="I34" s="102"/>
      <c r="J34" s="103"/>
      <c r="K34" s="103"/>
      <c r="L34" s="103"/>
      <c r="M34" s="104"/>
      <c r="N34" s="105" t="s">
        <v>974</v>
      </c>
      <c r="O34" s="103" t="s">
        <v>179</v>
      </c>
      <c r="P34" s="107" t="s">
        <v>1051</v>
      </c>
      <c r="AN34" s="106" t="s">
        <v>157</v>
      </c>
      <c r="AP34" s="106" t="s">
        <v>200</v>
      </c>
    </row>
    <row r="35" spans="1:42" ht="14.85" customHeight="1">
      <c r="A35" s="101" t="s">
        <v>971</v>
      </c>
      <c r="B35" s="101" t="s">
        <v>972</v>
      </c>
      <c r="C35" s="101" t="s">
        <v>137</v>
      </c>
      <c r="D35" s="101" t="s">
        <v>972</v>
      </c>
      <c r="E35" s="101" t="s">
        <v>271</v>
      </c>
      <c r="F35" s="102" t="s">
        <v>1052</v>
      </c>
      <c r="G35" s="103"/>
      <c r="H35" s="103"/>
      <c r="I35" s="102"/>
      <c r="J35" s="103"/>
      <c r="K35" s="103"/>
      <c r="L35" s="103"/>
      <c r="M35" s="104"/>
      <c r="N35" s="105" t="s">
        <v>197</v>
      </c>
      <c r="O35" s="103" t="s">
        <v>225</v>
      </c>
      <c r="P35" s="107" t="s">
        <v>1053</v>
      </c>
      <c r="AN35" s="106" t="s">
        <v>138</v>
      </c>
      <c r="AO35" s="106" t="s">
        <v>142</v>
      </c>
      <c r="AP35" s="106" t="s">
        <v>201</v>
      </c>
    </row>
    <row r="36" spans="1:42" ht="14.85" customHeight="1">
      <c r="A36" s="101" t="s">
        <v>971</v>
      </c>
      <c r="B36" s="101" t="s">
        <v>972</v>
      </c>
      <c r="C36" s="101" t="s">
        <v>137</v>
      </c>
      <c r="D36" s="101" t="s">
        <v>972</v>
      </c>
      <c r="E36" s="101" t="s">
        <v>272</v>
      </c>
      <c r="F36" s="102" t="s">
        <v>1054</v>
      </c>
      <c r="G36" s="103"/>
      <c r="H36" s="103"/>
      <c r="I36" s="102"/>
      <c r="J36" s="103"/>
      <c r="K36" s="103"/>
      <c r="L36" s="103"/>
      <c r="M36" s="104"/>
      <c r="N36" s="105" t="s">
        <v>1055</v>
      </c>
      <c r="O36" s="103" t="s">
        <v>1056</v>
      </c>
      <c r="P36" s="107" t="s">
        <v>1057</v>
      </c>
      <c r="AN36" s="106" t="s">
        <v>141</v>
      </c>
      <c r="AO36" s="106" t="s">
        <v>195</v>
      </c>
      <c r="AP36" s="106" t="s">
        <v>202</v>
      </c>
    </row>
    <row r="37" spans="1:42" ht="14.85" customHeight="1">
      <c r="A37" s="101" t="s">
        <v>971</v>
      </c>
      <c r="B37" s="101" t="s">
        <v>972</v>
      </c>
      <c r="C37" s="101" t="s">
        <v>137</v>
      </c>
      <c r="D37" s="101" t="s">
        <v>972</v>
      </c>
      <c r="E37" s="101" t="s">
        <v>273</v>
      </c>
      <c r="F37" s="102" t="s">
        <v>190</v>
      </c>
      <c r="G37" s="103"/>
      <c r="H37" s="103"/>
      <c r="I37" s="102"/>
      <c r="J37" s="103"/>
      <c r="K37" s="103"/>
      <c r="L37" s="103"/>
      <c r="M37" s="104"/>
      <c r="N37" s="105" t="s">
        <v>1058</v>
      </c>
      <c r="O37" s="103" t="s">
        <v>1059</v>
      </c>
      <c r="P37" s="107" t="s">
        <v>1060</v>
      </c>
      <c r="AN37" s="106" t="s">
        <v>141</v>
      </c>
      <c r="AO37" s="106" t="s">
        <v>195</v>
      </c>
      <c r="AP37" s="106" t="s">
        <v>203</v>
      </c>
    </row>
    <row r="38" spans="1:42" ht="14.85" customHeight="1">
      <c r="A38" s="101" t="s">
        <v>971</v>
      </c>
      <c r="B38" s="101" t="s">
        <v>972</v>
      </c>
      <c r="C38" s="101" t="s">
        <v>137</v>
      </c>
      <c r="D38" s="101" t="s">
        <v>972</v>
      </c>
      <c r="E38" s="101" t="s">
        <v>1061</v>
      </c>
      <c r="F38" s="102" t="s">
        <v>1062</v>
      </c>
      <c r="G38" s="103"/>
      <c r="H38" s="103"/>
      <c r="I38" s="102"/>
      <c r="J38" s="102"/>
      <c r="K38" s="103"/>
      <c r="L38" s="103"/>
      <c r="M38" s="104"/>
      <c r="N38" s="105" t="s">
        <v>152</v>
      </c>
      <c r="O38" s="103" t="s">
        <v>191</v>
      </c>
      <c r="P38" s="107" t="s">
        <v>1063</v>
      </c>
      <c r="AN38" s="106" t="s">
        <v>138</v>
      </c>
      <c r="AO38" s="106" t="s">
        <v>146</v>
      </c>
      <c r="AP38" s="106" t="s">
        <v>204</v>
      </c>
    </row>
    <row r="39" spans="1:42" ht="14.85" customHeight="1">
      <c r="A39" s="101" t="s">
        <v>971</v>
      </c>
      <c r="B39" s="101" t="s">
        <v>972</v>
      </c>
      <c r="C39" s="101" t="s">
        <v>137</v>
      </c>
      <c r="D39" s="101" t="s">
        <v>972</v>
      </c>
      <c r="E39" s="101" t="s">
        <v>274</v>
      </c>
      <c r="F39" s="102" t="s">
        <v>1064</v>
      </c>
      <c r="G39" s="103"/>
      <c r="H39" s="103"/>
      <c r="I39" s="102"/>
      <c r="J39" s="103"/>
      <c r="K39" s="103"/>
      <c r="L39" s="103"/>
      <c r="M39" s="104"/>
      <c r="N39" s="105" t="s">
        <v>974</v>
      </c>
      <c r="O39" s="103" t="s">
        <v>225</v>
      </c>
      <c r="P39" s="107" t="s">
        <v>1065</v>
      </c>
      <c r="AN39" s="106" t="s">
        <v>157</v>
      </c>
      <c r="AP39" s="106" t="s">
        <v>205</v>
      </c>
    </row>
    <row r="40" spans="1:42" ht="14.85" customHeight="1">
      <c r="A40" s="101" t="s">
        <v>971</v>
      </c>
      <c r="B40" s="101" t="s">
        <v>972</v>
      </c>
      <c r="C40" s="101" t="s">
        <v>137</v>
      </c>
      <c r="D40" s="101" t="s">
        <v>972</v>
      </c>
      <c r="E40" s="101" t="s">
        <v>275</v>
      </c>
      <c r="F40" s="102" t="s">
        <v>1066</v>
      </c>
      <c r="G40" s="103"/>
      <c r="H40" s="103"/>
      <c r="I40" s="102"/>
      <c r="J40" s="103"/>
      <c r="K40" s="103"/>
      <c r="L40" s="103"/>
      <c r="M40" s="104"/>
      <c r="N40" s="105" t="s">
        <v>197</v>
      </c>
      <c r="O40" s="103" t="s">
        <v>225</v>
      </c>
      <c r="P40" s="107" t="s">
        <v>1067</v>
      </c>
      <c r="AN40" s="106" t="s">
        <v>138</v>
      </c>
      <c r="AO40" s="106" t="s">
        <v>207</v>
      </c>
      <c r="AP40" s="106" t="s">
        <v>208</v>
      </c>
    </row>
    <row r="41" spans="1:42" ht="14.85" customHeight="1">
      <c r="A41" s="101" t="s">
        <v>971</v>
      </c>
      <c r="B41" s="101" t="s">
        <v>972</v>
      </c>
      <c r="C41" s="101" t="s">
        <v>137</v>
      </c>
      <c r="D41" s="101" t="s">
        <v>972</v>
      </c>
      <c r="E41" s="101" t="s">
        <v>276</v>
      </c>
      <c r="F41" s="102" t="s">
        <v>211</v>
      </c>
      <c r="G41" s="103"/>
      <c r="H41" s="103"/>
      <c r="I41" s="102"/>
      <c r="J41" s="102"/>
      <c r="K41" s="103"/>
      <c r="L41" s="103"/>
      <c r="M41" s="104"/>
      <c r="N41" s="105" t="s">
        <v>235</v>
      </c>
      <c r="O41" s="103" t="s">
        <v>1019</v>
      </c>
      <c r="P41" s="103" t="s">
        <v>1068</v>
      </c>
      <c r="AN41" s="106" t="s">
        <v>138</v>
      </c>
      <c r="AO41" s="106" t="s">
        <v>195</v>
      </c>
      <c r="AP41" s="106" t="s">
        <v>209</v>
      </c>
    </row>
    <row r="42" spans="1:42" ht="14.85" customHeight="1">
      <c r="A42" s="101" t="s">
        <v>971</v>
      </c>
      <c r="B42" s="101" t="s">
        <v>972</v>
      </c>
      <c r="C42" s="101" t="s">
        <v>137</v>
      </c>
      <c r="D42" s="101" t="s">
        <v>972</v>
      </c>
      <c r="E42" s="101" t="s">
        <v>277</v>
      </c>
      <c r="F42" s="102" t="s">
        <v>1069</v>
      </c>
      <c r="G42" s="103"/>
      <c r="H42" s="103"/>
      <c r="I42" s="102"/>
      <c r="J42" s="103"/>
      <c r="K42" s="103"/>
      <c r="L42" s="103"/>
      <c r="M42" s="104"/>
      <c r="N42" s="105" t="s">
        <v>974</v>
      </c>
      <c r="O42" s="103" t="s">
        <v>237</v>
      </c>
      <c r="P42" s="103" t="s">
        <v>1070</v>
      </c>
      <c r="AN42" s="106" t="s">
        <v>157</v>
      </c>
      <c r="AP42" s="106" t="s">
        <v>210</v>
      </c>
    </row>
    <row r="43" spans="1:42" ht="14.85" customHeight="1">
      <c r="A43" s="101" t="s">
        <v>971</v>
      </c>
      <c r="B43" s="101" t="s">
        <v>972</v>
      </c>
      <c r="C43" s="101" t="s">
        <v>137</v>
      </c>
      <c r="D43" s="101" t="s">
        <v>972</v>
      </c>
      <c r="E43" s="101" t="s">
        <v>278</v>
      </c>
      <c r="F43" s="102" t="s">
        <v>1071</v>
      </c>
      <c r="G43" s="103"/>
      <c r="H43" s="103"/>
      <c r="I43" s="102"/>
      <c r="J43" s="103"/>
      <c r="K43" s="103"/>
      <c r="L43" s="103"/>
      <c r="M43" s="104"/>
      <c r="N43" s="105" t="s">
        <v>197</v>
      </c>
      <c r="O43" s="103" t="s">
        <v>179</v>
      </c>
      <c r="P43" s="107" t="s">
        <v>1072</v>
      </c>
      <c r="AN43" s="106" t="s">
        <v>157</v>
      </c>
      <c r="AP43" s="106" t="s">
        <v>214</v>
      </c>
    </row>
    <row r="44" spans="1:42" ht="14.85" customHeight="1">
      <c r="A44" s="101" t="s">
        <v>971</v>
      </c>
      <c r="B44" s="101" t="s">
        <v>972</v>
      </c>
      <c r="C44" s="101" t="s">
        <v>137</v>
      </c>
      <c r="D44" s="101" t="s">
        <v>972</v>
      </c>
      <c r="E44" s="101" t="s">
        <v>279</v>
      </c>
      <c r="F44" s="102" t="s">
        <v>1073</v>
      </c>
      <c r="G44" s="103"/>
      <c r="H44" s="103"/>
      <c r="I44" s="102"/>
      <c r="J44" s="103"/>
      <c r="K44" s="103"/>
      <c r="L44" s="103"/>
      <c r="M44" s="104"/>
      <c r="N44" s="105" t="s">
        <v>1074</v>
      </c>
      <c r="O44" s="103" t="s">
        <v>1075</v>
      </c>
      <c r="P44" s="103" t="s">
        <v>1076</v>
      </c>
      <c r="AN44" s="106" t="s">
        <v>138</v>
      </c>
      <c r="AO44" s="106" t="s">
        <v>195</v>
      </c>
      <c r="AP44" s="106" t="s">
        <v>215</v>
      </c>
    </row>
    <row r="45" spans="1:42" ht="14.85" customHeight="1">
      <c r="A45" s="101" t="s">
        <v>971</v>
      </c>
      <c r="B45" s="101" t="s">
        <v>972</v>
      </c>
      <c r="C45" s="101" t="s">
        <v>137</v>
      </c>
      <c r="D45" s="101" t="s">
        <v>972</v>
      </c>
      <c r="E45" s="101" t="s">
        <v>280</v>
      </c>
      <c r="F45" s="102" t="s">
        <v>159</v>
      </c>
      <c r="G45" s="103"/>
      <c r="H45" s="103"/>
      <c r="I45" s="102"/>
      <c r="J45" s="103"/>
      <c r="K45" s="103"/>
      <c r="L45" s="103"/>
      <c r="M45" s="104"/>
      <c r="N45" s="105" t="s">
        <v>983</v>
      </c>
      <c r="O45" s="103" t="s">
        <v>206</v>
      </c>
      <c r="P45" s="107" t="s">
        <v>1077</v>
      </c>
      <c r="AN45" s="106" t="s">
        <v>138</v>
      </c>
      <c r="AO45" s="106" t="s">
        <v>195</v>
      </c>
      <c r="AP45" s="106" t="s">
        <v>216</v>
      </c>
    </row>
    <row r="46" spans="1:42" ht="14.85" customHeight="1">
      <c r="A46" s="101" t="s">
        <v>971</v>
      </c>
      <c r="B46" s="101" t="s">
        <v>972</v>
      </c>
      <c r="C46" s="101" t="s">
        <v>137</v>
      </c>
      <c r="D46" s="101" t="s">
        <v>972</v>
      </c>
      <c r="E46" s="101" t="s">
        <v>1078</v>
      </c>
      <c r="F46" s="102" t="s">
        <v>1079</v>
      </c>
      <c r="G46" s="103"/>
      <c r="H46" s="103"/>
      <c r="I46" s="102"/>
      <c r="J46" s="103"/>
      <c r="K46" s="103"/>
      <c r="L46" s="103"/>
      <c r="M46" s="104"/>
      <c r="N46" s="105" t="s">
        <v>1080</v>
      </c>
      <c r="O46" s="103" t="s">
        <v>191</v>
      </c>
      <c r="P46" s="107" t="s">
        <v>1081</v>
      </c>
      <c r="AN46" s="106" t="s">
        <v>138</v>
      </c>
      <c r="AO46" s="106" t="s">
        <v>161</v>
      </c>
      <c r="AP46" s="106" t="s">
        <v>217</v>
      </c>
    </row>
    <row r="47" spans="1:42" ht="14.85" customHeight="1">
      <c r="A47" s="101" t="s">
        <v>971</v>
      </c>
      <c r="B47" s="101" t="s">
        <v>972</v>
      </c>
      <c r="C47" s="101" t="s">
        <v>137</v>
      </c>
      <c r="D47" s="101" t="s">
        <v>972</v>
      </c>
      <c r="E47" s="101" t="s">
        <v>281</v>
      </c>
      <c r="F47" s="102" t="s">
        <v>1082</v>
      </c>
      <c r="G47" s="103"/>
      <c r="H47" s="103"/>
      <c r="I47" s="102"/>
      <c r="J47" s="103"/>
      <c r="K47" s="103"/>
      <c r="L47" s="103"/>
      <c r="M47" s="104"/>
      <c r="N47" s="105" t="s">
        <v>197</v>
      </c>
      <c r="O47" s="103" t="s">
        <v>225</v>
      </c>
      <c r="P47" s="107" t="s">
        <v>1083</v>
      </c>
      <c r="AN47" s="106" t="s">
        <v>138</v>
      </c>
      <c r="AO47" s="106" t="s">
        <v>207</v>
      </c>
      <c r="AP47" s="106" t="s">
        <v>218</v>
      </c>
    </row>
    <row r="48" spans="1:42" ht="14.85" customHeight="1">
      <c r="A48" s="101" t="s">
        <v>971</v>
      </c>
      <c r="B48" s="101" t="s">
        <v>972</v>
      </c>
      <c r="C48" s="101" t="s">
        <v>137</v>
      </c>
      <c r="D48" s="101" t="s">
        <v>972</v>
      </c>
      <c r="E48" s="101" t="s">
        <v>282</v>
      </c>
      <c r="F48" s="102" t="s">
        <v>1084</v>
      </c>
      <c r="G48" s="103"/>
      <c r="H48" s="103"/>
      <c r="I48" s="102"/>
      <c r="J48" s="103"/>
      <c r="K48" s="103"/>
      <c r="L48" s="103"/>
      <c r="M48" s="104"/>
      <c r="N48" s="105" t="s">
        <v>197</v>
      </c>
      <c r="O48" s="103" t="s">
        <v>179</v>
      </c>
      <c r="P48" s="107" t="s">
        <v>1085</v>
      </c>
      <c r="AN48" s="106" t="s">
        <v>141</v>
      </c>
      <c r="AO48" s="106" t="s">
        <v>149</v>
      </c>
      <c r="AP48" s="106" t="s">
        <v>219</v>
      </c>
    </row>
    <row r="49" spans="1:42" ht="14.85" customHeight="1">
      <c r="A49" s="101" t="s">
        <v>971</v>
      </c>
      <c r="B49" s="101" t="s">
        <v>972</v>
      </c>
      <c r="C49" s="101" t="s">
        <v>137</v>
      </c>
      <c r="D49" s="101" t="s">
        <v>972</v>
      </c>
      <c r="E49" s="101" t="s">
        <v>283</v>
      </c>
      <c r="F49" s="102" t="s">
        <v>1086</v>
      </c>
      <c r="G49" s="103"/>
      <c r="H49" s="103"/>
      <c r="I49" s="102"/>
      <c r="J49" s="103"/>
      <c r="K49" s="103"/>
      <c r="L49" s="103"/>
      <c r="M49" s="104"/>
      <c r="N49" s="105" t="s">
        <v>197</v>
      </c>
      <c r="O49" s="103" t="s">
        <v>225</v>
      </c>
      <c r="P49" s="107" t="s">
        <v>1087</v>
      </c>
      <c r="AN49" s="106" t="s">
        <v>157</v>
      </c>
      <c r="AP49" s="106" t="s">
        <v>220</v>
      </c>
    </row>
    <row r="50" spans="1:42" ht="14.85" customHeight="1">
      <c r="A50" s="101" t="s">
        <v>971</v>
      </c>
      <c r="B50" s="101" t="s">
        <v>972</v>
      </c>
      <c r="C50" s="101" t="s">
        <v>137</v>
      </c>
      <c r="D50" s="101" t="s">
        <v>972</v>
      </c>
      <c r="E50" s="101" t="s">
        <v>284</v>
      </c>
      <c r="F50" s="102" t="s">
        <v>239</v>
      </c>
      <c r="G50" s="103"/>
      <c r="H50" s="103"/>
      <c r="I50" s="102"/>
      <c r="J50" s="102"/>
      <c r="K50" s="103"/>
      <c r="L50" s="103"/>
      <c r="M50" s="104"/>
      <c r="N50" s="105" t="s">
        <v>974</v>
      </c>
      <c r="O50" s="103" t="s">
        <v>225</v>
      </c>
      <c r="P50" s="107" t="s">
        <v>1088</v>
      </c>
      <c r="AN50" s="106" t="s">
        <v>141</v>
      </c>
      <c r="AO50" s="106" t="s">
        <v>195</v>
      </c>
      <c r="AP50" s="106" t="s">
        <v>221</v>
      </c>
    </row>
    <row r="51" spans="1:42" ht="14.85" customHeight="1">
      <c r="A51" s="101" t="s">
        <v>971</v>
      </c>
      <c r="B51" s="101" t="s">
        <v>972</v>
      </c>
      <c r="C51" s="101" t="s">
        <v>137</v>
      </c>
      <c r="D51" s="101" t="s">
        <v>972</v>
      </c>
      <c r="E51" s="101" t="s">
        <v>285</v>
      </c>
      <c r="F51" s="102" t="s">
        <v>241</v>
      </c>
      <c r="G51" s="103"/>
      <c r="H51" s="103"/>
      <c r="I51" s="102"/>
      <c r="J51" s="103"/>
      <c r="K51" s="103"/>
      <c r="L51" s="103"/>
      <c r="M51" s="104"/>
      <c r="N51" s="105" t="s">
        <v>1011</v>
      </c>
      <c r="O51" s="103" t="s">
        <v>1033</v>
      </c>
      <c r="P51" s="107" t="s">
        <v>1089</v>
      </c>
      <c r="AN51" s="106" t="s">
        <v>138</v>
      </c>
      <c r="AO51" s="106" t="s">
        <v>222</v>
      </c>
      <c r="AP51" s="106" t="s">
        <v>223</v>
      </c>
    </row>
    <row r="52" spans="1:42" ht="14.85" customHeight="1">
      <c r="A52" s="101" t="s">
        <v>971</v>
      </c>
      <c r="B52" s="101" t="s">
        <v>972</v>
      </c>
      <c r="C52" s="101" t="s">
        <v>137</v>
      </c>
      <c r="D52" s="101" t="s">
        <v>972</v>
      </c>
      <c r="E52" s="101" t="s">
        <v>286</v>
      </c>
      <c r="F52" s="102" t="s">
        <v>1090</v>
      </c>
      <c r="G52" s="103"/>
      <c r="H52" s="103"/>
      <c r="I52" s="102"/>
      <c r="J52" s="103"/>
      <c r="K52" s="103"/>
      <c r="L52" s="103"/>
      <c r="M52" s="104"/>
      <c r="N52" s="105" t="s">
        <v>1091</v>
      </c>
      <c r="O52" s="103" t="s">
        <v>153</v>
      </c>
      <c r="P52" s="107" t="s">
        <v>1092</v>
      </c>
      <c r="AN52" s="106" t="s">
        <v>138</v>
      </c>
      <c r="AO52" s="106" t="s">
        <v>161</v>
      </c>
      <c r="AP52" s="106" t="s">
        <v>227</v>
      </c>
    </row>
    <row r="53" spans="1:42" ht="14.85" customHeight="1">
      <c r="A53" s="101" t="s">
        <v>971</v>
      </c>
      <c r="B53" s="101" t="s">
        <v>972</v>
      </c>
      <c r="C53" s="101" t="s">
        <v>137</v>
      </c>
      <c r="D53" s="101" t="s">
        <v>972</v>
      </c>
      <c r="E53" s="101" t="s">
        <v>287</v>
      </c>
      <c r="F53" s="102" t="s">
        <v>1093</v>
      </c>
      <c r="G53" s="103"/>
      <c r="H53" s="103"/>
      <c r="I53" s="102"/>
      <c r="J53" s="103"/>
      <c r="K53" s="103"/>
      <c r="L53" s="103"/>
      <c r="M53" s="104"/>
      <c r="N53" s="105" t="s">
        <v>213</v>
      </c>
      <c r="O53" s="103" t="s">
        <v>1040</v>
      </c>
      <c r="P53" s="107" t="s">
        <v>1094</v>
      </c>
      <c r="AN53" s="106" t="s">
        <v>138</v>
      </c>
      <c r="AO53" s="106" t="s">
        <v>229</v>
      </c>
      <c r="AP53" s="106" t="s">
        <v>230</v>
      </c>
    </row>
    <row r="54" spans="1:42" ht="14.85" customHeight="1">
      <c r="A54" s="101" t="s">
        <v>971</v>
      </c>
      <c r="B54" s="101" t="s">
        <v>972</v>
      </c>
      <c r="C54" s="101" t="s">
        <v>137</v>
      </c>
      <c r="D54" s="101" t="s">
        <v>972</v>
      </c>
      <c r="E54" s="101" t="s">
        <v>1095</v>
      </c>
      <c r="F54" s="102"/>
      <c r="G54" s="103"/>
      <c r="H54" s="103"/>
      <c r="I54" s="102"/>
      <c r="J54" s="103"/>
      <c r="K54" s="103"/>
      <c r="L54" s="103"/>
      <c r="M54" s="104"/>
      <c r="N54" s="105"/>
      <c r="O54" s="103"/>
      <c r="P54" s="103"/>
      <c r="AN54" s="106" t="s">
        <v>141</v>
      </c>
      <c r="AO54" s="106" t="s">
        <v>161</v>
      </c>
      <c r="AP54" s="106" t="s">
        <v>231</v>
      </c>
    </row>
    <row r="55" spans="1:42" ht="14.85" customHeight="1">
      <c r="A55" s="101" t="s">
        <v>971</v>
      </c>
      <c r="B55" s="101" t="s">
        <v>972</v>
      </c>
      <c r="C55" s="101" t="s">
        <v>137</v>
      </c>
      <c r="D55" s="101" t="s">
        <v>972</v>
      </c>
      <c r="E55" s="101" t="s">
        <v>288</v>
      </c>
      <c r="F55" s="102" t="s">
        <v>1096</v>
      </c>
      <c r="G55" s="103"/>
      <c r="H55" s="103"/>
      <c r="I55" s="102"/>
      <c r="J55" s="103"/>
      <c r="K55" s="103"/>
      <c r="L55" s="103"/>
      <c r="M55" s="104"/>
      <c r="N55" s="105" t="s">
        <v>1011</v>
      </c>
      <c r="O55" s="103" t="s">
        <v>179</v>
      </c>
      <c r="P55" s="103" t="s">
        <v>1097</v>
      </c>
      <c r="AN55" s="106" t="s">
        <v>157</v>
      </c>
      <c r="AP55" s="106" t="s">
        <v>232</v>
      </c>
    </row>
    <row r="56" spans="1:42" ht="14.85" customHeight="1">
      <c r="A56" s="101" t="s">
        <v>971</v>
      </c>
      <c r="B56" s="101" t="s">
        <v>972</v>
      </c>
      <c r="C56" s="101" t="s">
        <v>137</v>
      </c>
      <c r="D56" s="101" t="s">
        <v>972</v>
      </c>
      <c r="E56" s="101" t="s">
        <v>289</v>
      </c>
      <c r="F56" s="102" t="s">
        <v>148</v>
      </c>
      <c r="G56" s="103"/>
      <c r="H56" s="103"/>
      <c r="I56" s="102"/>
      <c r="J56" s="103"/>
      <c r="K56" s="103"/>
      <c r="L56" s="103"/>
      <c r="M56" s="104"/>
      <c r="N56" s="105" t="s">
        <v>197</v>
      </c>
      <c r="O56" s="103" t="s">
        <v>1033</v>
      </c>
      <c r="P56" s="107" t="s">
        <v>1098</v>
      </c>
      <c r="AN56" s="106" t="s">
        <v>141</v>
      </c>
      <c r="AO56" s="106" t="s">
        <v>165</v>
      </c>
      <c r="AP56" s="106" t="s">
        <v>233</v>
      </c>
    </row>
    <row r="57" spans="1:42" ht="14.85" customHeight="1">
      <c r="A57" s="101" t="s">
        <v>971</v>
      </c>
      <c r="B57" s="101" t="s">
        <v>972</v>
      </c>
      <c r="C57" s="101" t="s">
        <v>137</v>
      </c>
      <c r="D57" s="101" t="s">
        <v>972</v>
      </c>
      <c r="E57" s="101" t="s">
        <v>290</v>
      </c>
      <c r="F57" s="102" t="s">
        <v>1099</v>
      </c>
      <c r="G57" s="103"/>
      <c r="H57" s="103"/>
      <c r="I57" s="102"/>
      <c r="J57" s="103"/>
      <c r="K57" s="103"/>
      <c r="L57" s="103"/>
      <c r="M57" s="104"/>
      <c r="N57" s="105" t="s">
        <v>197</v>
      </c>
      <c r="O57" s="103" t="s">
        <v>186</v>
      </c>
      <c r="P57" s="103" t="s">
        <v>1100</v>
      </c>
      <c r="AN57" s="106" t="s">
        <v>138</v>
      </c>
      <c r="AO57" s="106" t="s">
        <v>195</v>
      </c>
      <c r="AP57" s="106" t="s">
        <v>236</v>
      </c>
    </row>
    <row r="58" spans="1:42" ht="14.85" customHeight="1">
      <c r="A58" s="101" t="s">
        <v>971</v>
      </c>
      <c r="B58" s="101" t="s">
        <v>972</v>
      </c>
      <c r="C58" s="101" t="s">
        <v>137</v>
      </c>
      <c r="D58" s="101" t="s">
        <v>972</v>
      </c>
      <c r="E58" s="101" t="s">
        <v>291</v>
      </c>
      <c r="F58" s="103" t="s">
        <v>1101</v>
      </c>
      <c r="G58" s="103"/>
      <c r="H58" s="103"/>
      <c r="I58" s="103"/>
      <c r="J58" s="103"/>
      <c r="K58" s="103"/>
      <c r="L58" s="103"/>
      <c r="M58" s="108"/>
      <c r="N58" s="105" t="s">
        <v>974</v>
      </c>
      <c r="O58" s="103" t="s">
        <v>179</v>
      </c>
      <c r="P58" s="107" t="s">
        <v>1102</v>
      </c>
    </row>
    <row r="59" spans="1:42" ht="14.85" customHeight="1">
      <c r="A59" s="101" t="s">
        <v>971</v>
      </c>
      <c r="B59" s="101" t="s">
        <v>972</v>
      </c>
      <c r="C59" s="101" t="s">
        <v>137</v>
      </c>
      <c r="D59" s="101" t="s">
        <v>972</v>
      </c>
      <c r="E59" s="101" t="s">
        <v>292</v>
      </c>
      <c r="F59" s="103" t="s">
        <v>1103</v>
      </c>
      <c r="G59" s="103"/>
      <c r="H59" s="103"/>
      <c r="I59" s="103"/>
      <c r="J59" s="103"/>
      <c r="K59" s="103"/>
      <c r="L59" s="103"/>
      <c r="M59" s="108"/>
      <c r="N59" s="105" t="s">
        <v>197</v>
      </c>
      <c r="O59" s="103" t="s">
        <v>179</v>
      </c>
      <c r="P59" s="103" t="s">
        <v>1104</v>
      </c>
    </row>
    <row r="60" spans="1:42" ht="14.85" customHeight="1">
      <c r="A60" s="101" t="s">
        <v>971</v>
      </c>
      <c r="B60" s="101" t="s">
        <v>972</v>
      </c>
      <c r="C60" s="101" t="s">
        <v>137</v>
      </c>
      <c r="D60" s="101" t="s">
        <v>972</v>
      </c>
      <c r="E60" s="101" t="s">
        <v>293</v>
      </c>
      <c r="F60" s="103" t="s">
        <v>1105</v>
      </c>
      <c r="G60" s="103"/>
      <c r="H60" s="103"/>
      <c r="I60" s="103"/>
      <c r="J60" s="103"/>
      <c r="K60" s="103"/>
      <c r="L60" s="103"/>
      <c r="M60" s="108"/>
      <c r="N60" s="105" t="s">
        <v>153</v>
      </c>
      <c r="O60" s="103" t="s">
        <v>1106</v>
      </c>
      <c r="P60" s="107" t="s">
        <v>1107</v>
      </c>
    </row>
    <row r="61" spans="1:42">
      <c r="A61" s="101" t="s">
        <v>971</v>
      </c>
      <c r="B61" s="101" t="s">
        <v>972</v>
      </c>
      <c r="C61" s="101" t="s">
        <v>137</v>
      </c>
      <c r="D61" s="101" t="s">
        <v>972</v>
      </c>
      <c r="E61" s="101" t="s">
        <v>294</v>
      </c>
      <c r="F61" s="103" t="s">
        <v>177</v>
      </c>
      <c r="G61" s="103"/>
      <c r="H61" s="103"/>
      <c r="I61" s="103"/>
      <c r="J61" s="103"/>
      <c r="K61" s="103"/>
      <c r="L61" s="103"/>
      <c r="M61" s="108"/>
      <c r="N61" s="105" t="s">
        <v>1108</v>
      </c>
      <c r="O61" s="103" t="s">
        <v>1109</v>
      </c>
      <c r="P61" s="103" t="s">
        <v>1110</v>
      </c>
    </row>
    <row r="62" spans="1:42">
      <c r="A62" s="101" t="s">
        <v>971</v>
      </c>
      <c r="B62" s="101" t="s">
        <v>972</v>
      </c>
      <c r="C62" s="101" t="s">
        <v>137</v>
      </c>
      <c r="D62" s="101" t="s">
        <v>972</v>
      </c>
      <c r="E62" s="101" t="s">
        <v>1111</v>
      </c>
      <c r="F62" s="103"/>
      <c r="G62" s="103"/>
      <c r="H62" s="103"/>
      <c r="I62" s="103"/>
      <c r="J62" s="103"/>
      <c r="K62" s="103"/>
      <c r="L62" s="103"/>
      <c r="M62" s="108"/>
      <c r="N62" s="105"/>
      <c r="O62" s="103"/>
      <c r="P62" s="103"/>
    </row>
    <row r="63" spans="1:42" ht="14.25">
      <c r="A63" s="101" t="s">
        <v>971</v>
      </c>
      <c r="B63" s="101" t="s">
        <v>972</v>
      </c>
      <c r="C63" s="101" t="s">
        <v>137</v>
      </c>
      <c r="D63" s="101" t="s">
        <v>972</v>
      </c>
      <c r="E63" s="101" t="s">
        <v>295</v>
      </c>
      <c r="F63" s="103" t="s">
        <v>1112</v>
      </c>
      <c r="G63" s="103"/>
      <c r="H63" s="103"/>
      <c r="I63" s="103"/>
      <c r="J63" s="103"/>
      <c r="K63" s="103"/>
      <c r="L63" s="103"/>
      <c r="M63" s="108"/>
      <c r="N63" s="105" t="s">
        <v>197</v>
      </c>
      <c r="O63" s="103" t="s">
        <v>1113</v>
      </c>
      <c r="P63" s="107" t="s">
        <v>1114</v>
      </c>
    </row>
    <row r="64" spans="1:42" ht="14.25">
      <c r="A64" s="101" t="s">
        <v>971</v>
      </c>
      <c r="B64" s="101" t="s">
        <v>972</v>
      </c>
      <c r="C64" s="101" t="s">
        <v>137</v>
      </c>
      <c r="D64" s="101" t="s">
        <v>972</v>
      </c>
      <c r="E64" s="101" t="s">
        <v>296</v>
      </c>
      <c r="F64" s="103" t="s">
        <v>1115</v>
      </c>
      <c r="G64" s="103"/>
      <c r="H64" s="103"/>
      <c r="I64" s="103"/>
      <c r="J64" s="103"/>
      <c r="K64" s="103"/>
      <c r="L64" s="103"/>
      <c r="M64" s="108"/>
      <c r="N64" s="105" t="s">
        <v>197</v>
      </c>
      <c r="O64" s="103" t="s">
        <v>179</v>
      </c>
      <c r="P64" s="107" t="s">
        <v>1116</v>
      </c>
    </row>
    <row r="65" spans="1:16" ht="14.25">
      <c r="A65" s="101" t="s">
        <v>971</v>
      </c>
      <c r="B65" s="101" t="s">
        <v>972</v>
      </c>
      <c r="C65" s="101" t="s">
        <v>137</v>
      </c>
      <c r="D65" s="101" t="s">
        <v>972</v>
      </c>
      <c r="E65" s="101" t="s">
        <v>297</v>
      </c>
      <c r="F65" s="103" t="s">
        <v>1117</v>
      </c>
      <c r="G65" s="103"/>
      <c r="H65" s="103"/>
      <c r="I65" s="103"/>
      <c r="J65" s="103"/>
      <c r="K65" s="103"/>
      <c r="L65" s="103"/>
      <c r="M65" s="108"/>
      <c r="N65" s="105" t="s">
        <v>974</v>
      </c>
      <c r="O65" s="103" t="s">
        <v>179</v>
      </c>
      <c r="P65" s="107" t="s">
        <v>1118</v>
      </c>
    </row>
    <row r="66" spans="1:16" ht="14.25">
      <c r="A66" s="101" t="s">
        <v>971</v>
      </c>
      <c r="B66" s="101" t="s">
        <v>972</v>
      </c>
      <c r="C66" s="101" t="s">
        <v>137</v>
      </c>
      <c r="D66" s="101" t="s">
        <v>972</v>
      </c>
      <c r="E66" s="101" t="s">
        <v>298</v>
      </c>
      <c r="F66" s="103" t="s">
        <v>1119</v>
      </c>
      <c r="G66" s="103"/>
      <c r="H66" s="103"/>
      <c r="I66" s="103"/>
      <c r="J66" s="103"/>
      <c r="K66" s="103"/>
      <c r="L66" s="103"/>
      <c r="M66" s="108"/>
      <c r="N66" s="105" t="s">
        <v>1033</v>
      </c>
      <c r="O66" s="103" t="s">
        <v>1033</v>
      </c>
      <c r="P66" s="107" t="s">
        <v>1120</v>
      </c>
    </row>
    <row r="67" spans="1:16">
      <c r="A67" s="101" t="s">
        <v>971</v>
      </c>
      <c r="B67" s="101" t="s">
        <v>972</v>
      </c>
      <c r="C67" s="101" t="s">
        <v>137</v>
      </c>
      <c r="D67" s="101" t="s">
        <v>972</v>
      </c>
      <c r="E67" s="101" t="s">
        <v>299</v>
      </c>
      <c r="F67" s="103" t="s">
        <v>1121</v>
      </c>
      <c r="G67" s="103"/>
      <c r="H67" s="103"/>
      <c r="I67" s="103"/>
      <c r="J67" s="103"/>
      <c r="K67" s="103"/>
      <c r="L67" s="103"/>
      <c r="M67" s="108"/>
      <c r="N67" s="105" t="s">
        <v>974</v>
      </c>
      <c r="O67" s="103" t="s">
        <v>1033</v>
      </c>
      <c r="P67" s="103" t="s">
        <v>1122</v>
      </c>
    </row>
    <row r="68" spans="1:16" ht="14.25">
      <c r="A68" s="101" t="s">
        <v>971</v>
      </c>
      <c r="B68" s="101" t="s">
        <v>972</v>
      </c>
      <c r="C68" s="101" t="s">
        <v>137</v>
      </c>
      <c r="D68" s="101" t="s">
        <v>972</v>
      </c>
      <c r="E68" s="101" t="s">
        <v>300</v>
      </c>
      <c r="F68" s="103" t="s">
        <v>1123</v>
      </c>
      <c r="G68" s="103"/>
      <c r="H68" s="103"/>
      <c r="I68" s="103"/>
      <c r="J68" s="103"/>
      <c r="K68" s="103"/>
      <c r="L68" s="103"/>
      <c r="M68" s="108"/>
      <c r="N68" s="105" t="s">
        <v>228</v>
      </c>
      <c r="O68" s="103" t="s">
        <v>1124</v>
      </c>
      <c r="P68" s="107" t="s">
        <v>1125</v>
      </c>
    </row>
    <row r="69" spans="1:16" ht="14.25">
      <c r="A69" s="101" t="s">
        <v>971</v>
      </c>
      <c r="B69" s="101" t="s">
        <v>972</v>
      </c>
      <c r="C69" s="101" t="s">
        <v>137</v>
      </c>
      <c r="D69" s="101" t="s">
        <v>972</v>
      </c>
      <c r="E69" s="101" t="s">
        <v>301</v>
      </c>
      <c r="F69" s="103" t="s">
        <v>244</v>
      </c>
      <c r="G69" s="103"/>
      <c r="H69" s="103"/>
      <c r="I69" s="103"/>
      <c r="J69" s="103"/>
      <c r="K69" s="103"/>
      <c r="L69" s="103"/>
      <c r="M69" s="108"/>
      <c r="N69" s="105" t="s">
        <v>191</v>
      </c>
      <c r="O69" s="103" t="s">
        <v>1058</v>
      </c>
      <c r="P69" s="107" t="s">
        <v>1126</v>
      </c>
    </row>
    <row r="70" spans="1:16" ht="14.25">
      <c r="A70" s="101" t="s">
        <v>971</v>
      </c>
      <c r="B70" s="101" t="s">
        <v>972</v>
      </c>
      <c r="C70" s="101" t="s">
        <v>137</v>
      </c>
      <c r="D70" s="101" t="s">
        <v>972</v>
      </c>
      <c r="E70" s="101" t="s">
        <v>1127</v>
      </c>
      <c r="F70" s="103" t="s">
        <v>1128</v>
      </c>
      <c r="G70" s="103"/>
      <c r="H70" s="103"/>
      <c r="I70" s="103"/>
      <c r="J70" s="103"/>
      <c r="K70" s="103"/>
      <c r="L70" s="103"/>
      <c r="M70" s="108"/>
      <c r="N70" s="105" t="s">
        <v>989</v>
      </c>
      <c r="O70" s="103"/>
      <c r="P70" s="107" t="s">
        <v>1129</v>
      </c>
    </row>
    <row r="71" spans="1:16" ht="14.25">
      <c r="A71" s="101" t="s">
        <v>971</v>
      </c>
      <c r="B71" s="101" t="s">
        <v>972</v>
      </c>
      <c r="C71" s="101" t="s">
        <v>137</v>
      </c>
      <c r="D71" s="101" t="s">
        <v>972</v>
      </c>
      <c r="E71" s="101" t="s">
        <v>302</v>
      </c>
      <c r="F71" s="103" t="s">
        <v>1130</v>
      </c>
      <c r="G71" s="103"/>
      <c r="H71" s="103"/>
      <c r="I71" s="103"/>
      <c r="J71" s="103"/>
      <c r="K71" s="103"/>
      <c r="L71" s="103"/>
      <c r="M71" s="108"/>
      <c r="N71" s="105" t="s">
        <v>197</v>
      </c>
      <c r="O71" s="103" t="s">
        <v>179</v>
      </c>
      <c r="P71" s="107" t="s">
        <v>1131</v>
      </c>
    </row>
    <row r="72" spans="1:16">
      <c r="A72" s="101" t="s">
        <v>971</v>
      </c>
      <c r="B72" s="101" t="s">
        <v>972</v>
      </c>
      <c r="C72" s="101" t="s">
        <v>137</v>
      </c>
      <c r="D72" s="101" t="s">
        <v>972</v>
      </c>
      <c r="E72" s="101" t="s">
        <v>303</v>
      </c>
      <c r="F72" s="103" t="s">
        <v>1132</v>
      </c>
      <c r="G72" s="103"/>
      <c r="H72" s="103"/>
      <c r="I72" s="103"/>
      <c r="J72" s="103"/>
      <c r="K72" s="103"/>
      <c r="L72" s="103"/>
      <c r="M72" s="108"/>
      <c r="N72" s="105" t="s">
        <v>974</v>
      </c>
      <c r="O72" s="103" t="s">
        <v>225</v>
      </c>
      <c r="P72" s="103" t="s">
        <v>1133</v>
      </c>
    </row>
    <row r="73" spans="1:16">
      <c r="A73" s="101" t="s">
        <v>971</v>
      </c>
      <c r="B73" s="101" t="s">
        <v>972</v>
      </c>
      <c r="C73" s="101" t="s">
        <v>137</v>
      </c>
      <c r="D73" s="101" t="s">
        <v>972</v>
      </c>
      <c r="E73" s="101" t="s">
        <v>304</v>
      </c>
      <c r="F73" s="103" t="s">
        <v>1134</v>
      </c>
      <c r="G73" s="103"/>
      <c r="H73" s="103"/>
      <c r="I73" s="103"/>
      <c r="J73" s="103"/>
      <c r="K73" s="103"/>
      <c r="L73" s="103"/>
      <c r="M73" s="108"/>
      <c r="N73" s="105" t="s">
        <v>974</v>
      </c>
      <c r="O73" s="103" t="s">
        <v>179</v>
      </c>
      <c r="P73" s="103" t="s">
        <v>1135</v>
      </c>
    </row>
    <row r="74" spans="1:16">
      <c r="A74" s="101" t="s">
        <v>971</v>
      </c>
      <c r="B74" s="101" t="s">
        <v>972</v>
      </c>
      <c r="C74" s="101" t="s">
        <v>137</v>
      </c>
      <c r="D74" s="101" t="s">
        <v>972</v>
      </c>
      <c r="E74" s="101" t="s">
        <v>305</v>
      </c>
      <c r="F74" s="103" t="s">
        <v>1136</v>
      </c>
      <c r="G74" s="103"/>
      <c r="H74" s="103"/>
      <c r="I74" s="103"/>
      <c r="J74" s="103"/>
      <c r="K74" s="103"/>
      <c r="L74" s="103"/>
      <c r="M74" s="108"/>
      <c r="N74" s="105" t="s">
        <v>197</v>
      </c>
      <c r="O74" s="103" t="s">
        <v>225</v>
      </c>
      <c r="P74" s="103" t="s">
        <v>1137</v>
      </c>
    </row>
    <row r="75" spans="1:16">
      <c r="A75" s="101" t="s">
        <v>971</v>
      </c>
      <c r="B75" s="101" t="s">
        <v>972</v>
      </c>
      <c r="C75" s="101" t="s">
        <v>137</v>
      </c>
      <c r="D75" s="101" t="s">
        <v>972</v>
      </c>
      <c r="E75" s="101" t="s">
        <v>306</v>
      </c>
      <c r="F75" s="103" t="s">
        <v>1138</v>
      </c>
      <c r="G75" s="103"/>
      <c r="H75" s="103"/>
      <c r="I75" s="103"/>
      <c r="J75" s="103"/>
      <c r="K75" s="103"/>
      <c r="L75" s="103"/>
      <c r="M75" s="108"/>
      <c r="N75" s="105" t="s">
        <v>197</v>
      </c>
      <c r="O75" s="103" t="s">
        <v>179</v>
      </c>
      <c r="P75" s="103" t="s">
        <v>1139</v>
      </c>
    </row>
    <row r="76" spans="1:16" ht="14.25">
      <c r="A76" s="101" t="s">
        <v>971</v>
      </c>
      <c r="B76" s="101" t="s">
        <v>972</v>
      </c>
      <c r="C76" s="101" t="s">
        <v>137</v>
      </c>
      <c r="D76" s="101" t="s">
        <v>972</v>
      </c>
      <c r="E76" s="101" t="s">
        <v>307</v>
      </c>
      <c r="F76" s="103" t="s">
        <v>1140</v>
      </c>
      <c r="G76" s="103"/>
      <c r="H76" s="103"/>
      <c r="I76" s="103"/>
      <c r="J76" s="103"/>
      <c r="K76" s="103"/>
      <c r="L76" s="103"/>
      <c r="M76" s="108"/>
      <c r="N76" s="105" t="s">
        <v>228</v>
      </c>
      <c r="O76" s="103" t="s">
        <v>1141</v>
      </c>
      <c r="P76" s="107" t="s">
        <v>1142</v>
      </c>
    </row>
    <row r="77" spans="1:16">
      <c r="A77" s="101" t="s">
        <v>971</v>
      </c>
      <c r="B77" s="101" t="s">
        <v>972</v>
      </c>
      <c r="C77" s="101" t="s">
        <v>137</v>
      </c>
      <c r="D77" s="101" t="s">
        <v>972</v>
      </c>
      <c r="E77" s="101" t="s">
        <v>308</v>
      </c>
      <c r="F77" s="103" t="s">
        <v>1143</v>
      </c>
      <c r="G77" s="103"/>
      <c r="H77" s="103"/>
      <c r="I77" s="103"/>
      <c r="J77" s="103"/>
      <c r="K77" s="103"/>
      <c r="L77" s="103"/>
      <c r="M77" s="108"/>
      <c r="N77" s="105" t="s">
        <v>1144</v>
      </c>
      <c r="O77" s="103" t="s">
        <v>1145</v>
      </c>
      <c r="P77" s="103" t="s">
        <v>1146</v>
      </c>
    </row>
    <row r="78" spans="1:16" ht="14.25">
      <c r="A78" s="101" t="s">
        <v>971</v>
      </c>
      <c r="B78" s="101" t="s">
        <v>972</v>
      </c>
      <c r="C78" s="101" t="s">
        <v>137</v>
      </c>
      <c r="D78" s="101" t="s">
        <v>972</v>
      </c>
      <c r="E78" s="101" t="s">
        <v>1147</v>
      </c>
      <c r="F78" s="103"/>
      <c r="G78" s="103"/>
      <c r="H78" s="103"/>
      <c r="I78" s="103"/>
      <c r="J78" s="103"/>
      <c r="K78" s="103"/>
      <c r="L78" s="103"/>
      <c r="M78" s="108"/>
      <c r="N78" s="105"/>
      <c r="O78" s="103"/>
      <c r="P78" s="107"/>
    </row>
    <row r="79" spans="1:16" ht="14.25">
      <c r="A79" s="101" t="s">
        <v>971</v>
      </c>
      <c r="B79" s="101" t="s">
        <v>972</v>
      </c>
      <c r="C79" s="101" t="s">
        <v>137</v>
      </c>
      <c r="D79" s="101" t="s">
        <v>972</v>
      </c>
      <c r="E79" s="101" t="s">
        <v>309</v>
      </c>
      <c r="F79" s="103" t="s">
        <v>1148</v>
      </c>
      <c r="G79" s="103"/>
      <c r="H79" s="103"/>
      <c r="I79" s="103"/>
      <c r="J79" s="103"/>
      <c r="K79" s="103"/>
      <c r="L79" s="103"/>
      <c r="M79" s="108"/>
      <c r="N79" s="105" t="s">
        <v>1016</v>
      </c>
      <c r="O79" s="103" t="s">
        <v>226</v>
      </c>
      <c r="P79" s="107" t="s">
        <v>1149</v>
      </c>
    </row>
    <row r="80" spans="1:16" ht="14.25">
      <c r="A80" s="101" t="s">
        <v>971</v>
      </c>
      <c r="B80" s="101" t="s">
        <v>972</v>
      </c>
      <c r="C80" s="101" t="s">
        <v>137</v>
      </c>
      <c r="D80" s="101" t="s">
        <v>972</v>
      </c>
      <c r="E80" s="101" t="s">
        <v>310</v>
      </c>
      <c r="F80" s="103" t="s">
        <v>1150</v>
      </c>
      <c r="G80" s="103"/>
      <c r="H80" s="103"/>
      <c r="I80" s="103"/>
      <c r="J80" s="103"/>
      <c r="K80" s="103"/>
      <c r="L80" s="103"/>
      <c r="M80" s="108"/>
      <c r="N80" s="105" t="s">
        <v>1011</v>
      </c>
      <c r="O80" s="103" t="s">
        <v>225</v>
      </c>
      <c r="P80" s="107" t="s">
        <v>1151</v>
      </c>
    </row>
    <row r="81" spans="1:16">
      <c r="A81" s="101" t="s">
        <v>971</v>
      </c>
      <c r="B81" s="101" t="s">
        <v>972</v>
      </c>
      <c r="C81" s="101" t="s">
        <v>137</v>
      </c>
      <c r="D81" s="101" t="s">
        <v>972</v>
      </c>
      <c r="E81" s="101" t="s">
        <v>311</v>
      </c>
      <c r="F81" s="103" t="s">
        <v>1152</v>
      </c>
      <c r="G81" s="103"/>
      <c r="H81" s="103"/>
      <c r="I81" s="103"/>
      <c r="J81" s="103"/>
      <c r="K81" s="103"/>
      <c r="L81" s="103"/>
      <c r="M81" s="108"/>
      <c r="N81" s="105" t="s">
        <v>197</v>
      </c>
      <c r="O81" s="103" t="s">
        <v>179</v>
      </c>
      <c r="P81" s="103" t="s">
        <v>1153</v>
      </c>
    </row>
    <row r="82" spans="1:16">
      <c r="A82" s="101" t="s">
        <v>971</v>
      </c>
      <c r="B82" s="101" t="s">
        <v>972</v>
      </c>
      <c r="C82" s="101" t="s">
        <v>137</v>
      </c>
      <c r="D82" s="101" t="s">
        <v>972</v>
      </c>
      <c r="E82" s="101" t="s">
        <v>312</v>
      </c>
      <c r="F82" s="103" t="s">
        <v>1154</v>
      </c>
      <c r="G82" s="103"/>
      <c r="H82" s="103"/>
      <c r="I82" s="103"/>
      <c r="J82" s="103"/>
      <c r="K82" s="103"/>
      <c r="L82" s="103"/>
      <c r="M82" s="108"/>
      <c r="N82" s="105" t="s">
        <v>974</v>
      </c>
      <c r="O82" s="103" t="s">
        <v>179</v>
      </c>
      <c r="P82" s="103" t="s">
        <v>1155</v>
      </c>
    </row>
    <row r="83" spans="1:16" ht="14.25">
      <c r="A83" s="101" t="s">
        <v>971</v>
      </c>
      <c r="B83" s="101" t="s">
        <v>972</v>
      </c>
      <c r="C83" s="101" t="s">
        <v>137</v>
      </c>
      <c r="D83" s="101" t="s">
        <v>972</v>
      </c>
      <c r="E83" s="101" t="s">
        <v>313</v>
      </c>
      <c r="F83" s="103" t="s">
        <v>1156</v>
      </c>
      <c r="G83" s="103"/>
      <c r="H83" s="103"/>
      <c r="I83" s="103"/>
      <c r="J83" s="103"/>
      <c r="K83" s="103"/>
      <c r="L83" s="103"/>
      <c r="M83" s="108"/>
      <c r="N83" s="105" t="s">
        <v>1011</v>
      </c>
      <c r="O83" s="103" t="s">
        <v>225</v>
      </c>
      <c r="P83" s="107" t="s">
        <v>1157</v>
      </c>
    </row>
    <row r="84" spans="1:16" ht="14.25">
      <c r="A84" s="101" t="s">
        <v>971</v>
      </c>
      <c r="B84" s="101" t="s">
        <v>972</v>
      </c>
      <c r="C84" s="101" t="s">
        <v>137</v>
      </c>
      <c r="D84" s="101" t="s">
        <v>972</v>
      </c>
      <c r="E84" s="101" t="s">
        <v>315</v>
      </c>
      <c r="F84" s="103" t="s">
        <v>240</v>
      </c>
      <c r="G84" s="103"/>
      <c r="H84" s="103"/>
      <c r="I84" s="103"/>
      <c r="J84" s="103"/>
      <c r="K84" s="103"/>
      <c r="L84" s="103"/>
      <c r="M84" s="108"/>
      <c r="N84" s="105" t="s">
        <v>1158</v>
      </c>
      <c r="O84" s="103" t="s">
        <v>1108</v>
      </c>
      <c r="P84" s="107" t="s">
        <v>1159</v>
      </c>
    </row>
    <row r="85" spans="1:16">
      <c r="A85" s="101" t="s">
        <v>971</v>
      </c>
      <c r="B85" s="101" t="s">
        <v>972</v>
      </c>
      <c r="C85" s="101" t="s">
        <v>137</v>
      </c>
      <c r="D85" s="101" t="s">
        <v>972</v>
      </c>
      <c r="E85" s="101" t="s">
        <v>316</v>
      </c>
      <c r="F85" s="103" t="s">
        <v>224</v>
      </c>
      <c r="G85" s="103"/>
      <c r="H85" s="103"/>
      <c r="I85" s="103"/>
      <c r="J85" s="103"/>
      <c r="K85" s="103"/>
      <c r="L85" s="103"/>
      <c r="M85" s="108"/>
      <c r="N85" s="105" t="s">
        <v>1160</v>
      </c>
      <c r="O85" s="103" t="s">
        <v>988</v>
      </c>
      <c r="P85" s="103" t="s">
        <v>1161</v>
      </c>
    </row>
    <row r="86" spans="1:16" ht="14.25">
      <c r="A86" s="101" t="s">
        <v>971</v>
      </c>
      <c r="B86" s="101" t="s">
        <v>972</v>
      </c>
      <c r="C86" s="101" t="s">
        <v>137</v>
      </c>
      <c r="D86" s="101" t="s">
        <v>972</v>
      </c>
      <c r="E86" s="101" t="s">
        <v>1162</v>
      </c>
      <c r="F86" s="103"/>
      <c r="G86" s="103"/>
      <c r="H86" s="103"/>
      <c r="I86" s="103"/>
      <c r="J86" s="103"/>
      <c r="K86" s="103"/>
      <c r="L86" s="103"/>
      <c r="M86" s="108"/>
      <c r="N86" s="105"/>
      <c r="O86" s="103"/>
      <c r="P86" s="107"/>
    </row>
    <row r="87" spans="1:16" ht="14.25">
      <c r="A87" s="101" t="s">
        <v>971</v>
      </c>
      <c r="B87" s="101" t="s">
        <v>972</v>
      </c>
      <c r="C87" s="101" t="s">
        <v>137</v>
      </c>
      <c r="D87" s="101" t="s">
        <v>972</v>
      </c>
      <c r="E87" s="101" t="s">
        <v>317</v>
      </c>
      <c r="F87" s="103" t="s">
        <v>1163</v>
      </c>
      <c r="G87" s="103"/>
      <c r="H87" s="103"/>
      <c r="I87" s="103"/>
      <c r="J87" s="103"/>
      <c r="K87" s="103"/>
      <c r="L87" s="103"/>
      <c r="M87" s="108"/>
      <c r="N87" s="105" t="s">
        <v>181</v>
      </c>
      <c r="O87" s="103" t="s">
        <v>1106</v>
      </c>
      <c r="P87" s="107" t="s">
        <v>1164</v>
      </c>
    </row>
    <row r="88" spans="1:16">
      <c r="A88" s="101" t="s">
        <v>971</v>
      </c>
      <c r="B88" s="101" t="s">
        <v>972</v>
      </c>
      <c r="C88" s="101" t="s">
        <v>137</v>
      </c>
      <c r="D88" s="101" t="s">
        <v>972</v>
      </c>
      <c r="E88" s="101" t="s">
        <v>318</v>
      </c>
      <c r="F88" s="103" t="s">
        <v>1165</v>
      </c>
      <c r="G88" s="103"/>
      <c r="H88" s="103"/>
      <c r="I88" s="103"/>
      <c r="J88" s="103"/>
      <c r="K88" s="103"/>
      <c r="L88" s="103"/>
      <c r="M88" s="108"/>
      <c r="N88" s="105" t="s">
        <v>197</v>
      </c>
      <c r="O88" s="103" t="s">
        <v>179</v>
      </c>
      <c r="P88" s="103" t="s">
        <v>1166</v>
      </c>
    </row>
    <row r="89" spans="1:16">
      <c r="A89" s="101" t="s">
        <v>971</v>
      </c>
      <c r="B89" s="101" t="s">
        <v>972</v>
      </c>
      <c r="C89" s="101" t="s">
        <v>137</v>
      </c>
      <c r="D89" s="101" t="s">
        <v>972</v>
      </c>
      <c r="E89" s="101" t="s">
        <v>319</v>
      </c>
      <c r="F89" s="103" t="s">
        <v>1167</v>
      </c>
      <c r="G89" s="103"/>
      <c r="H89" s="103"/>
      <c r="I89" s="103"/>
      <c r="J89" s="103"/>
      <c r="K89" s="103"/>
      <c r="L89" s="103"/>
      <c r="M89" s="108"/>
      <c r="N89" s="105" t="s">
        <v>197</v>
      </c>
      <c r="O89" s="103" t="s">
        <v>179</v>
      </c>
      <c r="P89" s="103" t="s">
        <v>1168</v>
      </c>
    </row>
    <row r="90" spans="1:16" ht="14.25">
      <c r="A90" s="101" t="s">
        <v>971</v>
      </c>
      <c r="B90" s="101" t="s">
        <v>972</v>
      </c>
      <c r="C90" s="101" t="s">
        <v>137</v>
      </c>
      <c r="D90" s="101" t="s">
        <v>972</v>
      </c>
      <c r="E90" s="101" t="s">
        <v>320</v>
      </c>
      <c r="F90" s="103" t="s">
        <v>1169</v>
      </c>
      <c r="G90" s="103"/>
      <c r="H90" s="103"/>
      <c r="I90" s="103"/>
      <c r="J90" s="103"/>
      <c r="K90" s="103"/>
      <c r="L90" s="103"/>
      <c r="M90" s="108"/>
      <c r="N90" s="105" t="s">
        <v>974</v>
      </c>
      <c r="O90" s="103" t="s">
        <v>179</v>
      </c>
      <c r="P90" s="107" t="s">
        <v>1170</v>
      </c>
    </row>
    <row r="91" spans="1:16" ht="14.25">
      <c r="A91" s="101" t="s">
        <v>971</v>
      </c>
      <c r="B91" s="101" t="s">
        <v>972</v>
      </c>
      <c r="C91" s="101" t="s">
        <v>137</v>
      </c>
      <c r="D91" s="101" t="s">
        <v>972</v>
      </c>
      <c r="E91" s="101" t="s">
        <v>321</v>
      </c>
      <c r="F91" s="103" t="s">
        <v>1171</v>
      </c>
      <c r="G91" s="103"/>
      <c r="H91" s="103"/>
      <c r="I91" s="103"/>
      <c r="J91" s="103"/>
      <c r="K91" s="103"/>
      <c r="L91" s="103"/>
      <c r="M91" s="108"/>
      <c r="N91" s="105" t="s">
        <v>974</v>
      </c>
      <c r="O91" s="103" t="s">
        <v>1172</v>
      </c>
      <c r="P91" s="107" t="s">
        <v>1173</v>
      </c>
    </row>
    <row r="92" spans="1:16" ht="14.25">
      <c r="A92" s="101" t="s">
        <v>971</v>
      </c>
      <c r="B92" s="101" t="s">
        <v>972</v>
      </c>
      <c r="C92" s="101" t="s">
        <v>137</v>
      </c>
      <c r="D92" s="101" t="s">
        <v>972</v>
      </c>
      <c r="E92" s="101" t="s">
        <v>322</v>
      </c>
      <c r="F92" s="103" t="s">
        <v>1174</v>
      </c>
      <c r="G92" s="103"/>
      <c r="H92" s="103"/>
      <c r="I92" s="103"/>
      <c r="J92" s="103"/>
      <c r="K92" s="103"/>
      <c r="L92" s="103"/>
      <c r="M92" s="108"/>
      <c r="N92" s="105" t="s">
        <v>152</v>
      </c>
      <c r="O92" s="103" t="s">
        <v>181</v>
      </c>
      <c r="P92" s="107" t="s">
        <v>1175</v>
      </c>
    </row>
    <row r="93" spans="1:16" ht="14.25">
      <c r="A93" s="101" t="s">
        <v>971</v>
      </c>
      <c r="B93" s="101" t="s">
        <v>972</v>
      </c>
      <c r="C93" s="101" t="s">
        <v>137</v>
      </c>
      <c r="D93" s="101" t="s">
        <v>972</v>
      </c>
      <c r="E93" s="101" t="s">
        <v>323</v>
      </c>
      <c r="F93" s="103" t="s">
        <v>1176</v>
      </c>
      <c r="G93" s="103"/>
      <c r="H93" s="103"/>
      <c r="I93" s="103"/>
      <c r="J93" s="103"/>
      <c r="K93" s="103"/>
      <c r="L93" s="103"/>
      <c r="M93" s="108"/>
      <c r="N93" s="105" t="s">
        <v>243</v>
      </c>
      <c r="O93" s="103" t="s">
        <v>170</v>
      </c>
      <c r="P93" s="107" t="s">
        <v>1177</v>
      </c>
    </row>
    <row r="94" spans="1:16">
      <c r="A94" s="101" t="s">
        <v>971</v>
      </c>
      <c r="B94" s="101" t="s">
        <v>972</v>
      </c>
      <c r="C94" s="101" t="s">
        <v>137</v>
      </c>
      <c r="D94" s="101" t="s">
        <v>972</v>
      </c>
      <c r="E94" s="101" t="s">
        <v>1178</v>
      </c>
      <c r="F94" s="103" t="s">
        <v>1179</v>
      </c>
      <c r="G94" s="103"/>
      <c r="H94" s="103"/>
      <c r="I94" s="103"/>
      <c r="J94" s="103"/>
      <c r="K94" s="103"/>
      <c r="L94" s="103"/>
      <c r="M94" s="108"/>
      <c r="N94" s="105" t="s">
        <v>989</v>
      </c>
      <c r="O94" s="103"/>
      <c r="P94" s="103" t="s">
        <v>1180</v>
      </c>
    </row>
    <row r="95" spans="1:16" ht="14.25">
      <c r="A95" s="101" t="s">
        <v>971</v>
      </c>
      <c r="B95" s="101" t="s">
        <v>972</v>
      </c>
      <c r="C95" s="101" t="s">
        <v>137</v>
      </c>
      <c r="D95" s="101" t="s">
        <v>972</v>
      </c>
      <c r="E95" s="101" t="s">
        <v>324</v>
      </c>
      <c r="F95" s="103" t="s">
        <v>1181</v>
      </c>
      <c r="G95" s="103"/>
      <c r="H95" s="103"/>
      <c r="I95" s="103"/>
      <c r="J95" s="103"/>
      <c r="K95" s="103"/>
      <c r="L95" s="103"/>
      <c r="M95" s="108"/>
      <c r="N95" s="105" t="s">
        <v>197</v>
      </c>
      <c r="O95" s="103" t="s">
        <v>179</v>
      </c>
      <c r="P95" s="107" t="s">
        <v>1182</v>
      </c>
    </row>
    <row r="96" spans="1:16" ht="14.25">
      <c r="A96" s="101" t="s">
        <v>971</v>
      </c>
      <c r="B96" s="101" t="s">
        <v>972</v>
      </c>
      <c r="C96" s="101" t="s">
        <v>137</v>
      </c>
      <c r="D96" s="101" t="s">
        <v>972</v>
      </c>
      <c r="E96" s="101" t="s">
        <v>325</v>
      </c>
      <c r="F96" s="103" t="s">
        <v>1183</v>
      </c>
      <c r="G96" s="103"/>
      <c r="H96" s="103"/>
      <c r="I96" s="103"/>
      <c r="J96" s="103"/>
      <c r="K96" s="103"/>
      <c r="L96" s="103"/>
      <c r="M96" s="108"/>
      <c r="N96" s="105" t="s">
        <v>974</v>
      </c>
      <c r="O96" s="103" t="s">
        <v>179</v>
      </c>
      <c r="P96" s="107" t="s">
        <v>1184</v>
      </c>
    </row>
    <row r="97" spans="1:16" ht="14.25">
      <c r="A97" s="101" t="s">
        <v>971</v>
      </c>
      <c r="B97" s="101" t="s">
        <v>972</v>
      </c>
      <c r="C97" s="101" t="s">
        <v>137</v>
      </c>
      <c r="D97" s="101" t="s">
        <v>972</v>
      </c>
      <c r="E97" s="101" t="s">
        <v>326</v>
      </c>
      <c r="F97" s="103" t="s">
        <v>1185</v>
      </c>
      <c r="G97" s="103"/>
      <c r="H97" s="103"/>
      <c r="I97" s="103"/>
      <c r="J97" s="103"/>
      <c r="K97" s="103"/>
      <c r="L97" s="103"/>
      <c r="M97" s="108"/>
      <c r="N97" s="105" t="s">
        <v>974</v>
      </c>
      <c r="O97" s="103" t="s">
        <v>225</v>
      </c>
      <c r="P97" s="107" t="s">
        <v>1186</v>
      </c>
    </row>
    <row r="98" spans="1:16">
      <c r="A98" s="101" t="s">
        <v>971</v>
      </c>
      <c r="B98" s="101" t="s">
        <v>972</v>
      </c>
      <c r="C98" s="101" t="s">
        <v>137</v>
      </c>
      <c r="D98" s="101" t="s">
        <v>972</v>
      </c>
      <c r="E98" s="101" t="s">
        <v>327</v>
      </c>
      <c r="F98" s="103" t="s">
        <v>1187</v>
      </c>
      <c r="G98" s="103"/>
      <c r="H98" s="103"/>
      <c r="I98" s="103"/>
      <c r="J98" s="103"/>
      <c r="K98" s="103"/>
      <c r="L98" s="103"/>
      <c r="M98" s="108"/>
      <c r="N98" s="105" t="s">
        <v>974</v>
      </c>
      <c r="O98" s="103" t="s">
        <v>179</v>
      </c>
      <c r="P98" s="103" t="s">
        <v>1188</v>
      </c>
    </row>
    <row r="99" spans="1:16" ht="14.25">
      <c r="A99" s="101" t="s">
        <v>971</v>
      </c>
      <c r="B99" s="101" t="s">
        <v>972</v>
      </c>
      <c r="C99" s="101" t="s">
        <v>137</v>
      </c>
      <c r="D99" s="101" t="s">
        <v>972</v>
      </c>
      <c r="E99" s="101" t="s">
        <v>328</v>
      </c>
      <c r="F99" s="103" t="s">
        <v>1189</v>
      </c>
      <c r="G99" s="103"/>
      <c r="H99" s="103"/>
      <c r="I99" s="103"/>
      <c r="J99" s="103"/>
      <c r="K99" s="103"/>
      <c r="L99" s="103"/>
      <c r="M99" s="108"/>
      <c r="N99" s="105" t="s">
        <v>1190</v>
      </c>
      <c r="O99" s="103" t="s">
        <v>980</v>
      </c>
      <c r="P99" s="107" t="s">
        <v>1191</v>
      </c>
    </row>
    <row r="100" spans="1:16">
      <c r="A100" s="101" t="s">
        <v>971</v>
      </c>
      <c r="B100" s="101" t="s">
        <v>972</v>
      </c>
      <c r="C100" s="101" t="s">
        <v>137</v>
      </c>
      <c r="D100" s="101" t="s">
        <v>972</v>
      </c>
      <c r="E100" s="101" t="s">
        <v>329</v>
      </c>
      <c r="F100" s="103" t="s">
        <v>1192</v>
      </c>
      <c r="G100" s="103"/>
      <c r="H100" s="103"/>
      <c r="I100" s="103"/>
      <c r="J100" s="103"/>
      <c r="K100" s="103"/>
      <c r="L100" s="103"/>
      <c r="M100" s="108"/>
      <c r="N100" s="105" t="s">
        <v>243</v>
      </c>
      <c r="O100" s="103" t="s">
        <v>1124</v>
      </c>
      <c r="P100" s="103" t="s">
        <v>1193</v>
      </c>
    </row>
    <row r="101" spans="1:16" ht="14.25">
      <c r="A101" s="101" t="s">
        <v>971</v>
      </c>
      <c r="B101" s="101" t="s">
        <v>972</v>
      </c>
      <c r="C101" s="101" t="s">
        <v>137</v>
      </c>
      <c r="D101" s="101" t="s">
        <v>972</v>
      </c>
      <c r="E101" s="101" t="s">
        <v>330</v>
      </c>
      <c r="F101" s="103" t="s">
        <v>1194</v>
      </c>
      <c r="G101" s="103"/>
      <c r="H101" s="103"/>
      <c r="I101" s="103"/>
      <c r="J101" s="103"/>
      <c r="K101" s="103"/>
      <c r="L101" s="103"/>
      <c r="M101" s="108"/>
      <c r="N101" s="105" t="s">
        <v>1195</v>
      </c>
      <c r="O101" s="103" t="s">
        <v>1196</v>
      </c>
      <c r="P101" s="107" t="s">
        <v>1197</v>
      </c>
    </row>
    <row r="102" spans="1:16" ht="14.25">
      <c r="A102" s="101" t="s">
        <v>971</v>
      </c>
      <c r="B102" s="101" t="s">
        <v>972</v>
      </c>
      <c r="C102" s="101" t="s">
        <v>137</v>
      </c>
      <c r="D102" s="101" t="s">
        <v>972</v>
      </c>
      <c r="E102" s="101" t="s">
        <v>1198</v>
      </c>
      <c r="F102" s="103"/>
      <c r="G102" s="103"/>
      <c r="H102" s="103"/>
      <c r="I102" s="103"/>
      <c r="J102" s="103"/>
      <c r="K102" s="103"/>
      <c r="L102" s="103"/>
      <c r="M102" s="108"/>
      <c r="N102" s="105"/>
      <c r="O102" s="103"/>
      <c r="P102" s="107"/>
    </row>
    <row r="103" spans="1:16" ht="14.25">
      <c r="A103" s="101" t="s">
        <v>971</v>
      </c>
      <c r="B103" s="101" t="s">
        <v>972</v>
      </c>
      <c r="C103" s="101" t="s">
        <v>137</v>
      </c>
      <c r="D103" s="101" t="s">
        <v>972</v>
      </c>
      <c r="E103" s="101" t="s">
        <v>331</v>
      </c>
      <c r="F103" s="103" t="s">
        <v>1199</v>
      </c>
      <c r="G103" s="103"/>
      <c r="H103" s="103"/>
      <c r="I103" s="103"/>
      <c r="J103" s="103"/>
      <c r="K103" s="103"/>
      <c r="L103" s="103"/>
      <c r="M103" s="108"/>
      <c r="N103" s="105" t="s">
        <v>197</v>
      </c>
      <c r="O103" s="103" t="s">
        <v>237</v>
      </c>
      <c r="P103" s="107" t="s">
        <v>1200</v>
      </c>
    </row>
    <row r="104" spans="1:16" ht="14.25">
      <c r="A104" s="101" t="s">
        <v>971</v>
      </c>
      <c r="B104" s="101" t="s">
        <v>972</v>
      </c>
      <c r="C104" s="101" t="s">
        <v>137</v>
      </c>
      <c r="D104" s="101" t="s">
        <v>972</v>
      </c>
      <c r="E104" s="101" t="s">
        <v>332</v>
      </c>
      <c r="F104" s="103" t="s">
        <v>1201</v>
      </c>
      <c r="G104" s="103"/>
      <c r="H104" s="103"/>
      <c r="I104" s="103"/>
      <c r="J104" s="103"/>
      <c r="K104" s="103"/>
      <c r="L104" s="103"/>
      <c r="M104" s="108"/>
      <c r="N104" s="105" t="s">
        <v>197</v>
      </c>
      <c r="O104" s="103" t="s">
        <v>179</v>
      </c>
      <c r="P104" s="107" t="s">
        <v>1202</v>
      </c>
    </row>
    <row r="105" spans="1:16" ht="14.25">
      <c r="A105" s="101" t="s">
        <v>971</v>
      </c>
      <c r="B105" s="101" t="s">
        <v>972</v>
      </c>
      <c r="C105" s="101" t="s">
        <v>137</v>
      </c>
      <c r="D105" s="101" t="s">
        <v>972</v>
      </c>
      <c r="E105" s="101" t="s">
        <v>333</v>
      </c>
      <c r="F105" s="103" t="s">
        <v>1203</v>
      </c>
      <c r="G105" s="103"/>
      <c r="H105" s="103"/>
      <c r="I105" s="103"/>
      <c r="J105" s="103"/>
      <c r="K105" s="103"/>
      <c r="L105" s="103"/>
      <c r="M105" s="108"/>
      <c r="N105" s="105" t="s">
        <v>197</v>
      </c>
      <c r="O105" s="103" t="s">
        <v>1033</v>
      </c>
      <c r="P105" s="107" t="s">
        <v>1204</v>
      </c>
    </row>
    <row r="106" spans="1:16">
      <c r="A106" s="101" t="s">
        <v>971</v>
      </c>
      <c r="B106" s="101" t="s">
        <v>972</v>
      </c>
      <c r="C106" s="101" t="s">
        <v>137</v>
      </c>
      <c r="D106" s="101" t="s">
        <v>972</v>
      </c>
      <c r="E106" s="101" t="s">
        <v>334</v>
      </c>
      <c r="F106" s="103" t="s">
        <v>1205</v>
      </c>
      <c r="G106" s="103"/>
      <c r="H106" s="103"/>
      <c r="I106" s="103"/>
      <c r="J106" s="103"/>
      <c r="K106" s="103"/>
      <c r="L106" s="103"/>
      <c r="M106" s="108"/>
      <c r="N106" s="105" t="s">
        <v>974</v>
      </c>
      <c r="O106" s="103" t="s">
        <v>179</v>
      </c>
      <c r="P106" s="103" t="s">
        <v>1206</v>
      </c>
    </row>
    <row r="107" spans="1:16">
      <c r="A107" s="101" t="s">
        <v>971</v>
      </c>
      <c r="B107" s="101" t="s">
        <v>972</v>
      </c>
      <c r="C107" s="101" t="s">
        <v>137</v>
      </c>
      <c r="D107" s="101" t="s">
        <v>972</v>
      </c>
      <c r="E107" s="101" t="s">
        <v>335</v>
      </c>
      <c r="F107" s="103" t="s">
        <v>1207</v>
      </c>
      <c r="G107" s="103"/>
      <c r="H107" s="103"/>
      <c r="I107" s="103"/>
      <c r="J107" s="103"/>
      <c r="K107" s="103"/>
      <c r="L107" s="103"/>
      <c r="M107" s="108"/>
      <c r="N107" s="105" t="s">
        <v>206</v>
      </c>
      <c r="O107" s="103" t="s">
        <v>153</v>
      </c>
      <c r="P107" s="103" t="s">
        <v>1208</v>
      </c>
    </row>
    <row r="108" spans="1:16" ht="14.25">
      <c r="A108" s="101" t="s">
        <v>971</v>
      </c>
      <c r="B108" s="101" t="s">
        <v>972</v>
      </c>
      <c r="C108" s="101" t="s">
        <v>137</v>
      </c>
      <c r="D108" s="101" t="s">
        <v>972</v>
      </c>
      <c r="E108" s="101" t="s">
        <v>336</v>
      </c>
      <c r="F108" s="103" t="s">
        <v>234</v>
      </c>
      <c r="G108" s="103"/>
      <c r="H108" s="103"/>
      <c r="I108" s="103"/>
      <c r="J108" s="103"/>
      <c r="K108" s="103"/>
      <c r="L108" s="103"/>
      <c r="M108" s="108"/>
      <c r="N108" s="105" t="s">
        <v>1108</v>
      </c>
      <c r="O108" s="103" t="s">
        <v>1209</v>
      </c>
      <c r="P108" s="107" t="s">
        <v>1210</v>
      </c>
    </row>
    <row r="109" spans="1:16">
      <c r="A109" s="101" t="s">
        <v>971</v>
      </c>
      <c r="B109" s="101" t="s">
        <v>972</v>
      </c>
      <c r="C109" s="101" t="s">
        <v>137</v>
      </c>
      <c r="D109" s="101" t="s">
        <v>972</v>
      </c>
      <c r="E109" s="101" t="s">
        <v>337</v>
      </c>
      <c r="F109" s="103" t="s">
        <v>1211</v>
      </c>
      <c r="G109" s="103"/>
      <c r="H109" s="103"/>
      <c r="I109" s="103"/>
      <c r="J109" s="103"/>
      <c r="K109" s="103"/>
      <c r="L109" s="103"/>
      <c r="M109" s="108"/>
      <c r="N109" s="105" t="s">
        <v>1212</v>
      </c>
      <c r="O109" s="103" t="s">
        <v>1004</v>
      </c>
      <c r="P109" s="103" t="s">
        <v>1213</v>
      </c>
    </row>
    <row r="110" spans="1:16">
      <c r="A110" s="101" t="s">
        <v>971</v>
      </c>
      <c r="B110" s="101" t="s">
        <v>972</v>
      </c>
      <c r="C110" s="101" t="s">
        <v>137</v>
      </c>
      <c r="D110" s="101" t="s">
        <v>972</v>
      </c>
      <c r="E110" s="101" t="s">
        <v>1214</v>
      </c>
      <c r="F110" s="103" t="s">
        <v>1215</v>
      </c>
      <c r="G110" s="103"/>
      <c r="H110" s="103"/>
      <c r="I110" s="103"/>
      <c r="J110" s="103"/>
      <c r="K110" s="103"/>
      <c r="L110" s="103"/>
      <c r="M110" s="108"/>
      <c r="N110" s="105" t="s">
        <v>212</v>
      </c>
      <c r="O110" s="103" t="s">
        <v>1040</v>
      </c>
      <c r="P110" s="103" t="s">
        <v>1216</v>
      </c>
    </row>
    <row r="111" spans="1:16" ht="14.25">
      <c r="A111" s="101"/>
      <c r="B111" s="101"/>
      <c r="C111" s="101"/>
      <c r="D111" s="101"/>
      <c r="E111" s="101"/>
      <c r="F111" s="103"/>
      <c r="G111" s="103"/>
      <c r="H111" s="103"/>
      <c r="I111" s="103"/>
      <c r="J111" s="103"/>
      <c r="K111" s="103"/>
      <c r="L111" s="103"/>
      <c r="M111" s="108"/>
      <c r="N111" s="105"/>
      <c r="O111" s="103"/>
      <c r="P111" s="107"/>
    </row>
    <row r="112" spans="1:16">
      <c r="A112" s="101"/>
      <c r="B112" s="101"/>
      <c r="C112" s="101"/>
      <c r="D112" s="101"/>
      <c r="E112" s="101"/>
      <c r="F112" s="103"/>
      <c r="G112" s="103"/>
      <c r="H112" s="103"/>
      <c r="I112" s="103"/>
      <c r="J112" s="103"/>
      <c r="K112" s="103"/>
      <c r="L112" s="103"/>
      <c r="M112" s="108"/>
      <c r="N112" s="105"/>
      <c r="O112" s="103"/>
      <c r="P112" s="103"/>
    </row>
    <row r="113" spans="1:16">
      <c r="A113" s="101"/>
      <c r="B113" s="101"/>
      <c r="C113" s="101"/>
      <c r="D113" s="101"/>
      <c r="E113" s="101"/>
      <c r="F113" s="103"/>
      <c r="G113" s="103"/>
      <c r="H113" s="103"/>
      <c r="I113" s="103"/>
      <c r="J113" s="103"/>
      <c r="K113" s="103"/>
      <c r="L113" s="103"/>
      <c r="M113" s="108"/>
      <c r="N113" s="105"/>
      <c r="O113" s="103"/>
      <c r="P113" s="103"/>
    </row>
    <row r="114" spans="1:16" ht="14.25">
      <c r="A114" s="101"/>
      <c r="B114" s="101"/>
      <c r="C114" s="101"/>
      <c r="D114" s="101"/>
      <c r="E114" s="101"/>
      <c r="F114" s="103"/>
      <c r="G114" s="103"/>
      <c r="H114" s="103"/>
      <c r="I114" s="103"/>
      <c r="J114" s="103"/>
      <c r="K114" s="103"/>
      <c r="L114" s="103"/>
      <c r="M114" s="108"/>
      <c r="N114" s="105"/>
      <c r="O114" s="103"/>
      <c r="P114" s="107"/>
    </row>
    <row r="115" spans="1:16" ht="14.25">
      <c r="A115" s="101"/>
      <c r="B115" s="101"/>
      <c r="C115" s="101"/>
      <c r="D115" s="101"/>
      <c r="E115" s="101"/>
      <c r="F115" s="103"/>
      <c r="G115" s="103"/>
      <c r="H115" s="103"/>
      <c r="I115" s="103"/>
      <c r="J115" s="103"/>
      <c r="K115" s="103"/>
      <c r="L115" s="103"/>
      <c r="M115" s="108"/>
      <c r="N115" s="105"/>
      <c r="O115" s="103"/>
      <c r="P115" s="107"/>
    </row>
    <row r="116" spans="1:16" ht="14.25">
      <c r="A116" s="101"/>
      <c r="B116" s="101"/>
      <c r="C116" s="101"/>
      <c r="D116" s="101"/>
      <c r="E116" s="101"/>
      <c r="F116" s="103"/>
      <c r="G116" s="103"/>
      <c r="H116" s="103"/>
      <c r="I116" s="103"/>
      <c r="J116" s="103"/>
      <c r="K116" s="103"/>
      <c r="L116" s="103"/>
      <c r="M116" s="108"/>
      <c r="N116" s="105"/>
      <c r="O116" s="103"/>
      <c r="P116" s="107"/>
    </row>
    <row r="117" spans="1:16" ht="14.25">
      <c r="A117" s="101"/>
      <c r="B117" s="101"/>
      <c r="C117" s="101"/>
      <c r="D117" s="101"/>
      <c r="E117" s="101"/>
      <c r="F117" s="103"/>
      <c r="G117" s="103"/>
      <c r="H117" s="103"/>
      <c r="I117" s="103"/>
      <c r="J117" s="103"/>
      <c r="K117" s="103"/>
      <c r="L117" s="103"/>
      <c r="M117" s="108"/>
      <c r="N117" s="105"/>
      <c r="O117" s="103"/>
      <c r="P117" s="107"/>
    </row>
    <row r="118" spans="1:16" ht="14.25">
      <c r="A118" s="101"/>
      <c r="B118" s="101"/>
      <c r="C118" s="101"/>
      <c r="D118" s="101"/>
      <c r="E118" s="101"/>
      <c r="F118" s="103"/>
      <c r="G118" s="103"/>
      <c r="H118" s="103"/>
      <c r="I118" s="103"/>
      <c r="J118" s="103"/>
      <c r="K118" s="103"/>
      <c r="L118" s="103"/>
      <c r="M118" s="108"/>
      <c r="N118" s="105"/>
      <c r="O118" s="103"/>
      <c r="P118" s="107"/>
    </row>
    <row r="119" spans="1:16">
      <c r="A119" s="101"/>
      <c r="B119" s="101"/>
      <c r="C119" s="101"/>
      <c r="D119" s="101"/>
      <c r="E119" s="101"/>
      <c r="F119" s="103"/>
      <c r="G119" s="103"/>
      <c r="H119" s="103"/>
      <c r="I119" s="103"/>
      <c r="J119" s="103"/>
      <c r="K119" s="103"/>
      <c r="L119" s="103"/>
      <c r="M119" s="108"/>
      <c r="N119" s="105"/>
      <c r="O119" s="103"/>
      <c r="P119" s="103"/>
    </row>
    <row r="120" spans="1:16">
      <c r="A120" s="101"/>
      <c r="B120" s="101"/>
      <c r="C120" s="101"/>
      <c r="D120" s="101"/>
      <c r="E120" s="101"/>
      <c r="F120" s="103"/>
      <c r="G120" s="103"/>
      <c r="H120" s="103"/>
      <c r="I120" s="103"/>
      <c r="J120" s="103"/>
      <c r="K120" s="103"/>
      <c r="L120" s="103"/>
      <c r="M120" s="108"/>
      <c r="N120" s="105"/>
      <c r="O120" s="103"/>
      <c r="P120" s="103"/>
    </row>
    <row r="121" spans="1:16">
      <c r="A121" s="101"/>
      <c r="B121" s="101"/>
      <c r="C121" s="101"/>
      <c r="D121" s="101"/>
      <c r="E121" s="101"/>
      <c r="F121" s="103"/>
      <c r="G121" s="103"/>
      <c r="H121" s="103"/>
      <c r="I121" s="103"/>
      <c r="J121" s="103"/>
      <c r="K121" s="103"/>
      <c r="L121" s="103"/>
      <c r="M121" s="108"/>
      <c r="N121" s="105"/>
      <c r="O121" s="103"/>
      <c r="P121" s="103"/>
    </row>
    <row r="122" spans="1:16">
      <c r="A122" s="101"/>
      <c r="B122" s="101"/>
      <c r="C122" s="101"/>
      <c r="D122" s="101"/>
      <c r="E122" s="101"/>
      <c r="F122" s="103"/>
      <c r="G122" s="103"/>
      <c r="H122" s="103"/>
      <c r="I122" s="103"/>
      <c r="J122" s="103"/>
      <c r="K122" s="103"/>
      <c r="L122" s="103"/>
      <c r="M122" s="108"/>
      <c r="N122" s="105"/>
      <c r="O122" s="103"/>
      <c r="P122" s="103"/>
    </row>
    <row r="123" spans="1:16" ht="14.25">
      <c r="A123" s="101"/>
      <c r="B123" s="101"/>
      <c r="C123" s="101"/>
      <c r="D123" s="101"/>
      <c r="E123" s="101"/>
      <c r="F123" s="103"/>
      <c r="G123" s="103"/>
      <c r="H123" s="103"/>
      <c r="I123" s="103"/>
      <c r="J123" s="103"/>
      <c r="K123" s="103"/>
      <c r="L123" s="103"/>
      <c r="M123" s="108"/>
      <c r="N123" s="105"/>
      <c r="O123" s="103"/>
      <c r="P123" s="107"/>
    </row>
    <row r="124" spans="1:16" ht="14.25">
      <c r="A124" s="101"/>
      <c r="B124" s="101"/>
      <c r="C124" s="101"/>
      <c r="D124" s="101"/>
      <c r="E124" s="101"/>
      <c r="F124" s="103"/>
      <c r="G124" s="103"/>
      <c r="H124" s="103"/>
      <c r="I124" s="103"/>
      <c r="J124" s="107"/>
      <c r="K124" s="103"/>
      <c r="L124" s="107"/>
      <c r="M124" s="108"/>
      <c r="N124" s="105"/>
      <c r="O124" s="103"/>
      <c r="P124" s="107"/>
    </row>
    <row r="125" spans="1:16" ht="14.25">
      <c r="A125" s="101"/>
      <c r="B125" s="101"/>
      <c r="C125" s="101"/>
      <c r="D125" s="101"/>
      <c r="E125" s="101"/>
      <c r="F125" s="103"/>
      <c r="G125" s="103"/>
      <c r="H125" s="103"/>
      <c r="I125" s="103"/>
      <c r="J125" s="107"/>
      <c r="K125" s="103"/>
      <c r="L125" s="107"/>
      <c r="M125" s="108"/>
      <c r="N125" s="105"/>
      <c r="O125" s="103"/>
      <c r="P125" s="107"/>
    </row>
    <row r="126" spans="1:16">
      <c r="A126" s="101"/>
      <c r="B126" s="101"/>
      <c r="C126" s="101"/>
      <c r="D126" s="101"/>
      <c r="E126" s="101"/>
      <c r="F126" s="101"/>
      <c r="G126" s="101"/>
      <c r="H126" s="101"/>
      <c r="I126" s="101"/>
      <c r="J126" s="101"/>
      <c r="K126" s="103"/>
      <c r="L126" s="103"/>
      <c r="M126" s="108"/>
      <c r="N126" s="105"/>
      <c r="O126" s="103"/>
      <c r="P126" s="103"/>
    </row>
    <row r="127" spans="1:16">
      <c r="A127" s="101"/>
      <c r="B127" s="101"/>
      <c r="C127" s="101"/>
      <c r="D127" s="101"/>
      <c r="E127" s="101"/>
      <c r="F127" s="101"/>
      <c r="G127" s="101"/>
      <c r="H127" s="101"/>
      <c r="I127" s="101"/>
      <c r="J127" s="101"/>
      <c r="K127" s="103"/>
      <c r="L127" s="103"/>
      <c r="M127" s="108"/>
      <c r="N127" s="105"/>
      <c r="O127" s="103"/>
      <c r="P127" s="103"/>
    </row>
    <row r="128" spans="1:16" ht="14.25">
      <c r="A128" s="101"/>
      <c r="B128" s="101"/>
      <c r="C128" s="101"/>
      <c r="D128" s="101"/>
      <c r="E128" s="101"/>
      <c r="F128" s="101"/>
      <c r="G128" s="101"/>
      <c r="H128" s="101"/>
      <c r="I128" s="101"/>
      <c r="J128" s="101"/>
      <c r="K128" s="103"/>
      <c r="L128" s="103"/>
      <c r="M128" s="108"/>
      <c r="N128" s="105"/>
      <c r="O128" s="103"/>
      <c r="P128" s="107"/>
    </row>
    <row r="129" spans="1:16">
      <c r="A129" s="101"/>
      <c r="B129" s="101"/>
      <c r="C129" s="101"/>
      <c r="D129" s="101"/>
      <c r="E129" s="101"/>
      <c r="F129" s="101"/>
      <c r="G129" s="101"/>
      <c r="H129" s="101"/>
      <c r="I129" s="101"/>
      <c r="J129" s="101"/>
      <c r="K129" s="103"/>
      <c r="L129" s="103"/>
      <c r="M129" s="108"/>
      <c r="N129" s="105"/>
      <c r="O129" s="103"/>
      <c r="P129" s="101"/>
    </row>
    <row r="130" spans="1:16" ht="14.25">
      <c r="A130" s="101"/>
      <c r="B130" s="101"/>
      <c r="C130" s="101"/>
      <c r="D130" s="101"/>
      <c r="E130" s="101"/>
      <c r="F130" s="101"/>
      <c r="G130" s="101"/>
      <c r="H130" s="101"/>
      <c r="I130" s="101"/>
      <c r="J130" s="101"/>
      <c r="K130" s="103"/>
      <c r="L130" s="103"/>
      <c r="M130" s="108"/>
      <c r="N130" s="105"/>
      <c r="O130" s="103"/>
      <c r="P130" s="107"/>
    </row>
    <row r="131" spans="1:16" ht="14.25">
      <c r="A131" s="101"/>
      <c r="B131" s="101"/>
      <c r="C131" s="101"/>
      <c r="D131" s="101"/>
      <c r="E131" s="101"/>
      <c r="F131" s="101"/>
      <c r="G131" s="101"/>
      <c r="H131" s="101"/>
      <c r="I131" s="101"/>
      <c r="J131" s="107"/>
      <c r="K131" s="103"/>
      <c r="L131" s="107"/>
      <c r="M131" s="108"/>
      <c r="N131" s="105"/>
      <c r="O131" s="103"/>
      <c r="P131" s="107"/>
    </row>
    <row r="132" spans="1:16" ht="14.25">
      <c r="A132" s="101"/>
      <c r="B132" s="101"/>
      <c r="C132" s="101"/>
      <c r="D132" s="101"/>
      <c r="E132" s="101"/>
      <c r="F132" s="101"/>
      <c r="G132" s="101"/>
      <c r="H132" s="101"/>
      <c r="I132" s="101"/>
      <c r="J132" s="101"/>
      <c r="K132" s="101"/>
      <c r="L132" s="101"/>
      <c r="M132" s="108"/>
      <c r="N132" s="105"/>
      <c r="O132" s="103"/>
      <c r="P132" s="107"/>
    </row>
    <row r="133" spans="1:16" ht="14.25">
      <c r="A133" s="101"/>
      <c r="B133" s="101"/>
      <c r="C133" s="101"/>
      <c r="D133" s="101"/>
      <c r="E133" s="101"/>
      <c r="F133" s="101"/>
      <c r="G133" s="101"/>
      <c r="H133" s="101"/>
      <c r="I133" s="101"/>
      <c r="J133" s="101"/>
      <c r="K133" s="101"/>
      <c r="L133" s="101"/>
      <c r="M133" s="108"/>
      <c r="N133" s="105"/>
      <c r="O133" s="103"/>
      <c r="P133" s="107"/>
    </row>
    <row r="134" spans="1:16" ht="14.25">
      <c r="A134" s="101"/>
      <c r="B134" s="101"/>
      <c r="C134" s="101"/>
      <c r="D134" s="101"/>
      <c r="E134" s="101"/>
      <c r="F134" s="101"/>
      <c r="G134" s="101"/>
      <c r="H134" s="101"/>
      <c r="I134" s="101"/>
      <c r="J134" s="101"/>
      <c r="K134" s="101"/>
      <c r="L134" s="101"/>
      <c r="M134" s="108"/>
      <c r="N134" s="105"/>
      <c r="O134" s="103"/>
      <c r="P134" s="107"/>
    </row>
    <row r="135" spans="1:16">
      <c r="A135" s="101"/>
      <c r="B135" s="101"/>
      <c r="C135" s="101"/>
      <c r="D135" s="101"/>
      <c r="E135" s="101"/>
      <c r="F135" s="101"/>
      <c r="G135" s="101"/>
      <c r="H135" s="101"/>
      <c r="I135" s="101"/>
      <c r="J135" s="101"/>
      <c r="K135" s="101"/>
      <c r="L135" s="101"/>
      <c r="M135" s="108"/>
      <c r="N135" s="105"/>
      <c r="O135" s="103"/>
      <c r="P135" s="101"/>
    </row>
    <row r="136" spans="1:16" ht="14.25">
      <c r="A136" s="101"/>
      <c r="B136" s="101"/>
      <c r="C136" s="101"/>
      <c r="D136" s="101"/>
      <c r="E136" s="101"/>
      <c r="F136" s="101"/>
      <c r="G136" s="101"/>
      <c r="H136" s="101"/>
      <c r="I136" s="101"/>
      <c r="J136" s="101"/>
      <c r="K136" s="101"/>
      <c r="L136" s="101"/>
      <c r="M136" s="108"/>
      <c r="N136" s="105"/>
      <c r="O136" s="103"/>
      <c r="P136" s="107"/>
    </row>
    <row r="137" spans="1:16" ht="14.25">
      <c r="A137" s="101"/>
      <c r="B137" s="101"/>
      <c r="C137" s="101"/>
      <c r="D137" s="101"/>
      <c r="E137" s="101"/>
      <c r="F137" s="101"/>
      <c r="G137" s="101"/>
      <c r="H137" s="101"/>
      <c r="I137" s="101"/>
      <c r="J137" s="107"/>
      <c r="K137" s="101"/>
      <c r="L137" s="107"/>
      <c r="M137" s="108"/>
      <c r="N137" s="105"/>
      <c r="O137" s="103"/>
      <c r="P137" s="107"/>
    </row>
    <row r="138" spans="1:16" ht="14.25">
      <c r="A138" s="101"/>
      <c r="B138" s="101"/>
      <c r="C138" s="101"/>
      <c r="D138" s="101"/>
      <c r="E138" s="101"/>
      <c r="F138" s="101"/>
      <c r="G138" s="101"/>
      <c r="H138" s="101"/>
      <c r="I138" s="101"/>
      <c r="J138" s="101"/>
      <c r="K138" s="101"/>
      <c r="L138" s="101"/>
      <c r="M138" s="108"/>
      <c r="N138" s="105"/>
      <c r="O138" s="103"/>
      <c r="P138" s="107"/>
    </row>
    <row r="139" spans="1:16" ht="14.25">
      <c r="A139" s="101"/>
      <c r="B139" s="101"/>
      <c r="C139" s="101"/>
      <c r="D139" s="101"/>
      <c r="E139" s="101"/>
      <c r="F139" s="101"/>
      <c r="G139" s="101"/>
      <c r="H139" s="101"/>
      <c r="I139" s="101"/>
      <c r="J139" s="101"/>
      <c r="K139" s="101"/>
      <c r="L139" s="101"/>
      <c r="M139" s="108"/>
      <c r="N139" s="105"/>
      <c r="O139" s="103"/>
      <c r="P139" s="107"/>
    </row>
    <row r="140" spans="1:16" ht="14.25">
      <c r="A140" s="101"/>
      <c r="B140" s="101"/>
      <c r="C140" s="101"/>
      <c r="D140" s="101"/>
      <c r="E140" s="101"/>
      <c r="F140" s="101"/>
      <c r="G140" s="101"/>
      <c r="H140" s="101"/>
      <c r="I140" s="101"/>
      <c r="J140" s="101"/>
      <c r="K140" s="101"/>
      <c r="L140" s="101"/>
      <c r="M140" s="108"/>
      <c r="N140" s="105"/>
      <c r="O140" s="103"/>
      <c r="P140" s="107"/>
    </row>
    <row r="141" spans="1:16">
      <c r="A141" s="101"/>
      <c r="B141" s="101"/>
      <c r="C141" s="101"/>
      <c r="D141" s="101"/>
      <c r="E141" s="101"/>
      <c r="F141" s="101"/>
      <c r="G141" s="101"/>
      <c r="H141" s="101"/>
      <c r="I141" s="101"/>
      <c r="J141" s="101"/>
      <c r="K141" s="101"/>
      <c r="L141" s="101"/>
      <c r="M141" s="108"/>
      <c r="N141" s="105"/>
      <c r="O141" s="103"/>
      <c r="P141" s="101"/>
    </row>
    <row r="142" spans="1:16" ht="14.25">
      <c r="A142" s="101"/>
      <c r="B142" s="101"/>
      <c r="C142" s="101"/>
      <c r="D142" s="101"/>
      <c r="E142" s="101"/>
      <c r="F142" s="101"/>
      <c r="G142" s="101"/>
      <c r="H142" s="101"/>
      <c r="I142" s="101"/>
      <c r="J142" s="101"/>
      <c r="K142" s="101"/>
      <c r="L142" s="101"/>
      <c r="M142" s="108"/>
      <c r="N142" s="105"/>
      <c r="O142" s="103"/>
      <c r="P142" s="107"/>
    </row>
    <row r="143" spans="1:16" ht="14.25">
      <c r="A143" s="101"/>
      <c r="B143" s="101"/>
      <c r="C143" s="101"/>
      <c r="D143" s="101"/>
      <c r="E143" s="101"/>
      <c r="F143" s="101"/>
      <c r="G143" s="101"/>
      <c r="H143" s="101"/>
      <c r="I143" s="101"/>
      <c r="J143" s="101"/>
      <c r="K143" s="101"/>
      <c r="L143" s="101"/>
      <c r="M143" s="108"/>
      <c r="N143" s="105"/>
      <c r="O143" s="103"/>
      <c r="P143" s="107"/>
    </row>
    <row r="144" spans="1:16" ht="14.25">
      <c r="A144" s="101"/>
      <c r="B144" s="101"/>
      <c r="C144" s="101"/>
      <c r="D144" s="101"/>
      <c r="E144" s="101"/>
      <c r="F144" s="101"/>
      <c r="G144" s="101"/>
      <c r="H144" s="101"/>
      <c r="I144" s="101"/>
      <c r="J144" s="101"/>
      <c r="K144" s="101"/>
      <c r="L144" s="101"/>
      <c r="M144" s="108"/>
      <c r="N144" s="105"/>
      <c r="O144" s="103"/>
      <c r="P144" s="107"/>
    </row>
    <row r="145" spans="1:16" ht="14.25">
      <c r="A145" s="101"/>
      <c r="B145" s="101"/>
      <c r="C145" s="101"/>
      <c r="D145" s="101"/>
      <c r="E145" s="101"/>
      <c r="F145" s="101"/>
      <c r="G145" s="101"/>
      <c r="H145" s="101"/>
      <c r="I145" s="101"/>
      <c r="J145" s="101"/>
      <c r="K145" s="101"/>
      <c r="L145" s="101"/>
      <c r="M145" s="108"/>
      <c r="N145" s="105"/>
      <c r="O145" s="103"/>
      <c r="P145" s="107"/>
    </row>
    <row r="146" spans="1:16" ht="14.25">
      <c r="A146" s="101"/>
      <c r="B146" s="101"/>
      <c r="C146" s="101"/>
      <c r="D146" s="101"/>
      <c r="E146" s="101"/>
      <c r="F146" s="101"/>
      <c r="G146" s="101"/>
      <c r="H146" s="101"/>
      <c r="I146" s="101"/>
      <c r="J146" s="101"/>
      <c r="K146" s="101"/>
      <c r="L146" s="101"/>
      <c r="M146" s="108"/>
      <c r="N146" s="105"/>
      <c r="O146" s="103"/>
      <c r="P146" s="107"/>
    </row>
    <row r="147" spans="1:16">
      <c r="A147" s="101"/>
      <c r="B147" s="101"/>
      <c r="C147" s="101"/>
      <c r="D147" s="101"/>
      <c r="E147" s="101"/>
      <c r="F147" s="101"/>
      <c r="G147" s="101"/>
      <c r="H147" s="101"/>
      <c r="I147" s="101"/>
      <c r="J147" s="101"/>
      <c r="K147" s="101"/>
      <c r="L147" s="101"/>
      <c r="M147" s="108"/>
      <c r="N147" s="105"/>
      <c r="O147" s="103"/>
      <c r="P147" s="101"/>
    </row>
    <row r="148" spans="1:16" ht="14.25">
      <c r="A148" s="101"/>
      <c r="B148" s="101"/>
      <c r="C148" s="101"/>
      <c r="D148" s="101"/>
      <c r="E148" s="101"/>
      <c r="F148" s="101"/>
      <c r="G148" s="101"/>
      <c r="H148" s="101"/>
      <c r="I148" s="101"/>
      <c r="J148" s="101"/>
      <c r="K148" s="101"/>
      <c r="L148" s="101"/>
      <c r="M148" s="108"/>
      <c r="N148" s="105"/>
      <c r="O148" s="103"/>
      <c r="P148" s="107"/>
    </row>
    <row r="149" spans="1:16" ht="14.25">
      <c r="A149" s="101"/>
      <c r="B149" s="101"/>
      <c r="C149" s="101"/>
      <c r="D149" s="101"/>
      <c r="E149" s="101"/>
      <c r="F149" s="101"/>
      <c r="G149" s="101"/>
      <c r="H149" s="101"/>
      <c r="I149" s="101"/>
      <c r="J149" s="101"/>
      <c r="K149" s="101"/>
      <c r="L149" s="101"/>
      <c r="M149" s="108"/>
      <c r="N149" s="105"/>
      <c r="O149" s="103"/>
      <c r="P149" s="107"/>
    </row>
    <row r="150" spans="1:16" ht="14.25">
      <c r="A150" s="101"/>
      <c r="B150" s="101"/>
      <c r="C150" s="101"/>
      <c r="D150" s="101"/>
      <c r="E150" s="101"/>
      <c r="F150" s="101"/>
      <c r="G150" s="101"/>
      <c r="H150" s="101"/>
      <c r="I150" s="101"/>
      <c r="J150" s="101"/>
      <c r="K150" s="101"/>
      <c r="L150" s="101"/>
      <c r="M150" s="108"/>
      <c r="N150" s="105"/>
      <c r="O150" s="103"/>
      <c r="P150" s="107"/>
    </row>
    <row r="151" spans="1:16">
      <c r="A151" s="101"/>
      <c r="B151" s="101"/>
      <c r="C151" s="101"/>
      <c r="D151" s="101"/>
      <c r="E151" s="101"/>
      <c r="F151" s="101"/>
      <c r="G151" s="101"/>
      <c r="H151" s="101"/>
      <c r="I151" s="101"/>
      <c r="J151" s="101"/>
      <c r="K151" s="101"/>
      <c r="L151" s="101"/>
      <c r="M151" s="108"/>
      <c r="N151" s="105"/>
      <c r="O151" s="103"/>
      <c r="P151" s="102"/>
    </row>
    <row r="152" spans="1:16">
      <c r="A152" s="101"/>
      <c r="B152" s="101"/>
      <c r="C152" s="101"/>
      <c r="D152" s="101"/>
      <c r="E152" s="101"/>
      <c r="F152" s="101"/>
      <c r="G152" s="101"/>
      <c r="H152" s="101"/>
      <c r="I152" s="101"/>
      <c r="J152" s="101"/>
      <c r="K152" s="101"/>
      <c r="L152" s="101"/>
      <c r="M152" s="108"/>
      <c r="N152" s="105"/>
      <c r="O152" s="103"/>
      <c r="P152" s="102"/>
    </row>
    <row r="153" spans="1:16">
      <c r="A153" s="101"/>
      <c r="B153" s="101"/>
      <c r="C153" s="101"/>
      <c r="D153" s="101"/>
      <c r="E153" s="101"/>
      <c r="F153" s="101"/>
      <c r="G153" s="101"/>
      <c r="H153" s="102"/>
      <c r="I153" s="102"/>
      <c r="J153" s="102"/>
      <c r="K153" s="102"/>
      <c r="L153" s="102"/>
      <c r="M153" s="108"/>
      <c r="N153" s="105"/>
      <c r="O153" s="102"/>
      <c r="P153" s="102"/>
    </row>
    <row r="154" spans="1:16">
      <c r="A154" s="101"/>
      <c r="B154" s="101"/>
      <c r="C154" s="101"/>
      <c r="D154" s="101"/>
      <c r="E154" s="101"/>
      <c r="F154" s="101"/>
      <c r="G154" s="101"/>
      <c r="H154" s="101"/>
      <c r="I154" s="101"/>
      <c r="J154" s="101"/>
      <c r="K154" s="101"/>
      <c r="L154" s="101"/>
      <c r="M154" s="108"/>
      <c r="N154" s="105"/>
      <c r="O154" s="103"/>
      <c r="P154" s="102"/>
    </row>
    <row r="155" spans="1:16">
      <c r="A155" s="101"/>
      <c r="B155" s="101"/>
      <c r="C155" s="101"/>
      <c r="D155" s="101"/>
      <c r="E155" s="101"/>
      <c r="F155" s="101"/>
      <c r="G155" s="101"/>
      <c r="H155" s="102"/>
      <c r="I155" s="102"/>
      <c r="J155" s="102"/>
      <c r="K155" s="102"/>
      <c r="L155" s="102"/>
      <c r="M155" s="108"/>
      <c r="N155" s="105"/>
      <c r="O155" s="102"/>
      <c r="P155" s="102"/>
    </row>
    <row r="156" spans="1:16">
      <c r="A156" s="101"/>
      <c r="B156" s="101"/>
      <c r="C156" s="101"/>
      <c r="D156" s="101"/>
      <c r="E156" s="101"/>
      <c r="F156" s="101"/>
      <c r="G156" s="101"/>
      <c r="H156" s="101"/>
      <c r="I156" s="101"/>
      <c r="J156" s="101"/>
      <c r="K156" s="101"/>
      <c r="L156" s="101"/>
      <c r="M156" s="108"/>
      <c r="N156" s="105"/>
      <c r="O156" s="103"/>
      <c r="P156" s="102"/>
    </row>
    <row r="157" spans="1:16">
      <c r="A157" s="101"/>
      <c r="B157" s="101"/>
      <c r="C157" s="101"/>
      <c r="D157" s="101"/>
      <c r="E157" s="101"/>
      <c r="F157" s="101"/>
      <c r="G157" s="101"/>
      <c r="H157" s="101"/>
      <c r="I157" s="101"/>
      <c r="J157" s="101"/>
      <c r="K157" s="101"/>
      <c r="L157" s="101"/>
      <c r="M157" s="108"/>
      <c r="N157" s="105"/>
      <c r="O157" s="103"/>
      <c r="P157" s="102"/>
    </row>
    <row r="158" spans="1:16">
      <c r="A158" s="101"/>
      <c r="B158" s="101"/>
      <c r="C158" s="101"/>
      <c r="D158" s="101"/>
      <c r="E158" s="101"/>
      <c r="F158" s="101"/>
      <c r="G158" s="101"/>
      <c r="H158" s="101"/>
      <c r="I158" s="101"/>
      <c r="J158" s="101"/>
      <c r="K158" s="101"/>
      <c r="L158" s="101"/>
      <c r="M158" s="108"/>
      <c r="N158" s="105"/>
      <c r="O158" s="103"/>
      <c r="P158" s="101"/>
    </row>
    <row r="159" spans="1:16">
      <c r="A159" s="101"/>
      <c r="B159" s="101"/>
      <c r="C159" s="101"/>
      <c r="D159" s="101"/>
      <c r="E159" s="101"/>
      <c r="F159" s="101"/>
      <c r="G159" s="101"/>
      <c r="H159" s="101"/>
      <c r="I159" s="101"/>
      <c r="J159" s="101"/>
      <c r="K159" s="101"/>
      <c r="L159" s="101"/>
      <c r="M159" s="108"/>
      <c r="N159" s="105"/>
      <c r="O159" s="103"/>
      <c r="P159" s="102"/>
    </row>
    <row r="160" spans="1:16">
      <c r="A160" s="101"/>
      <c r="B160" s="101"/>
      <c r="C160" s="101"/>
      <c r="D160" s="101"/>
      <c r="E160" s="101"/>
      <c r="F160" s="101"/>
      <c r="G160" s="101"/>
      <c r="H160" s="102"/>
      <c r="I160" s="102"/>
      <c r="J160" s="102"/>
      <c r="K160" s="102"/>
      <c r="L160" s="102"/>
      <c r="M160" s="108"/>
      <c r="N160" s="105"/>
      <c r="O160" s="102"/>
      <c r="P160" s="102"/>
    </row>
    <row r="161" spans="1:16">
      <c r="A161" s="101"/>
      <c r="B161" s="101"/>
      <c r="C161" s="101"/>
      <c r="D161" s="101"/>
      <c r="E161" s="101"/>
      <c r="F161" s="101"/>
      <c r="G161" s="101"/>
      <c r="H161" s="101"/>
      <c r="I161" s="101"/>
      <c r="J161" s="101"/>
      <c r="K161" s="101"/>
      <c r="L161" s="101"/>
      <c r="M161" s="108"/>
      <c r="N161" s="105"/>
      <c r="O161" s="103"/>
      <c r="P161" s="102"/>
    </row>
    <row r="162" spans="1:16">
      <c r="A162" s="101"/>
      <c r="B162" s="101"/>
      <c r="C162" s="101"/>
      <c r="D162" s="101"/>
      <c r="E162" s="101"/>
      <c r="F162" s="101"/>
      <c r="G162" s="101"/>
      <c r="H162" s="101"/>
      <c r="I162" s="101"/>
      <c r="J162" s="101"/>
      <c r="K162" s="101"/>
      <c r="L162" s="101"/>
      <c r="M162" s="108"/>
      <c r="N162" s="105"/>
      <c r="O162" s="103"/>
      <c r="P162" s="102"/>
    </row>
    <row r="163" spans="1:16">
      <c r="A163" s="101"/>
      <c r="B163" s="101"/>
      <c r="C163" s="101"/>
      <c r="D163" s="101"/>
      <c r="E163" s="101"/>
      <c r="F163" s="101"/>
      <c r="G163" s="101"/>
      <c r="H163" s="101"/>
      <c r="I163" s="101"/>
      <c r="J163" s="101"/>
      <c r="K163" s="101"/>
      <c r="L163" s="101"/>
      <c r="M163" s="108"/>
      <c r="N163" s="105"/>
      <c r="O163" s="103"/>
      <c r="P163" s="102"/>
    </row>
    <row r="164" spans="1:16">
      <c r="A164" s="101"/>
      <c r="B164" s="101"/>
      <c r="C164" s="101"/>
      <c r="D164" s="101"/>
      <c r="E164" s="101"/>
      <c r="F164" s="101"/>
      <c r="G164" s="101"/>
      <c r="H164" s="102"/>
      <c r="I164" s="102"/>
      <c r="J164" s="102"/>
      <c r="K164" s="102"/>
      <c r="L164" s="102"/>
      <c r="M164" s="108"/>
      <c r="N164" s="105"/>
      <c r="O164" s="102"/>
      <c r="P164" s="102"/>
    </row>
    <row r="165" spans="1:16">
      <c r="A165" s="101"/>
      <c r="B165" s="101"/>
      <c r="C165" s="101"/>
      <c r="D165" s="101"/>
      <c r="E165" s="101"/>
      <c r="F165" s="101"/>
      <c r="G165" s="101"/>
      <c r="H165" s="102"/>
      <c r="I165" s="102"/>
      <c r="J165" s="102"/>
      <c r="K165" s="102"/>
      <c r="L165" s="102"/>
      <c r="M165" s="108"/>
      <c r="N165" s="105"/>
      <c r="O165" s="102"/>
      <c r="P165" s="102"/>
    </row>
    <row r="166" spans="1:16">
      <c r="A166" s="101"/>
      <c r="B166" s="101"/>
      <c r="C166" s="101"/>
      <c r="D166" s="101"/>
      <c r="E166" s="101"/>
      <c r="F166" s="101"/>
      <c r="G166" s="101"/>
      <c r="H166" s="101"/>
      <c r="I166" s="101"/>
      <c r="J166" s="101"/>
      <c r="K166" s="101"/>
      <c r="L166" s="101"/>
      <c r="M166" s="108"/>
      <c r="N166" s="105"/>
      <c r="O166" s="103"/>
      <c r="P166" s="101"/>
    </row>
    <row r="167" spans="1:16">
      <c r="A167" s="101"/>
      <c r="B167" s="101"/>
      <c r="C167" s="101"/>
      <c r="D167" s="101"/>
      <c r="E167" s="101"/>
      <c r="F167" s="101"/>
      <c r="G167" s="101"/>
      <c r="H167" s="102"/>
      <c r="I167" s="102"/>
      <c r="J167" s="102"/>
      <c r="K167" s="102"/>
      <c r="L167" s="102"/>
      <c r="M167" s="108"/>
      <c r="N167" s="105"/>
      <c r="O167" s="102"/>
      <c r="P167" s="102"/>
    </row>
    <row r="168" spans="1:16">
      <c r="A168" s="101"/>
      <c r="B168" s="101"/>
      <c r="C168" s="101"/>
      <c r="D168" s="101"/>
      <c r="E168" s="101"/>
      <c r="F168" s="101"/>
      <c r="G168" s="101"/>
      <c r="H168" s="102"/>
      <c r="I168" s="102"/>
      <c r="J168" s="102"/>
      <c r="K168" s="102"/>
      <c r="L168" s="102"/>
      <c r="M168" s="108"/>
      <c r="N168" s="105"/>
      <c r="O168" s="102"/>
      <c r="P168" s="102"/>
    </row>
    <row r="169" spans="1:16">
      <c r="A169" s="101"/>
      <c r="B169" s="101"/>
      <c r="C169" s="101"/>
      <c r="D169" s="101"/>
      <c r="E169" s="101"/>
      <c r="F169" s="101"/>
      <c r="G169" s="101"/>
      <c r="H169" s="101"/>
      <c r="I169" s="101"/>
      <c r="J169" s="101"/>
      <c r="K169" s="101"/>
      <c r="L169" s="101"/>
      <c r="M169" s="108"/>
      <c r="N169" s="105"/>
      <c r="O169" s="103"/>
      <c r="P169" s="102"/>
    </row>
    <row r="170" spans="1:16">
      <c r="A170" s="101"/>
      <c r="B170" s="101"/>
      <c r="C170" s="101"/>
      <c r="D170" s="101"/>
      <c r="E170" s="101"/>
      <c r="F170" s="101"/>
      <c r="G170" s="101"/>
      <c r="H170" s="101"/>
      <c r="I170" s="101"/>
      <c r="J170" s="101"/>
      <c r="K170" s="101"/>
      <c r="L170" s="101"/>
      <c r="M170" s="108"/>
      <c r="N170" s="105"/>
      <c r="O170" s="103"/>
      <c r="P170" s="102"/>
    </row>
    <row r="171" spans="1:16">
      <c r="A171" s="101"/>
      <c r="B171" s="101"/>
      <c r="C171" s="101"/>
      <c r="D171" s="101"/>
      <c r="E171" s="101"/>
      <c r="F171" s="101"/>
      <c r="G171" s="101"/>
      <c r="H171" s="102"/>
      <c r="I171" s="102"/>
      <c r="J171" s="102"/>
      <c r="K171" s="102"/>
      <c r="L171" s="102"/>
      <c r="M171" s="108"/>
      <c r="N171" s="105"/>
      <c r="O171" s="102"/>
      <c r="P171" s="102"/>
    </row>
    <row r="172" spans="1:16">
      <c r="A172" s="101"/>
      <c r="B172" s="101"/>
      <c r="C172" s="101"/>
      <c r="D172" s="101"/>
      <c r="E172" s="101"/>
      <c r="F172" s="101"/>
      <c r="G172" s="101"/>
      <c r="H172" s="101"/>
      <c r="I172" s="101"/>
      <c r="J172" s="101"/>
      <c r="K172" s="101"/>
      <c r="L172" s="101"/>
      <c r="M172" s="108"/>
      <c r="N172" s="105"/>
      <c r="O172" s="103"/>
      <c r="P172" s="102"/>
    </row>
    <row r="173" spans="1:16">
      <c r="A173" s="101"/>
      <c r="B173" s="101"/>
      <c r="C173" s="101"/>
      <c r="D173" s="101"/>
      <c r="E173" s="101"/>
      <c r="F173" s="101"/>
      <c r="G173" s="101"/>
      <c r="H173" s="102"/>
      <c r="I173" s="102"/>
      <c r="J173" s="102"/>
      <c r="K173" s="102"/>
      <c r="L173" s="102"/>
      <c r="M173" s="108"/>
      <c r="N173" s="105"/>
      <c r="O173" s="102"/>
      <c r="P173" s="102"/>
    </row>
    <row r="174" spans="1:16">
      <c r="A174" s="101"/>
      <c r="B174" s="101"/>
      <c r="C174" s="101"/>
      <c r="D174" s="101"/>
      <c r="E174" s="101"/>
      <c r="F174" s="101"/>
      <c r="G174" s="101"/>
      <c r="H174" s="101"/>
      <c r="I174" s="101"/>
      <c r="J174" s="101"/>
      <c r="K174" s="101"/>
      <c r="L174" s="101"/>
      <c r="M174" s="108"/>
      <c r="N174" s="105"/>
      <c r="O174" s="103"/>
      <c r="P174" s="102"/>
    </row>
    <row r="175" spans="1:16">
      <c r="A175" s="101"/>
      <c r="B175" s="101"/>
      <c r="C175" s="101"/>
      <c r="D175" s="101"/>
      <c r="E175" s="101"/>
      <c r="F175" s="101"/>
      <c r="G175" s="101"/>
      <c r="H175" s="101"/>
      <c r="I175" s="101"/>
      <c r="J175" s="101"/>
      <c r="K175" s="101"/>
      <c r="L175" s="101"/>
      <c r="M175" s="108"/>
      <c r="N175" s="105"/>
      <c r="O175" s="103"/>
      <c r="P175" s="102"/>
    </row>
    <row r="176" spans="1:16">
      <c r="A176" s="101"/>
      <c r="B176" s="101"/>
      <c r="C176" s="101"/>
      <c r="D176" s="101"/>
      <c r="E176" s="101"/>
      <c r="F176" s="101"/>
      <c r="G176" s="101"/>
      <c r="H176" s="102"/>
      <c r="I176" s="102"/>
      <c r="J176" s="102"/>
      <c r="K176" s="102"/>
      <c r="L176" s="102"/>
      <c r="M176" s="108"/>
      <c r="N176" s="105"/>
      <c r="O176" s="102"/>
      <c r="P176" s="102"/>
    </row>
    <row r="177" spans="1:16">
      <c r="A177" s="101"/>
      <c r="B177" s="101"/>
      <c r="C177" s="101"/>
      <c r="D177" s="101"/>
      <c r="E177" s="101"/>
      <c r="F177" s="101"/>
      <c r="G177" s="101"/>
      <c r="H177" s="101"/>
      <c r="I177" s="101"/>
      <c r="J177" s="101"/>
      <c r="K177" s="101"/>
      <c r="L177" s="101"/>
      <c r="M177" s="108"/>
      <c r="N177" s="105"/>
      <c r="O177" s="103"/>
      <c r="P177" s="102"/>
    </row>
    <row r="178" spans="1:16">
      <c r="A178" s="101"/>
      <c r="B178" s="101"/>
      <c r="C178" s="101"/>
      <c r="D178" s="101"/>
      <c r="E178" s="101"/>
      <c r="F178" s="101"/>
      <c r="G178" s="101"/>
      <c r="H178" s="101"/>
      <c r="I178" s="101"/>
      <c r="J178" s="101"/>
      <c r="K178" s="101"/>
      <c r="L178" s="101"/>
      <c r="M178" s="108"/>
      <c r="N178" s="105"/>
      <c r="O178" s="103"/>
      <c r="P178" s="101"/>
    </row>
    <row r="179" spans="1:16">
      <c r="A179" s="101"/>
      <c r="B179" s="101"/>
      <c r="C179" s="101"/>
      <c r="D179" s="101"/>
      <c r="E179" s="101"/>
      <c r="F179" s="101"/>
      <c r="G179" s="101"/>
      <c r="H179" s="102"/>
      <c r="I179" s="102"/>
      <c r="J179" s="102"/>
      <c r="K179" s="102"/>
      <c r="L179" s="102"/>
      <c r="M179" s="108"/>
      <c r="N179" s="105"/>
      <c r="O179" s="102"/>
      <c r="P179" s="102"/>
    </row>
    <row r="180" spans="1:16">
      <c r="A180" s="101"/>
      <c r="B180" s="101"/>
      <c r="C180" s="101"/>
      <c r="D180" s="101"/>
      <c r="E180" s="101"/>
      <c r="F180" s="101"/>
      <c r="G180" s="101"/>
      <c r="H180" s="101"/>
      <c r="I180" s="101"/>
      <c r="J180" s="101"/>
      <c r="K180" s="101"/>
      <c r="L180" s="101"/>
      <c r="M180" s="108"/>
      <c r="N180" s="105"/>
      <c r="O180" s="103"/>
      <c r="P180" s="102"/>
    </row>
    <row r="181" spans="1:16">
      <c r="A181" s="101"/>
      <c r="B181" s="101"/>
      <c r="C181" s="101"/>
      <c r="D181" s="101"/>
      <c r="E181" s="101"/>
      <c r="F181" s="101"/>
      <c r="G181" s="101"/>
      <c r="H181" s="101"/>
      <c r="I181" s="101"/>
      <c r="J181" s="101"/>
      <c r="K181" s="101"/>
      <c r="L181" s="101"/>
      <c r="M181" s="108"/>
      <c r="N181" s="105"/>
      <c r="O181" s="103"/>
      <c r="P181" s="102"/>
    </row>
    <row r="182" spans="1:16">
      <c r="A182" s="101"/>
      <c r="B182" s="101"/>
      <c r="C182" s="101"/>
      <c r="D182" s="101"/>
      <c r="E182" s="101"/>
      <c r="F182" s="101"/>
      <c r="G182" s="101"/>
      <c r="H182" s="101"/>
      <c r="I182" s="101"/>
      <c r="J182" s="101"/>
      <c r="K182" s="101"/>
      <c r="L182" s="101"/>
      <c r="M182" s="108"/>
      <c r="N182" s="105"/>
      <c r="O182" s="103"/>
      <c r="P182" s="102"/>
    </row>
    <row r="183" spans="1:16">
      <c r="A183" s="101"/>
      <c r="B183" s="101"/>
      <c r="C183" s="101"/>
      <c r="D183" s="101"/>
      <c r="E183" s="101"/>
      <c r="F183" s="101"/>
      <c r="G183" s="101"/>
      <c r="H183" s="101"/>
      <c r="I183" s="101"/>
      <c r="J183" s="101"/>
      <c r="K183" s="101"/>
      <c r="L183" s="101"/>
      <c r="M183" s="108"/>
      <c r="N183" s="105"/>
      <c r="O183" s="103"/>
      <c r="P183" s="102"/>
    </row>
    <row r="184" spans="1:16">
      <c r="A184" s="101"/>
      <c r="B184" s="101"/>
      <c r="C184" s="101"/>
      <c r="D184" s="101"/>
      <c r="E184" s="101"/>
      <c r="F184" s="101"/>
      <c r="G184" s="101"/>
      <c r="H184" s="102"/>
      <c r="I184" s="102"/>
      <c r="J184" s="102"/>
      <c r="K184" s="102"/>
      <c r="L184" s="102"/>
      <c r="M184" s="108"/>
      <c r="N184" s="105"/>
      <c r="O184" s="102"/>
      <c r="P184" s="102"/>
    </row>
    <row r="185" spans="1:16">
      <c r="A185" s="101"/>
      <c r="B185" s="101"/>
      <c r="C185" s="101"/>
      <c r="D185" s="101"/>
      <c r="E185" s="101"/>
      <c r="F185" s="101"/>
      <c r="G185" s="101"/>
      <c r="H185" s="101"/>
      <c r="I185" s="101"/>
      <c r="J185" s="101"/>
      <c r="K185" s="101"/>
      <c r="L185" s="101"/>
      <c r="M185" s="108"/>
      <c r="N185" s="105"/>
      <c r="O185" s="103"/>
      <c r="P185" s="102"/>
    </row>
    <row r="186" spans="1:16">
      <c r="A186" s="101"/>
      <c r="B186" s="101"/>
      <c r="C186" s="101"/>
      <c r="D186" s="101"/>
      <c r="E186" s="101"/>
      <c r="F186" s="101"/>
      <c r="G186" s="101"/>
      <c r="H186" s="102"/>
      <c r="I186" s="102"/>
      <c r="J186" s="102"/>
      <c r="K186" s="102"/>
      <c r="L186" s="102"/>
      <c r="M186" s="108"/>
      <c r="N186" s="105"/>
      <c r="O186" s="102"/>
      <c r="P186" s="102"/>
    </row>
    <row r="187" spans="1:16">
      <c r="A187" s="101"/>
      <c r="B187" s="101"/>
      <c r="C187" s="101"/>
      <c r="D187" s="101"/>
      <c r="E187" s="101"/>
      <c r="F187" s="101"/>
      <c r="G187" s="101"/>
      <c r="H187" s="101"/>
      <c r="I187" s="101"/>
      <c r="J187" s="101"/>
      <c r="K187" s="101"/>
      <c r="L187" s="101"/>
      <c r="M187" s="108"/>
      <c r="N187" s="105"/>
      <c r="O187" s="103"/>
      <c r="P187" s="101"/>
    </row>
    <row r="188" spans="1:16">
      <c r="A188" s="101"/>
      <c r="B188" s="101"/>
      <c r="C188" s="101"/>
      <c r="D188" s="101"/>
      <c r="E188" s="101"/>
      <c r="F188" s="101"/>
      <c r="G188" s="101"/>
      <c r="H188" s="102"/>
      <c r="I188" s="102"/>
      <c r="J188" s="102"/>
      <c r="K188" s="102"/>
      <c r="L188" s="102"/>
      <c r="M188" s="108"/>
      <c r="N188" s="105"/>
      <c r="O188" s="102"/>
      <c r="P188" s="102"/>
    </row>
    <row r="189" spans="1:16">
      <c r="A189" s="101"/>
      <c r="B189" s="101"/>
      <c r="C189" s="101"/>
      <c r="D189" s="101"/>
      <c r="E189" s="101"/>
      <c r="F189" s="101"/>
      <c r="G189" s="101"/>
      <c r="H189" s="101"/>
      <c r="I189" s="101"/>
      <c r="J189" s="101"/>
      <c r="K189" s="101"/>
      <c r="L189" s="101"/>
      <c r="M189" s="108"/>
      <c r="N189" s="105"/>
      <c r="O189" s="103"/>
      <c r="P189" s="102"/>
    </row>
    <row r="190" spans="1:16">
      <c r="A190" s="101"/>
      <c r="B190" s="101"/>
      <c r="C190" s="101"/>
      <c r="D190" s="101"/>
      <c r="E190" s="101"/>
      <c r="F190" s="101"/>
      <c r="G190" s="101"/>
      <c r="H190" s="101"/>
      <c r="I190" s="101"/>
      <c r="J190" s="101"/>
      <c r="K190" s="101"/>
      <c r="L190" s="101"/>
      <c r="M190" s="108"/>
      <c r="N190" s="105"/>
      <c r="O190" s="103"/>
      <c r="P190" s="102"/>
    </row>
    <row r="191" spans="1:16">
      <c r="A191" s="101"/>
      <c r="B191" s="101"/>
      <c r="C191" s="101"/>
      <c r="D191" s="101"/>
      <c r="E191" s="101"/>
      <c r="F191" s="101"/>
      <c r="G191" s="101"/>
      <c r="H191" s="101"/>
      <c r="I191" s="101"/>
      <c r="J191" s="101"/>
      <c r="K191" s="101"/>
      <c r="L191" s="101"/>
      <c r="M191" s="108"/>
      <c r="N191" s="105"/>
      <c r="O191" s="103"/>
      <c r="P191" s="102"/>
    </row>
    <row r="192" spans="1:16">
      <c r="A192" s="101"/>
      <c r="B192" s="101"/>
      <c r="C192" s="101"/>
      <c r="D192" s="101"/>
      <c r="E192" s="101"/>
      <c r="F192" s="101"/>
      <c r="G192" s="101"/>
      <c r="H192" s="101"/>
      <c r="I192" s="101"/>
      <c r="J192" s="101"/>
      <c r="K192" s="101"/>
      <c r="L192" s="101"/>
      <c r="M192" s="108"/>
      <c r="N192" s="105"/>
      <c r="O192" s="103"/>
      <c r="P192" s="101"/>
    </row>
    <row r="193" spans="1:16">
      <c r="A193" s="101"/>
      <c r="B193" s="101"/>
      <c r="C193" s="101"/>
      <c r="D193" s="101"/>
      <c r="E193" s="101"/>
      <c r="F193" s="101"/>
      <c r="G193" s="101"/>
      <c r="H193" s="101"/>
      <c r="I193" s="101"/>
      <c r="J193" s="101"/>
      <c r="K193" s="101"/>
      <c r="L193" s="101"/>
      <c r="M193" s="108"/>
      <c r="N193" s="105"/>
      <c r="O193" s="103"/>
      <c r="P193" s="102"/>
    </row>
    <row r="194" spans="1:16">
      <c r="A194" s="101"/>
      <c r="B194" s="101"/>
      <c r="C194" s="101"/>
      <c r="D194" s="101"/>
      <c r="E194" s="101"/>
      <c r="F194" s="101"/>
      <c r="G194" s="101"/>
      <c r="H194" s="101"/>
      <c r="I194" s="101"/>
      <c r="J194" s="101"/>
      <c r="K194" s="101"/>
      <c r="L194" s="101"/>
      <c r="M194" s="108"/>
      <c r="N194" s="105"/>
      <c r="O194" s="103"/>
      <c r="P194" s="102"/>
    </row>
    <row r="195" spans="1:16">
      <c r="A195" s="101"/>
      <c r="B195" s="101"/>
      <c r="C195" s="101"/>
      <c r="D195" s="101"/>
      <c r="E195" s="101"/>
      <c r="F195" s="101"/>
      <c r="G195" s="101"/>
      <c r="H195" s="101"/>
      <c r="I195" s="101"/>
      <c r="J195" s="101"/>
      <c r="K195" s="101"/>
      <c r="L195" s="101"/>
      <c r="M195" s="108"/>
      <c r="N195" s="105"/>
      <c r="O195" s="103"/>
      <c r="P195" s="102"/>
    </row>
    <row r="196" spans="1:16">
      <c r="A196" s="101"/>
      <c r="B196" s="101"/>
      <c r="C196" s="101"/>
      <c r="D196" s="101"/>
      <c r="E196" s="101"/>
      <c r="F196" s="101"/>
      <c r="G196" s="101"/>
      <c r="H196" s="101"/>
      <c r="I196" s="101"/>
      <c r="J196" s="101"/>
      <c r="K196" s="101"/>
      <c r="L196" s="101"/>
      <c r="M196" s="108"/>
      <c r="N196" s="105"/>
      <c r="O196" s="103"/>
      <c r="P196" s="101"/>
    </row>
    <row r="197" spans="1:16">
      <c r="A197" s="101"/>
      <c r="B197" s="101"/>
      <c r="C197" s="101"/>
      <c r="D197" s="101"/>
      <c r="E197" s="101"/>
      <c r="F197" s="101"/>
      <c r="G197" s="101"/>
      <c r="H197" s="102"/>
      <c r="I197" s="102"/>
      <c r="J197" s="102"/>
      <c r="K197" s="102"/>
      <c r="L197" s="102"/>
      <c r="M197" s="108"/>
      <c r="N197" s="105"/>
      <c r="O197" s="102"/>
      <c r="P197" s="102"/>
    </row>
    <row r="198" spans="1:16">
      <c r="A198" s="101"/>
      <c r="B198" s="101"/>
      <c r="C198" s="101"/>
      <c r="D198" s="101"/>
      <c r="E198" s="101"/>
      <c r="F198" s="101"/>
      <c r="G198" s="101"/>
      <c r="H198" s="101"/>
      <c r="I198" s="101"/>
      <c r="J198" s="101"/>
      <c r="K198" s="101"/>
      <c r="L198" s="101"/>
      <c r="M198" s="108"/>
      <c r="N198" s="105"/>
      <c r="O198" s="103"/>
      <c r="P198" s="102"/>
    </row>
    <row r="199" spans="1:16">
      <c r="A199" s="101"/>
      <c r="B199" s="101"/>
      <c r="C199" s="101"/>
      <c r="D199" s="101"/>
      <c r="E199" s="101"/>
      <c r="F199" s="101"/>
      <c r="G199" s="101"/>
      <c r="H199" s="101"/>
      <c r="I199" s="101"/>
      <c r="J199" s="101"/>
      <c r="K199" s="101"/>
      <c r="L199" s="101"/>
      <c r="M199" s="108"/>
      <c r="N199" s="105"/>
      <c r="O199" s="103"/>
      <c r="P199" s="102"/>
    </row>
    <row r="200" spans="1:16">
      <c r="A200" s="101"/>
      <c r="B200" s="101"/>
      <c r="C200" s="101"/>
      <c r="D200" s="101"/>
      <c r="E200" s="101"/>
      <c r="F200" s="101"/>
      <c r="G200" s="101"/>
      <c r="H200" s="101"/>
      <c r="I200" s="101"/>
      <c r="J200" s="101"/>
      <c r="K200" s="101"/>
      <c r="L200" s="101"/>
      <c r="M200" s="108"/>
      <c r="N200" s="105"/>
      <c r="O200" s="103"/>
      <c r="P200" s="101"/>
    </row>
    <row r="201" spans="1:16">
      <c r="A201" s="101"/>
      <c r="B201" s="101"/>
      <c r="C201" s="101"/>
      <c r="D201" s="101"/>
      <c r="E201" s="101"/>
      <c r="F201" s="101"/>
      <c r="G201" s="101"/>
      <c r="H201" s="102"/>
      <c r="I201" s="102"/>
      <c r="J201" s="102"/>
      <c r="K201" s="102"/>
      <c r="L201" s="102"/>
      <c r="M201" s="108"/>
      <c r="N201" s="105"/>
      <c r="O201" s="102"/>
      <c r="P201" s="102"/>
    </row>
    <row r="202" spans="1:16">
      <c r="A202" s="101"/>
      <c r="B202" s="101"/>
      <c r="C202" s="101"/>
      <c r="D202" s="101"/>
      <c r="E202" s="101"/>
      <c r="F202" s="101"/>
      <c r="G202" s="101"/>
      <c r="H202" s="101"/>
      <c r="I202" s="101"/>
      <c r="J202" s="101"/>
      <c r="K202" s="101"/>
      <c r="L202" s="101"/>
      <c r="M202" s="108"/>
      <c r="N202" s="105"/>
      <c r="O202" s="103"/>
      <c r="P202" s="101"/>
    </row>
    <row r="203" spans="1:16">
      <c r="A203" s="101"/>
      <c r="B203" s="101"/>
      <c r="C203" s="101"/>
      <c r="D203" s="101"/>
      <c r="E203" s="101"/>
      <c r="F203" s="101"/>
      <c r="G203" s="101"/>
      <c r="H203" s="101"/>
      <c r="I203" s="101"/>
      <c r="J203" s="101"/>
      <c r="K203" s="101"/>
      <c r="L203" s="101"/>
      <c r="M203" s="108"/>
      <c r="N203" s="105"/>
      <c r="O203" s="103"/>
      <c r="P203" s="102"/>
    </row>
    <row r="204" spans="1:16">
      <c r="A204" s="101"/>
      <c r="B204" s="101"/>
      <c r="C204" s="101"/>
      <c r="D204" s="101"/>
      <c r="E204" s="101"/>
      <c r="F204" s="101"/>
      <c r="G204" s="101"/>
      <c r="H204" s="102"/>
      <c r="I204" s="102"/>
      <c r="J204" s="102"/>
      <c r="K204" s="102"/>
      <c r="L204" s="102"/>
      <c r="M204" s="108"/>
      <c r="N204" s="105"/>
      <c r="O204" s="102"/>
      <c r="P204" s="102"/>
    </row>
    <row r="205" spans="1:16">
      <c r="A205" s="101"/>
      <c r="B205" s="101"/>
      <c r="C205" s="101"/>
      <c r="D205" s="101"/>
      <c r="E205" s="101"/>
      <c r="F205" s="101"/>
      <c r="G205" s="101"/>
      <c r="H205" s="101"/>
      <c r="I205" s="101"/>
      <c r="J205" s="101"/>
      <c r="K205" s="101"/>
      <c r="L205" s="101"/>
      <c r="M205" s="108"/>
      <c r="N205" s="105"/>
      <c r="O205" s="103"/>
      <c r="P205" s="101"/>
    </row>
    <row r="206" spans="1:16">
      <c r="A206" s="101"/>
      <c r="B206" s="101"/>
      <c r="C206" s="101"/>
      <c r="D206" s="101"/>
      <c r="E206" s="101"/>
      <c r="F206" s="101"/>
      <c r="G206" s="101"/>
      <c r="H206" s="101"/>
      <c r="I206" s="101"/>
      <c r="J206" s="101"/>
      <c r="K206" s="101"/>
      <c r="L206" s="101"/>
      <c r="M206" s="108"/>
      <c r="N206" s="105"/>
      <c r="O206" s="103"/>
      <c r="P206" s="102"/>
    </row>
    <row r="207" spans="1:16">
      <c r="A207" s="101"/>
      <c r="B207" s="101"/>
      <c r="C207" s="101"/>
      <c r="D207" s="101"/>
      <c r="E207" s="101"/>
      <c r="F207" s="101"/>
      <c r="G207" s="101"/>
      <c r="H207" s="102"/>
      <c r="I207" s="102"/>
      <c r="J207" s="102"/>
      <c r="K207" s="102"/>
      <c r="L207" s="102"/>
      <c r="M207" s="108"/>
      <c r="N207" s="105"/>
      <c r="O207" s="102"/>
      <c r="P207" s="102"/>
    </row>
    <row r="208" spans="1:16">
      <c r="A208" s="101"/>
      <c r="B208" s="101"/>
      <c r="C208" s="101"/>
      <c r="D208" s="101"/>
      <c r="E208" s="101"/>
      <c r="F208" s="101"/>
      <c r="G208" s="101"/>
      <c r="H208" s="101"/>
      <c r="I208" s="101"/>
      <c r="J208" s="101"/>
      <c r="K208" s="101"/>
      <c r="L208" s="101"/>
      <c r="M208" s="108"/>
      <c r="N208" s="105"/>
      <c r="O208" s="103"/>
      <c r="P208" s="102"/>
    </row>
    <row r="209" spans="1:16">
      <c r="A209" s="101"/>
      <c r="B209" s="101"/>
      <c r="C209" s="101"/>
      <c r="D209" s="101"/>
      <c r="E209" s="101"/>
      <c r="F209" s="101"/>
      <c r="G209" s="101"/>
      <c r="H209" s="101"/>
      <c r="I209" s="101"/>
      <c r="J209" s="101"/>
      <c r="K209" s="101"/>
      <c r="L209" s="101"/>
      <c r="M209" s="108"/>
      <c r="N209" s="105"/>
      <c r="O209" s="103"/>
      <c r="P209" s="102"/>
    </row>
    <row r="210" spans="1:16">
      <c r="A210" s="101"/>
      <c r="B210" s="101"/>
      <c r="C210" s="101"/>
      <c r="D210" s="101"/>
      <c r="E210" s="101"/>
      <c r="F210" s="101"/>
      <c r="G210" s="101"/>
      <c r="H210" s="101"/>
      <c r="I210" s="101"/>
      <c r="J210" s="101"/>
      <c r="K210" s="101"/>
      <c r="L210" s="101"/>
      <c r="M210" s="108"/>
      <c r="N210" s="105"/>
      <c r="O210" s="103"/>
      <c r="P210" s="101"/>
    </row>
    <row r="211" spans="1:16">
      <c r="A211" s="101"/>
      <c r="B211" s="101"/>
      <c r="C211" s="101"/>
      <c r="D211" s="101"/>
      <c r="E211" s="101"/>
      <c r="F211" s="101"/>
      <c r="G211" s="101"/>
      <c r="H211" s="102"/>
      <c r="I211" s="102"/>
      <c r="J211" s="102"/>
      <c r="K211" s="102"/>
      <c r="L211" s="102"/>
      <c r="M211" s="108"/>
      <c r="N211" s="105"/>
      <c r="O211" s="102"/>
      <c r="P211" s="102"/>
    </row>
    <row r="212" spans="1:16">
      <c r="A212" s="101"/>
      <c r="B212" s="101"/>
      <c r="C212" s="101"/>
      <c r="D212" s="101"/>
      <c r="E212" s="101"/>
      <c r="F212" s="101"/>
      <c r="G212" s="101"/>
      <c r="H212" s="101"/>
      <c r="I212" s="101"/>
      <c r="J212" s="101"/>
      <c r="K212" s="101"/>
      <c r="L212" s="101"/>
      <c r="M212" s="108"/>
      <c r="N212" s="105"/>
      <c r="O212" s="103"/>
      <c r="P212" s="102"/>
    </row>
    <row r="213" spans="1:16">
      <c r="A213" s="101"/>
      <c r="B213" s="101"/>
      <c r="C213" s="101"/>
      <c r="D213" s="101"/>
      <c r="E213" s="101"/>
      <c r="F213" s="101"/>
      <c r="G213" s="101"/>
      <c r="H213" s="101"/>
      <c r="I213" s="101"/>
      <c r="J213" s="101"/>
      <c r="K213" s="101"/>
      <c r="L213" s="101"/>
      <c r="M213" s="108"/>
      <c r="N213" s="105"/>
      <c r="O213" s="103"/>
      <c r="P213" s="102"/>
    </row>
    <row r="214" spans="1:16">
      <c r="A214" s="101"/>
      <c r="B214" s="101"/>
      <c r="C214" s="101"/>
      <c r="D214" s="101"/>
      <c r="E214" s="101"/>
      <c r="F214" s="101"/>
      <c r="G214" s="101"/>
      <c r="H214" s="102"/>
      <c r="I214" s="102"/>
      <c r="J214" s="102"/>
      <c r="K214" s="102"/>
      <c r="L214" s="102"/>
      <c r="M214" s="108"/>
      <c r="N214" s="105"/>
      <c r="O214" s="102"/>
      <c r="P214" s="102"/>
    </row>
    <row r="215" spans="1:16">
      <c r="A215" s="101"/>
      <c r="B215" s="101"/>
      <c r="C215" s="101"/>
      <c r="D215" s="101"/>
      <c r="E215" s="101"/>
      <c r="F215" s="101"/>
      <c r="G215" s="101"/>
      <c r="H215" s="102"/>
      <c r="I215" s="102"/>
      <c r="J215" s="102"/>
      <c r="K215" s="102"/>
      <c r="L215" s="102"/>
      <c r="M215" s="108"/>
      <c r="N215" s="105"/>
      <c r="O215" s="102"/>
      <c r="P215" s="102"/>
    </row>
    <row r="216" spans="1:16">
      <c r="A216" s="101"/>
      <c r="B216" s="101"/>
      <c r="C216" s="101"/>
      <c r="D216" s="101"/>
      <c r="E216" s="101"/>
      <c r="F216" s="101"/>
      <c r="G216" s="101"/>
      <c r="H216" s="101"/>
      <c r="I216" s="101"/>
      <c r="J216" s="101"/>
      <c r="K216" s="101"/>
      <c r="L216" s="101"/>
      <c r="M216" s="108"/>
      <c r="N216" s="105"/>
      <c r="O216" s="103"/>
      <c r="P216" s="101"/>
    </row>
    <row r="217" spans="1:16">
      <c r="A217" s="101"/>
      <c r="B217" s="101"/>
      <c r="C217" s="101"/>
      <c r="D217" s="101"/>
      <c r="E217" s="101"/>
      <c r="F217" s="101"/>
      <c r="G217" s="101"/>
      <c r="H217" s="101"/>
      <c r="I217" s="101"/>
      <c r="J217" s="101"/>
      <c r="K217" s="101"/>
      <c r="L217" s="101"/>
      <c r="M217" s="108"/>
      <c r="N217" s="105"/>
      <c r="O217" s="103"/>
      <c r="P217" s="102"/>
    </row>
    <row r="218" spans="1:16">
      <c r="A218" s="101"/>
      <c r="B218" s="101"/>
      <c r="C218" s="101"/>
      <c r="D218" s="101"/>
      <c r="E218" s="101"/>
      <c r="F218" s="101"/>
      <c r="G218" s="101"/>
      <c r="H218" s="101"/>
      <c r="I218" s="101"/>
      <c r="J218" s="101"/>
      <c r="K218" s="101"/>
      <c r="L218" s="101"/>
      <c r="M218" s="108"/>
      <c r="N218" s="105"/>
      <c r="O218" s="103"/>
      <c r="P218" s="102"/>
    </row>
    <row r="219" spans="1:16">
      <c r="A219" s="101"/>
      <c r="B219" s="101"/>
      <c r="C219" s="101"/>
      <c r="D219" s="101"/>
      <c r="E219" s="101"/>
      <c r="F219" s="101"/>
      <c r="G219" s="101"/>
      <c r="H219" s="102"/>
      <c r="I219" s="102"/>
      <c r="J219" s="102"/>
      <c r="K219" s="102"/>
      <c r="L219" s="102"/>
      <c r="M219" s="108"/>
      <c r="N219" s="105"/>
      <c r="O219" s="102"/>
      <c r="P219" s="102"/>
    </row>
    <row r="220" spans="1:16">
      <c r="A220" s="101"/>
      <c r="B220" s="101"/>
      <c r="C220" s="101"/>
      <c r="D220" s="101"/>
      <c r="E220" s="101"/>
      <c r="F220" s="101"/>
      <c r="G220" s="101"/>
      <c r="H220" s="101"/>
      <c r="I220" s="101"/>
      <c r="J220" s="101"/>
      <c r="K220" s="101"/>
      <c r="L220" s="101"/>
      <c r="M220" s="108"/>
      <c r="N220" s="105"/>
      <c r="O220" s="103"/>
      <c r="P220" s="102"/>
    </row>
    <row r="221" spans="1:16">
      <c r="A221" s="101"/>
      <c r="B221" s="101"/>
      <c r="C221" s="101"/>
      <c r="D221" s="101"/>
      <c r="E221" s="101"/>
      <c r="F221" s="101"/>
      <c r="G221" s="101"/>
      <c r="H221" s="102"/>
      <c r="I221" s="102"/>
      <c r="J221" s="102"/>
      <c r="K221" s="102"/>
      <c r="L221" s="102"/>
      <c r="M221" s="108"/>
      <c r="N221" s="105"/>
      <c r="O221" s="102"/>
      <c r="P221" s="102"/>
    </row>
    <row r="222" spans="1:16">
      <c r="A222" s="101"/>
      <c r="B222" s="101"/>
      <c r="C222" s="101"/>
      <c r="D222" s="101"/>
      <c r="E222" s="101"/>
      <c r="F222" s="101"/>
      <c r="G222" s="101"/>
      <c r="H222" s="102"/>
      <c r="I222" s="102"/>
      <c r="J222" s="102"/>
      <c r="K222" s="102"/>
      <c r="L222" s="102"/>
      <c r="M222" s="108"/>
      <c r="N222" s="105"/>
      <c r="O222" s="102"/>
      <c r="P222" s="102"/>
    </row>
    <row r="223" spans="1:16">
      <c r="A223" s="101"/>
      <c r="B223" s="101"/>
      <c r="C223" s="101"/>
      <c r="D223" s="101"/>
      <c r="E223" s="101"/>
      <c r="F223" s="101"/>
      <c r="G223" s="101"/>
      <c r="H223" s="102"/>
      <c r="I223" s="102"/>
      <c r="J223" s="102"/>
      <c r="K223" s="102"/>
      <c r="L223" s="102"/>
      <c r="M223" s="108"/>
      <c r="N223" s="105"/>
      <c r="O223" s="102"/>
      <c r="P223" s="102"/>
    </row>
    <row r="224" spans="1:16">
      <c r="A224" s="101"/>
      <c r="B224" s="101"/>
      <c r="C224" s="101"/>
      <c r="D224" s="101"/>
      <c r="E224" s="101"/>
      <c r="F224" s="101"/>
      <c r="G224" s="101"/>
      <c r="H224" s="102"/>
      <c r="I224" s="102"/>
      <c r="J224" s="102"/>
      <c r="K224" s="102"/>
      <c r="L224" s="102"/>
      <c r="M224" s="108"/>
      <c r="N224" s="105"/>
      <c r="O224" s="102"/>
      <c r="P224" s="102"/>
    </row>
    <row r="225" spans="1:16">
      <c r="A225" s="101"/>
      <c r="B225" s="101"/>
      <c r="C225" s="101"/>
      <c r="D225" s="101"/>
      <c r="E225" s="101"/>
      <c r="F225" s="101"/>
      <c r="G225" s="101"/>
      <c r="H225" s="102"/>
      <c r="I225" s="102"/>
      <c r="J225" s="102"/>
      <c r="K225" s="102"/>
      <c r="L225" s="102"/>
      <c r="M225" s="108"/>
      <c r="N225" s="105"/>
      <c r="O225" s="102"/>
      <c r="P225" s="102"/>
    </row>
    <row r="226" spans="1:16">
      <c r="A226" s="101"/>
      <c r="B226" s="101"/>
      <c r="C226" s="101"/>
      <c r="D226" s="101"/>
      <c r="E226" s="101"/>
      <c r="F226" s="101"/>
      <c r="G226" s="101"/>
      <c r="H226" s="101"/>
      <c r="I226" s="101"/>
      <c r="J226" s="101"/>
      <c r="K226" s="101"/>
      <c r="L226" s="101"/>
      <c r="M226" s="108"/>
      <c r="N226" s="105"/>
      <c r="O226" s="103"/>
      <c r="P226" s="102"/>
    </row>
    <row r="227" spans="1:16">
      <c r="A227" s="101"/>
      <c r="B227" s="101"/>
      <c r="C227" s="101"/>
      <c r="D227" s="101"/>
      <c r="E227" s="101"/>
      <c r="F227" s="101"/>
      <c r="G227" s="101"/>
      <c r="H227" s="101"/>
      <c r="I227" s="101"/>
      <c r="J227" s="101"/>
      <c r="K227" s="101"/>
      <c r="L227" s="101"/>
      <c r="M227" s="108"/>
      <c r="N227" s="105"/>
      <c r="O227" s="103"/>
      <c r="P227" s="102"/>
    </row>
    <row r="228" spans="1:16">
      <c r="A228" s="101"/>
      <c r="B228" s="101"/>
      <c r="C228" s="101"/>
      <c r="D228" s="101"/>
      <c r="E228" s="101"/>
      <c r="F228" s="101"/>
      <c r="G228" s="101"/>
      <c r="H228" s="101"/>
      <c r="I228" s="101"/>
      <c r="J228" s="101"/>
      <c r="K228" s="101"/>
      <c r="L228" s="101"/>
      <c r="M228" s="108"/>
      <c r="N228" s="105"/>
      <c r="O228" s="103"/>
      <c r="P228" s="102"/>
    </row>
    <row r="229" spans="1:16">
      <c r="A229" s="101"/>
      <c r="B229" s="101"/>
      <c r="C229" s="101"/>
      <c r="D229" s="101"/>
      <c r="E229" s="101"/>
      <c r="F229" s="101"/>
      <c r="G229" s="101"/>
      <c r="H229" s="101"/>
      <c r="I229" s="101"/>
      <c r="J229" s="101"/>
      <c r="K229" s="101"/>
      <c r="L229" s="101"/>
      <c r="M229" s="108"/>
      <c r="N229" s="105"/>
      <c r="O229" s="103"/>
      <c r="P229" s="101"/>
    </row>
    <row r="230" spans="1:16">
      <c r="A230" s="101"/>
      <c r="B230" s="101"/>
      <c r="C230" s="101"/>
      <c r="D230" s="101"/>
      <c r="E230" s="101"/>
      <c r="F230" s="101"/>
      <c r="G230" s="101"/>
      <c r="H230" s="101"/>
      <c r="I230" s="101"/>
      <c r="J230" s="101"/>
      <c r="K230" s="101"/>
      <c r="L230" s="101"/>
      <c r="M230" s="108"/>
      <c r="N230" s="105"/>
      <c r="O230" s="103"/>
      <c r="P230" s="101"/>
    </row>
    <row r="231" spans="1:16">
      <c r="A231" s="101"/>
      <c r="B231" s="101"/>
      <c r="C231" s="101"/>
      <c r="D231" s="101"/>
      <c r="E231" s="101"/>
      <c r="F231" s="101"/>
      <c r="G231" s="101"/>
      <c r="H231" s="101"/>
      <c r="I231" s="101"/>
      <c r="J231" s="101"/>
      <c r="K231" s="101"/>
      <c r="L231" s="101"/>
      <c r="M231" s="108"/>
      <c r="N231" s="105"/>
      <c r="O231" s="103"/>
      <c r="P231" s="102"/>
    </row>
    <row r="232" spans="1:16">
      <c r="A232" s="101"/>
      <c r="B232" s="101"/>
      <c r="C232" s="101"/>
      <c r="D232" s="101"/>
      <c r="E232" s="101"/>
      <c r="F232" s="101"/>
      <c r="G232" s="101"/>
      <c r="H232" s="101"/>
      <c r="I232" s="101"/>
      <c r="J232" s="101"/>
      <c r="K232" s="101"/>
      <c r="L232" s="101"/>
      <c r="M232" s="108"/>
      <c r="N232" s="105"/>
      <c r="O232" s="103"/>
      <c r="P232" s="102"/>
    </row>
    <row r="233" spans="1:16">
      <c r="A233" s="101"/>
      <c r="B233" s="101"/>
      <c r="C233" s="101"/>
      <c r="D233" s="101"/>
      <c r="E233" s="101"/>
      <c r="F233" s="101"/>
      <c r="G233" s="101"/>
      <c r="H233" s="101"/>
      <c r="I233" s="101"/>
      <c r="J233" s="101"/>
      <c r="K233" s="101"/>
      <c r="L233" s="101"/>
      <c r="M233" s="108"/>
      <c r="N233" s="105"/>
      <c r="O233" s="103"/>
      <c r="P233" s="102"/>
    </row>
    <row r="234" spans="1:16">
      <c r="A234" s="101"/>
      <c r="B234" s="101"/>
      <c r="C234" s="101"/>
      <c r="D234" s="101"/>
      <c r="E234" s="101"/>
      <c r="F234" s="101"/>
      <c r="G234" s="101"/>
      <c r="H234" s="102"/>
      <c r="I234" s="102"/>
      <c r="J234" s="102"/>
      <c r="K234" s="102"/>
      <c r="L234" s="102"/>
      <c r="M234" s="108"/>
      <c r="N234" s="105"/>
      <c r="O234" s="102"/>
      <c r="P234" s="102"/>
    </row>
    <row r="235" spans="1:16">
      <c r="A235" s="101"/>
      <c r="B235" s="101"/>
      <c r="C235" s="101"/>
      <c r="D235" s="101"/>
      <c r="E235" s="101"/>
      <c r="F235" s="101"/>
      <c r="G235" s="101"/>
      <c r="H235" s="102"/>
      <c r="I235" s="102"/>
      <c r="J235" s="102"/>
      <c r="K235" s="102"/>
      <c r="L235" s="102"/>
      <c r="M235" s="108"/>
      <c r="N235" s="105"/>
      <c r="O235" s="102"/>
      <c r="P235" s="102"/>
    </row>
    <row r="236" spans="1:16">
      <c r="A236" s="101"/>
      <c r="B236" s="101"/>
      <c r="C236" s="101"/>
      <c r="D236" s="101"/>
      <c r="E236" s="101"/>
      <c r="F236" s="101"/>
      <c r="G236" s="101"/>
      <c r="H236" s="101"/>
      <c r="I236" s="101"/>
      <c r="J236" s="101"/>
      <c r="K236" s="101"/>
      <c r="L236" s="101"/>
      <c r="M236" s="108"/>
      <c r="N236" s="105"/>
      <c r="O236" s="103"/>
      <c r="P236" s="102"/>
    </row>
    <row r="237" spans="1:16">
      <c r="A237" s="101"/>
      <c r="B237" s="101"/>
      <c r="C237" s="101"/>
      <c r="D237" s="101"/>
      <c r="E237" s="101"/>
      <c r="F237" s="101"/>
      <c r="G237" s="101"/>
      <c r="H237" s="101"/>
      <c r="I237" s="101"/>
      <c r="J237" s="101"/>
      <c r="K237" s="101"/>
      <c r="L237" s="101"/>
      <c r="M237" s="108"/>
      <c r="N237" s="105"/>
      <c r="O237" s="103"/>
      <c r="P237" s="101"/>
    </row>
    <row r="238" spans="1:16">
      <c r="A238" s="101"/>
      <c r="B238" s="101"/>
      <c r="C238" s="101"/>
      <c r="D238" s="101"/>
      <c r="E238" s="101"/>
      <c r="F238" s="101"/>
      <c r="G238" s="101"/>
      <c r="H238" s="102"/>
      <c r="I238" s="102"/>
      <c r="J238" s="102"/>
      <c r="K238" s="102"/>
      <c r="L238" s="102"/>
      <c r="M238" s="108"/>
      <c r="N238" s="105"/>
      <c r="O238" s="102"/>
      <c r="P238" s="102"/>
    </row>
    <row r="239" spans="1:16">
      <c r="A239" s="101"/>
      <c r="B239" s="101"/>
      <c r="C239" s="101"/>
      <c r="D239" s="101"/>
      <c r="E239" s="101"/>
      <c r="F239" s="101"/>
      <c r="G239" s="101"/>
      <c r="H239" s="101"/>
      <c r="I239" s="101"/>
      <c r="J239" s="101"/>
      <c r="K239" s="101"/>
      <c r="L239" s="101"/>
      <c r="M239" s="108"/>
      <c r="N239" s="105"/>
      <c r="O239" s="103"/>
      <c r="P239" s="101"/>
    </row>
    <row r="240" spans="1:16">
      <c r="A240" s="101"/>
      <c r="B240" s="101"/>
      <c r="C240" s="101"/>
      <c r="D240" s="101"/>
      <c r="E240" s="101"/>
      <c r="F240" s="101"/>
      <c r="G240" s="101"/>
      <c r="H240" s="102"/>
      <c r="I240" s="102"/>
      <c r="J240" s="102"/>
      <c r="K240" s="102"/>
      <c r="L240" s="102"/>
      <c r="M240" s="108"/>
      <c r="N240" s="105"/>
      <c r="O240" s="102"/>
      <c r="P240" s="102"/>
    </row>
    <row r="241" spans="1:16">
      <c r="A241" s="101"/>
      <c r="B241" s="101"/>
      <c r="C241" s="101"/>
      <c r="D241" s="101"/>
      <c r="E241" s="101"/>
      <c r="F241" s="101"/>
      <c r="G241" s="101"/>
      <c r="H241" s="102"/>
      <c r="I241" s="102"/>
      <c r="J241" s="102"/>
      <c r="K241" s="102"/>
      <c r="L241" s="102"/>
      <c r="M241" s="108"/>
      <c r="N241" s="105"/>
      <c r="O241" s="102"/>
      <c r="P241" s="102"/>
    </row>
    <row r="242" spans="1:16">
      <c r="A242" s="101"/>
      <c r="B242" s="101"/>
      <c r="C242" s="101"/>
      <c r="D242" s="101"/>
      <c r="E242" s="101"/>
      <c r="F242" s="101"/>
      <c r="G242" s="101"/>
      <c r="H242" s="101"/>
      <c r="I242" s="101"/>
      <c r="J242" s="101"/>
      <c r="K242" s="101"/>
      <c r="L242" s="101"/>
      <c r="M242" s="108"/>
      <c r="N242" s="105"/>
      <c r="O242" s="103"/>
      <c r="P242" s="101"/>
    </row>
    <row r="243" spans="1:16">
      <c r="A243" s="101"/>
      <c r="B243" s="101"/>
      <c r="C243" s="101"/>
      <c r="D243" s="101"/>
      <c r="E243" s="101"/>
      <c r="F243" s="101"/>
      <c r="G243" s="101"/>
      <c r="H243" s="101"/>
      <c r="I243" s="101"/>
      <c r="J243" s="101"/>
      <c r="K243" s="101"/>
      <c r="L243" s="101"/>
      <c r="M243" s="108"/>
      <c r="N243" s="105"/>
      <c r="O243" s="103"/>
      <c r="P243" s="102"/>
    </row>
    <row r="244" spans="1:16">
      <c r="A244" s="101"/>
      <c r="B244" s="101"/>
      <c r="C244" s="101"/>
      <c r="D244" s="101"/>
      <c r="E244" s="101"/>
      <c r="F244" s="101"/>
      <c r="G244" s="101"/>
      <c r="H244" s="101"/>
      <c r="I244" s="101"/>
      <c r="J244" s="101"/>
      <c r="K244" s="101"/>
      <c r="L244" s="101"/>
      <c r="M244" s="108"/>
      <c r="N244" s="105"/>
      <c r="O244" s="103"/>
      <c r="P244" s="102"/>
    </row>
    <row r="245" spans="1:16">
      <c r="A245" s="101"/>
      <c r="B245" s="101"/>
      <c r="C245" s="101"/>
      <c r="D245" s="101"/>
      <c r="E245" s="101"/>
      <c r="F245" s="101"/>
      <c r="G245" s="101"/>
      <c r="H245" s="101"/>
      <c r="I245" s="101"/>
      <c r="J245" s="101"/>
      <c r="K245" s="101"/>
      <c r="L245" s="101"/>
      <c r="M245" s="108"/>
      <c r="N245" s="105"/>
      <c r="O245" s="103"/>
      <c r="P245" s="101"/>
    </row>
    <row r="246" spans="1:16">
      <c r="A246" s="101"/>
      <c r="B246" s="101"/>
      <c r="C246" s="101"/>
      <c r="D246" s="101"/>
      <c r="E246" s="101"/>
      <c r="F246" s="101"/>
      <c r="G246" s="101"/>
      <c r="H246" s="101"/>
      <c r="I246" s="101"/>
      <c r="J246" s="101"/>
      <c r="K246" s="101"/>
      <c r="L246" s="101"/>
      <c r="M246" s="108"/>
      <c r="N246" s="105"/>
      <c r="O246" s="103"/>
      <c r="P246" s="102"/>
    </row>
    <row r="247" spans="1:16">
      <c r="A247" s="101"/>
      <c r="B247" s="101"/>
      <c r="C247" s="101"/>
      <c r="D247" s="101"/>
      <c r="E247" s="101"/>
      <c r="F247" s="101"/>
      <c r="G247" s="101"/>
      <c r="H247" s="102"/>
      <c r="I247" s="102"/>
      <c r="J247" s="102"/>
      <c r="K247" s="102"/>
      <c r="L247" s="102"/>
      <c r="M247" s="108"/>
      <c r="N247" s="105"/>
      <c r="O247" s="102"/>
      <c r="P247" s="102"/>
    </row>
    <row r="248" spans="1:16">
      <c r="A248" s="101"/>
      <c r="B248" s="101"/>
      <c r="C248" s="101"/>
      <c r="D248" s="101"/>
      <c r="E248" s="101"/>
      <c r="F248" s="101"/>
      <c r="G248" s="101"/>
      <c r="H248" s="101"/>
      <c r="I248" s="101"/>
      <c r="J248" s="101"/>
      <c r="K248" s="101"/>
      <c r="L248" s="101"/>
      <c r="M248" s="108"/>
      <c r="N248" s="105"/>
      <c r="O248" s="103"/>
      <c r="P248" s="101"/>
    </row>
    <row r="249" spans="1:16">
      <c r="A249" s="101"/>
      <c r="B249" s="101"/>
      <c r="C249" s="101"/>
      <c r="D249" s="101"/>
      <c r="E249" s="101"/>
      <c r="F249" s="101"/>
      <c r="G249" s="101"/>
      <c r="H249" s="102"/>
      <c r="I249" s="102"/>
      <c r="J249" s="102"/>
      <c r="K249" s="102"/>
      <c r="L249" s="102"/>
      <c r="M249" s="108"/>
      <c r="N249" s="105"/>
      <c r="O249" s="102"/>
      <c r="P249" s="102"/>
    </row>
    <row r="250" spans="1:16">
      <c r="A250" s="101"/>
      <c r="B250" s="101"/>
      <c r="C250" s="101"/>
      <c r="D250" s="101"/>
      <c r="E250" s="101"/>
      <c r="F250" s="101"/>
      <c r="G250" s="101"/>
      <c r="H250" s="101"/>
      <c r="I250" s="101"/>
      <c r="J250" s="101"/>
      <c r="K250" s="101"/>
      <c r="L250" s="101"/>
      <c r="M250" s="108"/>
      <c r="N250" s="105"/>
      <c r="O250" s="103"/>
      <c r="P250" s="102"/>
    </row>
    <row r="251" spans="1:16">
      <c r="A251" s="101"/>
      <c r="B251" s="101"/>
      <c r="C251" s="101"/>
      <c r="D251" s="101"/>
      <c r="E251" s="101"/>
      <c r="F251" s="101"/>
      <c r="G251" s="101"/>
      <c r="H251" s="102"/>
      <c r="I251" s="102"/>
      <c r="J251" s="102"/>
      <c r="K251" s="102"/>
      <c r="L251" s="102"/>
      <c r="M251" s="108"/>
      <c r="N251" s="105"/>
      <c r="O251" s="102"/>
      <c r="P251" s="102"/>
    </row>
    <row r="252" spans="1:16">
      <c r="A252" s="101"/>
      <c r="B252" s="101"/>
      <c r="C252" s="101"/>
      <c r="D252" s="101"/>
      <c r="E252" s="101"/>
      <c r="F252" s="101"/>
      <c r="G252" s="101"/>
      <c r="H252" s="101"/>
      <c r="I252" s="101"/>
      <c r="J252" s="101"/>
      <c r="K252" s="101"/>
      <c r="L252" s="101"/>
      <c r="M252" s="108"/>
      <c r="N252" s="105"/>
      <c r="O252" s="103"/>
      <c r="P252" s="101"/>
    </row>
    <row r="253" spans="1:16">
      <c r="A253" s="101"/>
      <c r="B253" s="101"/>
      <c r="C253" s="101"/>
      <c r="D253" s="101"/>
      <c r="E253" s="101"/>
      <c r="F253" s="101"/>
      <c r="G253" s="101"/>
      <c r="H253" s="101"/>
      <c r="I253" s="101"/>
      <c r="J253" s="101"/>
      <c r="K253" s="101"/>
      <c r="L253" s="101"/>
      <c r="M253" s="108"/>
      <c r="N253" s="105"/>
      <c r="O253" s="103"/>
      <c r="P253" s="102"/>
    </row>
    <row r="254" spans="1:16">
      <c r="A254" s="101"/>
      <c r="B254" s="101"/>
      <c r="C254" s="101"/>
      <c r="D254" s="101"/>
      <c r="E254" s="101"/>
      <c r="F254" s="101"/>
      <c r="G254" s="101"/>
      <c r="H254" s="101"/>
      <c r="I254" s="101"/>
      <c r="J254" s="101"/>
      <c r="K254" s="101"/>
      <c r="L254" s="101"/>
      <c r="M254" s="108"/>
      <c r="N254" s="105"/>
      <c r="O254" s="103"/>
      <c r="P254" s="102"/>
    </row>
    <row r="255" spans="1:16">
      <c r="A255" s="101"/>
      <c r="B255" s="101"/>
      <c r="C255" s="101"/>
      <c r="D255" s="101"/>
      <c r="E255" s="101"/>
      <c r="F255" s="101"/>
      <c r="G255" s="101"/>
      <c r="H255" s="102"/>
      <c r="I255" s="102"/>
      <c r="J255" s="102"/>
      <c r="K255" s="102"/>
      <c r="L255" s="102"/>
      <c r="M255" s="108"/>
      <c r="N255" s="105"/>
      <c r="O255" s="102"/>
      <c r="P255" s="102"/>
    </row>
    <row r="256" spans="1:16">
      <c r="A256" s="101"/>
      <c r="B256" s="101"/>
      <c r="C256" s="101"/>
      <c r="D256" s="101"/>
      <c r="E256" s="101"/>
      <c r="F256" s="101"/>
      <c r="G256" s="101"/>
      <c r="H256" s="101"/>
      <c r="I256" s="101"/>
      <c r="J256" s="101"/>
      <c r="K256" s="101"/>
      <c r="L256" s="101"/>
      <c r="M256" s="108"/>
      <c r="N256" s="105"/>
      <c r="O256" s="103"/>
      <c r="P256" s="102"/>
    </row>
    <row r="257" spans="1:16">
      <c r="A257" s="101"/>
      <c r="B257" s="101"/>
      <c r="C257" s="101"/>
      <c r="D257" s="101"/>
      <c r="E257" s="101"/>
      <c r="F257" s="101"/>
      <c r="G257" s="101"/>
      <c r="H257" s="101"/>
      <c r="I257" s="101"/>
      <c r="J257" s="101"/>
      <c r="K257" s="101"/>
      <c r="L257" s="101"/>
      <c r="M257" s="108"/>
      <c r="N257" s="105"/>
      <c r="O257" s="103"/>
      <c r="P257" s="102"/>
    </row>
    <row r="258" spans="1:16">
      <c r="A258" s="101"/>
      <c r="B258" s="101"/>
      <c r="C258" s="101"/>
      <c r="D258" s="101"/>
      <c r="E258" s="101"/>
      <c r="F258" s="101"/>
      <c r="G258" s="101"/>
      <c r="H258" s="101"/>
      <c r="I258" s="101"/>
      <c r="J258" s="101"/>
      <c r="K258" s="101"/>
      <c r="L258" s="101"/>
      <c r="M258" s="108"/>
      <c r="N258" s="105"/>
      <c r="O258" s="103"/>
      <c r="P258" s="102"/>
    </row>
    <row r="259" spans="1:16">
      <c r="A259" s="101"/>
      <c r="B259" s="101"/>
      <c r="C259" s="101"/>
      <c r="D259" s="101"/>
      <c r="E259" s="101"/>
      <c r="F259" s="101"/>
      <c r="G259" s="101"/>
      <c r="H259" s="101"/>
      <c r="I259" s="101"/>
      <c r="J259" s="101"/>
      <c r="K259" s="101"/>
      <c r="L259" s="101"/>
      <c r="M259" s="108"/>
      <c r="N259" s="105"/>
      <c r="O259" s="103"/>
      <c r="P259" s="102"/>
    </row>
    <row r="260" spans="1:16">
      <c r="A260" s="101"/>
      <c r="B260" s="101"/>
      <c r="C260" s="101"/>
      <c r="D260" s="101"/>
      <c r="E260" s="101"/>
      <c r="F260" s="101"/>
      <c r="G260" s="101"/>
      <c r="H260" s="101"/>
      <c r="I260" s="101"/>
      <c r="J260" s="101"/>
      <c r="K260" s="101"/>
      <c r="L260" s="101"/>
      <c r="M260" s="108"/>
      <c r="N260" s="105"/>
      <c r="O260" s="103"/>
      <c r="P260" s="102"/>
    </row>
    <row r="261" spans="1:16">
      <c r="A261" s="101"/>
      <c r="B261" s="101"/>
      <c r="C261" s="101"/>
      <c r="D261" s="101"/>
      <c r="E261" s="101"/>
      <c r="F261" s="101"/>
      <c r="G261" s="101"/>
      <c r="H261" s="101"/>
      <c r="I261" s="101"/>
      <c r="J261" s="101"/>
      <c r="K261" s="101"/>
      <c r="L261" s="101"/>
      <c r="M261" s="108"/>
      <c r="N261" s="105"/>
      <c r="O261" s="103"/>
      <c r="P261" s="101"/>
    </row>
    <row r="262" spans="1:16">
      <c r="A262" s="101"/>
      <c r="B262" s="101"/>
      <c r="C262" s="101"/>
      <c r="D262" s="101"/>
      <c r="E262" s="101"/>
      <c r="F262" s="101"/>
      <c r="G262" s="101"/>
      <c r="H262" s="101"/>
      <c r="I262" s="101"/>
      <c r="J262" s="101"/>
      <c r="K262" s="101"/>
      <c r="L262" s="101"/>
      <c r="M262" s="108"/>
      <c r="N262" s="105"/>
      <c r="O262" s="103"/>
      <c r="P262" s="101"/>
    </row>
    <row r="263" spans="1:16">
      <c r="A263" s="101"/>
      <c r="B263" s="101"/>
      <c r="C263" s="101"/>
      <c r="D263" s="101"/>
      <c r="E263" s="101"/>
      <c r="F263" s="101"/>
      <c r="G263" s="101"/>
      <c r="H263" s="102"/>
      <c r="I263" s="102"/>
      <c r="J263" s="102"/>
      <c r="K263" s="102"/>
      <c r="L263" s="102"/>
      <c r="M263" s="108"/>
      <c r="N263" s="105"/>
      <c r="O263" s="102"/>
      <c r="P263" s="102"/>
    </row>
    <row r="264" spans="1:16">
      <c r="A264" s="101"/>
      <c r="B264" s="101"/>
      <c r="C264" s="101"/>
      <c r="D264" s="101"/>
      <c r="E264" s="101"/>
      <c r="F264" s="101"/>
      <c r="G264" s="101"/>
      <c r="H264" s="101"/>
      <c r="I264" s="101"/>
      <c r="J264" s="101"/>
      <c r="K264" s="101"/>
      <c r="L264" s="101"/>
      <c r="M264" s="108"/>
      <c r="N264" s="105"/>
      <c r="O264" s="103"/>
      <c r="P264" s="101"/>
    </row>
    <row r="265" spans="1:16">
      <c r="A265" s="101"/>
      <c r="B265" s="101"/>
      <c r="C265" s="101"/>
      <c r="D265" s="101"/>
      <c r="E265" s="101"/>
      <c r="F265" s="101"/>
      <c r="G265" s="101"/>
      <c r="H265" s="101"/>
      <c r="I265" s="101"/>
      <c r="J265" s="101"/>
      <c r="K265" s="101"/>
      <c r="L265" s="101"/>
      <c r="M265" s="108"/>
      <c r="N265" s="105"/>
      <c r="O265" s="103"/>
      <c r="P265" s="101"/>
    </row>
    <row r="266" spans="1:16">
      <c r="A266" s="101"/>
      <c r="B266" s="101"/>
      <c r="C266" s="101"/>
      <c r="D266" s="101"/>
      <c r="E266" s="101"/>
      <c r="F266" s="101"/>
      <c r="G266" s="101"/>
      <c r="H266" s="101"/>
      <c r="I266" s="101"/>
      <c r="J266" s="101"/>
      <c r="K266" s="101"/>
      <c r="L266" s="101"/>
      <c r="M266" s="108"/>
      <c r="N266" s="105"/>
      <c r="O266" s="103"/>
      <c r="P266" s="102"/>
    </row>
    <row r="267" spans="1:16">
      <c r="A267" s="101"/>
      <c r="B267" s="101"/>
      <c r="C267" s="101"/>
      <c r="D267" s="101"/>
      <c r="E267" s="101"/>
      <c r="F267" s="101"/>
      <c r="G267" s="101"/>
      <c r="H267" s="102"/>
      <c r="I267" s="102"/>
      <c r="J267" s="102"/>
      <c r="K267" s="102"/>
      <c r="L267" s="102"/>
      <c r="M267" s="108"/>
      <c r="N267" s="105"/>
      <c r="O267" s="102"/>
      <c r="P267" s="102"/>
    </row>
    <row r="268" spans="1:16">
      <c r="A268" s="101"/>
      <c r="B268" s="101"/>
      <c r="C268" s="101"/>
      <c r="D268" s="101"/>
      <c r="E268" s="101"/>
      <c r="F268" s="101"/>
      <c r="G268" s="101"/>
      <c r="H268" s="102"/>
      <c r="I268" s="102"/>
      <c r="J268" s="102"/>
      <c r="K268" s="102"/>
      <c r="L268" s="102"/>
      <c r="M268" s="108"/>
      <c r="N268" s="105"/>
      <c r="O268" s="102"/>
      <c r="P268" s="102"/>
    </row>
    <row r="269" spans="1:16">
      <c r="A269" s="101"/>
      <c r="B269" s="101"/>
      <c r="C269" s="101"/>
      <c r="D269" s="101"/>
      <c r="E269" s="101"/>
      <c r="F269" s="101"/>
      <c r="G269" s="101"/>
      <c r="H269" s="101"/>
      <c r="I269" s="101"/>
      <c r="J269" s="101"/>
      <c r="K269" s="101"/>
      <c r="L269" s="101"/>
      <c r="M269" s="108"/>
      <c r="N269" s="105"/>
      <c r="O269" s="103"/>
      <c r="P269" s="102"/>
    </row>
    <row r="270" spans="1:16">
      <c r="A270" s="101"/>
      <c r="B270" s="101"/>
      <c r="C270" s="101"/>
      <c r="D270" s="101"/>
      <c r="E270" s="101"/>
      <c r="F270" s="101"/>
      <c r="G270" s="101"/>
      <c r="H270" s="101"/>
      <c r="I270" s="101"/>
      <c r="J270" s="101"/>
      <c r="K270" s="101"/>
      <c r="L270" s="101"/>
      <c r="M270" s="108"/>
      <c r="N270" s="105"/>
      <c r="O270" s="103"/>
      <c r="P270" s="101"/>
    </row>
    <row r="271" spans="1:16">
      <c r="A271" s="101"/>
      <c r="B271" s="101"/>
      <c r="C271" s="101"/>
      <c r="D271" s="101"/>
      <c r="E271" s="101"/>
      <c r="F271" s="101"/>
      <c r="G271" s="101"/>
      <c r="H271" s="101"/>
      <c r="I271" s="101"/>
      <c r="J271" s="101"/>
      <c r="K271" s="101"/>
      <c r="L271" s="101"/>
      <c r="M271" s="108"/>
      <c r="N271" s="105"/>
      <c r="O271" s="103"/>
      <c r="P271" s="102"/>
    </row>
    <row r="272" spans="1:16">
      <c r="A272" s="101"/>
      <c r="B272" s="101"/>
      <c r="C272" s="101"/>
      <c r="D272" s="101"/>
      <c r="E272" s="101"/>
      <c r="F272" s="101"/>
      <c r="G272" s="101"/>
      <c r="H272" s="101"/>
      <c r="I272" s="101"/>
      <c r="J272" s="101"/>
      <c r="K272" s="101"/>
      <c r="L272" s="101"/>
      <c r="M272" s="108"/>
      <c r="N272" s="105"/>
      <c r="O272" s="103"/>
      <c r="P272" s="101"/>
    </row>
    <row r="273" spans="1:16">
      <c r="A273" s="101"/>
      <c r="B273" s="101"/>
      <c r="C273" s="101"/>
      <c r="D273" s="101"/>
      <c r="E273" s="101"/>
      <c r="F273" s="101"/>
      <c r="G273" s="101"/>
      <c r="H273" s="101"/>
      <c r="I273" s="101"/>
      <c r="J273" s="101"/>
      <c r="K273" s="101"/>
      <c r="L273" s="101"/>
      <c r="M273" s="108"/>
      <c r="N273" s="105"/>
      <c r="O273" s="103"/>
      <c r="P273" s="102"/>
    </row>
    <row r="274" spans="1:16">
      <c r="A274" s="101"/>
      <c r="B274" s="101"/>
      <c r="C274" s="101"/>
      <c r="D274" s="101"/>
      <c r="E274" s="101"/>
      <c r="F274" s="101"/>
      <c r="G274" s="101"/>
      <c r="H274" s="101"/>
      <c r="I274" s="101"/>
      <c r="J274" s="101"/>
      <c r="K274" s="101"/>
      <c r="L274" s="101"/>
      <c r="M274" s="108"/>
      <c r="N274" s="105"/>
      <c r="O274" s="103"/>
      <c r="P274" s="102"/>
    </row>
    <row r="275" spans="1:16">
      <c r="A275" s="101"/>
      <c r="B275" s="101"/>
      <c r="C275" s="101"/>
      <c r="D275" s="101"/>
      <c r="E275" s="101"/>
      <c r="F275" s="101"/>
      <c r="G275" s="101"/>
      <c r="H275" s="101"/>
      <c r="I275" s="101"/>
      <c r="J275" s="101"/>
      <c r="K275" s="101"/>
      <c r="L275" s="101"/>
      <c r="M275" s="108"/>
      <c r="N275" s="105"/>
      <c r="O275" s="103"/>
      <c r="P275" s="102"/>
    </row>
    <row r="276" spans="1:16">
      <c r="A276" s="101"/>
      <c r="B276" s="101"/>
      <c r="C276" s="101"/>
      <c r="D276" s="101"/>
      <c r="E276" s="101"/>
      <c r="F276" s="101"/>
      <c r="G276" s="101"/>
      <c r="H276" s="101"/>
      <c r="I276" s="101"/>
      <c r="J276" s="101"/>
      <c r="K276" s="101"/>
      <c r="L276" s="101"/>
      <c r="M276" s="108"/>
      <c r="N276" s="105"/>
      <c r="O276" s="103"/>
      <c r="P276" s="101"/>
    </row>
    <row r="277" spans="1:16">
      <c r="A277" s="101"/>
      <c r="B277" s="101"/>
      <c r="C277" s="101"/>
      <c r="D277" s="101"/>
      <c r="E277" s="101"/>
      <c r="F277" s="101"/>
      <c r="G277" s="101"/>
      <c r="H277" s="101"/>
      <c r="I277" s="101"/>
      <c r="J277" s="101"/>
      <c r="K277" s="101"/>
      <c r="L277" s="101"/>
      <c r="M277" s="108"/>
      <c r="N277" s="105"/>
      <c r="O277" s="103"/>
      <c r="P277" s="102"/>
    </row>
    <row r="278" spans="1:16">
      <c r="A278" s="101"/>
      <c r="B278" s="101"/>
      <c r="C278" s="101"/>
      <c r="D278" s="101"/>
      <c r="E278" s="101"/>
      <c r="F278" s="101"/>
      <c r="G278" s="101"/>
      <c r="H278" s="102"/>
      <c r="I278" s="102"/>
      <c r="J278" s="102"/>
      <c r="K278" s="102"/>
      <c r="L278" s="102"/>
      <c r="M278" s="108"/>
      <c r="N278" s="105"/>
      <c r="O278" s="102"/>
      <c r="P278" s="102"/>
    </row>
    <row r="279" spans="1:16">
      <c r="A279" s="101"/>
      <c r="B279" s="101"/>
      <c r="C279" s="101"/>
      <c r="D279" s="101"/>
      <c r="E279" s="101"/>
      <c r="F279" s="101"/>
      <c r="G279" s="101"/>
      <c r="H279" s="101"/>
      <c r="I279" s="101"/>
      <c r="J279" s="101"/>
      <c r="K279" s="101"/>
      <c r="L279" s="101"/>
      <c r="M279" s="108"/>
      <c r="N279" s="105"/>
      <c r="O279" s="103"/>
      <c r="P279" s="102"/>
    </row>
    <row r="280" spans="1:16">
      <c r="A280" s="101"/>
      <c r="B280" s="101"/>
      <c r="C280" s="101"/>
      <c r="D280" s="101"/>
      <c r="E280" s="101"/>
      <c r="F280" s="101"/>
      <c r="G280" s="101"/>
      <c r="H280" s="101"/>
      <c r="I280" s="101"/>
      <c r="J280" s="101"/>
      <c r="K280" s="101"/>
      <c r="L280" s="101"/>
      <c r="M280" s="108"/>
      <c r="N280" s="105"/>
      <c r="O280" s="103"/>
      <c r="P280" s="102"/>
    </row>
    <row r="281" spans="1:16">
      <c r="A281" s="101"/>
      <c r="B281" s="101"/>
      <c r="C281" s="101"/>
      <c r="D281" s="101"/>
      <c r="E281" s="101"/>
      <c r="F281" s="101"/>
      <c r="G281" s="101"/>
      <c r="H281" s="101"/>
      <c r="I281" s="101"/>
      <c r="J281" s="101"/>
      <c r="K281" s="101"/>
      <c r="L281" s="101"/>
      <c r="M281" s="108"/>
      <c r="N281" s="105"/>
      <c r="O281" s="103"/>
      <c r="P281" s="102"/>
    </row>
    <row r="282" spans="1:16">
      <c r="A282" s="101"/>
      <c r="B282" s="101"/>
      <c r="C282" s="101"/>
      <c r="D282" s="101"/>
      <c r="E282" s="101"/>
      <c r="F282" s="101"/>
      <c r="G282" s="101"/>
      <c r="H282" s="101"/>
      <c r="I282" s="101"/>
      <c r="J282" s="101"/>
      <c r="K282" s="101"/>
      <c r="L282" s="101"/>
      <c r="M282" s="108"/>
      <c r="N282" s="105"/>
      <c r="O282" s="103"/>
      <c r="P282" s="101"/>
    </row>
    <row r="283" spans="1:16">
      <c r="A283" s="101"/>
      <c r="B283" s="101"/>
      <c r="C283" s="101"/>
      <c r="D283" s="101"/>
      <c r="E283" s="101"/>
      <c r="F283" s="101"/>
      <c r="G283" s="101"/>
      <c r="H283" s="101"/>
      <c r="I283" s="101"/>
      <c r="J283" s="101"/>
      <c r="K283" s="101"/>
      <c r="L283" s="101"/>
      <c r="M283" s="108"/>
      <c r="N283" s="105"/>
      <c r="O283" s="103"/>
      <c r="P283" s="102"/>
    </row>
    <row r="284" spans="1:16">
      <c r="A284" s="101"/>
      <c r="B284" s="101"/>
      <c r="C284" s="101"/>
      <c r="D284" s="101"/>
      <c r="E284" s="101"/>
      <c r="F284" s="101"/>
      <c r="G284" s="101"/>
      <c r="H284" s="101"/>
      <c r="I284" s="101"/>
      <c r="J284" s="101"/>
      <c r="K284" s="101"/>
      <c r="L284" s="101"/>
      <c r="M284" s="108"/>
      <c r="N284" s="105"/>
      <c r="O284" s="103"/>
      <c r="P284" s="101"/>
    </row>
    <row r="285" spans="1:16">
      <c r="A285" s="101"/>
      <c r="B285" s="101"/>
      <c r="C285" s="101"/>
      <c r="D285" s="101"/>
      <c r="E285" s="101"/>
      <c r="F285" s="101"/>
      <c r="G285" s="101"/>
      <c r="H285" s="101"/>
      <c r="I285" s="101"/>
      <c r="J285" s="101"/>
      <c r="K285" s="101"/>
      <c r="L285" s="101"/>
      <c r="M285" s="108"/>
      <c r="N285" s="105"/>
      <c r="O285" s="103"/>
      <c r="P285" s="101"/>
    </row>
    <row r="286" spans="1:16">
      <c r="A286" s="101"/>
      <c r="B286" s="101"/>
      <c r="C286" s="101"/>
      <c r="D286" s="101"/>
      <c r="E286" s="101"/>
      <c r="F286" s="101"/>
      <c r="G286" s="101"/>
      <c r="H286" s="101"/>
      <c r="I286" s="101"/>
      <c r="J286" s="101"/>
      <c r="K286" s="101"/>
      <c r="L286" s="101"/>
      <c r="M286" s="108"/>
      <c r="N286" s="105"/>
      <c r="O286" s="103"/>
      <c r="P286" s="101"/>
    </row>
    <row r="287" spans="1:16">
      <c r="A287" s="101"/>
      <c r="B287" s="101"/>
      <c r="C287" s="101"/>
      <c r="D287" s="101"/>
      <c r="E287" s="101"/>
      <c r="F287" s="101"/>
      <c r="G287" s="101"/>
      <c r="H287" s="101"/>
      <c r="I287" s="101"/>
      <c r="J287" s="101"/>
      <c r="K287" s="101"/>
      <c r="L287" s="101"/>
      <c r="M287" s="108"/>
      <c r="N287" s="105"/>
      <c r="O287" s="103"/>
      <c r="P287" s="101"/>
    </row>
    <row r="288" spans="1:16">
      <c r="A288" s="101"/>
      <c r="B288" s="101"/>
      <c r="C288" s="101"/>
      <c r="D288" s="101"/>
      <c r="E288" s="101"/>
      <c r="F288" s="101"/>
      <c r="G288" s="101"/>
      <c r="H288" s="101"/>
      <c r="I288" s="101"/>
      <c r="J288" s="101"/>
      <c r="K288" s="101"/>
      <c r="L288" s="101"/>
      <c r="M288" s="108"/>
      <c r="N288" s="105"/>
      <c r="O288" s="103"/>
      <c r="P288" s="101"/>
    </row>
    <row r="289" spans="1:16">
      <c r="A289" s="101"/>
      <c r="B289" s="101"/>
      <c r="C289" s="101"/>
      <c r="D289" s="101"/>
      <c r="E289" s="101"/>
      <c r="F289" s="101"/>
      <c r="G289" s="101"/>
      <c r="H289" s="101"/>
      <c r="I289" s="101"/>
      <c r="J289" s="101"/>
      <c r="K289" s="101"/>
      <c r="L289" s="101"/>
      <c r="M289" s="108"/>
      <c r="N289" s="105"/>
      <c r="O289" s="103"/>
      <c r="P289" s="102"/>
    </row>
    <row r="290" spans="1:16">
      <c r="A290" s="101"/>
      <c r="B290" s="101"/>
      <c r="C290" s="101"/>
      <c r="D290" s="101"/>
      <c r="E290" s="101"/>
      <c r="F290" s="101"/>
      <c r="G290" s="101"/>
      <c r="H290" s="101"/>
      <c r="I290" s="101"/>
      <c r="J290" s="101"/>
      <c r="K290" s="101"/>
      <c r="L290" s="101"/>
      <c r="M290" s="108"/>
      <c r="N290" s="105"/>
      <c r="O290" s="103"/>
      <c r="P290" s="101"/>
    </row>
    <row r="291" spans="1:16">
      <c r="A291" s="101"/>
      <c r="B291" s="101"/>
      <c r="C291" s="101"/>
      <c r="D291" s="101"/>
      <c r="E291" s="101"/>
      <c r="F291" s="101"/>
      <c r="G291" s="101"/>
      <c r="H291" s="101"/>
      <c r="I291" s="101"/>
      <c r="J291" s="101"/>
      <c r="K291" s="101"/>
      <c r="L291" s="101"/>
      <c r="M291" s="108"/>
      <c r="N291" s="105"/>
      <c r="O291" s="103"/>
      <c r="P291" s="101"/>
    </row>
    <row r="292" spans="1:16">
      <c r="A292" s="101"/>
      <c r="B292" s="101"/>
      <c r="C292" s="101"/>
      <c r="D292" s="101"/>
      <c r="E292" s="101"/>
      <c r="F292" s="101"/>
      <c r="G292" s="101"/>
      <c r="H292" s="101"/>
      <c r="I292" s="101"/>
      <c r="J292" s="101"/>
      <c r="K292" s="101"/>
      <c r="L292" s="101"/>
      <c r="M292" s="108"/>
      <c r="N292" s="105"/>
      <c r="O292" s="103"/>
      <c r="P292" s="101"/>
    </row>
    <row r="293" spans="1:16">
      <c r="A293" s="101"/>
      <c r="B293" s="101"/>
      <c r="C293" s="101"/>
      <c r="D293" s="101"/>
      <c r="E293" s="101"/>
      <c r="F293" s="101"/>
      <c r="G293" s="101"/>
      <c r="H293" s="101"/>
      <c r="I293" s="101"/>
      <c r="J293" s="101"/>
      <c r="K293" s="101"/>
      <c r="L293" s="101"/>
      <c r="M293" s="108"/>
      <c r="N293" s="105"/>
      <c r="O293" s="103"/>
      <c r="P293" s="102"/>
    </row>
    <row r="294" spans="1:16">
      <c r="A294" s="101"/>
      <c r="B294" s="101"/>
      <c r="C294" s="101"/>
      <c r="D294" s="101"/>
      <c r="E294" s="101"/>
      <c r="F294" s="101"/>
      <c r="G294" s="101"/>
      <c r="H294" s="101"/>
      <c r="I294" s="101"/>
      <c r="J294" s="101"/>
      <c r="K294" s="101"/>
      <c r="L294" s="101"/>
      <c r="M294" s="108"/>
      <c r="N294" s="105"/>
      <c r="O294" s="103"/>
      <c r="P294" s="102"/>
    </row>
    <row r="295" spans="1:16" ht="12.75" customHeight="1"/>
    <row r="296" spans="1:16" ht="12.75" customHeight="1"/>
    <row r="297" spans="1:16" ht="12.75" customHeight="1"/>
    <row r="298" spans="1:16" ht="12.75" customHeight="1"/>
    <row r="299" spans="1:16" ht="12.75" customHeight="1"/>
    <row r="300" spans="1:16" ht="12.75" customHeight="1"/>
    <row r="301" spans="1:16" ht="12.75" customHeight="1"/>
    <row r="302" spans="1:16" ht="12.75" customHeight="1"/>
    <row r="303" spans="1:16" ht="12.75" customHeight="1"/>
    <row r="304" spans="1:16"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sheetData>
  <phoneticPr fontId="30"/>
  <pageMargins left="0" right="0" top="0" bottom="0" header="0" footer="0"/>
  <pageSetup paperSize="8" fitToHeight="0"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A8D08D"/>
    <pageSetUpPr fitToPage="1"/>
  </sheetPr>
  <dimension ref="A1:AL110"/>
  <sheetViews>
    <sheetView workbookViewId="0">
      <pane xSplit="6" ySplit="2" topLeftCell="G91" activePane="bottomRight" state="frozen"/>
      <selection activeCell="AF6" sqref="AF6"/>
      <selection pane="topRight"/>
      <selection pane="bottomLeft"/>
      <selection pane="bottomRight" activeCell="W12" sqref="W12"/>
    </sheetView>
  </sheetViews>
  <sheetFormatPr defaultColWidth="8.28515625" defaultRowHeight="16.5" customHeight="1"/>
  <cols>
    <col min="1" max="1" width="5.28515625" style="111" customWidth="1"/>
    <col min="2" max="3" width="6.85546875" style="110" customWidth="1"/>
    <col min="4" max="4" width="9.7109375" style="179" customWidth="1"/>
    <col min="5" max="5" width="8.7109375" style="110" customWidth="1"/>
    <col min="6" max="6" width="14.28515625" style="109" customWidth="1"/>
    <col min="7" max="9" width="10" style="109" customWidth="1"/>
    <col min="10" max="11" width="12.140625" style="110" hidden="1" customWidth="1"/>
    <col min="12" max="12" width="12.7109375" style="110" hidden="1" customWidth="1"/>
    <col min="13" max="13" width="11.85546875" style="110" hidden="1" customWidth="1"/>
    <col min="14" max="15" width="12.140625" style="110" hidden="1" customWidth="1"/>
    <col min="16" max="16" width="13" style="110" hidden="1" customWidth="1"/>
    <col min="17" max="17" width="15.140625" style="110" customWidth="1"/>
    <col min="18" max="18" width="12.7109375" style="180" customWidth="1"/>
    <col min="19" max="19" width="10" style="181" customWidth="1"/>
    <col min="20" max="20" width="10" style="182" customWidth="1"/>
    <col min="21" max="21" width="15.28515625" style="110" customWidth="1"/>
    <col min="22" max="22" width="12.7109375" style="180" customWidth="1"/>
    <col min="23" max="23" width="10" style="181" customWidth="1"/>
    <col min="24" max="24" width="12.7109375" style="110" customWidth="1"/>
    <col min="25" max="25" width="9.140625" style="110" customWidth="1"/>
    <col min="26" max="26" width="11.7109375" style="183" customWidth="1"/>
    <col min="27" max="27" width="12.7109375" style="110" customWidth="1"/>
    <col min="28" max="28" width="8.85546875" style="111" customWidth="1"/>
    <col min="29" max="29" width="8.140625" style="178" customWidth="1"/>
    <col min="30" max="30" width="14.85546875" style="110" customWidth="1"/>
    <col min="31" max="31" width="10" style="111" customWidth="1"/>
    <col min="32" max="32" width="7.140625" style="178" customWidth="1"/>
    <col min="33" max="33" width="14.140625" style="111" customWidth="1"/>
    <col min="34" max="37" width="14.28515625" style="111" customWidth="1"/>
    <col min="38" max="38" width="12.140625" style="111" customWidth="1"/>
    <col min="39" max="16384" width="8.28515625" style="111"/>
  </cols>
  <sheetData>
    <row r="1" spans="1:38" ht="33" customHeight="1">
      <c r="A1" s="203"/>
      <c r="B1" s="203"/>
      <c r="C1" s="203"/>
      <c r="D1" s="204"/>
      <c r="E1" s="58">
        <v>1</v>
      </c>
      <c r="F1" s="59"/>
      <c r="H1" s="109">
        <v>4</v>
      </c>
      <c r="I1" s="109">
        <v>5</v>
      </c>
      <c r="J1" s="110">
        <v>6</v>
      </c>
      <c r="K1" s="110">
        <v>7</v>
      </c>
      <c r="L1" s="110">
        <v>8</v>
      </c>
      <c r="M1" s="110">
        <v>9</v>
      </c>
      <c r="N1" s="110">
        <v>10</v>
      </c>
      <c r="O1" s="110">
        <v>11</v>
      </c>
      <c r="P1" s="110">
        <v>12</v>
      </c>
      <c r="Q1" s="110">
        <v>13</v>
      </c>
      <c r="R1" s="110">
        <v>14</v>
      </c>
      <c r="S1" s="110">
        <v>15</v>
      </c>
      <c r="T1" s="110">
        <v>16</v>
      </c>
      <c r="U1" s="110">
        <v>17</v>
      </c>
      <c r="V1" s="110">
        <v>18</v>
      </c>
      <c r="W1" s="110">
        <v>19</v>
      </c>
      <c r="X1" s="110">
        <v>20</v>
      </c>
      <c r="Y1" s="110">
        <v>21</v>
      </c>
      <c r="Z1" s="110">
        <v>22</v>
      </c>
      <c r="AA1" s="110">
        <v>23</v>
      </c>
      <c r="AB1" s="110">
        <v>24</v>
      </c>
      <c r="AC1" s="110">
        <v>25</v>
      </c>
      <c r="AD1" s="110">
        <v>26</v>
      </c>
      <c r="AE1" s="110">
        <v>27</v>
      </c>
      <c r="AF1" s="110">
        <v>28</v>
      </c>
      <c r="AG1" s="111">
        <v>29</v>
      </c>
      <c r="AH1" s="110">
        <v>30</v>
      </c>
      <c r="AI1" s="110">
        <v>31</v>
      </c>
      <c r="AJ1" s="110">
        <v>32</v>
      </c>
      <c r="AK1" s="110"/>
    </row>
    <row r="2" spans="1:38" s="138" customFormat="1" ht="72.95" customHeight="1">
      <c r="A2" s="112" t="s">
        <v>1217</v>
      </c>
      <c r="B2" s="113" t="s">
        <v>1218</v>
      </c>
      <c r="C2" s="114" t="s">
        <v>1219</v>
      </c>
      <c r="D2" s="115" t="s">
        <v>1220</v>
      </c>
      <c r="E2" s="116" t="s">
        <v>1221</v>
      </c>
      <c r="F2" s="117"/>
      <c r="G2" s="117"/>
      <c r="H2" s="117" t="s">
        <v>1222</v>
      </c>
      <c r="I2" s="117" t="s">
        <v>1223</v>
      </c>
      <c r="J2" s="118" t="s">
        <v>1224</v>
      </c>
      <c r="K2" s="118" t="s">
        <v>1225</v>
      </c>
      <c r="L2" s="118" t="s">
        <v>1226</v>
      </c>
      <c r="M2" s="118" t="s">
        <v>1227</v>
      </c>
      <c r="N2" s="118" t="s">
        <v>1228</v>
      </c>
      <c r="O2" s="118" t="s">
        <v>1229</v>
      </c>
      <c r="P2" s="118" t="s">
        <v>1230</v>
      </c>
      <c r="Q2" s="119" t="s">
        <v>1231</v>
      </c>
      <c r="R2" s="120" t="s">
        <v>1232</v>
      </c>
      <c r="S2" s="121" t="s">
        <v>1233</v>
      </c>
      <c r="T2" s="122" t="s">
        <v>1234</v>
      </c>
      <c r="U2" s="123" t="s">
        <v>1235</v>
      </c>
      <c r="V2" s="124" t="s">
        <v>1236</v>
      </c>
      <c r="W2" s="125" t="s">
        <v>1237</v>
      </c>
      <c r="X2" s="126" t="s">
        <v>1238</v>
      </c>
      <c r="Y2" s="127" t="s">
        <v>1239</v>
      </c>
      <c r="Z2" s="122" t="s">
        <v>1234</v>
      </c>
      <c r="AA2" s="128" t="s">
        <v>1240</v>
      </c>
      <c r="AB2" s="129" t="s">
        <v>1241</v>
      </c>
      <c r="AC2" s="130" t="s">
        <v>1234</v>
      </c>
      <c r="AD2" s="131" t="s">
        <v>1242</v>
      </c>
      <c r="AE2" s="132" t="s">
        <v>1243</v>
      </c>
      <c r="AF2" s="130" t="s">
        <v>1234</v>
      </c>
      <c r="AG2" s="133" t="s">
        <v>1244</v>
      </c>
      <c r="AH2" s="134" t="s">
        <v>1245</v>
      </c>
      <c r="AI2" s="134" t="s">
        <v>1246</v>
      </c>
      <c r="AJ2" s="135" t="s">
        <v>1247</v>
      </c>
      <c r="AK2" s="136" t="s">
        <v>1248</v>
      </c>
      <c r="AL2" s="137"/>
    </row>
    <row r="3" spans="1:38" ht="29.25" customHeight="1">
      <c r="A3" s="139">
        <v>1</v>
      </c>
      <c r="B3" s="140"/>
      <c r="C3" s="141"/>
      <c r="D3" s="142"/>
      <c r="E3" s="143" t="s">
        <v>645</v>
      </c>
      <c r="F3" s="144"/>
      <c r="G3" s="145"/>
      <c r="H3" s="145">
        <v>0</v>
      </c>
      <c r="I3" s="145">
        <v>0</v>
      </c>
      <c r="J3" s="146"/>
      <c r="K3" s="147"/>
      <c r="L3" s="146"/>
      <c r="M3" s="147"/>
      <c r="N3" s="147"/>
      <c r="O3" s="147"/>
      <c r="P3" s="147"/>
      <c r="Q3" s="148" t="s">
        <v>1249</v>
      </c>
      <c r="R3" s="149">
        <v>45381</v>
      </c>
      <c r="S3" s="150">
        <v>0.41666666666666669</v>
      </c>
      <c r="T3" s="151">
        <f>IF(R3="","",R3+S3)</f>
        <v>45381.416666666664</v>
      </c>
      <c r="U3" s="152" t="s">
        <v>246</v>
      </c>
      <c r="V3" s="153"/>
      <c r="W3" s="154"/>
      <c r="X3" s="155">
        <v>45397</v>
      </c>
      <c r="Y3" s="156">
        <v>0.41666666666666669</v>
      </c>
      <c r="Z3" s="151">
        <f>IF(X3="","",X3+Y3)</f>
        <v>45397.416666666664</v>
      </c>
      <c r="AA3" s="157">
        <v>45421</v>
      </c>
      <c r="AB3" s="158">
        <v>0.375</v>
      </c>
      <c r="AC3" s="151">
        <f>IF(AA3="","",AA3+AB3)</f>
        <v>45421.375</v>
      </c>
      <c r="AD3" s="159"/>
      <c r="AE3" s="160"/>
      <c r="AF3" s="151" t="str">
        <f>IF(AD3="","",AD3+AE3)</f>
        <v/>
      </c>
      <c r="AG3" s="161"/>
      <c r="AH3" s="162"/>
      <c r="AI3" s="162"/>
      <c r="AJ3" s="163"/>
      <c r="AK3" s="164"/>
      <c r="AL3" s="165"/>
    </row>
    <row r="4" spans="1:38" ht="29.25" customHeight="1">
      <c r="A4" s="166">
        <v>2</v>
      </c>
      <c r="B4" s="140"/>
      <c r="C4" s="141"/>
      <c r="D4" s="142"/>
      <c r="E4" s="143" t="s">
        <v>646</v>
      </c>
      <c r="F4" s="144"/>
      <c r="G4" s="145"/>
      <c r="H4" s="145">
        <v>0</v>
      </c>
      <c r="I4" s="145">
        <v>0</v>
      </c>
      <c r="J4" s="146"/>
      <c r="K4" s="147"/>
      <c r="L4" s="146"/>
      <c r="M4" s="147"/>
      <c r="N4" s="147"/>
      <c r="O4" s="147"/>
      <c r="P4" s="147"/>
      <c r="Q4" s="148" t="s">
        <v>1249</v>
      </c>
      <c r="R4" s="149">
        <v>45381</v>
      </c>
      <c r="S4" s="150">
        <v>0.41666666666666669</v>
      </c>
      <c r="T4" s="151">
        <f t="shared" ref="T4:T67" si="0">IF(R4="","",R4+S4)</f>
        <v>45381.416666666664</v>
      </c>
      <c r="U4" s="152"/>
      <c r="V4" s="153"/>
      <c r="W4" s="154"/>
      <c r="X4" s="155">
        <v>45398</v>
      </c>
      <c r="Y4" s="167">
        <v>0.41666666666666669</v>
      </c>
      <c r="Z4" s="151">
        <f t="shared" ref="Z4:Z67" si="1">IF(X4="","",X4+Y4)</f>
        <v>45398.416666666664</v>
      </c>
      <c r="AA4" s="157">
        <v>45421</v>
      </c>
      <c r="AB4" s="168">
        <v>0.41666666666666669</v>
      </c>
      <c r="AC4" s="151">
        <f t="shared" ref="AC4:AC67" si="2">IF(AA4="","",AA4+AB4)</f>
        <v>45421.416666666664</v>
      </c>
      <c r="AD4" s="159"/>
      <c r="AE4" s="160"/>
      <c r="AF4" s="151" t="str">
        <f t="shared" ref="AF4:AF67" si="3">IF(AD4="","",AD4+AE4)</f>
        <v/>
      </c>
      <c r="AG4" s="161"/>
      <c r="AH4" s="162"/>
      <c r="AI4" s="169"/>
      <c r="AJ4" s="170"/>
      <c r="AK4" s="164"/>
      <c r="AL4" s="165"/>
    </row>
    <row r="5" spans="1:38" ht="29.25" customHeight="1">
      <c r="A5" s="166">
        <v>3</v>
      </c>
      <c r="B5" s="140"/>
      <c r="C5" s="141"/>
      <c r="D5" s="142"/>
      <c r="E5" s="143" t="s">
        <v>647</v>
      </c>
      <c r="F5" s="144"/>
      <c r="G5" s="145"/>
      <c r="H5" s="145">
        <v>0</v>
      </c>
      <c r="I5" s="145">
        <v>0</v>
      </c>
      <c r="J5" s="146"/>
      <c r="K5" s="147"/>
      <c r="L5" s="146"/>
      <c r="M5" s="147"/>
      <c r="N5" s="147"/>
      <c r="O5" s="147"/>
      <c r="P5" s="147"/>
      <c r="Q5" s="148" t="s">
        <v>1249</v>
      </c>
      <c r="R5" s="149">
        <v>45381</v>
      </c>
      <c r="S5" s="150">
        <v>0.41666666666666669</v>
      </c>
      <c r="T5" s="151">
        <f t="shared" si="0"/>
        <v>45381.416666666664</v>
      </c>
      <c r="U5" s="152"/>
      <c r="V5" s="153"/>
      <c r="W5" s="154"/>
      <c r="X5" s="155">
        <v>45399</v>
      </c>
      <c r="Y5" s="167">
        <v>0.375</v>
      </c>
      <c r="Z5" s="151">
        <f t="shared" si="1"/>
        <v>45399.375</v>
      </c>
      <c r="AA5" s="157">
        <v>45422</v>
      </c>
      <c r="AB5" s="168">
        <v>0.41666666666666669</v>
      </c>
      <c r="AC5" s="151">
        <f t="shared" si="2"/>
        <v>45422.416666666664</v>
      </c>
      <c r="AD5" s="159"/>
      <c r="AE5" s="171"/>
      <c r="AF5" s="151" t="str">
        <f t="shared" si="3"/>
        <v/>
      </c>
      <c r="AG5" s="172"/>
      <c r="AH5" s="162"/>
      <c r="AI5" s="162"/>
      <c r="AJ5" s="163"/>
      <c r="AK5" s="164"/>
      <c r="AL5" s="165"/>
    </row>
    <row r="6" spans="1:38" ht="29.25" customHeight="1">
      <c r="A6" s="166">
        <v>4</v>
      </c>
      <c r="B6" s="140"/>
      <c r="C6" s="141"/>
      <c r="D6" s="142"/>
      <c r="E6" s="143" t="s">
        <v>245</v>
      </c>
      <c r="F6" s="144"/>
      <c r="G6" s="145"/>
      <c r="H6" s="145">
        <v>0</v>
      </c>
      <c r="I6" s="145">
        <v>0</v>
      </c>
      <c r="J6" s="146"/>
      <c r="K6" s="147"/>
      <c r="L6" s="146"/>
      <c r="M6" s="147"/>
      <c r="N6" s="147"/>
      <c r="O6" s="147"/>
      <c r="P6" s="147"/>
      <c r="Q6" s="148" t="s">
        <v>1249</v>
      </c>
      <c r="R6" s="149">
        <v>45381</v>
      </c>
      <c r="S6" s="150">
        <v>0.41666666666666669</v>
      </c>
      <c r="T6" s="151">
        <f t="shared" si="0"/>
        <v>45381.416666666664</v>
      </c>
      <c r="U6" s="152"/>
      <c r="V6" s="153"/>
      <c r="W6" s="154"/>
      <c r="X6" s="155">
        <v>45400</v>
      </c>
      <c r="Y6" s="167">
        <v>0.41666666666666669</v>
      </c>
      <c r="Z6" s="151">
        <f t="shared" si="1"/>
        <v>45400.416666666664</v>
      </c>
      <c r="AA6" s="157">
        <v>45422</v>
      </c>
      <c r="AB6" s="168">
        <v>0.375</v>
      </c>
      <c r="AC6" s="151">
        <f t="shared" si="2"/>
        <v>45422.375</v>
      </c>
      <c r="AD6" s="159"/>
      <c r="AE6" s="171"/>
      <c r="AF6" s="151" t="str">
        <f t="shared" si="3"/>
        <v/>
      </c>
      <c r="AG6" s="172"/>
      <c r="AH6" s="162"/>
      <c r="AI6" s="162"/>
      <c r="AJ6" s="163"/>
      <c r="AK6" s="164"/>
      <c r="AL6" s="165"/>
    </row>
    <row r="7" spans="1:38" ht="29.25" customHeight="1">
      <c r="A7" s="166">
        <v>5</v>
      </c>
      <c r="B7" s="140"/>
      <c r="C7" s="141"/>
      <c r="D7" s="142"/>
      <c r="E7" s="143" t="s">
        <v>247</v>
      </c>
      <c r="F7" s="144"/>
      <c r="G7" s="145"/>
      <c r="H7" s="145">
        <v>0</v>
      </c>
      <c r="I7" s="145">
        <v>0</v>
      </c>
      <c r="J7" s="146"/>
      <c r="K7" s="147"/>
      <c r="L7" s="146"/>
      <c r="M7" s="147"/>
      <c r="N7" s="147"/>
      <c r="O7" s="147"/>
      <c r="P7" s="147"/>
      <c r="Q7" s="148" t="s">
        <v>1249</v>
      </c>
      <c r="R7" s="149">
        <v>45381</v>
      </c>
      <c r="S7" s="150">
        <v>0.41666666666666669</v>
      </c>
      <c r="T7" s="151">
        <f t="shared" si="0"/>
        <v>45381.416666666664</v>
      </c>
      <c r="U7" s="152"/>
      <c r="V7" s="153"/>
      <c r="W7" s="154"/>
      <c r="X7" s="155">
        <v>45401</v>
      </c>
      <c r="Y7" s="167">
        <v>0.41666666666666669</v>
      </c>
      <c r="Z7" s="151">
        <f t="shared" si="1"/>
        <v>45401.416666666664</v>
      </c>
      <c r="AA7" s="157">
        <v>45423</v>
      </c>
      <c r="AB7" s="168">
        <v>0.54166666666666663</v>
      </c>
      <c r="AC7" s="151">
        <f t="shared" si="2"/>
        <v>45423.541666666664</v>
      </c>
      <c r="AD7" s="159"/>
      <c r="AE7" s="171"/>
      <c r="AF7" s="151" t="str">
        <f t="shared" si="3"/>
        <v/>
      </c>
      <c r="AG7" s="172"/>
      <c r="AH7" s="162"/>
      <c r="AI7" s="162"/>
      <c r="AJ7" s="163"/>
      <c r="AK7" s="164"/>
      <c r="AL7" s="165"/>
    </row>
    <row r="8" spans="1:38" ht="29.25" customHeight="1">
      <c r="A8" s="166">
        <v>6</v>
      </c>
      <c r="B8" s="140"/>
      <c r="C8" s="141"/>
      <c r="D8" s="142"/>
      <c r="E8" s="143" t="s">
        <v>248</v>
      </c>
      <c r="F8" s="144"/>
      <c r="G8" s="145"/>
      <c r="H8" s="145">
        <v>0</v>
      </c>
      <c r="I8" s="145">
        <v>0</v>
      </c>
      <c r="J8" s="146"/>
      <c r="K8" s="147"/>
      <c r="L8" s="146"/>
      <c r="M8" s="147"/>
      <c r="N8" s="147"/>
      <c r="O8" s="146"/>
      <c r="P8" s="147"/>
      <c r="Q8" s="148" t="s">
        <v>1249</v>
      </c>
      <c r="R8" s="149">
        <v>45381</v>
      </c>
      <c r="S8" s="150">
        <v>0.41666666666666669</v>
      </c>
      <c r="T8" s="151">
        <f t="shared" si="0"/>
        <v>45381.416666666664</v>
      </c>
      <c r="U8" s="152"/>
      <c r="V8" s="153"/>
      <c r="W8" s="154"/>
      <c r="X8" s="155">
        <v>45397</v>
      </c>
      <c r="Y8" s="167">
        <v>0.41666666666666669</v>
      </c>
      <c r="Z8" s="151">
        <f t="shared" si="1"/>
        <v>45397.416666666664</v>
      </c>
      <c r="AA8" s="157">
        <v>45421</v>
      </c>
      <c r="AB8" s="168">
        <v>0.54166666666666663</v>
      </c>
      <c r="AC8" s="151">
        <f t="shared" si="2"/>
        <v>45421.541666666664</v>
      </c>
      <c r="AD8" s="159"/>
      <c r="AE8" s="171"/>
      <c r="AF8" s="151" t="str">
        <f t="shared" si="3"/>
        <v/>
      </c>
      <c r="AG8" s="172"/>
      <c r="AH8" s="162"/>
      <c r="AI8" s="162"/>
      <c r="AJ8" s="163"/>
      <c r="AK8" s="164"/>
      <c r="AL8" s="165"/>
    </row>
    <row r="9" spans="1:38" ht="29.25" customHeight="1">
      <c r="A9" s="166">
        <v>7</v>
      </c>
      <c r="B9" s="140"/>
      <c r="C9" s="141"/>
      <c r="D9" s="142"/>
      <c r="E9" s="143" t="s">
        <v>249</v>
      </c>
      <c r="F9" s="144"/>
      <c r="G9" s="145"/>
      <c r="H9" s="145">
        <v>0</v>
      </c>
      <c r="I9" s="145">
        <v>0</v>
      </c>
      <c r="J9" s="146"/>
      <c r="K9" s="147"/>
      <c r="L9" s="146"/>
      <c r="M9" s="147"/>
      <c r="N9" s="147"/>
      <c r="O9" s="147"/>
      <c r="P9" s="147"/>
      <c r="Q9" s="148" t="s">
        <v>1249</v>
      </c>
      <c r="R9" s="149">
        <v>45381</v>
      </c>
      <c r="S9" s="150">
        <v>0.41666666666666669</v>
      </c>
      <c r="T9" s="151">
        <f t="shared" si="0"/>
        <v>45381.416666666664</v>
      </c>
      <c r="U9" s="152"/>
      <c r="V9" s="153"/>
      <c r="W9" s="154"/>
      <c r="X9" s="155">
        <v>45398</v>
      </c>
      <c r="Y9" s="167">
        <v>0.41666666666666669</v>
      </c>
      <c r="Z9" s="151">
        <f t="shared" si="1"/>
        <v>45398.416666666664</v>
      </c>
      <c r="AA9" s="157">
        <v>45421</v>
      </c>
      <c r="AB9" s="168">
        <v>0.58333333333333337</v>
      </c>
      <c r="AC9" s="151">
        <f t="shared" si="2"/>
        <v>45421.583333333336</v>
      </c>
      <c r="AD9" s="159"/>
      <c r="AE9" s="171"/>
      <c r="AF9" s="151" t="str">
        <f t="shared" si="3"/>
        <v/>
      </c>
      <c r="AG9" s="173"/>
      <c r="AH9" s="162"/>
      <c r="AI9" s="162"/>
      <c r="AJ9" s="163"/>
      <c r="AK9" s="164"/>
      <c r="AL9" s="165"/>
    </row>
    <row r="10" spans="1:38" ht="29.25" customHeight="1">
      <c r="A10" s="166">
        <v>8</v>
      </c>
      <c r="B10" s="140"/>
      <c r="C10" s="141"/>
      <c r="D10" s="142"/>
      <c r="E10" s="143" t="s">
        <v>250</v>
      </c>
      <c r="F10" s="144"/>
      <c r="G10" s="145"/>
      <c r="H10" s="145">
        <v>0</v>
      </c>
      <c r="I10" s="145">
        <v>0</v>
      </c>
      <c r="J10" s="146"/>
      <c r="K10" s="147"/>
      <c r="L10" s="146"/>
      <c r="M10" s="147"/>
      <c r="N10" s="147"/>
      <c r="O10" s="147"/>
      <c r="P10" s="147"/>
      <c r="Q10" s="148" t="s">
        <v>1249</v>
      </c>
      <c r="R10" s="149">
        <v>45381</v>
      </c>
      <c r="S10" s="150">
        <v>0.41666666666666669</v>
      </c>
      <c r="T10" s="151">
        <f t="shared" si="0"/>
        <v>45381.416666666664</v>
      </c>
      <c r="U10" s="152"/>
      <c r="V10" s="153"/>
      <c r="W10" s="154"/>
      <c r="X10" s="155">
        <v>45399</v>
      </c>
      <c r="Y10" s="167">
        <v>0.41666666666666669</v>
      </c>
      <c r="Z10" s="151">
        <f t="shared" si="1"/>
        <v>45399.416666666664</v>
      </c>
      <c r="AA10" s="157">
        <v>45422</v>
      </c>
      <c r="AB10" s="168">
        <v>0.625</v>
      </c>
      <c r="AC10" s="151">
        <f t="shared" si="2"/>
        <v>45422.625</v>
      </c>
      <c r="AD10" s="159"/>
      <c r="AE10" s="171"/>
      <c r="AF10" s="151" t="str">
        <f t="shared" si="3"/>
        <v/>
      </c>
      <c r="AG10" s="173"/>
      <c r="AH10" s="162"/>
      <c r="AI10" s="162"/>
      <c r="AJ10" s="163"/>
      <c r="AK10" s="164"/>
      <c r="AL10" s="165"/>
    </row>
    <row r="11" spans="1:38" ht="29.25" customHeight="1">
      <c r="A11" s="166">
        <v>9</v>
      </c>
      <c r="B11" s="140"/>
      <c r="C11" s="141"/>
      <c r="D11" s="142"/>
      <c r="E11" s="143" t="s">
        <v>251</v>
      </c>
      <c r="F11" s="144"/>
      <c r="G11" s="145"/>
      <c r="H11" s="145">
        <v>0</v>
      </c>
      <c r="I11" s="145">
        <v>0</v>
      </c>
      <c r="J11" s="146"/>
      <c r="K11" s="147"/>
      <c r="L11" s="146"/>
      <c r="M11" s="147"/>
      <c r="N11" s="147"/>
      <c r="O11" s="147"/>
      <c r="P11" s="147"/>
      <c r="Q11" s="148" t="s">
        <v>1249</v>
      </c>
      <c r="R11" s="149">
        <v>45381</v>
      </c>
      <c r="S11" s="150">
        <v>0.41666666666666669</v>
      </c>
      <c r="T11" s="151">
        <f t="shared" si="0"/>
        <v>45381.416666666664</v>
      </c>
      <c r="U11" s="152"/>
      <c r="V11" s="153"/>
      <c r="W11" s="154"/>
      <c r="X11" s="155">
        <v>45397</v>
      </c>
      <c r="Y11" s="167">
        <v>0.375</v>
      </c>
      <c r="Z11" s="151">
        <f t="shared" si="1"/>
        <v>45397.375</v>
      </c>
      <c r="AA11" s="157">
        <v>45421</v>
      </c>
      <c r="AB11" s="168">
        <v>0.54166666666666663</v>
      </c>
      <c r="AC11" s="151">
        <f t="shared" si="2"/>
        <v>45421.541666666664</v>
      </c>
      <c r="AD11" s="159"/>
      <c r="AE11" s="171"/>
      <c r="AF11" s="151" t="str">
        <f t="shared" si="3"/>
        <v/>
      </c>
      <c r="AG11" s="173"/>
      <c r="AH11" s="162"/>
      <c r="AI11" s="162"/>
      <c r="AJ11" s="163"/>
      <c r="AK11" s="164"/>
      <c r="AL11" s="165"/>
    </row>
    <row r="12" spans="1:38" ht="29.25" customHeight="1">
      <c r="A12" s="166">
        <v>10</v>
      </c>
      <c r="B12" s="140"/>
      <c r="C12" s="141"/>
      <c r="D12" s="142"/>
      <c r="E12" s="143" t="s">
        <v>252</v>
      </c>
      <c r="F12" s="144"/>
      <c r="G12" s="145"/>
      <c r="H12" s="145">
        <v>0</v>
      </c>
      <c r="I12" s="145">
        <v>0</v>
      </c>
      <c r="J12" s="146"/>
      <c r="K12" s="147"/>
      <c r="L12" s="146"/>
      <c r="M12" s="147"/>
      <c r="N12" s="147"/>
      <c r="O12" s="147"/>
      <c r="P12" s="147"/>
      <c r="Q12" s="148" t="s">
        <v>1249</v>
      </c>
      <c r="R12" s="149">
        <v>45381</v>
      </c>
      <c r="S12" s="150">
        <v>0.41666666666666669</v>
      </c>
      <c r="T12" s="151">
        <f t="shared" si="0"/>
        <v>45381.416666666664</v>
      </c>
      <c r="U12" s="152"/>
      <c r="V12" s="153"/>
      <c r="W12" s="154"/>
      <c r="X12" s="155">
        <v>45398</v>
      </c>
      <c r="Y12" s="167">
        <v>0.375</v>
      </c>
      <c r="Z12" s="151">
        <f t="shared" si="1"/>
        <v>45398.375</v>
      </c>
      <c r="AA12" s="157">
        <v>45421</v>
      </c>
      <c r="AB12" s="168">
        <v>0.58333333333333337</v>
      </c>
      <c r="AC12" s="151">
        <f t="shared" si="2"/>
        <v>45421.583333333336</v>
      </c>
      <c r="AD12" s="159"/>
      <c r="AE12" s="171"/>
      <c r="AF12" s="151" t="str">
        <f t="shared" si="3"/>
        <v/>
      </c>
      <c r="AG12" s="172"/>
      <c r="AH12" s="162"/>
      <c r="AI12" s="162"/>
      <c r="AJ12" s="163"/>
      <c r="AK12" s="164"/>
      <c r="AL12" s="165"/>
    </row>
    <row r="13" spans="1:38" ht="29.25" customHeight="1">
      <c r="A13" s="166">
        <v>11</v>
      </c>
      <c r="B13" s="140"/>
      <c r="C13" s="141"/>
      <c r="D13" s="142"/>
      <c r="E13" s="143" t="s">
        <v>745</v>
      </c>
      <c r="F13" s="144"/>
      <c r="G13" s="145"/>
      <c r="H13" s="145">
        <v>0</v>
      </c>
      <c r="I13" s="145">
        <v>0</v>
      </c>
      <c r="J13" s="146"/>
      <c r="K13" s="147"/>
      <c r="L13" s="146"/>
      <c r="M13" s="147"/>
      <c r="N13" s="147"/>
      <c r="O13" s="147"/>
      <c r="P13" s="147"/>
      <c r="Q13" s="148" t="s">
        <v>1249</v>
      </c>
      <c r="R13" s="149">
        <v>45381</v>
      </c>
      <c r="S13" s="150">
        <v>0.58333333333333337</v>
      </c>
      <c r="T13" s="151">
        <f t="shared" si="0"/>
        <v>45381.583333333336</v>
      </c>
      <c r="U13" s="152"/>
      <c r="V13" s="153"/>
      <c r="W13" s="154"/>
      <c r="X13" s="155">
        <v>45399</v>
      </c>
      <c r="Y13" s="167">
        <v>0.54166666666666663</v>
      </c>
      <c r="Z13" s="151">
        <f t="shared" si="1"/>
        <v>45399.541666666664</v>
      </c>
      <c r="AA13" s="157">
        <v>45422</v>
      </c>
      <c r="AB13" s="168">
        <v>0.58333333333333337</v>
      </c>
      <c r="AC13" s="151">
        <f t="shared" si="2"/>
        <v>45422.583333333336</v>
      </c>
      <c r="AD13" s="159"/>
      <c r="AE13" s="171"/>
      <c r="AF13" s="151" t="str">
        <f t="shared" si="3"/>
        <v/>
      </c>
      <c r="AG13" s="173"/>
      <c r="AH13" s="162"/>
      <c r="AI13" s="162"/>
      <c r="AJ13" s="163"/>
      <c r="AK13" s="164"/>
      <c r="AL13" s="165"/>
    </row>
    <row r="14" spans="1:38" ht="29.25" customHeight="1">
      <c r="A14" s="166">
        <v>12</v>
      </c>
      <c r="B14" s="140"/>
      <c r="C14" s="141"/>
      <c r="D14" s="142"/>
      <c r="E14" s="143" t="s">
        <v>253</v>
      </c>
      <c r="F14" s="144"/>
      <c r="G14" s="145"/>
      <c r="H14" s="145">
        <v>0</v>
      </c>
      <c r="I14" s="145">
        <v>0</v>
      </c>
      <c r="J14" s="146"/>
      <c r="K14" s="147"/>
      <c r="L14" s="146"/>
      <c r="M14" s="147"/>
      <c r="N14" s="147"/>
      <c r="O14" s="147"/>
      <c r="P14" s="147"/>
      <c r="Q14" s="148" t="s">
        <v>1249</v>
      </c>
      <c r="R14" s="149">
        <v>45381</v>
      </c>
      <c r="S14" s="150">
        <v>0.41666666666666669</v>
      </c>
      <c r="T14" s="151">
        <f t="shared" si="0"/>
        <v>45381.416666666664</v>
      </c>
      <c r="U14" s="152"/>
      <c r="V14" s="153"/>
      <c r="W14" s="154"/>
      <c r="X14" s="155">
        <v>45401</v>
      </c>
      <c r="Y14" s="167">
        <v>0.41666666666666669</v>
      </c>
      <c r="Z14" s="151">
        <f t="shared" si="1"/>
        <v>45401.416666666664</v>
      </c>
      <c r="AA14" s="157">
        <v>45423</v>
      </c>
      <c r="AB14" s="168">
        <v>0.45833333333333331</v>
      </c>
      <c r="AC14" s="151">
        <f t="shared" si="2"/>
        <v>45423.458333333336</v>
      </c>
      <c r="AD14" s="159"/>
      <c r="AE14" s="171"/>
      <c r="AF14" s="151" t="str">
        <f t="shared" si="3"/>
        <v/>
      </c>
      <c r="AG14" s="173"/>
      <c r="AH14" s="162"/>
      <c r="AI14" s="162"/>
      <c r="AJ14" s="163"/>
      <c r="AK14" s="164"/>
      <c r="AL14" s="165"/>
    </row>
    <row r="15" spans="1:38" ht="29.25" customHeight="1">
      <c r="A15" s="166">
        <v>13</v>
      </c>
      <c r="B15" s="140"/>
      <c r="C15" s="141"/>
      <c r="D15" s="142"/>
      <c r="E15" s="143" t="s">
        <v>254</v>
      </c>
      <c r="F15" s="144"/>
      <c r="G15" s="145"/>
      <c r="H15" s="145">
        <v>0</v>
      </c>
      <c r="I15" s="145">
        <v>0</v>
      </c>
      <c r="J15" s="146"/>
      <c r="K15" s="147"/>
      <c r="L15" s="146"/>
      <c r="M15" s="147"/>
      <c r="N15" s="147"/>
      <c r="O15" s="147"/>
      <c r="P15" s="147"/>
      <c r="Q15" s="148" t="s">
        <v>1249</v>
      </c>
      <c r="R15" s="149">
        <v>45381</v>
      </c>
      <c r="S15" s="150">
        <v>0.41666666666666669</v>
      </c>
      <c r="T15" s="151">
        <f t="shared" si="0"/>
        <v>45381.416666666664</v>
      </c>
      <c r="U15" s="152"/>
      <c r="V15" s="153"/>
      <c r="W15" s="154"/>
      <c r="X15" s="155">
        <v>45397</v>
      </c>
      <c r="Y15" s="167">
        <v>0.41666666666666669</v>
      </c>
      <c r="Z15" s="151">
        <f t="shared" si="1"/>
        <v>45397.416666666664</v>
      </c>
      <c r="AA15" s="157">
        <v>45421</v>
      </c>
      <c r="AB15" s="168">
        <v>0.375</v>
      </c>
      <c r="AC15" s="151">
        <f t="shared" si="2"/>
        <v>45421.375</v>
      </c>
      <c r="AD15" s="159"/>
      <c r="AE15" s="171"/>
      <c r="AF15" s="151" t="str">
        <f t="shared" si="3"/>
        <v/>
      </c>
      <c r="AG15" s="172"/>
      <c r="AH15" s="162"/>
      <c r="AI15" s="162"/>
      <c r="AJ15" s="163"/>
      <c r="AK15" s="164"/>
      <c r="AL15" s="165"/>
    </row>
    <row r="16" spans="1:38" ht="29.25" customHeight="1">
      <c r="A16" s="166">
        <v>14</v>
      </c>
      <c r="B16" s="140"/>
      <c r="C16" s="141"/>
      <c r="D16" s="142"/>
      <c r="E16" s="143" t="s">
        <v>255</v>
      </c>
      <c r="F16" s="144"/>
      <c r="G16" s="145"/>
      <c r="H16" s="145">
        <v>0</v>
      </c>
      <c r="I16" s="145">
        <v>0</v>
      </c>
      <c r="J16" s="146"/>
      <c r="K16" s="147"/>
      <c r="L16" s="146"/>
      <c r="M16" s="147"/>
      <c r="N16" s="147"/>
      <c r="O16" s="147"/>
      <c r="P16" s="147"/>
      <c r="Q16" s="148" t="s">
        <v>1249</v>
      </c>
      <c r="R16" s="149">
        <v>45381</v>
      </c>
      <c r="S16" s="150">
        <v>0.41666666666666669</v>
      </c>
      <c r="T16" s="151">
        <f t="shared" si="0"/>
        <v>45381.416666666664</v>
      </c>
      <c r="U16" s="152"/>
      <c r="V16" s="153"/>
      <c r="W16" s="154"/>
      <c r="X16" s="155">
        <v>45398</v>
      </c>
      <c r="Y16" s="167">
        <v>0.41666666666666669</v>
      </c>
      <c r="Z16" s="151">
        <f t="shared" si="1"/>
        <v>45398.416666666664</v>
      </c>
      <c r="AA16" s="157">
        <v>45421</v>
      </c>
      <c r="AB16" s="168">
        <v>0.41666666666666669</v>
      </c>
      <c r="AC16" s="151">
        <f t="shared" si="2"/>
        <v>45421.416666666664</v>
      </c>
      <c r="AD16" s="159"/>
      <c r="AE16" s="171"/>
      <c r="AF16" s="151" t="str">
        <f t="shared" si="3"/>
        <v/>
      </c>
      <c r="AG16" s="172"/>
      <c r="AH16" s="162"/>
      <c r="AI16" s="162"/>
      <c r="AJ16" s="163"/>
      <c r="AK16" s="164"/>
      <c r="AL16" s="165"/>
    </row>
    <row r="17" spans="1:38" ht="29.25" customHeight="1">
      <c r="A17" s="166">
        <v>15</v>
      </c>
      <c r="B17" s="140"/>
      <c r="C17" s="141"/>
      <c r="D17" s="142"/>
      <c r="E17" s="143" t="s">
        <v>256</v>
      </c>
      <c r="F17" s="144"/>
      <c r="G17" s="145"/>
      <c r="H17" s="145">
        <v>0</v>
      </c>
      <c r="I17" s="145">
        <v>0</v>
      </c>
      <c r="J17" s="146"/>
      <c r="K17" s="147"/>
      <c r="L17" s="146"/>
      <c r="M17" s="147"/>
      <c r="N17" s="147"/>
      <c r="O17" s="147"/>
      <c r="P17" s="147"/>
      <c r="Q17" s="148" t="s">
        <v>1249</v>
      </c>
      <c r="R17" s="149">
        <v>45382</v>
      </c>
      <c r="S17" s="150">
        <v>0.58333333333333337</v>
      </c>
      <c r="T17" s="151">
        <f t="shared" si="0"/>
        <v>45382.583333333336</v>
      </c>
      <c r="U17" s="152"/>
      <c r="V17" s="153"/>
      <c r="W17" s="154"/>
      <c r="X17" s="155">
        <v>45401</v>
      </c>
      <c r="Y17" s="167">
        <v>0.58333333333333337</v>
      </c>
      <c r="Z17" s="151">
        <f t="shared" si="1"/>
        <v>45401.583333333336</v>
      </c>
      <c r="AA17" s="157">
        <v>45422</v>
      </c>
      <c r="AB17" s="168">
        <v>0.625</v>
      </c>
      <c r="AC17" s="151">
        <f t="shared" si="2"/>
        <v>45422.625</v>
      </c>
      <c r="AD17" s="159"/>
      <c r="AE17" s="171"/>
      <c r="AF17" s="151" t="str">
        <f t="shared" si="3"/>
        <v/>
      </c>
      <c r="AG17" s="173"/>
      <c r="AH17" s="162"/>
      <c r="AI17" s="162"/>
      <c r="AJ17" s="163"/>
      <c r="AK17" s="164"/>
      <c r="AL17" s="165"/>
    </row>
    <row r="18" spans="1:38" ht="29.25" customHeight="1">
      <c r="A18" s="166">
        <v>16</v>
      </c>
      <c r="B18" s="140"/>
      <c r="C18" s="141"/>
      <c r="D18" s="142"/>
      <c r="E18" s="143" t="s">
        <v>257</v>
      </c>
      <c r="F18" s="144"/>
      <c r="G18" s="145"/>
      <c r="H18" s="145">
        <v>0</v>
      </c>
      <c r="I18" s="145">
        <v>0</v>
      </c>
      <c r="J18" s="146"/>
      <c r="K18" s="147"/>
      <c r="L18" s="146"/>
      <c r="M18" s="147"/>
      <c r="N18" s="147"/>
      <c r="O18" s="147"/>
      <c r="P18" s="147"/>
      <c r="Q18" s="148" t="s">
        <v>1249</v>
      </c>
      <c r="R18" s="149">
        <v>45381</v>
      </c>
      <c r="S18" s="150">
        <v>0.41666666666666669</v>
      </c>
      <c r="T18" s="151">
        <f t="shared" si="0"/>
        <v>45381.416666666664</v>
      </c>
      <c r="U18" s="152"/>
      <c r="V18" s="153"/>
      <c r="W18" s="154"/>
      <c r="X18" s="155">
        <v>45400</v>
      </c>
      <c r="Y18" s="167">
        <v>0.375</v>
      </c>
      <c r="Z18" s="151">
        <f t="shared" si="1"/>
        <v>45400.375</v>
      </c>
      <c r="AA18" s="157">
        <v>45422</v>
      </c>
      <c r="AB18" s="168">
        <v>0.45833333333333331</v>
      </c>
      <c r="AC18" s="151">
        <f t="shared" si="2"/>
        <v>45422.458333333336</v>
      </c>
      <c r="AD18" s="159"/>
      <c r="AE18" s="171"/>
      <c r="AF18" s="151" t="str">
        <f t="shared" si="3"/>
        <v/>
      </c>
      <c r="AG18" s="172"/>
      <c r="AH18" s="162"/>
      <c r="AI18" s="162"/>
      <c r="AJ18" s="163"/>
      <c r="AK18" s="164"/>
      <c r="AL18" s="165"/>
    </row>
    <row r="19" spans="1:38" ht="29.25" customHeight="1">
      <c r="A19" s="166">
        <v>17</v>
      </c>
      <c r="B19" s="140"/>
      <c r="C19" s="141"/>
      <c r="D19" s="142"/>
      <c r="E19" s="143" t="s">
        <v>258</v>
      </c>
      <c r="F19" s="144"/>
      <c r="G19" s="145"/>
      <c r="H19" s="145">
        <v>0</v>
      </c>
      <c r="I19" s="145">
        <v>0</v>
      </c>
      <c r="J19" s="146"/>
      <c r="K19" s="147"/>
      <c r="L19" s="146"/>
      <c r="M19" s="147"/>
      <c r="N19" s="147"/>
      <c r="O19" s="147"/>
      <c r="P19" s="147"/>
      <c r="Q19" s="148" t="s">
        <v>1249</v>
      </c>
      <c r="R19" s="149">
        <v>45381</v>
      </c>
      <c r="S19" s="150">
        <v>0.58333333333333337</v>
      </c>
      <c r="T19" s="151">
        <f t="shared" si="0"/>
        <v>45381.583333333336</v>
      </c>
      <c r="U19" s="152"/>
      <c r="V19" s="153"/>
      <c r="W19" s="154"/>
      <c r="X19" s="155">
        <v>45400</v>
      </c>
      <c r="Y19" s="167">
        <v>0.54166666666666663</v>
      </c>
      <c r="Z19" s="151">
        <f t="shared" si="1"/>
        <v>45400.541666666664</v>
      </c>
      <c r="AA19" s="157">
        <v>45422</v>
      </c>
      <c r="AB19" s="168">
        <v>0.54166666666666663</v>
      </c>
      <c r="AC19" s="151">
        <f t="shared" si="2"/>
        <v>45422.541666666664</v>
      </c>
      <c r="AD19" s="159"/>
      <c r="AE19" s="171"/>
      <c r="AF19" s="151" t="str">
        <f t="shared" si="3"/>
        <v/>
      </c>
      <c r="AG19" s="173"/>
      <c r="AH19" s="162"/>
      <c r="AI19" s="162"/>
      <c r="AJ19" s="163"/>
      <c r="AK19" s="164"/>
      <c r="AL19" s="165"/>
    </row>
    <row r="20" spans="1:38" ht="14.25">
      <c r="A20" s="166">
        <v>18</v>
      </c>
      <c r="B20" s="140"/>
      <c r="C20" s="141"/>
      <c r="D20" s="142"/>
      <c r="E20" s="143" t="s">
        <v>259</v>
      </c>
      <c r="F20" s="144"/>
      <c r="G20" s="145"/>
      <c r="H20" s="145">
        <v>0</v>
      </c>
      <c r="I20" s="145">
        <v>0</v>
      </c>
      <c r="J20" s="146"/>
      <c r="K20" s="147"/>
      <c r="L20" s="146"/>
      <c r="M20" s="147"/>
      <c r="N20" s="147"/>
      <c r="O20" s="147"/>
      <c r="P20" s="147"/>
      <c r="Q20" s="148" t="s">
        <v>1249</v>
      </c>
      <c r="R20" s="149">
        <v>45381</v>
      </c>
      <c r="S20" s="150">
        <v>0.41666666666666669</v>
      </c>
      <c r="T20" s="151">
        <f t="shared" si="0"/>
        <v>45381.416666666664</v>
      </c>
      <c r="U20" s="152"/>
      <c r="V20" s="153"/>
      <c r="W20" s="154"/>
      <c r="X20" s="155">
        <v>45401</v>
      </c>
      <c r="Y20" s="167">
        <v>0.375</v>
      </c>
      <c r="Z20" s="151">
        <f t="shared" si="1"/>
        <v>45401.375</v>
      </c>
      <c r="AA20" s="157">
        <v>45423</v>
      </c>
      <c r="AB20" s="168">
        <v>0.58333333333333337</v>
      </c>
      <c r="AC20" s="151">
        <f t="shared" si="2"/>
        <v>45423.583333333336</v>
      </c>
      <c r="AD20" s="159"/>
      <c r="AE20" s="171"/>
      <c r="AF20" s="151" t="str">
        <f t="shared" si="3"/>
        <v/>
      </c>
      <c r="AG20" s="173"/>
      <c r="AH20" s="162"/>
      <c r="AI20" s="162"/>
      <c r="AJ20" s="163"/>
      <c r="AK20" s="164"/>
      <c r="AL20" s="165"/>
    </row>
    <row r="21" spans="1:38" ht="29.25" customHeight="1">
      <c r="A21" s="166">
        <v>19</v>
      </c>
      <c r="B21" s="140"/>
      <c r="C21" s="141"/>
      <c r="D21" s="142"/>
      <c r="E21" s="143" t="s">
        <v>838</v>
      </c>
      <c r="F21" s="144"/>
      <c r="G21" s="145"/>
      <c r="H21" s="145">
        <v>0</v>
      </c>
      <c r="I21" s="145">
        <v>0</v>
      </c>
      <c r="J21" s="146"/>
      <c r="K21" s="147"/>
      <c r="L21" s="146"/>
      <c r="M21" s="147"/>
      <c r="N21" s="147"/>
      <c r="O21" s="147"/>
      <c r="P21" s="147"/>
      <c r="Q21" s="148" t="s">
        <v>1249</v>
      </c>
      <c r="R21" s="149">
        <v>45381</v>
      </c>
      <c r="S21" s="150">
        <v>0.58333333333333337</v>
      </c>
      <c r="T21" s="151">
        <f t="shared" si="0"/>
        <v>45381.583333333336</v>
      </c>
      <c r="U21" s="152"/>
      <c r="V21" s="153"/>
      <c r="W21" s="154"/>
      <c r="X21" s="155">
        <v>45397</v>
      </c>
      <c r="Y21" s="167">
        <v>0.54166666666666663</v>
      </c>
      <c r="Z21" s="151">
        <f t="shared" si="1"/>
        <v>45397.541666666664</v>
      </c>
      <c r="AA21" s="157">
        <v>45421</v>
      </c>
      <c r="AB21" s="168">
        <v>0.54166666666666663</v>
      </c>
      <c r="AC21" s="151">
        <f t="shared" si="2"/>
        <v>45421.541666666664</v>
      </c>
      <c r="AD21" s="159"/>
      <c r="AE21" s="171"/>
      <c r="AF21" s="151" t="str">
        <f t="shared" si="3"/>
        <v/>
      </c>
      <c r="AG21" s="173"/>
      <c r="AH21" s="162"/>
      <c r="AI21" s="162"/>
      <c r="AJ21" s="163"/>
      <c r="AK21" s="164"/>
      <c r="AL21" s="165"/>
    </row>
    <row r="22" spans="1:38" ht="29.25" customHeight="1">
      <c r="A22" s="166">
        <v>20</v>
      </c>
      <c r="B22" s="140"/>
      <c r="C22" s="141"/>
      <c r="D22" s="142"/>
      <c r="E22" s="143" t="s">
        <v>260</v>
      </c>
      <c r="F22" s="144"/>
      <c r="G22" s="145"/>
      <c r="H22" s="145">
        <v>0</v>
      </c>
      <c r="I22" s="145">
        <v>0</v>
      </c>
      <c r="J22" s="146"/>
      <c r="K22" s="147"/>
      <c r="L22" s="146"/>
      <c r="M22" s="147"/>
      <c r="N22" s="147"/>
      <c r="O22" s="147"/>
      <c r="P22" s="147"/>
      <c r="Q22" s="148" t="s">
        <v>1249</v>
      </c>
      <c r="R22" s="149">
        <v>45381</v>
      </c>
      <c r="S22" s="150">
        <v>0.41666666666666669</v>
      </c>
      <c r="T22" s="151">
        <f t="shared" si="0"/>
        <v>45381.416666666664</v>
      </c>
      <c r="U22" s="152"/>
      <c r="V22" s="153"/>
      <c r="W22" s="154"/>
      <c r="X22" s="155">
        <v>45397</v>
      </c>
      <c r="Y22" s="167">
        <v>0.375</v>
      </c>
      <c r="Z22" s="151">
        <f t="shared" si="1"/>
        <v>45397.375</v>
      </c>
      <c r="AA22" s="157">
        <v>45421</v>
      </c>
      <c r="AB22" s="168">
        <v>0.58333333333333337</v>
      </c>
      <c r="AC22" s="151">
        <f t="shared" si="2"/>
        <v>45421.583333333336</v>
      </c>
      <c r="AD22" s="159"/>
      <c r="AE22" s="171"/>
      <c r="AF22" s="151" t="str">
        <f t="shared" si="3"/>
        <v/>
      </c>
      <c r="AG22" s="173"/>
      <c r="AH22" s="162"/>
      <c r="AI22" s="162"/>
      <c r="AJ22" s="163"/>
      <c r="AK22" s="164"/>
      <c r="AL22" s="165"/>
    </row>
    <row r="23" spans="1:38" ht="29.25" customHeight="1">
      <c r="A23" s="166">
        <v>21</v>
      </c>
      <c r="B23" s="140"/>
      <c r="C23" s="141"/>
      <c r="D23" s="142"/>
      <c r="E23" s="143" t="s">
        <v>261</v>
      </c>
      <c r="F23" s="144"/>
      <c r="G23" s="145"/>
      <c r="H23" s="145">
        <v>0</v>
      </c>
      <c r="I23" s="145">
        <v>0</v>
      </c>
      <c r="J23" s="146"/>
      <c r="K23" s="147"/>
      <c r="L23" s="146"/>
      <c r="M23" s="147"/>
      <c r="N23" s="147"/>
      <c r="O23" s="147"/>
      <c r="P23" s="147"/>
      <c r="Q23" s="148" t="s">
        <v>1249</v>
      </c>
      <c r="R23" s="149">
        <v>45381</v>
      </c>
      <c r="S23" s="150">
        <v>0.41666666666666669</v>
      </c>
      <c r="T23" s="151">
        <f t="shared" si="0"/>
        <v>45381.416666666664</v>
      </c>
      <c r="U23" s="152"/>
      <c r="V23" s="153"/>
      <c r="W23" s="154"/>
      <c r="X23" s="155">
        <v>45398</v>
      </c>
      <c r="Y23" s="167">
        <v>0.54166666666666663</v>
      </c>
      <c r="Z23" s="151">
        <f t="shared" si="1"/>
        <v>45398.541666666664</v>
      </c>
      <c r="AA23" s="157">
        <v>45421</v>
      </c>
      <c r="AB23" s="168">
        <v>0.625</v>
      </c>
      <c r="AC23" s="151">
        <f t="shared" si="2"/>
        <v>45421.625</v>
      </c>
      <c r="AD23" s="159"/>
      <c r="AE23" s="171"/>
      <c r="AF23" s="151" t="str">
        <f t="shared" si="3"/>
        <v/>
      </c>
      <c r="AG23" s="172"/>
      <c r="AH23" s="162"/>
      <c r="AI23" s="162"/>
      <c r="AJ23" s="163"/>
      <c r="AK23" s="164"/>
      <c r="AL23" s="165"/>
    </row>
    <row r="24" spans="1:38" ht="53.25" customHeight="1">
      <c r="A24" s="166">
        <v>22</v>
      </c>
      <c r="B24" s="140"/>
      <c r="C24" s="141"/>
      <c r="D24" s="142"/>
      <c r="E24" s="143" t="s">
        <v>262</v>
      </c>
      <c r="F24" s="144"/>
      <c r="G24" s="145"/>
      <c r="H24" s="145">
        <v>0</v>
      </c>
      <c r="I24" s="145">
        <v>0</v>
      </c>
      <c r="J24" s="146"/>
      <c r="K24" s="147"/>
      <c r="L24" s="146"/>
      <c r="M24" s="147"/>
      <c r="N24" s="147"/>
      <c r="O24" s="147"/>
      <c r="P24" s="147"/>
      <c r="Q24" s="148" t="s">
        <v>1249</v>
      </c>
      <c r="R24" s="149">
        <v>45381</v>
      </c>
      <c r="S24" s="150">
        <v>0.41666666666666669</v>
      </c>
      <c r="T24" s="151">
        <f t="shared" si="0"/>
        <v>45381.416666666664</v>
      </c>
      <c r="U24" s="152"/>
      <c r="V24" s="153"/>
      <c r="W24" s="154"/>
      <c r="X24" s="155">
        <v>45399</v>
      </c>
      <c r="Y24" s="167">
        <v>0.41666666666666669</v>
      </c>
      <c r="Z24" s="151">
        <f t="shared" si="1"/>
        <v>45399.416666666664</v>
      </c>
      <c r="AA24" s="157">
        <v>45422</v>
      </c>
      <c r="AB24" s="168">
        <v>0.375</v>
      </c>
      <c r="AC24" s="151">
        <f t="shared" si="2"/>
        <v>45422.375</v>
      </c>
      <c r="AD24" s="159"/>
      <c r="AE24" s="171"/>
      <c r="AF24" s="151" t="str">
        <f t="shared" si="3"/>
        <v/>
      </c>
      <c r="AG24" s="173"/>
      <c r="AH24" s="162"/>
      <c r="AI24" s="162"/>
      <c r="AJ24" s="163"/>
      <c r="AK24" s="164"/>
      <c r="AL24" s="165"/>
    </row>
    <row r="25" spans="1:38" ht="29.25" customHeight="1">
      <c r="A25" s="166">
        <v>23</v>
      </c>
      <c r="B25" s="140"/>
      <c r="C25" s="141"/>
      <c r="D25" s="142"/>
      <c r="E25" s="143" t="s">
        <v>263</v>
      </c>
      <c r="F25" s="144"/>
      <c r="G25" s="145"/>
      <c r="H25" s="145">
        <v>0</v>
      </c>
      <c r="I25" s="145">
        <v>0</v>
      </c>
      <c r="J25" s="146"/>
      <c r="K25" s="147"/>
      <c r="L25" s="146"/>
      <c r="M25" s="147"/>
      <c r="N25" s="147"/>
      <c r="O25" s="147"/>
      <c r="P25" s="147"/>
      <c r="Q25" s="148" t="s">
        <v>1249</v>
      </c>
      <c r="R25" s="149">
        <v>45381</v>
      </c>
      <c r="S25" s="150">
        <v>0.41666666666666669</v>
      </c>
      <c r="T25" s="151">
        <f t="shared" si="0"/>
        <v>45381.416666666664</v>
      </c>
      <c r="U25" s="152"/>
      <c r="V25" s="153"/>
      <c r="W25" s="154"/>
      <c r="X25" s="155">
        <v>45400</v>
      </c>
      <c r="Y25" s="167">
        <v>0.41666666666666669</v>
      </c>
      <c r="Z25" s="151">
        <f t="shared" si="1"/>
        <v>45400.416666666664</v>
      </c>
      <c r="AA25" s="157">
        <v>45422</v>
      </c>
      <c r="AB25" s="168">
        <v>0.625</v>
      </c>
      <c r="AC25" s="151">
        <f t="shared" si="2"/>
        <v>45422.625</v>
      </c>
      <c r="AD25" s="159"/>
      <c r="AE25" s="171"/>
      <c r="AF25" s="151" t="str">
        <f t="shared" si="3"/>
        <v/>
      </c>
      <c r="AG25" s="173"/>
      <c r="AH25" s="174"/>
      <c r="AI25" s="174"/>
      <c r="AJ25" s="175"/>
      <c r="AK25" s="176"/>
      <c r="AL25" s="165"/>
    </row>
    <row r="26" spans="1:38" ht="29.25" customHeight="1">
      <c r="A26" s="166">
        <v>24</v>
      </c>
      <c r="B26" s="140"/>
      <c r="C26" s="141"/>
      <c r="D26" s="142"/>
      <c r="E26" s="143" t="s">
        <v>264</v>
      </c>
      <c r="F26" s="144"/>
      <c r="G26" s="145"/>
      <c r="H26" s="145">
        <v>0</v>
      </c>
      <c r="I26" s="145">
        <v>0</v>
      </c>
      <c r="J26" s="146"/>
      <c r="K26" s="147"/>
      <c r="L26" s="146"/>
      <c r="M26" s="147"/>
      <c r="N26" s="147"/>
      <c r="O26" s="147"/>
      <c r="P26" s="147"/>
      <c r="Q26" s="148" t="s">
        <v>1249</v>
      </c>
      <c r="R26" s="149">
        <v>45381</v>
      </c>
      <c r="S26" s="150">
        <v>0.41666666666666669</v>
      </c>
      <c r="T26" s="151">
        <f t="shared" si="0"/>
        <v>45381.416666666664</v>
      </c>
      <c r="U26" s="152"/>
      <c r="V26" s="153"/>
      <c r="W26" s="154"/>
      <c r="X26" s="155">
        <v>45401</v>
      </c>
      <c r="Y26" s="167">
        <v>0.41666666666666669</v>
      </c>
      <c r="Z26" s="151">
        <f t="shared" si="1"/>
        <v>45401.416666666664</v>
      </c>
      <c r="AA26" s="157">
        <v>45423</v>
      </c>
      <c r="AB26" s="168">
        <v>0.41666666666666669</v>
      </c>
      <c r="AC26" s="151">
        <f t="shared" si="2"/>
        <v>45423.416666666664</v>
      </c>
      <c r="AD26" s="159"/>
      <c r="AE26" s="171"/>
      <c r="AF26" s="151" t="str">
        <f t="shared" si="3"/>
        <v/>
      </c>
      <c r="AG26" s="172"/>
      <c r="AH26" s="162"/>
      <c r="AI26" s="162"/>
      <c r="AJ26" s="163"/>
      <c r="AK26" s="164"/>
      <c r="AL26" s="165"/>
    </row>
    <row r="27" spans="1:38" ht="29.25" customHeight="1">
      <c r="A27" s="166">
        <v>25</v>
      </c>
      <c r="B27" s="140"/>
      <c r="C27" s="141"/>
      <c r="D27" s="142"/>
      <c r="E27" s="143" t="s">
        <v>265</v>
      </c>
      <c r="F27" s="144"/>
      <c r="G27" s="145"/>
      <c r="H27" s="145">
        <v>0</v>
      </c>
      <c r="I27" s="145">
        <v>0</v>
      </c>
      <c r="J27" s="146"/>
      <c r="K27" s="147"/>
      <c r="L27" s="146"/>
      <c r="M27" s="147"/>
      <c r="N27" s="147"/>
      <c r="O27" s="147"/>
      <c r="P27" s="147"/>
      <c r="Q27" s="148" t="s">
        <v>1249</v>
      </c>
      <c r="R27" s="149">
        <v>45381</v>
      </c>
      <c r="S27" s="150">
        <v>0.41666666666666669</v>
      </c>
      <c r="T27" s="151">
        <f t="shared" si="0"/>
        <v>45381.416666666664</v>
      </c>
      <c r="U27" s="152"/>
      <c r="V27" s="153"/>
      <c r="W27" s="154"/>
      <c r="X27" s="155">
        <v>45398</v>
      </c>
      <c r="Y27" s="167">
        <v>0.375</v>
      </c>
      <c r="Z27" s="151">
        <f t="shared" si="1"/>
        <v>45398.375</v>
      </c>
      <c r="AA27" s="157">
        <v>45421</v>
      </c>
      <c r="AB27" s="168">
        <v>0.54166666666666663</v>
      </c>
      <c r="AC27" s="151">
        <f t="shared" si="2"/>
        <v>45421.541666666664</v>
      </c>
      <c r="AD27" s="159"/>
      <c r="AE27" s="171"/>
      <c r="AF27" s="151" t="str">
        <f t="shared" si="3"/>
        <v/>
      </c>
      <c r="AG27" s="172"/>
      <c r="AH27" s="162"/>
      <c r="AI27" s="162"/>
      <c r="AJ27" s="163"/>
      <c r="AK27" s="164"/>
      <c r="AL27" s="165"/>
    </row>
    <row r="28" spans="1:38" ht="29.25" customHeight="1">
      <c r="A28" s="166">
        <v>26</v>
      </c>
      <c r="B28" s="140"/>
      <c r="C28" s="141"/>
      <c r="D28" s="142"/>
      <c r="E28" s="143" t="s">
        <v>266</v>
      </c>
      <c r="F28" s="144"/>
      <c r="G28" s="145"/>
      <c r="H28" s="145">
        <v>0</v>
      </c>
      <c r="I28" s="145">
        <v>0</v>
      </c>
      <c r="J28" s="146"/>
      <c r="K28" s="147"/>
      <c r="L28" s="146"/>
      <c r="M28" s="147"/>
      <c r="N28" s="147"/>
      <c r="O28" s="147"/>
      <c r="P28" s="147"/>
      <c r="Q28" s="148" t="s">
        <v>1249</v>
      </c>
      <c r="R28" s="149">
        <v>45381</v>
      </c>
      <c r="S28" s="150">
        <v>0.41666666666666669</v>
      </c>
      <c r="T28" s="151">
        <f t="shared" si="0"/>
        <v>45381.416666666664</v>
      </c>
      <c r="U28" s="152"/>
      <c r="V28" s="153"/>
      <c r="W28" s="154"/>
      <c r="X28" s="155">
        <v>45399</v>
      </c>
      <c r="Y28" s="167">
        <v>0.375</v>
      </c>
      <c r="Z28" s="151">
        <f t="shared" si="1"/>
        <v>45399.375</v>
      </c>
      <c r="AA28" s="157">
        <v>45422</v>
      </c>
      <c r="AB28" s="168">
        <v>0.45833333333333331</v>
      </c>
      <c r="AC28" s="151">
        <f t="shared" si="2"/>
        <v>45422.458333333336</v>
      </c>
      <c r="AD28" s="159"/>
      <c r="AE28" s="171"/>
      <c r="AF28" s="151" t="str">
        <f t="shared" si="3"/>
        <v/>
      </c>
      <c r="AG28" s="172"/>
      <c r="AH28" s="162"/>
      <c r="AI28" s="162"/>
      <c r="AJ28" s="163"/>
      <c r="AK28" s="164"/>
      <c r="AL28" s="165"/>
    </row>
    <row r="29" spans="1:38" ht="29.25" customHeight="1">
      <c r="A29" s="166">
        <v>27</v>
      </c>
      <c r="B29" s="140"/>
      <c r="C29" s="141"/>
      <c r="D29" s="142"/>
      <c r="E29" s="143" t="s">
        <v>931</v>
      </c>
      <c r="F29" s="144"/>
      <c r="G29" s="145"/>
      <c r="H29" s="145">
        <v>0</v>
      </c>
      <c r="I29" s="145">
        <v>0</v>
      </c>
      <c r="J29" s="146"/>
      <c r="K29" s="147"/>
      <c r="L29" s="146"/>
      <c r="M29" s="147"/>
      <c r="N29" s="147"/>
      <c r="O29" s="147"/>
      <c r="P29" s="147"/>
      <c r="Q29" s="148" t="s">
        <v>1249</v>
      </c>
      <c r="R29" s="149">
        <v>45381</v>
      </c>
      <c r="S29" s="150">
        <v>0.41666666666666669</v>
      </c>
      <c r="T29" s="151">
        <f t="shared" si="0"/>
        <v>45381.416666666664</v>
      </c>
      <c r="U29" s="152"/>
      <c r="V29" s="153"/>
      <c r="W29" s="154"/>
      <c r="X29" s="155">
        <v>45400</v>
      </c>
      <c r="Y29" s="167">
        <v>0.375</v>
      </c>
      <c r="Z29" s="151">
        <f t="shared" si="1"/>
        <v>45400.375</v>
      </c>
      <c r="AA29" s="157">
        <v>45422</v>
      </c>
      <c r="AB29" s="168">
        <v>0.54166666666666663</v>
      </c>
      <c r="AC29" s="151">
        <f t="shared" si="2"/>
        <v>45422.541666666664</v>
      </c>
      <c r="AD29" s="159"/>
      <c r="AE29" s="171"/>
      <c r="AF29" s="151" t="str">
        <f t="shared" si="3"/>
        <v/>
      </c>
      <c r="AG29" s="173"/>
      <c r="AH29" s="162"/>
      <c r="AI29" s="162"/>
      <c r="AJ29" s="163"/>
      <c r="AK29" s="164"/>
      <c r="AL29" s="165"/>
    </row>
    <row r="30" spans="1:38" ht="40.5" customHeight="1">
      <c r="A30" s="166">
        <v>28</v>
      </c>
      <c r="B30" s="140"/>
      <c r="C30" s="141"/>
      <c r="D30" s="142"/>
      <c r="E30" s="143" t="s">
        <v>267</v>
      </c>
      <c r="F30" s="144"/>
      <c r="G30" s="145"/>
      <c r="H30" s="145">
        <v>0</v>
      </c>
      <c r="I30" s="145">
        <v>0</v>
      </c>
      <c r="J30" s="146"/>
      <c r="K30" s="147"/>
      <c r="L30" s="146"/>
      <c r="M30" s="147"/>
      <c r="N30" s="147"/>
      <c r="O30" s="147"/>
      <c r="P30" s="147"/>
      <c r="Q30" s="148" t="s">
        <v>1249</v>
      </c>
      <c r="R30" s="149">
        <v>45382</v>
      </c>
      <c r="S30" s="150">
        <v>0.41666666666666669</v>
      </c>
      <c r="T30" s="151">
        <f t="shared" si="0"/>
        <v>45382.416666666664</v>
      </c>
      <c r="U30" s="152"/>
      <c r="V30" s="153"/>
      <c r="W30" s="154"/>
      <c r="X30" s="155">
        <v>45398</v>
      </c>
      <c r="Y30" s="167">
        <v>0.58333333333333337</v>
      </c>
      <c r="Z30" s="151">
        <f t="shared" si="1"/>
        <v>45398.583333333336</v>
      </c>
      <c r="AA30" s="157">
        <v>45421</v>
      </c>
      <c r="AB30" s="168">
        <v>0.58333333333333337</v>
      </c>
      <c r="AC30" s="151">
        <f t="shared" si="2"/>
        <v>45421.583333333336</v>
      </c>
      <c r="AD30" s="159"/>
      <c r="AE30" s="171"/>
      <c r="AF30" s="151" t="str">
        <f t="shared" si="3"/>
        <v/>
      </c>
      <c r="AG30" s="172"/>
      <c r="AH30" s="162"/>
      <c r="AI30" s="162"/>
      <c r="AJ30" s="163"/>
      <c r="AK30" s="164"/>
      <c r="AL30" s="165"/>
    </row>
    <row r="31" spans="1:38" ht="29.25" customHeight="1">
      <c r="A31" s="166">
        <v>29</v>
      </c>
      <c r="B31" s="140"/>
      <c r="C31" s="141"/>
      <c r="D31" s="142"/>
      <c r="E31" s="143" t="s">
        <v>268</v>
      </c>
      <c r="F31" s="144"/>
      <c r="G31" s="145"/>
      <c r="H31" s="145">
        <v>0</v>
      </c>
      <c r="I31" s="145">
        <v>0</v>
      </c>
      <c r="J31" s="146"/>
      <c r="K31" s="147"/>
      <c r="L31" s="146"/>
      <c r="M31" s="147"/>
      <c r="N31" s="147"/>
      <c r="O31" s="147"/>
      <c r="P31" s="147"/>
      <c r="Q31" s="148" t="s">
        <v>1249</v>
      </c>
      <c r="R31" s="149">
        <v>45382</v>
      </c>
      <c r="S31" s="150">
        <v>0.41666666666666669</v>
      </c>
      <c r="T31" s="151">
        <f t="shared" si="0"/>
        <v>45382.416666666664</v>
      </c>
      <c r="U31" s="152"/>
      <c r="V31" s="153"/>
      <c r="W31" s="154"/>
      <c r="X31" s="155">
        <v>45399</v>
      </c>
      <c r="Y31" s="167">
        <v>0.58333333333333337</v>
      </c>
      <c r="Z31" s="151">
        <f t="shared" si="1"/>
        <v>45399.583333333336</v>
      </c>
      <c r="AA31" s="157">
        <v>45422</v>
      </c>
      <c r="AB31" s="168">
        <v>0.375</v>
      </c>
      <c r="AC31" s="151">
        <f t="shared" si="2"/>
        <v>45422.375</v>
      </c>
      <c r="AD31" s="159"/>
      <c r="AE31" s="171"/>
      <c r="AF31" s="151" t="str">
        <f t="shared" si="3"/>
        <v/>
      </c>
      <c r="AG31" s="172"/>
      <c r="AH31" s="162"/>
      <c r="AI31" s="162"/>
      <c r="AJ31" s="163"/>
      <c r="AK31" s="164"/>
      <c r="AL31" s="165"/>
    </row>
    <row r="32" spans="1:38" ht="29.25" customHeight="1">
      <c r="A32" s="166">
        <v>30</v>
      </c>
      <c r="B32" s="140"/>
      <c r="C32" s="141"/>
      <c r="D32" s="142"/>
      <c r="E32" s="143" t="s">
        <v>269</v>
      </c>
      <c r="F32" s="144"/>
      <c r="G32" s="145"/>
      <c r="H32" s="145">
        <v>0</v>
      </c>
      <c r="I32" s="145">
        <v>0</v>
      </c>
      <c r="J32" s="146"/>
      <c r="K32" s="147"/>
      <c r="L32" s="146"/>
      <c r="M32" s="147"/>
      <c r="N32" s="147"/>
      <c r="O32" s="147"/>
      <c r="P32" s="147"/>
      <c r="Q32" s="148" t="s">
        <v>1249</v>
      </c>
      <c r="R32" s="149">
        <v>45382</v>
      </c>
      <c r="S32" s="150">
        <v>0.41666666666666669</v>
      </c>
      <c r="T32" s="151">
        <f t="shared" si="0"/>
        <v>45382.416666666664</v>
      </c>
      <c r="U32" s="152"/>
      <c r="V32" s="153"/>
      <c r="W32" s="154"/>
      <c r="X32" s="155">
        <v>45400</v>
      </c>
      <c r="Y32" s="167">
        <v>0.41666666666666669</v>
      </c>
      <c r="Z32" s="151">
        <f t="shared" si="1"/>
        <v>45400.416666666664</v>
      </c>
      <c r="AA32" s="157">
        <v>45422</v>
      </c>
      <c r="AB32" s="168">
        <v>0.58333333333333337</v>
      </c>
      <c r="AC32" s="151">
        <f t="shared" si="2"/>
        <v>45422.583333333336</v>
      </c>
      <c r="AD32" s="159"/>
      <c r="AE32" s="171"/>
      <c r="AF32" s="151" t="str">
        <f t="shared" si="3"/>
        <v/>
      </c>
      <c r="AG32" s="172"/>
      <c r="AH32" s="174"/>
      <c r="AI32" s="174"/>
      <c r="AJ32" s="175"/>
      <c r="AK32" s="176"/>
      <c r="AL32" s="165"/>
    </row>
    <row r="33" spans="1:38" ht="29.25" customHeight="1">
      <c r="A33" s="166">
        <v>31</v>
      </c>
      <c r="B33" s="140"/>
      <c r="C33" s="141"/>
      <c r="D33" s="142"/>
      <c r="E33" s="143" t="s">
        <v>270</v>
      </c>
      <c r="F33" s="144"/>
      <c r="G33" s="145"/>
      <c r="H33" s="145">
        <v>0</v>
      </c>
      <c r="I33" s="145">
        <v>0</v>
      </c>
      <c r="J33" s="146"/>
      <c r="K33" s="147"/>
      <c r="L33" s="146"/>
      <c r="M33" s="147"/>
      <c r="N33" s="147"/>
      <c r="O33" s="147"/>
      <c r="P33" s="147"/>
      <c r="Q33" s="148" t="s">
        <v>1249</v>
      </c>
      <c r="R33" s="149">
        <v>45382</v>
      </c>
      <c r="S33" s="150">
        <v>0.41666666666666669</v>
      </c>
      <c r="T33" s="151">
        <f t="shared" si="0"/>
        <v>45382.416666666664</v>
      </c>
      <c r="U33" s="152"/>
      <c r="V33" s="153"/>
      <c r="W33" s="154"/>
      <c r="X33" s="155">
        <v>45401</v>
      </c>
      <c r="Y33" s="167">
        <v>0.54166666666666663</v>
      </c>
      <c r="Z33" s="151">
        <f t="shared" si="1"/>
        <v>45401.541666666664</v>
      </c>
      <c r="AA33" s="157">
        <v>45423</v>
      </c>
      <c r="AB33" s="168">
        <v>0.375</v>
      </c>
      <c r="AC33" s="151">
        <f t="shared" si="2"/>
        <v>45423.375</v>
      </c>
      <c r="AD33" s="159"/>
      <c r="AE33" s="171"/>
      <c r="AF33" s="151" t="str">
        <f t="shared" si="3"/>
        <v/>
      </c>
      <c r="AG33" s="173"/>
      <c r="AH33" s="162"/>
      <c r="AI33" s="162"/>
      <c r="AJ33" s="163"/>
      <c r="AK33" s="164"/>
      <c r="AL33" s="165"/>
    </row>
    <row r="34" spans="1:38" ht="29.25" customHeight="1">
      <c r="A34" s="166">
        <v>32</v>
      </c>
      <c r="B34" s="140"/>
      <c r="C34" s="141"/>
      <c r="D34" s="142"/>
      <c r="E34" s="143" t="s">
        <v>271</v>
      </c>
      <c r="F34" s="144"/>
      <c r="G34" s="145"/>
      <c r="H34" s="145">
        <v>0</v>
      </c>
      <c r="I34" s="145">
        <v>0</v>
      </c>
      <c r="J34" s="146"/>
      <c r="K34" s="147"/>
      <c r="L34" s="146"/>
      <c r="M34" s="147"/>
      <c r="N34" s="147"/>
      <c r="O34" s="147"/>
      <c r="P34" s="147"/>
      <c r="Q34" s="148" t="s">
        <v>1249</v>
      </c>
      <c r="R34" s="149">
        <v>45382</v>
      </c>
      <c r="S34" s="150">
        <v>0.41666666666666669</v>
      </c>
      <c r="T34" s="151">
        <f t="shared" si="0"/>
        <v>45382.416666666664</v>
      </c>
      <c r="U34" s="152"/>
      <c r="V34" s="153"/>
      <c r="W34" s="154"/>
      <c r="X34" s="155">
        <v>45397</v>
      </c>
      <c r="Y34" s="167">
        <v>0.58333333333333337</v>
      </c>
      <c r="Z34" s="151">
        <f t="shared" si="1"/>
        <v>45397.583333333336</v>
      </c>
      <c r="AA34" s="157">
        <v>45421</v>
      </c>
      <c r="AB34" s="168">
        <v>0.45833333333333331</v>
      </c>
      <c r="AC34" s="151">
        <f t="shared" si="2"/>
        <v>45421.458333333336</v>
      </c>
      <c r="AD34" s="159"/>
      <c r="AE34" s="171"/>
      <c r="AF34" s="151" t="str">
        <f t="shared" si="3"/>
        <v/>
      </c>
      <c r="AG34" s="172"/>
      <c r="AH34" s="162"/>
      <c r="AI34" s="162"/>
      <c r="AJ34" s="163"/>
      <c r="AK34" s="164"/>
      <c r="AL34" s="165"/>
    </row>
    <row r="35" spans="1:38" ht="29.25" customHeight="1">
      <c r="A35" s="166">
        <v>33</v>
      </c>
      <c r="B35" s="140"/>
      <c r="C35" s="141"/>
      <c r="D35" s="142"/>
      <c r="E35" s="143" t="s">
        <v>272</v>
      </c>
      <c r="F35" s="144"/>
      <c r="G35" s="145"/>
      <c r="H35" s="145">
        <v>0</v>
      </c>
      <c r="I35" s="145">
        <v>0</v>
      </c>
      <c r="J35" s="146"/>
      <c r="K35" s="147"/>
      <c r="L35" s="146"/>
      <c r="M35" s="147"/>
      <c r="N35" s="147"/>
      <c r="O35" s="147"/>
      <c r="P35" s="147"/>
      <c r="Q35" s="148" t="s">
        <v>1249</v>
      </c>
      <c r="R35" s="149">
        <v>45382</v>
      </c>
      <c r="S35" s="150">
        <v>0.41666666666666669</v>
      </c>
      <c r="T35" s="151">
        <f t="shared" si="0"/>
        <v>45382.416666666664</v>
      </c>
      <c r="U35" s="152"/>
      <c r="V35" s="153"/>
      <c r="W35" s="154"/>
      <c r="X35" s="155">
        <v>45401</v>
      </c>
      <c r="Y35" s="167">
        <v>0.375</v>
      </c>
      <c r="Z35" s="151">
        <f t="shared" si="1"/>
        <v>45401.375</v>
      </c>
      <c r="AA35" s="157">
        <v>45423</v>
      </c>
      <c r="AB35" s="168">
        <v>0.54166666666666663</v>
      </c>
      <c r="AC35" s="151">
        <f t="shared" si="2"/>
        <v>45423.541666666664</v>
      </c>
      <c r="AD35" s="159"/>
      <c r="AE35" s="171"/>
      <c r="AF35" s="151" t="str">
        <f t="shared" si="3"/>
        <v/>
      </c>
      <c r="AG35" s="172"/>
      <c r="AH35" s="162"/>
      <c r="AI35" s="162"/>
      <c r="AJ35" s="163"/>
      <c r="AK35" s="164"/>
      <c r="AL35" s="165"/>
    </row>
    <row r="36" spans="1:38" ht="29.25" customHeight="1">
      <c r="A36" s="166">
        <v>34</v>
      </c>
      <c r="B36" s="140"/>
      <c r="C36" s="141"/>
      <c r="D36" s="142"/>
      <c r="E36" s="143" t="s">
        <v>273</v>
      </c>
      <c r="F36" s="144"/>
      <c r="G36" s="145"/>
      <c r="H36" s="145">
        <v>0</v>
      </c>
      <c r="I36" s="145">
        <v>0</v>
      </c>
      <c r="J36" s="146"/>
      <c r="K36" s="147"/>
      <c r="L36" s="146"/>
      <c r="M36" s="147"/>
      <c r="N36" s="147"/>
      <c r="O36" s="147"/>
      <c r="P36" s="147"/>
      <c r="Q36" s="148" t="s">
        <v>1249</v>
      </c>
      <c r="R36" s="149">
        <v>45382</v>
      </c>
      <c r="S36" s="150">
        <v>0.41666666666666669</v>
      </c>
      <c r="T36" s="151">
        <f t="shared" si="0"/>
        <v>45382.416666666664</v>
      </c>
      <c r="U36" s="152"/>
      <c r="V36" s="153"/>
      <c r="W36" s="154"/>
      <c r="X36" s="155">
        <v>45398</v>
      </c>
      <c r="Y36" s="167">
        <v>0.375</v>
      </c>
      <c r="Z36" s="151">
        <f t="shared" si="1"/>
        <v>45398.375</v>
      </c>
      <c r="AA36" s="157">
        <v>45421</v>
      </c>
      <c r="AB36" s="168">
        <v>0.54166666666666663</v>
      </c>
      <c r="AC36" s="151">
        <f t="shared" si="2"/>
        <v>45421.541666666664</v>
      </c>
      <c r="AD36" s="159"/>
      <c r="AE36" s="171"/>
      <c r="AF36" s="151" t="str">
        <f t="shared" si="3"/>
        <v/>
      </c>
      <c r="AG36" s="173"/>
      <c r="AH36" s="162"/>
      <c r="AI36" s="162"/>
      <c r="AJ36" s="163"/>
      <c r="AK36" s="164"/>
      <c r="AL36" s="165"/>
    </row>
    <row r="37" spans="1:38" ht="29.25" customHeight="1">
      <c r="A37" s="166">
        <v>35</v>
      </c>
      <c r="B37" s="140"/>
      <c r="C37" s="141"/>
      <c r="D37" s="142"/>
      <c r="E37" s="143" t="s">
        <v>1061</v>
      </c>
      <c r="F37" s="144"/>
      <c r="G37" s="145"/>
      <c r="H37" s="145">
        <v>0</v>
      </c>
      <c r="I37" s="145">
        <v>0</v>
      </c>
      <c r="J37" s="146"/>
      <c r="K37" s="147"/>
      <c r="L37" s="146"/>
      <c r="M37" s="147"/>
      <c r="N37" s="147"/>
      <c r="O37" s="147"/>
      <c r="P37" s="147"/>
      <c r="Q37" s="148" t="s">
        <v>1249</v>
      </c>
      <c r="R37" s="149">
        <v>45382</v>
      </c>
      <c r="S37" s="150">
        <v>0.41666666666666669</v>
      </c>
      <c r="T37" s="151">
        <f t="shared" si="0"/>
        <v>45382.416666666664</v>
      </c>
      <c r="U37" s="152"/>
      <c r="V37" s="153"/>
      <c r="W37" s="154"/>
      <c r="X37" s="155">
        <v>45397</v>
      </c>
      <c r="Y37" s="167">
        <v>0.375</v>
      </c>
      <c r="Z37" s="151">
        <f t="shared" si="1"/>
        <v>45397.375</v>
      </c>
      <c r="AA37" s="157">
        <v>45421</v>
      </c>
      <c r="AB37" s="168">
        <v>0.58333333333333337</v>
      </c>
      <c r="AC37" s="151">
        <f t="shared" si="2"/>
        <v>45421.583333333336</v>
      </c>
      <c r="AD37" s="159"/>
      <c r="AE37" s="171"/>
      <c r="AF37" s="151" t="str">
        <f t="shared" si="3"/>
        <v/>
      </c>
      <c r="AG37" s="172"/>
      <c r="AH37" s="162"/>
      <c r="AI37" s="162"/>
      <c r="AJ37" s="163"/>
      <c r="AK37" s="164"/>
      <c r="AL37" s="165"/>
    </row>
    <row r="38" spans="1:38" ht="29.25" customHeight="1">
      <c r="A38" s="166">
        <v>36</v>
      </c>
      <c r="B38" s="140"/>
      <c r="C38" s="141"/>
      <c r="D38" s="142"/>
      <c r="E38" s="143" t="s">
        <v>274</v>
      </c>
      <c r="F38" s="144"/>
      <c r="G38" s="145"/>
      <c r="H38" s="145">
        <v>0</v>
      </c>
      <c r="I38" s="145">
        <v>0</v>
      </c>
      <c r="J38" s="146"/>
      <c r="K38" s="147"/>
      <c r="L38" s="146"/>
      <c r="M38" s="147"/>
      <c r="N38" s="147"/>
      <c r="O38" s="147"/>
      <c r="P38" s="147"/>
      <c r="Q38" s="148" t="s">
        <v>1249</v>
      </c>
      <c r="R38" s="149">
        <v>45382</v>
      </c>
      <c r="S38" s="150">
        <v>0.41666666666666669</v>
      </c>
      <c r="T38" s="151">
        <f t="shared" si="0"/>
        <v>45382.416666666664</v>
      </c>
      <c r="U38" s="152"/>
      <c r="V38" s="153"/>
      <c r="W38" s="154"/>
      <c r="X38" s="155">
        <v>45399</v>
      </c>
      <c r="Y38" s="167">
        <v>0.58333333333333337</v>
      </c>
      <c r="Z38" s="151">
        <f t="shared" si="1"/>
        <v>45399.583333333336</v>
      </c>
      <c r="AA38" s="157">
        <v>45422</v>
      </c>
      <c r="AB38" s="168">
        <v>0.45833333333333331</v>
      </c>
      <c r="AC38" s="151">
        <f t="shared" si="2"/>
        <v>45422.458333333336</v>
      </c>
      <c r="AD38" s="159"/>
      <c r="AE38" s="171"/>
      <c r="AF38" s="151" t="str">
        <f t="shared" si="3"/>
        <v/>
      </c>
      <c r="AG38" s="172"/>
      <c r="AH38" s="162"/>
      <c r="AI38" s="162"/>
      <c r="AJ38" s="163"/>
      <c r="AK38" s="164"/>
      <c r="AL38" s="165"/>
    </row>
    <row r="39" spans="1:38" ht="29.25" customHeight="1">
      <c r="A39" s="166">
        <v>37</v>
      </c>
      <c r="B39" s="140"/>
      <c r="C39" s="141"/>
      <c r="D39" s="142"/>
      <c r="E39" s="143" t="s">
        <v>275</v>
      </c>
      <c r="F39" s="144"/>
      <c r="G39" s="145"/>
      <c r="H39" s="145">
        <v>0</v>
      </c>
      <c r="I39" s="145">
        <v>0</v>
      </c>
      <c r="J39" s="146"/>
      <c r="K39" s="147"/>
      <c r="L39" s="146"/>
      <c r="M39" s="147"/>
      <c r="N39" s="147"/>
      <c r="O39" s="147"/>
      <c r="P39" s="147"/>
      <c r="Q39" s="148" t="s">
        <v>1249</v>
      </c>
      <c r="R39" s="149">
        <v>45382</v>
      </c>
      <c r="S39" s="150">
        <v>0.41666666666666669</v>
      </c>
      <c r="T39" s="151">
        <f t="shared" si="0"/>
        <v>45382.416666666664</v>
      </c>
      <c r="U39" s="152"/>
      <c r="V39" s="153"/>
      <c r="W39" s="154"/>
      <c r="X39" s="155">
        <v>45400</v>
      </c>
      <c r="Y39" s="167">
        <v>0.54166666666666663</v>
      </c>
      <c r="Z39" s="151">
        <f t="shared" si="1"/>
        <v>45400.541666666664</v>
      </c>
      <c r="AA39" s="157">
        <v>45422</v>
      </c>
      <c r="AB39" s="168">
        <v>0.625</v>
      </c>
      <c r="AC39" s="151">
        <f t="shared" si="2"/>
        <v>45422.625</v>
      </c>
      <c r="AD39" s="159"/>
      <c r="AE39" s="171"/>
      <c r="AF39" s="151" t="str">
        <f t="shared" si="3"/>
        <v/>
      </c>
      <c r="AG39" s="173"/>
      <c r="AH39" s="162"/>
      <c r="AI39" s="162"/>
      <c r="AJ39" s="163"/>
      <c r="AK39" s="164"/>
      <c r="AL39" s="165"/>
    </row>
    <row r="40" spans="1:38" ht="29.25" customHeight="1">
      <c r="A40" s="166">
        <v>38</v>
      </c>
      <c r="B40" s="140"/>
      <c r="C40" s="141"/>
      <c r="D40" s="142"/>
      <c r="E40" s="143" t="s">
        <v>276</v>
      </c>
      <c r="F40" s="144"/>
      <c r="G40" s="145"/>
      <c r="H40" s="145">
        <v>0</v>
      </c>
      <c r="I40" s="145">
        <v>0</v>
      </c>
      <c r="J40" s="146"/>
      <c r="K40" s="147"/>
      <c r="L40" s="146"/>
      <c r="M40" s="147"/>
      <c r="N40" s="147"/>
      <c r="O40" s="147"/>
      <c r="P40" s="147"/>
      <c r="Q40" s="148" t="s">
        <v>1249</v>
      </c>
      <c r="R40" s="149">
        <v>45382</v>
      </c>
      <c r="S40" s="150">
        <v>0.41666666666666669</v>
      </c>
      <c r="T40" s="151">
        <f t="shared" si="0"/>
        <v>45382.416666666664</v>
      </c>
      <c r="U40" s="152"/>
      <c r="V40" s="153"/>
      <c r="W40" s="154"/>
      <c r="X40" s="155">
        <v>45401</v>
      </c>
      <c r="Y40" s="167">
        <v>0.54166666666666663</v>
      </c>
      <c r="Z40" s="151">
        <f t="shared" si="1"/>
        <v>45401.541666666664</v>
      </c>
      <c r="AA40" s="157">
        <v>45423</v>
      </c>
      <c r="AB40" s="168">
        <v>0.375</v>
      </c>
      <c r="AC40" s="151">
        <f t="shared" si="2"/>
        <v>45423.375</v>
      </c>
      <c r="AD40" s="159"/>
      <c r="AE40" s="171"/>
      <c r="AF40" s="151" t="str">
        <f t="shared" si="3"/>
        <v/>
      </c>
      <c r="AG40" s="173"/>
      <c r="AH40" s="162"/>
      <c r="AI40" s="162"/>
      <c r="AJ40" s="163"/>
      <c r="AK40" s="164"/>
      <c r="AL40" s="165"/>
    </row>
    <row r="41" spans="1:38" ht="62.25" customHeight="1">
      <c r="A41" s="166">
        <v>39</v>
      </c>
      <c r="B41" s="140"/>
      <c r="C41" s="141"/>
      <c r="D41" s="142"/>
      <c r="E41" s="143" t="s">
        <v>277</v>
      </c>
      <c r="F41" s="144"/>
      <c r="G41" s="145"/>
      <c r="H41" s="145">
        <v>0</v>
      </c>
      <c r="I41" s="145">
        <v>0</v>
      </c>
      <c r="J41" s="146"/>
      <c r="K41" s="147"/>
      <c r="L41" s="146"/>
      <c r="M41" s="147"/>
      <c r="N41" s="147"/>
      <c r="O41" s="147"/>
      <c r="P41" s="147"/>
      <c r="Q41" s="148" t="s">
        <v>1249</v>
      </c>
      <c r="R41" s="149">
        <v>45382</v>
      </c>
      <c r="S41" s="150">
        <v>0.41666666666666669</v>
      </c>
      <c r="T41" s="151">
        <f t="shared" si="0"/>
        <v>45382.416666666664</v>
      </c>
      <c r="U41" s="152"/>
      <c r="V41" s="153"/>
      <c r="W41" s="154"/>
      <c r="X41" s="155">
        <v>45397</v>
      </c>
      <c r="Y41" s="167">
        <v>0.54166666666666663</v>
      </c>
      <c r="Z41" s="151">
        <f t="shared" si="1"/>
        <v>45397.541666666664</v>
      </c>
      <c r="AA41" s="157">
        <v>45421</v>
      </c>
      <c r="AB41" s="168">
        <v>0.375</v>
      </c>
      <c r="AC41" s="151">
        <f t="shared" si="2"/>
        <v>45421.375</v>
      </c>
      <c r="AD41" s="159"/>
      <c r="AE41" s="171"/>
      <c r="AF41" s="151" t="str">
        <f t="shared" si="3"/>
        <v/>
      </c>
      <c r="AG41" s="173"/>
      <c r="AH41" s="162"/>
      <c r="AI41" s="162"/>
      <c r="AJ41" s="163"/>
      <c r="AK41" s="164"/>
      <c r="AL41" s="165"/>
    </row>
    <row r="42" spans="1:38" ht="29.25" customHeight="1">
      <c r="A42" s="166">
        <v>40</v>
      </c>
      <c r="B42" s="140"/>
      <c r="C42" s="141"/>
      <c r="D42" s="142"/>
      <c r="E42" s="143" t="s">
        <v>278</v>
      </c>
      <c r="F42" s="144"/>
      <c r="G42" s="145"/>
      <c r="H42" s="145">
        <v>0</v>
      </c>
      <c r="I42" s="145">
        <v>0</v>
      </c>
      <c r="J42" s="146"/>
      <c r="K42" s="147"/>
      <c r="L42" s="146"/>
      <c r="M42" s="147"/>
      <c r="N42" s="147"/>
      <c r="O42" s="147"/>
      <c r="P42" s="147"/>
      <c r="Q42" s="148" t="s">
        <v>1249</v>
      </c>
      <c r="R42" s="149">
        <v>45382</v>
      </c>
      <c r="S42" s="150">
        <v>0.41666666666666669</v>
      </c>
      <c r="T42" s="151">
        <f t="shared" si="0"/>
        <v>45382.416666666664</v>
      </c>
      <c r="U42" s="152"/>
      <c r="V42" s="153"/>
      <c r="W42" s="154"/>
      <c r="X42" s="155">
        <v>45398</v>
      </c>
      <c r="Y42" s="167">
        <v>0.54166666666666663</v>
      </c>
      <c r="Z42" s="151">
        <f t="shared" si="1"/>
        <v>45398.541666666664</v>
      </c>
      <c r="AA42" s="157">
        <v>45421</v>
      </c>
      <c r="AB42" s="168">
        <v>0.41666666666666669</v>
      </c>
      <c r="AC42" s="151">
        <f t="shared" si="2"/>
        <v>45421.416666666664</v>
      </c>
      <c r="AD42" s="159"/>
      <c r="AE42" s="171"/>
      <c r="AF42" s="151" t="str">
        <f t="shared" si="3"/>
        <v/>
      </c>
      <c r="AG42" s="173"/>
      <c r="AH42" s="162"/>
      <c r="AI42" s="162"/>
      <c r="AJ42" s="163"/>
      <c r="AK42" s="164"/>
      <c r="AL42" s="165"/>
    </row>
    <row r="43" spans="1:38" ht="29.25" customHeight="1">
      <c r="A43" s="166">
        <v>41</v>
      </c>
      <c r="B43" s="140"/>
      <c r="C43" s="141"/>
      <c r="D43" s="142"/>
      <c r="E43" s="143" t="s">
        <v>279</v>
      </c>
      <c r="F43" s="144"/>
      <c r="G43" s="145"/>
      <c r="H43" s="145">
        <v>0</v>
      </c>
      <c r="I43" s="145">
        <v>0</v>
      </c>
      <c r="J43" s="146"/>
      <c r="K43" s="147"/>
      <c r="L43" s="146"/>
      <c r="M43" s="147"/>
      <c r="N43" s="147"/>
      <c r="O43" s="147"/>
      <c r="P43" s="147"/>
      <c r="Q43" s="148" t="s">
        <v>1249</v>
      </c>
      <c r="R43" s="149">
        <v>45382</v>
      </c>
      <c r="S43" s="150">
        <v>0.41666666666666669</v>
      </c>
      <c r="T43" s="151">
        <f t="shared" si="0"/>
        <v>45382.416666666664</v>
      </c>
      <c r="U43" s="152"/>
      <c r="V43" s="153"/>
      <c r="W43" s="154"/>
      <c r="X43" s="155">
        <v>45399</v>
      </c>
      <c r="Y43" s="167">
        <v>0.375</v>
      </c>
      <c r="Z43" s="151">
        <f t="shared" si="1"/>
        <v>45399.375</v>
      </c>
      <c r="AA43" s="157">
        <v>45422</v>
      </c>
      <c r="AB43" s="168">
        <v>0.54166666666666663</v>
      </c>
      <c r="AC43" s="151">
        <f t="shared" si="2"/>
        <v>45422.541666666664</v>
      </c>
      <c r="AD43" s="159"/>
      <c r="AE43" s="171"/>
      <c r="AF43" s="151" t="str">
        <f t="shared" si="3"/>
        <v/>
      </c>
      <c r="AG43" s="173"/>
      <c r="AH43" s="162"/>
      <c r="AI43" s="162"/>
      <c r="AJ43" s="163"/>
      <c r="AK43" s="164"/>
      <c r="AL43" s="165"/>
    </row>
    <row r="44" spans="1:38" ht="29.25" customHeight="1">
      <c r="A44" s="166">
        <v>42</v>
      </c>
      <c r="B44" s="140"/>
      <c r="C44" s="141"/>
      <c r="D44" s="142"/>
      <c r="E44" s="143" t="s">
        <v>280</v>
      </c>
      <c r="F44" s="144"/>
      <c r="G44" s="145"/>
      <c r="H44" s="145">
        <v>0</v>
      </c>
      <c r="I44" s="145">
        <v>0</v>
      </c>
      <c r="J44" s="146"/>
      <c r="K44" s="147"/>
      <c r="L44" s="146"/>
      <c r="M44" s="147"/>
      <c r="N44" s="147"/>
      <c r="O44" s="147"/>
      <c r="P44" s="147"/>
      <c r="Q44" s="148" t="s">
        <v>1249</v>
      </c>
      <c r="R44" s="149">
        <v>45382</v>
      </c>
      <c r="S44" s="150">
        <v>0.41666666666666669</v>
      </c>
      <c r="T44" s="151">
        <f t="shared" si="0"/>
        <v>45382.416666666664</v>
      </c>
      <c r="U44" s="152"/>
      <c r="V44" s="153"/>
      <c r="W44" s="154"/>
      <c r="X44" s="155">
        <v>45400</v>
      </c>
      <c r="Y44" s="167">
        <v>0.375</v>
      </c>
      <c r="Z44" s="151">
        <f t="shared" si="1"/>
        <v>45400.375</v>
      </c>
      <c r="AA44" s="157">
        <v>45422</v>
      </c>
      <c r="AB44" s="168">
        <v>0.58333333333333337</v>
      </c>
      <c r="AC44" s="151">
        <f t="shared" si="2"/>
        <v>45422.583333333336</v>
      </c>
      <c r="AD44" s="159"/>
      <c r="AE44" s="171"/>
      <c r="AF44" s="151" t="str">
        <f t="shared" si="3"/>
        <v/>
      </c>
      <c r="AG44" s="172"/>
      <c r="AH44" s="162"/>
      <c r="AI44" s="162"/>
      <c r="AJ44" s="163"/>
      <c r="AK44" s="164"/>
      <c r="AL44" s="165"/>
    </row>
    <row r="45" spans="1:38" ht="29.25" customHeight="1">
      <c r="A45" s="166">
        <v>43</v>
      </c>
      <c r="B45" s="140"/>
      <c r="C45" s="141"/>
      <c r="D45" s="142"/>
      <c r="E45" s="143" t="s">
        <v>1078</v>
      </c>
      <c r="F45" s="144"/>
      <c r="G45" s="145"/>
      <c r="H45" s="145">
        <v>0</v>
      </c>
      <c r="I45" s="145">
        <v>0</v>
      </c>
      <c r="J45" s="146"/>
      <c r="K45" s="147"/>
      <c r="L45" s="146"/>
      <c r="M45" s="147"/>
      <c r="N45" s="147"/>
      <c r="O45" s="147"/>
      <c r="P45" s="147"/>
      <c r="Q45" s="148" t="s">
        <v>1249</v>
      </c>
      <c r="R45" s="149">
        <v>45382</v>
      </c>
      <c r="S45" s="150">
        <v>0.41666666666666669</v>
      </c>
      <c r="T45" s="151">
        <f t="shared" si="0"/>
        <v>45382.416666666664</v>
      </c>
      <c r="U45" s="152"/>
      <c r="V45" s="153"/>
      <c r="W45" s="154"/>
      <c r="X45" s="155">
        <v>45401</v>
      </c>
      <c r="Y45" s="167">
        <v>0.375</v>
      </c>
      <c r="Z45" s="151">
        <f t="shared" si="1"/>
        <v>45401.375</v>
      </c>
      <c r="AA45" s="157">
        <v>45423</v>
      </c>
      <c r="AB45" s="168">
        <v>0.58333333333333337</v>
      </c>
      <c r="AC45" s="151">
        <f t="shared" si="2"/>
        <v>45423.583333333336</v>
      </c>
      <c r="AD45" s="159"/>
      <c r="AE45" s="171"/>
      <c r="AF45" s="151" t="str">
        <f t="shared" si="3"/>
        <v/>
      </c>
      <c r="AG45" s="173"/>
      <c r="AH45" s="162"/>
      <c r="AI45" s="162"/>
      <c r="AJ45" s="163"/>
      <c r="AK45" s="164"/>
      <c r="AL45" s="165"/>
    </row>
    <row r="46" spans="1:38" ht="29.25" customHeight="1">
      <c r="A46" s="166">
        <v>44</v>
      </c>
      <c r="B46" s="140"/>
      <c r="C46" s="141"/>
      <c r="D46" s="142"/>
      <c r="E46" s="143" t="s">
        <v>281</v>
      </c>
      <c r="F46" s="144"/>
      <c r="G46" s="145"/>
      <c r="H46" s="145">
        <v>0</v>
      </c>
      <c r="I46" s="145">
        <v>0</v>
      </c>
      <c r="J46" s="146"/>
      <c r="K46" s="147"/>
      <c r="L46" s="146"/>
      <c r="M46" s="147"/>
      <c r="N46" s="147"/>
      <c r="O46" s="147"/>
      <c r="P46" s="147"/>
      <c r="Q46" s="148" t="s">
        <v>1249</v>
      </c>
      <c r="R46" s="149">
        <v>45382</v>
      </c>
      <c r="S46" s="150">
        <v>0.41666666666666669</v>
      </c>
      <c r="T46" s="151">
        <f t="shared" si="0"/>
        <v>45382.416666666664</v>
      </c>
      <c r="U46" s="152"/>
      <c r="V46" s="153"/>
      <c r="W46" s="154"/>
      <c r="X46" s="155">
        <v>45400</v>
      </c>
      <c r="Y46" s="167">
        <v>0.58333333333333337</v>
      </c>
      <c r="Z46" s="151">
        <f t="shared" si="1"/>
        <v>45400.583333333336</v>
      </c>
      <c r="AA46" s="157">
        <v>45422</v>
      </c>
      <c r="AB46" s="168">
        <v>0.375</v>
      </c>
      <c r="AC46" s="151">
        <f t="shared" si="2"/>
        <v>45422.375</v>
      </c>
      <c r="AD46" s="159"/>
      <c r="AE46" s="171"/>
      <c r="AF46" s="151" t="str">
        <f t="shared" si="3"/>
        <v/>
      </c>
      <c r="AG46" s="173"/>
      <c r="AH46" s="162"/>
      <c r="AI46" s="162"/>
      <c r="AJ46" s="163"/>
      <c r="AK46" s="164"/>
      <c r="AL46" s="165"/>
    </row>
    <row r="47" spans="1:38" ht="29.25" customHeight="1">
      <c r="A47" s="166">
        <v>45</v>
      </c>
      <c r="B47" s="140"/>
      <c r="C47" s="141"/>
      <c r="D47" s="142"/>
      <c r="E47" s="143" t="s">
        <v>282</v>
      </c>
      <c r="F47" s="144"/>
      <c r="G47" s="145"/>
      <c r="H47" s="145">
        <v>0</v>
      </c>
      <c r="I47" s="145">
        <v>0</v>
      </c>
      <c r="J47" s="146"/>
      <c r="K47" s="147"/>
      <c r="L47" s="146"/>
      <c r="M47" s="147"/>
      <c r="N47" s="147"/>
      <c r="O47" s="147"/>
      <c r="P47" s="147"/>
      <c r="Q47" s="148" t="s">
        <v>1249</v>
      </c>
      <c r="R47" s="149">
        <v>45382</v>
      </c>
      <c r="S47" s="150">
        <v>0.41666666666666669</v>
      </c>
      <c r="T47" s="151">
        <f t="shared" si="0"/>
        <v>45382.416666666664</v>
      </c>
      <c r="U47" s="152"/>
      <c r="V47" s="153"/>
      <c r="W47" s="154"/>
      <c r="X47" s="155">
        <v>45399</v>
      </c>
      <c r="Y47" s="167">
        <v>0.41666666666666669</v>
      </c>
      <c r="Z47" s="151">
        <f t="shared" si="1"/>
        <v>45399.416666666664</v>
      </c>
      <c r="AA47" s="157">
        <v>45422</v>
      </c>
      <c r="AB47" s="168">
        <v>0.41666666666666669</v>
      </c>
      <c r="AC47" s="151">
        <f t="shared" si="2"/>
        <v>45422.416666666664</v>
      </c>
      <c r="AD47" s="159"/>
      <c r="AE47" s="171"/>
      <c r="AF47" s="151" t="str">
        <f t="shared" si="3"/>
        <v/>
      </c>
      <c r="AG47" s="173"/>
      <c r="AH47" s="162"/>
      <c r="AI47" s="162"/>
      <c r="AJ47" s="163"/>
      <c r="AK47" s="164"/>
      <c r="AL47" s="165"/>
    </row>
    <row r="48" spans="1:38" ht="29.25" customHeight="1">
      <c r="A48" s="166">
        <v>46</v>
      </c>
      <c r="B48" s="140"/>
      <c r="C48" s="141"/>
      <c r="D48" s="142"/>
      <c r="E48" s="143" t="s">
        <v>283</v>
      </c>
      <c r="F48" s="144"/>
      <c r="G48" s="145"/>
      <c r="H48" s="145">
        <v>0</v>
      </c>
      <c r="I48" s="145">
        <v>0</v>
      </c>
      <c r="J48" s="146"/>
      <c r="K48" s="147"/>
      <c r="L48" s="146"/>
      <c r="M48" s="147"/>
      <c r="N48" s="147"/>
      <c r="O48" s="147"/>
      <c r="P48" s="147"/>
      <c r="Q48" s="148" t="s">
        <v>1249</v>
      </c>
      <c r="R48" s="149">
        <v>45382</v>
      </c>
      <c r="S48" s="150">
        <v>0.41666666666666669</v>
      </c>
      <c r="T48" s="151">
        <f t="shared" si="0"/>
        <v>45382.416666666664</v>
      </c>
      <c r="U48" s="152"/>
      <c r="V48" s="153"/>
      <c r="W48" s="154"/>
      <c r="X48" s="155">
        <v>45397</v>
      </c>
      <c r="Y48" s="167">
        <v>0.58333333333333337</v>
      </c>
      <c r="Z48" s="151">
        <f t="shared" si="1"/>
        <v>45397.583333333336</v>
      </c>
      <c r="AA48" s="157">
        <v>45421</v>
      </c>
      <c r="AB48" s="168">
        <v>0.45833333333333331</v>
      </c>
      <c r="AC48" s="151">
        <f t="shared" si="2"/>
        <v>45421.458333333336</v>
      </c>
      <c r="AD48" s="159"/>
      <c r="AE48" s="171"/>
      <c r="AF48" s="151" t="str">
        <f t="shared" si="3"/>
        <v/>
      </c>
      <c r="AG48" s="173"/>
      <c r="AH48" s="162"/>
      <c r="AI48" s="162"/>
      <c r="AJ48" s="163"/>
      <c r="AK48" s="164"/>
      <c r="AL48" s="165"/>
    </row>
    <row r="49" spans="1:38" ht="29.25" customHeight="1">
      <c r="A49" s="166">
        <v>47</v>
      </c>
      <c r="B49" s="140"/>
      <c r="C49" s="141"/>
      <c r="D49" s="142"/>
      <c r="E49" s="143" t="s">
        <v>284</v>
      </c>
      <c r="F49" s="144"/>
      <c r="G49" s="145"/>
      <c r="H49" s="145">
        <v>0</v>
      </c>
      <c r="I49" s="145">
        <v>0</v>
      </c>
      <c r="J49" s="146"/>
      <c r="K49" s="147"/>
      <c r="L49" s="146"/>
      <c r="M49" s="147"/>
      <c r="N49" s="147"/>
      <c r="O49" s="147"/>
      <c r="P49" s="147"/>
      <c r="Q49" s="148" t="s">
        <v>1249</v>
      </c>
      <c r="R49" s="149">
        <v>45382</v>
      </c>
      <c r="S49" s="150">
        <v>0.41666666666666669</v>
      </c>
      <c r="T49" s="151">
        <f t="shared" si="0"/>
        <v>45382.416666666664</v>
      </c>
      <c r="U49" s="152"/>
      <c r="V49" s="153"/>
      <c r="W49" s="154"/>
      <c r="X49" s="155">
        <v>45398</v>
      </c>
      <c r="Y49" s="167">
        <v>0.58333333333333337</v>
      </c>
      <c r="Z49" s="151">
        <f t="shared" si="1"/>
        <v>45398.583333333336</v>
      </c>
      <c r="AA49" s="157">
        <v>45421</v>
      </c>
      <c r="AB49" s="168">
        <v>0.375</v>
      </c>
      <c r="AC49" s="151">
        <f t="shared" si="2"/>
        <v>45421.375</v>
      </c>
      <c r="AD49" s="159"/>
      <c r="AE49" s="171"/>
      <c r="AF49" s="151" t="str">
        <f t="shared" si="3"/>
        <v/>
      </c>
      <c r="AG49" s="173"/>
      <c r="AH49" s="162"/>
      <c r="AI49" s="162"/>
      <c r="AJ49" s="163"/>
      <c r="AK49" s="164"/>
      <c r="AL49" s="165"/>
    </row>
    <row r="50" spans="1:38" ht="29.25" customHeight="1">
      <c r="A50" s="166">
        <v>48</v>
      </c>
      <c r="B50" s="140"/>
      <c r="C50" s="141"/>
      <c r="D50" s="142"/>
      <c r="E50" s="143" t="s">
        <v>285</v>
      </c>
      <c r="F50" s="144"/>
      <c r="G50" s="145"/>
      <c r="H50" s="145">
        <v>0</v>
      </c>
      <c r="I50" s="145">
        <v>0</v>
      </c>
      <c r="J50" s="146"/>
      <c r="K50" s="147"/>
      <c r="L50" s="146"/>
      <c r="M50" s="147"/>
      <c r="N50" s="147"/>
      <c r="O50" s="147"/>
      <c r="P50" s="147"/>
      <c r="Q50" s="148" t="s">
        <v>1249</v>
      </c>
      <c r="R50" s="149">
        <v>45382</v>
      </c>
      <c r="S50" s="150">
        <v>0.41666666666666669</v>
      </c>
      <c r="T50" s="151">
        <f t="shared" si="0"/>
        <v>45382.416666666664</v>
      </c>
      <c r="U50" s="152"/>
      <c r="V50" s="153"/>
      <c r="W50" s="154"/>
      <c r="X50" s="155">
        <v>45399</v>
      </c>
      <c r="Y50" s="167">
        <v>0.54166666666666663</v>
      </c>
      <c r="Z50" s="151">
        <f t="shared" si="1"/>
        <v>45399.541666666664</v>
      </c>
      <c r="AA50" s="157">
        <v>45422</v>
      </c>
      <c r="AB50" s="168">
        <v>0.41666666666666669</v>
      </c>
      <c r="AC50" s="151">
        <f t="shared" si="2"/>
        <v>45422.416666666664</v>
      </c>
      <c r="AD50" s="159"/>
      <c r="AE50" s="171"/>
      <c r="AF50" s="151" t="str">
        <f t="shared" si="3"/>
        <v/>
      </c>
      <c r="AG50" s="173"/>
      <c r="AH50" s="162"/>
      <c r="AI50" s="162"/>
      <c r="AJ50" s="163"/>
      <c r="AK50" s="164"/>
      <c r="AL50" s="165"/>
    </row>
    <row r="51" spans="1:38" ht="29.25" customHeight="1">
      <c r="A51" s="166">
        <v>49</v>
      </c>
      <c r="B51" s="140"/>
      <c r="C51" s="141"/>
      <c r="D51" s="142"/>
      <c r="E51" s="143" t="s">
        <v>286</v>
      </c>
      <c r="F51" s="144"/>
      <c r="G51" s="145"/>
      <c r="H51" s="145">
        <v>0</v>
      </c>
      <c r="I51" s="145">
        <v>0</v>
      </c>
      <c r="J51" s="146"/>
      <c r="K51" s="147"/>
      <c r="L51" s="146"/>
      <c r="M51" s="147"/>
      <c r="N51" s="147"/>
      <c r="O51" s="147"/>
      <c r="P51" s="147"/>
      <c r="Q51" s="148" t="s">
        <v>1249</v>
      </c>
      <c r="R51" s="149">
        <v>45382</v>
      </c>
      <c r="S51" s="150">
        <v>0.41666666666666669</v>
      </c>
      <c r="T51" s="151">
        <f t="shared" si="0"/>
        <v>45382.416666666664</v>
      </c>
      <c r="U51" s="152"/>
      <c r="V51" s="153"/>
      <c r="W51" s="154"/>
      <c r="X51" s="155">
        <v>45397</v>
      </c>
      <c r="Y51" s="167">
        <v>0.375</v>
      </c>
      <c r="Z51" s="151">
        <f t="shared" si="1"/>
        <v>45397.375</v>
      </c>
      <c r="AA51" s="157">
        <v>45421</v>
      </c>
      <c r="AB51" s="168">
        <v>0.625</v>
      </c>
      <c r="AC51" s="151">
        <f t="shared" si="2"/>
        <v>45421.625</v>
      </c>
      <c r="AD51" s="159"/>
      <c r="AE51" s="171"/>
      <c r="AF51" s="151" t="str">
        <f t="shared" si="3"/>
        <v/>
      </c>
      <c r="AG51" s="173"/>
      <c r="AH51" s="162"/>
      <c r="AI51" s="162"/>
      <c r="AJ51" s="163"/>
      <c r="AK51" s="164"/>
      <c r="AL51" s="165"/>
    </row>
    <row r="52" spans="1:38" ht="29.25" customHeight="1">
      <c r="A52" s="166">
        <v>50</v>
      </c>
      <c r="B52" s="140"/>
      <c r="C52" s="141"/>
      <c r="D52" s="142"/>
      <c r="E52" s="143" t="s">
        <v>287</v>
      </c>
      <c r="F52" s="144"/>
      <c r="G52" s="145"/>
      <c r="H52" s="145">
        <v>0</v>
      </c>
      <c r="I52" s="145">
        <v>0</v>
      </c>
      <c r="J52" s="146"/>
      <c r="K52" s="147"/>
      <c r="L52" s="146"/>
      <c r="M52" s="147"/>
      <c r="N52" s="147"/>
      <c r="O52" s="147"/>
      <c r="P52" s="147"/>
      <c r="Q52" s="148" t="s">
        <v>1249</v>
      </c>
      <c r="R52" s="149">
        <v>45382</v>
      </c>
      <c r="S52" s="150">
        <v>0.41666666666666669</v>
      </c>
      <c r="T52" s="151">
        <f t="shared" si="0"/>
        <v>45382.416666666664</v>
      </c>
      <c r="U52" s="152"/>
      <c r="V52" s="153"/>
      <c r="W52" s="154"/>
      <c r="X52" s="155">
        <v>45398</v>
      </c>
      <c r="Y52" s="167">
        <v>0.375</v>
      </c>
      <c r="Z52" s="151">
        <f t="shared" si="1"/>
        <v>45398.375</v>
      </c>
      <c r="AA52" s="157">
        <v>45421</v>
      </c>
      <c r="AB52" s="168">
        <v>0.58333333333333337</v>
      </c>
      <c r="AC52" s="151">
        <f t="shared" si="2"/>
        <v>45421.583333333336</v>
      </c>
      <c r="AD52" s="159"/>
      <c r="AE52" s="171"/>
      <c r="AF52" s="151" t="str">
        <f t="shared" si="3"/>
        <v/>
      </c>
      <c r="AG52" s="172"/>
      <c r="AH52" s="162"/>
      <c r="AI52" s="162"/>
      <c r="AJ52" s="163"/>
      <c r="AK52" s="164"/>
      <c r="AL52" s="165"/>
    </row>
    <row r="53" spans="1:38" ht="29.25" customHeight="1">
      <c r="A53" s="166">
        <v>51</v>
      </c>
      <c r="B53" s="140"/>
      <c r="C53" s="141"/>
      <c r="D53" s="142"/>
      <c r="E53" s="143" t="s">
        <v>1095</v>
      </c>
      <c r="F53" s="144"/>
      <c r="G53" s="145"/>
      <c r="H53" s="145">
        <v>0</v>
      </c>
      <c r="I53" s="145">
        <v>0</v>
      </c>
      <c r="J53" s="146"/>
      <c r="K53" s="147"/>
      <c r="L53" s="146"/>
      <c r="M53" s="147"/>
      <c r="N53" s="147"/>
      <c r="O53" s="147"/>
      <c r="P53" s="147"/>
      <c r="Q53" s="148"/>
      <c r="R53" s="149"/>
      <c r="S53" s="150"/>
      <c r="T53" s="151" t="str">
        <f t="shared" si="0"/>
        <v/>
      </c>
      <c r="U53" s="152"/>
      <c r="V53" s="153"/>
      <c r="W53" s="154"/>
      <c r="X53" s="155">
        <v>45399</v>
      </c>
      <c r="Y53" s="167">
        <v>0.375</v>
      </c>
      <c r="Z53" s="151">
        <f t="shared" si="1"/>
        <v>45399.375</v>
      </c>
      <c r="AA53" s="157">
        <v>45422</v>
      </c>
      <c r="AB53" s="168">
        <v>0.45833333333333331</v>
      </c>
      <c r="AC53" s="151">
        <f t="shared" si="2"/>
        <v>45422.458333333336</v>
      </c>
      <c r="AD53" s="159"/>
      <c r="AE53" s="171"/>
      <c r="AF53" s="151" t="str">
        <f t="shared" si="3"/>
        <v/>
      </c>
      <c r="AG53" s="173"/>
      <c r="AH53" s="162"/>
      <c r="AI53" s="162"/>
      <c r="AJ53" s="163"/>
      <c r="AK53" s="164"/>
      <c r="AL53" s="165"/>
    </row>
    <row r="54" spans="1:38" ht="29.25" customHeight="1">
      <c r="A54" s="166">
        <v>52</v>
      </c>
      <c r="B54" s="140"/>
      <c r="C54" s="141"/>
      <c r="D54" s="142"/>
      <c r="E54" s="143" t="s">
        <v>288</v>
      </c>
      <c r="F54" s="144"/>
      <c r="G54" s="145"/>
      <c r="H54" s="145">
        <v>0</v>
      </c>
      <c r="I54" s="145">
        <v>0</v>
      </c>
      <c r="J54" s="146"/>
      <c r="K54" s="147"/>
      <c r="L54" s="146"/>
      <c r="M54" s="147"/>
      <c r="N54" s="147"/>
      <c r="O54" s="147"/>
      <c r="P54" s="147"/>
      <c r="Q54" s="148" t="s">
        <v>1249</v>
      </c>
      <c r="R54" s="149">
        <v>45382</v>
      </c>
      <c r="S54" s="150">
        <v>0.41666666666666669</v>
      </c>
      <c r="T54" s="151">
        <f t="shared" si="0"/>
        <v>45382.416666666664</v>
      </c>
      <c r="U54" s="152"/>
      <c r="V54" s="153"/>
      <c r="W54" s="154"/>
      <c r="X54" s="155">
        <v>45401</v>
      </c>
      <c r="Y54" s="167">
        <v>0.54166666666666663</v>
      </c>
      <c r="Z54" s="151">
        <f t="shared" si="1"/>
        <v>45401.541666666664</v>
      </c>
      <c r="AA54" s="157">
        <v>45423</v>
      </c>
      <c r="AB54" s="168">
        <v>0.625</v>
      </c>
      <c r="AC54" s="151">
        <f t="shared" si="2"/>
        <v>45423.625</v>
      </c>
      <c r="AD54" s="159"/>
      <c r="AE54" s="171"/>
      <c r="AF54" s="151" t="str">
        <f t="shared" si="3"/>
        <v/>
      </c>
      <c r="AG54" s="173"/>
      <c r="AH54" s="162"/>
      <c r="AI54" s="162"/>
      <c r="AJ54" s="163"/>
      <c r="AK54" s="164"/>
      <c r="AL54" s="165"/>
    </row>
    <row r="55" spans="1:38" ht="29.25" customHeight="1">
      <c r="A55" s="166">
        <v>53</v>
      </c>
      <c r="B55" s="140"/>
      <c r="C55" s="141"/>
      <c r="D55" s="142"/>
      <c r="E55" s="143" t="s">
        <v>289</v>
      </c>
      <c r="F55" s="144"/>
      <c r="G55" s="145"/>
      <c r="H55" s="145">
        <v>0</v>
      </c>
      <c r="I55" s="145">
        <v>0</v>
      </c>
      <c r="J55" s="146"/>
      <c r="K55" s="147"/>
      <c r="L55" s="146"/>
      <c r="M55" s="147"/>
      <c r="N55" s="147"/>
      <c r="O55" s="147"/>
      <c r="P55" s="147"/>
      <c r="Q55" s="148" t="s">
        <v>1249</v>
      </c>
      <c r="R55" s="149">
        <v>45382</v>
      </c>
      <c r="S55" s="150">
        <v>0.41666666666666669</v>
      </c>
      <c r="T55" s="151">
        <f t="shared" si="0"/>
        <v>45382.416666666664</v>
      </c>
      <c r="U55" s="152"/>
      <c r="V55" s="153"/>
      <c r="W55" s="154"/>
      <c r="X55" s="155">
        <v>45397</v>
      </c>
      <c r="Y55" s="167">
        <v>0.54166666666666663</v>
      </c>
      <c r="Z55" s="151">
        <f t="shared" si="1"/>
        <v>45397.541666666664</v>
      </c>
      <c r="AA55" s="157">
        <v>45421</v>
      </c>
      <c r="AB55" s="168">
        <v>0.375</v>
      </c>
      <c r="AC55" s="151">
        <f t="shared" si="2"/>
        <v>45421.375</v>
      </c>
      <c r="AD55" s="159"/>
      <c r="AE55" s="171"/>
      <c r="AF55" s="151" t="str">
        <f t="shared" si="3"/>
        <v/>
      </c>
      <c r="AG55" s="172"/>
      <c r="AH55" s="162"/>
      <c r="AI55" s="162"/>
      <c r="AJ55" s="163"/>
      <c r="AK55" s="164"/>
      <c r="AL55" s="165"/>
    </row>
    <row r="56" spans="1:38" ht="29.25" customHeight="1">
      <c r="A56" s="166">
        <v>54</v>
      </c>
      <c r="B56" s="140"/>
      <c r="C56" s="141"/>
      <c r="D56" s="142"/>
      <c r="E56" s="143" t="s">
        <v>290</v>
      </c>
      <c r="F56" s="144"/>
      <c r="G56" s="145"/>
      <c r="H56" s="145">
        <v>0</v>
      </c>
      <c r="I56" s="145">
        <v>0</v>
      </c>
      <c r="J56" s="146"/>
      <c r="K56" s="147"/>
      <c r="L56" s="146"/>
      <c r="M56" s="147"/>
      <c r="N56" s="147"/>
      <c r="O56" s="147"/>
      <c r="P56" s="147"/>
      <c r="Q56" s="148" t="s">
        <v>1249</v>
      </c>
      <c r="R56" s="149">
        <v>45382</v>
      </c>
      <c r="S56" s="150">
        <v>0.41666666666666669</v>
      </c>
      <c r="T56" s="151">
        <f t="shared" si="0"/>
        <v>45382.416666666664</v>
      </c>
      <c r="U56" s="152"/>
      <c r="V56" s="153"/>
      <c r="W56" s="154"/>
      <c r="X56" s="155">
        <v>45398</v>
      </c>
      <c r="Y56" s="167">
        <v>0.54166666666666663</v>
      </c>
      <c r="Z56" s="151">
        <f t="shared" si="1"/>
        <v>45398.541666666664</v>
      </c>
      <c r="AA56" s="157">
        <v>45421</v>
      </c>
      <c r="AB56" s="168">
        <v>0.41666666666666669</v>
      </c>
      <c r="AC56" s="151">
        <f t="shared" si="2"/>
        <v>45421.416666666664</v>
      </c>
      <c r="AD56" s="159"/>
      <c r="AE56" s="171"/>
      <c r="AF56" s="151" t="str">
        <f t="shared" si="3"/>
        <v/>
      </c>
      <c r="AG56" s="172"/>
      <c r="AH56" s="162"/>
      <c r="AI56" s="162"/>
      <c r="AJ56" s="163"/>
      <c r="AK56" s="164"/>
      <c r="AL56" s="165"/>
    </row>
    <row r="57" spans="1:38" ht="29.25" customHeight="1">
      <c r="A57" s="166">
        <v>55</v>
      </c>
      <c r="B57" s="140"/>
      <c r="C57" s="141"/>
      <c r="D57" s="142"/>
      <c r="E57" s="143" t="s">
        <v>291</v>
      </c>
      <c r="F57" s="144"/>
      <c r="G57" s="145"/>
      <c r="H57" s="145">
        <v>0</v>
      </c>
      <c r="I57" s="145">
        <v>0</v>
      </c>
      <c r="J57" s="146"/>
      <c r="K57" s="147"/>
      <c r="L57" s="146"/>
      <c r="M57" s="147"/>
      <c r="N57" s="147"/>
      <c r="O57" s="147"/>
      <c r="P57" s="147"/>
      <c r="Q57" s="148" t="s">
        <v>1249</v>
      </c>
      <c r="R57" s="149">
        <v>45382</v>
      </c>
      <c r="S57" s="150">
        <v>0.41666666666666669</v>
      </c>
      <c r="T57" s="151">
        <f t="shared" si="0"/>
        <v>45382.416666666664</v>
      </c>
      <c r="U57" s="152"/>
      <c r="V57" s="153"/>
      <c r="W57" s="154"/>
      <c r="X57" s="155">
        <v>45399</v>
      </c>
      <c r="Y57" s="167">
        <v>0.54166666666666663</v>
      </c>
      <c r="Z57" s="151">
        <f t="shared" si="1"/>
        <v>45399.541666666664</v>
      </c>
      <c r="AA57" s="157">
        <v>45422</v>
      </c>
      <c r="AB57" s="168">
        <v>0.41666666666666669</v>
      </c>
      <c r="AC57" s="151">
        <f t="shared" si="2"/>
        <v>45422.416666666664</v>
      </c>
      <c r="AD57" s="159"/>
      <c r="AE57" s="171"/>
      <c r="AF57" s="151" t="str">
        <f t="shared" si="3"/>
        <v/>
      </c>
      <c r="AG57" s="172"/>
      <c r="AH57" s="162"/>
      <c r="AI57" s="162"/>
      <c r="AJ57" s="163"/>
      <c r="AK57" s="164"/>
      <c r="AL57" s="165"/>
    </row>
    <row r="58" spans="1:38" ht="29.25" customHeight="1">
      <c r="A58" s="166">
        <v>56</v>
      </c>
      <c r="B58" s="140"/>
      <c r="C58" s="141"/>
      <c r="D58" s="142"/>
      <c r="E58" s="143" t="s">
        <v>292</v>
      </c>
      <c r="F58" s="144"/>
      <c r="G58" s="145"/>
      <c r="H58" s="145">
        <v>0</v>
      </c>
      <c r="I58" s="145">
        <v>0</v>
      </c>
      <c r="J58" s="146"/>
      <c r="K58" s="147"/>
      <c r="L58" s="146"/>
      <c r="M58" s="147"/>
      <c r="N58" s="147"/>
      <c r="O58" s="147"/>
      <c r="P58" s="147"/>
      <c r="Q58" s="148" t="s">
        <v>1249</v>
      </c>
      <c r="R58" s="149">
        <v>45381</v>
      </c>
      <c r="S58" s="150">
        <v>0.41666666666666669</v>
      </c>
      <c r="T58" s="151">
        <f t="shared" si="0"/>
        <v>45381.416666666664</v>
      </c>
      <c r="U58" s="152"/>
      <c r="V58" s="153"/>
      <c r="W58" s="154"/>
      <c r="X58" s="155">
        <v>45400</v>
      </c>
      <c r="Y58" s="167">
        <v>0.54166666666666663</v>
      </c>
      <c r="Z58" s="151">
        <f t="shared" si="1"/>
        <v>45400.541666666664</v>
      </c>
      <c r="AA58" s="157">
        <v>45422</v>
      </c>
      <c r="AB58" s="168">
        <v>0.375</v>
      </c>
      <c r="AC58" s="151">
        <f t="shared" si="2"/>
        <v>45422.375</v>
      </c>
      <c r="AD58" s="159"/>
      <c r="AE58" s="171"/>
      <c r="AF58" s="151" t="str">
        <f t="shared" si="3"/>
        <v/>
      </c>
      <c r="AG58" s="172"/>
      <c r="AH58" s="162"/>
      <c r="AI58" s="162"/>
      <c r="AJ58" s="163"/>
      <c r="AK58" s="164"/>
      <c r="AL58" s="165"/>
    </row>
    <row r="59" spans="1:38" ht="29.25" customHeight="1">
      <c r="A59" s="166">
        <v>57</v>
      </c>
      <c r="B59" s="140"/>
      <c r="C59" s="141"/>
      <c r="D59" s="142"/>
      <c r="E59" s="143" t="s">
        <v>293</v>
      </c>
      <c r="F59" s="144"/>
      <c r="G59" s="145"/>
      <c r="H59" s="145">
        <v>0</v>
      </c>
      <c r="I59" s="145">
        <v>0</v>
      </c>
      <c r="J59" s="146"/>
      <c r="K59" s="147"/>
      <c r="L59" s="146"/>
      <c r="M59" s="147"/>
      <c r="N59" s="147"/>
      <c r="O59" s="147"/>
      <c r="P59" s="147"/>
      <c r="Q59" s="148" t="s">
        <v>1249</v>
      </c>
      <c r="R59" s="149">
        <v>45381</v>
      </c>
      <c r="S59" s="150">
        <v>0.41666666666666669</v>
      </c>
      <c r="T59" s="151">
        <f t="shared" si="0"/>
        <v>45381.416666666664</v>
      </c>
      <c r="U59" s="152"/>
      <c r="V59" s="153"/>
      <c r="W59" s="154"/>
      <c r="X59" s="155">
        <v>45400</v>
      </c>
      <c r="Y59" s="167">
        <v>0.375</v>
      </c>
      <c r="Z59" s="151">
        <f t="shared" si="1"/>
        <v>45400.375</v>
      </c>
      <c r="AA59" s="157">
        <v>45422</v>
      </c>
      <c r="AB59" s="168">
        <v>0.54166666666666663</v>
      </c>
      <c r="AC59" s="151">
        <f t="shared" si="2"/>
        <v>45422.541666666664</v>
      </c>
      <c r="AD59" s="159"/>
      <c r="AE59" s="171"/>
      <c r="AF59" s="151" t="str">
        <f t="shared" si="3"/>
        <v/>
      </c>
      <c r="AG59" s="172"/>
      <c r="AH59" s="162"/>
      <c r="AI59" s="162"/>
      <c r="AJ59" s="163"/>
      <c r="AK59" s="164"/>
      <c r="AL59" s="165"/>
    </row>
    <row r="60" spans="1:38" ht="29.25" customHeight="1">
      <c r="A60" s="166">
        <v>58</v>
      </c>
      <c r="B60" s="140"/>
      <c r="C60" s="141"/>
      <c r="D60" s="142"/>
      <c r="E60" s="143" t="s">
        <v>294</v>
      </c>
      <c r="F60" s="144"/>
      <c r="G60" s="145"/>
      <c r="H60" s="145">
        <v>0</v>
      </c>
      <c r="I60" s="145">
        <v>0</v>
      </c>
      <c r="J60" s="146"/>
      <c r="K60" s="147"/>
      <c r="L60" s="146"/>
      <c r="M60" s="147"/>
      <c r="N60" s="147"/>
      <c r="O60" s="147"/>
      <c r="P60" s="147"/>
      <c r="Q60" s="148" t="s">
        <v>1249</v>
      </c>
      <c r="R60" s="149">
        <v>45381</v>
      </c>
      <c r="S60" s="150">
        <v>0.41666666666666669</v>
      </c>
      <c r="T60" s="151">
        <f t="shared" si="0"/>
        <v>45381.416666666664</v>
      </c>
      <c r="U60" s="152"/>
      <c r="V60" s="153"/>
      <c r="W60" s="154"/>
      <c r="X60" s="155">
        <v>45401</v>
      </c>
      <c r="Y60" s="167">
        <v>0.375</v>
      </c>
      <c r="Z60" s="151">
        <f t="shared" si="1"/>
        <v>45401.375</v>
      </c>
      <c r="AA60" s="157">
        <v>45423</v>
      </c>
      <c r="AB60" s="168">
        <v>0.45833333333333331</v>
      </c>
      <c r="AC60" s="151">
        <f t="shared" si="2"/>
        <v>45423.458333333336</v>
      </c>
      <c r="AD60" s="159"/>
      <c r="AE60" s="171"/>
      <c r="AF60" s="151" t="str">
        <f t="shared" si="3"/>
        <v/>
      </c>
      <c r="AG60" s="172"/>
      <c r="AH60" s="162"/>
      <c r="AI60" s="162"/>
      <c r="AJ60" s="163"/>
      <c r="AK60" s="164"/>
      <c r="AL60" s="165"/>
    </row>
    <row r="61" spans="1:38" ht="29.25" customHeight="1">
      <c r="A61" s="166">
        <v>59</v>
      </c>
      <c r="B61" s="140"/>
      <c r="C61" s="141"/>
      <c r="D61" s="142"/>
      <c r="E61" s="143" t="s">
        <v>1111</v>
      </c>
      <c r="F61" s="144"/>
      <c r="G61" s="145"/>
      <c r="H61" s="145">
        <v>0</v>
      </c>
      <c r="I61" s="145">
        <v>0</v>
      </c>
      <c r="J61" s="146"/>
      <c r="K61" s="147"/>
      <c r="L61" s="146"/>
      <c r="M61" s="147"/>
      <c r="N61" s="147"/>
      <c r="O61" s="147"/>
      <c r="P61" s="147"/>
      <c r="Q61" s="148"/>
      <c r="R61" s="149"/>
      <c r="S61" s="150"/>
      <c r="T61" s="151" t="str">
        <f t="shared" si="0"/>
        <v/>
      </c>
      <c r="U61" s="152"/>
      <c r="V61" s="153"/>
      <c r="W61" s="154"/>
      <c r="X61" s="155">
        <v>45397</v>
      </c>
      <c r="Y61" s="167">
        <v>0.375</v>
      </c>
      <c r="Z61" s="151">
        <f t="shared" si="1"/>
        <v>45397.375</v>
      </c>
      <c r="AA61" s="157">
        <v>45421</v>
      </c>
      <c r="AB61" s="168">
        <v>0.45833333333333331</v>
      </c>
      <c r="AC61" s="151">
        <f t="shared" si="2"/>
        <v>45421.458333333336</v>
      </c>
      <c r="AD61" s="159"/>
      <c r="AE61" s="171"/>
      <c r="AF61" s="151" t="str">
        <f t="shared" si="3"/>
        <v/>
      </c>
      <c r="AG61" s="172"/>
      <c r="AH61" s="162"/>
      <c r="AI61" s="162"/>
      <c r="AJ61" s="163"/>
      <c r="AK61" s="164"/>
      <c r="AL61" s="165"/>
    </row>
    <row r="62" spans="1:38" ht="29.25" customHeight="1">
      <c r="A62" s="166">
        <v>60</v>
      </c>
      <c r="B62" s="140"/>
      <c r="C62" s="141"/>
      <c r="D62" s="142"/>
      <c r="E62" s="143" t="s">
        <v>295</v>
      </c>
      <c r="F62" s="144"/>
      <c r="G62" s="145"/>
      <c r="H62" s="145">
        <v>0</v>
      </c>
      <c r="I62" s="145">
        <v>0</v>
      </c>
      <c r="J62" s="146"/>
      <c r="K62" s="147"/>
      <c r="L62" s="146"/>
      <c r="M62" s="147"/>
      <c r="N62" s="147"/>
      <c r="O62" s="147"/>
      <c r="P62" s="147"/>
      <c r="Q62" s="148" t="s">
        <v>1249</v>
      </c>
      <c r="R62" s="149">
        <v>45381</v>
      </c>
      <c r="S62" s="150">
        <v>0.58333333333333337</v>
      </c>
      <c r="T62" s="151">
        <f t="shared" si="0"/>
        <v>45381.583333333336</v>
      </c>
      <c r="U62" s="152"/>
      <c r="V62" s="153"/>
      <c r="W62" s="154"/>
      <c r="X62" s="155">
        <v>45397</v>
      </c>
      <c r="Y62" s="167">
        <v>0.58333333333333337</v>
      </c>
      <c r="Z62" s="151">
        <f t="shared" si="1"/>
        <v>45397.583333333336</v>
      </c>
      <c r="AA62" s="157">
        <v>45421</v>
      </c>
      <c r="AB62" s="168">
        <v>0.54166666666666663</v>
      </c>
      <c r="AC62" s="151">
        <f t="shared" si="2"/>
        <v>45421.541666666664</v>
      </c>
      <c r="AD62" s="159"/>
      <c r="AE62" s="171"/>
      <c r="AF62" s="151" t="str">
        <f t="shared" si="3"/>
        <v/>
      </c>
      <c r="AG62" s="172"/>
      <c r="AH62" s="162"/>
      <c r="AI62" s="162"/>
      <c r="AJ62" s="163"/>
      <c r="AK62" s="164"/>
      <c r="AL62" s="165"/>
    </row>
    <row r="63" spans="1:38" ht="29.25" customHeight="1">
      <c r="A63" s="166">
        <v>61</v>
      </c>
      <c r="B63" s="140"/>
      <c r="C63" s="141"/>
      <c r="D63" s="142"/>
      <c r="E63" s="143" t="s">
        <v>296</v>
      </c>
      <c r="F63" s="144"/>
      <c r="G63" s="145"/>
      <c r="H63" s="145">
        <v>0</v>
      </c>
      <c r="I63" s="145">
        <v>0</v>
      </c>
      <c r="J63" s="146"/>
      <c r="K63" s="147"/>
      <c r="L63" s="146"/>
      <c r="M63" s="147"/>
      <c r="N63" s="147"/>
      <c r="O63" s="147"/>
      <c r="P63" s="147"/>
      <c r="Q63" s="148" t="s">
        <v>1249</v>
      </c>
      <c r="R63" s="149">
        <v>45381</v>
      </c>
      <c r="S63" s="150">
        <v>0.58333333333333337</v>
      </c>
      <c r="T63" s="151">
        <f t="shared" si="0"/>
        <v>45381.583333333336</v>
      </c>
      <c r="U63" s="152"/>
      <c r="V63" s="153"/>
      <c r="W63" s="154"/>
      <c r="X63" s="155">
        <v>45398</v>
      </c>
      <c r="Y63" s="167">
        <v>0.58333333333333337</v>
      </c>
      <c r="Z63" s="151">
        <f t="shared" si="1"/>
        <v>45398.583333333336</v>
      </c>
      <c r="AA63" s="157">
        <v>45421</v>
      </c>
      <c r="AB63" s="168">
        <v>0.375</v>
      </c>
      <c r="AC63" s="151">
        <f t="shared" si="2"/>
        <v>45421.375</v>
      </c>
      <c r="AD63" s="159"/>
      <c r="AE63" s="171"/>
      <c r="AF63" s="151" t="str">
        <f t="shared" si="3"/>
        <v/>
      </c>
      <c r="AG63" s="172"/>
      <c r="AH63" s="162"/>
      <c r="AI63" s="162"/>
      <c r="AJ63" s="163"/>
      <c r="AK63" s="164"/>
      <c r="AL63" s="165"/>
    </row>
    <row r="64" spans="1:38" ht="29.25" customHeight="1">
      <c r="A64" s="166">
        <v>62</v>
      </c>
      <c r="B64" s="140"/>
      <c r="C64" s="141"/>
      <c r="D64" s="142"/>
      <c r="E64" s="143" t="s">
        <v>297</v>
      </c>
      <c r="F64" s="144"/>
      <c r="G64" s="145"/>
      <c r="H64" s="145">
        <v>0</v>
      </c>
      <c r="I64" s="145">
        <v>0</v>
      </c>
      <c r="J64" s="146"/>
      <c r="K64" s="147"/>
      <c r="L64" s="146"/>
      <c r="M64" s="147"/>
      <c r="N64" s="147"/>
      <c r="O64" s="147"/>
      <c r="P64" s="147"/>
      <c r="Q64" s="148" t="s">
        <v>1249</v>
      </c>
      <c r="R64" s="149">
        <v>45381</v>
      </c>
      <c r="S64" s="150">
        <v>0.58333333333333337</v>
      </c>
      <c r="T64" s="151">
        <f t="shared" si="0"/>
        <v>45381.583333333336</v>
      </c>
      <c r="U64" s="152"/>
      <c r="V64" s="153"/>
      <c r="W64" s="154"/>
      <c r="X64" s="155">
        <v>45399</v>
      </c>
      <c r="Y64" s="167">
        <v>0.58333333333333337</v>
      </c>
      <c r="Z64" s="151">
        <f t="shared" si="1"/>
        <v>45399.583333333336</v>
      </c>
      <c r="AA64" s="157">
        <v>45422</v>
      </c>
      <c r="AB64" s="168">
        <v>0.41666666666666669</v>
      </c>
      <c r="AC64" s="151">
        <f t="shared" si="2"/>
        <v>45422.416666666664</v>
      </c>
      <c r="AD64" s="159"/>
      <c r="AE64" s="171"/>
      <c r="AF64" s="151" t="str">
        <f t="shared" si="3"/>
        <v/>
      </c>
      <c r="AG64" s="172"/>
      <c r="AH64" s="162"/>
      <c r="AI64" s="162"/>
      <c r="AJ64" s="163"/>
      <c r="AK64" s="164"/>
      <c r="AL64" s="165"/>
    </row>
    <row r="65" spans="1:38" ht="29.25" customHeight="1">
      <c r="A65" s="166">
        <v>63</v>
      </c>
      <c r="B65" s="140"/>
      <c r="C65" s="141"/>
      <c r="D65" s="142"/>
      <c r="E65" s="143" t="s">
        <v>298</v>
      </c>
      <c r="F65" s="144"/>
      <c r="G65" s="145"/>
      <c r="H65" s="145">
        <v>0</v>
      </c>
      <c r="I65" s="145">
        <v>0</v>
      </c>
      <c r="J65" s="146"/>
      <c r="K65" s="147"/>
      <c r="L65" s="146"/>
      <c r="M65" s="147"/>
      <c r="N65" s="147"/>
      <c r="O65" s="147"/>
      <c r="P65" s="147"/>
      <c r="Q65" s="148" t="s">
        <v>1249</v>
      </c>
      <c r="R65" s="149">
        <v>45381</v>
      </c>
      <c r="S65" s="150">
        <v>0.58333333333333337</v>
      </c>
      <c r="T65" s="151">
        <f t="shared" si="0"/>
        <v>45381.583333333336</v>
      </c>
      <c r="U65" s="152"/>
      <c r="V65" s="153"/>
      <c r="W65" s="154"/>
      <c r="X65" s="155">
        <v>45400</v>
      </c>
      <c r="Y65" s="167">
        <v>0.54166666666666663</v>
      </c>
      <c r="Z65" s="151">
        <f t="shared" si="1"/>
        <v>45400.541666666664</v>
      </c>
      <c r="AA65" s="157">
        <v>45422</v>
      </c>
      <c r="AB65" s="168">
        <v>0.58333333333333337</v>
      </c>
      <c r="AC65" s="151">
        <f t="shared" si="2"/>
        <v>45422.583333333336</v>
      </c>
      <c r="AD65" s="159"/>
      <c r="AE65" s="171"/>
      <c r="AF65" s="151" t="str">
        <f t="shared" si="3"/>
        <v/>
      </c>
      <c r="AG65" s="172"/>
      <c r="AH65" s="162"/>
      <c r="AI65" s="162"/>
      <c r="AJ65" s="163"/>
      <c r="AK65" s="164"/>
      <c r="AL65" s="165"/>
    </row>
    <row r="66" spans="1:38" ht="29.25" customHeight="1">
      <c r="A66" s="166">
        <v>64</v>
      </c>
      <c r="B66" s="140"/>
      <c r="C66" s="141"/>
      <c r="D66" s="142"/>
      <c r="E66" s="143" t="s">
        <v>299</v>
      </c>
      <c r="F66" s="144"/>
      <c r="G66" s="145"/>
      <c r="H66" s="145">
        <v>0</v>
      </c>
      <c r="I66" s="145">
        <v>0</v>
      </c>
      <c r="J66" s="146"/>
      <c r="K66" s="147"/>
      <c r="L66" s="146"/>
      <c r="M66" s="147"/>
      <c r="N66" s="147"/>
      <c r="O66" s="147"/>
      <c r="P66" s="147"/>
      <c r="Q66" s="148" t="s">
        <v>1249</v>
      </c>
      <c r="R66" s="149">
        <v>45381</v>
      </c>
      <c r="S66" s="150">
        <v>0.58333333333333337</v>
      </c>
      <c r="T66" s="151">
        <f t="shared" si="0"/>
        <v>45381.583333333336</v>
      </c>
      <c r="U66" s="152"/>
      <c r="V66" s="153"/>
      <c r="W66" s="154"/>
      <c r="X66" s="155">
        <v>45401</v>
      </c>
      <c r="Y66" s="167">
        <v>0.54166666666666663</v>
      </c>
      <c r="Z66" s="151">
        <f t="shared" si="1"/>
        <v>45401.541666666664</v>
      </c>
      <c r="AA66" s="157">
        <v>45423</v>
      </c>
      <c r="AB66" s="168">
        <v>0.625</v>
      </c>
      <c r="AC66" s="151">
        <f t="shared" si="2"/>
        <v>45423.625</v>
      </c>
      <c r="AD66" s="159"/>
      <c r="AE66" s="171"/>
      <c r="AF66" s="151" t="str">
        <f t="shared" si="3"/>
        <v/>
      </c>
      <c r="AG66" s="172"/>
      <c r="AH66" s="162"/>
      <c r="AI66" s="162"/>
      <c r="AJ66" s="163"/>
      <c r="AK66" s="164"/>
      <c r="AL66" s="165"/>
    </row>
    <row r="67" spans="1:38" ht="29.25" customHeight="1">
      <c r="A67" s="166">
        <v>65</v>
      </c>
      <c r="B67" s="140"/>
      <c r="C67" s="141"/>
      <c r="D67" s="142"/>
      <c r="E67" s="143" t="s">
        <v>300</v>
      </c>
      <c r="F67" s="144"/>
      <c r="G67" s="145"/>
      <c r="H67" s="145">
        <v>0</v>
      </c>
      <c r="I67" s="145">
        <v>0</v>
      </c>
      <c r="J67" s="146"/>
      <c r="K67" s="147"/>
      <c r="L67" s="146"/>
      <c r="M67" s="147"/>
      <c r="N67" s="147"/>
      <c r="O67" s="147"/>
      <c r="P67" s="147"/>
      <c r="Q67" s="148" t="s">
        <v>1249</v>
      </c>
      <c r="R67" s="149">
        <v>45381</v>
      </c>
      <c r="S67" s="150">
        <v>0.58333333333333337</v>
      </c>
      <c r="T67" s="151">
        <f t="shared" si="0"/>
        <v>45381.583333333336</v>
      </c>
      <c r="U67" s="152"/>
      <c r="V67" s="153"/>
      <c r="W67" s="154"/>
      <c r="X67" s="155">
        <v>45398</v>
      </c>
      <c r="Y67" s="167">
        <v>0.375</v>
      </c>
      <c r="Z67" s="151">
        <f t="shared" si="1"/>
        <v>45398.375</v>
      </c>
      <c r="AA67" s="157">
        <v>45421</v>
      </c>
      <c r="AB67" s="168">
        <v>0.45833333333333331</v>
      </c>
      <c r="AC67" s="151">
        <f t="shared" si="2"/>
        <v>45421.458333333336</v>
      </c>
      <c r="AD67" s="159"/>
      <c r="AE67" s="171"/>
      <c r="AF67" s="151" t="str">
        <f t="shared" si="3"/>
        <v/>
      </c>
      <c r="AG67" s="172"/>
      <c r="AH67" s="162"/>
      <c r="AI67" s="162"/>
      <c r="AJ67" s="163"/>
      <c r="AK67" s="164"/>
      <c r="AL67" s="165"/>
    </row>
    <row r="68" spans="1:38" ht="29.25" customHeight="1">
      <c r="A68" s="166">
        <v>66</v>
      </c>
      <c r="B68" s="140"/>
      <c r="C68" s="141"/>
      <c r="D68" s="142"/>
      <c r="E68" s="143" t="s">
        <v>301</v>
      </c>
      <c r="F68" s="144"/>
      <c r="G68" s="145"/>
      <c r="H68" s="145">
        <v>0</v>
      </c>
      <c r="I68" s="145">
        <v>0</v>
      </c>
      <c r="J68" s="146"/>
      <c r="K68" s="147"/>
      <c r="L68" s="146"/>
      <c r="M68" s="147"/>
      <c r="N68" s="147"/>
      <c r="O68" s="147"/>
      <c r="P68" s="147"/>
      <c r="Q68" s="148" t="s">
        <v>1249</v>
      </c>
      <c r="R68" s="149">
        <v>45381</v>
      </c>
      <c r="S68" s="150">
        <v>0.58333333333333337</v>
      </c>
      <c r="T68" s="151">
        <f t="shared" ref="T68:T109" si="4">IF(R68="","",R68+S68)</f>
        <v>45381.583333333336</v>
      </c>
      <c r="U68" s="152"/>
      <c r="V68" s="153"/>
      <c r="W68" s="154"/>
      <c r="X68" s="155">
        <v>45399</v>
      </c>
      <c r="Y68" s="167">
        <v>0.375</v>
      </c>
      <c r="Z68" s="151">
        <f t="shared" ref="Z68:Z109" si="5">IF(X68="","",X68+Y68)</f>
        <v>45399.375</v>
      </c>
      <c r="AA68" s="157">
        <v>45422</v>
      </c>
      <c r="AB68" s="168">
        <v>0.45833333333333331</v>
      </c>
      <c r="AC68" s="151">
        <f t="shared" ref="AC68:AC109" si="6">IF(AA68="","",AA68+AB68)</f>
        <v>45422.458333333336</v>
      </c>
      <c r="AD68" s="159"/>
      <c r="AE68" s="171"/>
      <c r="AF68" s="151" t="str">
        <f t="shared" ref="AF68:AF109" si="7">IF(AD68="","",AD68+AE68)</f>
        <v/>
      </c>
      <c r="AG68" s="172"/>
      <c r="AH68" s="162"/>
      <c r="AI68" s="162"/>
      <c r="AJ68" s="163"/>
      <c r="AK68" s="164"/>
      <c r="AL68" s="165"/>
    </row>
    <row r="69" spans="1:38" ht="29.25" customHeight="1">
      <c r="A69" s="166">
        <v>67</v>
      </c>
      <c r="B69" s="140"/>
      <c r="C69" s="141"/>
      <c r="D69" s="142"/>
      <c r="E69" s="143" t="s">
        <v>1127</v>
      </c>
      <c r="F69" s="144"/>
      <c r="G69" s="145"/>
      <c r="H69" s="145">
        <v>0</v>
      </c>
      <c r="I69" s="145">
        <v>0</v>
      </c>
      <c r="J69" s="146"/>
      <c r="K69" s="147"/>
      <c r="L69" s="146"/>
      <c r="M69" s="147"/>
      <c r="N69" s="147"/>
      <c r="O69" s="147"/>
      <c r="P69" s="147"/>
      <c r="Q69" s="148" t="s">
        <v>1249</v>
      </c>
      <c r="R69" s="149">
        <v>45381</v>
      </c>
      <c r="S69" s="150">
        <v>0.58333333333333337</v>
      </c>
      <c r="T69" s="151">
        <f t="shared" si="4"/>
        <v>45381.583333333336</v>
      </c>
      <c r="U69" s="152"/>
      <c r="V69" s="153"/>
      <c r="W69" s="154"/>
      <c r="X69" s="155">
        <v>45400</v>
      </c>
      <c r="Y69" s="167">
        <v>0.375</v>
      </c>
      <c r="Z69" s="151">
        <f t="shared" si="5"/>
        <v>45400.375</v>
      </c>
      <c r="AA69" s="157">
        <v>45422</v>
      </c>
      <c r="AB69" s="168">
        <v>0.58333333333333337</v>
      </c>
      <c r="AC69" s="151">
        <f t="shared" si="6"/>
        <v>45422.583333333336</v>
      </c>
      <c r="AD69" s="159"/>
      <c r="AE69" s="171"/>
      <c r="AF69" s="151" t="str">
        <f t="shared" si="7"/>
        <v/>
      </c>
      <c r="AG69" s="172"/>
      <c r="AH69" s="162"/>
      <c r="AI69" s="162"/>
      <c r="AJ69" s="163"/>
      <c r="AK69" s="164"/>
      <c r="AL69" s="165"/>
    </row>
    <row r="70" spans="1:38" ht="29.25" customHeight="1">
      <c r="A70" s="166">
        <v>68</v>
      </c>
      <c r="B70" s="140"/>
      <c r="C70" s="141"/>
      <c r="D70" s="142"/>
      <c r="E70" s="143" t="s">
        <v>302</v>
      </c>
      <c r="F70" s="144"/>
      <c r="G70" s="145"/>
      <c r="H70" s="145">
        <v>0</v>
      </c>
      <c r="I70" s="145">
        <v>0</v>
      </c>
      <c r="J70" s="146"/>
      <c r="K70" s="147"/>
      <c r="L70" s="146"/>
      <c r="M70" s="147"/>
      <c r="N70" s="147"/>
      <c r="O70" s="147"/>
      <c r="P70" s="147"/>
      <c r="Q70" s="148" t="s">
        <v>1249</v>
      </c>
      <c r="R70" s="149">
        <v>45381</v>
      </c>
      <c r="S70" s="150">
        <v>0.58333333333333337</v>
      </c>
      <c r="T70" s="151">
        <f t="shared" si="4"/>
        <v>45381.583333333336</v>
      </c>
      <c r="U70" s="152"/>
      <c r="V70" s="153"/>
      <c r="W70" s="154"/>
      <c r="X70" s="155">
        <v>45398</v>
      </c>
      <c r="Y70" s="167">
        <v>0.54166666666666663</v>
      </c>
      <c r="Z70" s="151">
        <f t="shared" si="5"/>
        <v>45398.541666666664</v>
      </c>
      <c r="AA70" s="157">
        <v>45421</v>
      </c>
      <c r="AB70" s="168">
        <v>0.41666666666666669</v>
      </c>
      <c r="AC70" s="151">
        <f t="shared" si="6"/>
        <v>45421.416666666664</v>
      </c>
      <c r="AD70" s="159"/>
      <c r="AE70" s="171"/>
      <c r="AF70" s="151" t="str">
        <f t="shared" si="7"/>
        <v/>
      </c>
      <c r="AG70" s="172"/>
      <c r="AH70" s="162"/>
      <c r="AI70" s="162"/>
      <c r="AJ70" s="163"/>
      <c r="AK70" s="164"/>
      <c r="AL70" s="165"/>
    </row>
    <row r="71" spans="1:38" ht="29.25" customHeight="1">
      <c r="A71" s="166">
        <v>69</v>
      </c>
      <c r="B71" s="140"/>
      <c r="C71" s="141"/>
      <c r="D71" s="142"/>
      <c r="E71" s="143" t="s">
        <v>303</v>
      </c>
      <c r="F71" s="144"/>
      <c r="G71" s="145"/>
      <c r="H71" s="145">
        <v>0</v>
      </c>
      <c r="I71" s="145">
        <v>0</v>
      </c>
      <c r="J71" s="146"/>
      <c r="K71" s="147"/>
      <c r="L71" s="146"/>
      <c r="M71" s="147"/>
      <c r="N71" s="147"/>
      <c r="O71" s="147"/>
      <c r="P71" s="147"/>
      <c r="Q71" s="148" t="s">
        <v>1249</v>
      </c>
      <c r="R71" s="149">
        <v>45381</v>
      </c>
      <c r="S71" s="150">
        <v>0.58333333333333337</v>
      </c>
      <c r="T71" s="151">
        <f t="shared" si="4"/>
        <v>45381.583333333336</v>
      </c>
      <c r="U71" s="152"/>
      <c r="V71" s="153"/>
      <c r="W71" s="154"/>
      <c r="X71" s="155">
        <v>45399</v>
      </c>
      <c r="Y71" s="167">
        <v>0.54166666666666663</v>
      </c>
      <c r="Z71" s="151">
        <f t="shared" si="5"/>
        <v>45399.541666666664</v>
      </c>
      <c r="AA71" s="157">
        <v>45422</v>
      </c>
      <c r="AB71" s="168">
        <v>0.375</v>
      </c>
      <c r="AC71" s="151">
        <f t="shared" si="6"/>
        <v>45422.375</v>
      </c>
      <c r="AD71" s="159"/>
      <c r="AE71" s="171"/>
      <c r="AF71" s="151" t="str">
        <f t="shared" si="7"/>
        <v/>
      </c>
      <c r="AG71" s="172"/>
      <c r="AH71" s="162"/>
      <c r="AI71" s="162"/>
      <c r="AJ71" s="163"/>
      <c r="AK71" s="164"/>
      <c r="AL71" s="165"/>
    </row>
    <row r="72" spans="1:38" ht="29.25" customHeight="1">
      <c r="A72" s="166">
        <v>70</v>
      </c>
      <c r="B72" s="140"/>
      <c r="C72" s="141"/>
      <c r="D72" s="142"/>
      <c r="E72" s="143" t="s">
        <v>304</v>
      </c>
      <c r="F72" s="144"/>
      <c r="G72" s="145"/>
      <c r="H72" s="145">
        <v>0</v>
      </c>
      <c r="I72" s="145">
        <v>0</v>
      </c>
      <c r="J72" s="146"/>
      <c r="K72" s="147"/>
      <c r="L72" s="146"/>
      <c r="M72" s="147"/>
      <c r="N72" s="147"/>
      <c r="O72" s="147"/>
      <c r="P72" s="147"/>
      <c r="Q72" s="148" t="s">
        <v>1249</v>
      </c>
      <c r="R72" s="149">
        <v>45381</v>
      </c>
      <c r="S72" s="150">
        <v>0.58333333333333337</v>
      </c>
      <c r="T72" s="151">
        <f t="shared" si="4"/>
        <v>45381.583333333336</v>
      </c>
      <c r="U72" s="152"/>
      <c r="V72" s="153"/>
      <c r="W72" s="154"/>
      <c r="X72" s="155">
        <v>45400</v>
      </c>
      <c r="Y72" s="167">
        <v>0.58333333333333337</v>
      </c>
      <c r="Z72" s="151">
        <f t="shared" si="5"/>
        <v>45400.583333333336</v>
      </c>
      <c r="AA72" s="157">
        <v>45422</v>
      </c>
      <c r="AB72" s="168">
        <v>0.45833333333333331</v>
      </c>
      <c r="AC72" s="151">
        <f t="shared" si="6"/>
        <v>45422.458333333336</v>
      </c>
      <c r="AD72" s="159"/>
      <c r="AE72" s="171"/>
      <c r="AF72" s="151" t="str">
        <f t="shared" si="7"/>
        <v/>
      </c>
      <c r="AG72" s="172"/>
      <c r="AH72" s="162"/>
      <c r="AI72" s="162"/>
      <c r="AJ72" s="163"/>
      <c r="AK72" s="164"/>
      <c r="AL72" s="165"/>
    </row>
    <row r="73" spans="1:38" ht="29.25" customHeight="1">
      <c r="A73" s="166">
        <v>71</v>
      </c>
      <c r="B73" s="140"/>
      <c r="C73" s="141"/>
      <c r="D73" s="142"/>
      <c r="E73" s="143" t="s">
        <v>305</v>
      </c>
      <c r="F73" s="144"/>
      <c r="G73" s="145"/>
      <c r="H73" s="145">
        <v>0</v>
      </c>
      <c r="I73" s="145">
        <v>0</v>
      </c>
      <c r="J73" s="146"/>
      <c r="K73" s="147"/>
      <c r="L73" s="146"/>
      <c r="M73" s="147"/>
      <c r="N73" s="147"/>
      <c r="O73" s="147"/>
      <c r="P73" s="147"/>
      <c r="Q73" s="148" t="s">
        <v>1249</v>
      </c>
      <c r="R73" s="149">
        <v>45381</v>
      </c>
      <c r="S73" s="150">
        <v>0.58333333333333337</v>
      </c>
      <c r="T73" s="151">
        <f t="shared" si="4"/>
        <v>45381.583333333336</v>
      </c>
      <c r="U73" s="152"/>
      <c r="V73" s="153"/>
      <c r="W73" s="154"/>
      <c r="X73" s="155">
        <v>45401</v>
      </c>
      <c r="Y73" s="167">
        <v>0.58333333333333337</v>
      </c>
      <c r="Z73" s="151">
        <f t="shared" si="5"/>
        <v>45401.583333333336</v>
      </c>
      <c r="AA73" s="157">
        <v>45423</v>
      </c>
      <c r="AB73" s="168">
        <v>0.41666666666666669</v>
      </c>
      <c r="AC73" s="151">
        <f t="shared" si="6"/>
        <v>45423.416666666664</v>
      </c>
      <c r="AD73" s="159"/>
      <c r="AE73" s="171"/>
      <c r="AF73" s="151" t="str">
        <f t="shared" si="7"/>
        <v/>
      </c>
      <c r="AG73" s="172"/>
      <c r="AH73" s="162"/>
      <c r="AI73" s="162"/>
      <c r="AJ73" s="163"/>
      <c r="AK73" s="164"/>
      <c r="AL73" s="165"/>
    </row>
    <row r="74" spans="1:38" ht="29.25" customHeight="1">
      <c r="A74" s="166">
        <v>72</v>
      </c>
      <c r="B74" s="140"/>
      <c r="C74" s="141"/>
      <c r="D74" s="142"/>
      <c r="E74" s="143" t="s">
        <v>306</v>
      </c>
      <c r="F74" s="144"/>
      <c r="G74" s="145"/>
      <c r="H74" s="145">
        <v>0</v>
      </c>
      <c r="I74" s="145">
        <v>0</v>
      </c>
      <c r="J74" s="146"/>
      <c r="K74" s="147"/>
      <c r="L74" s="146"/>
      <c r="M74" s="147"/>
      <c r="N74" s="147"/>
      <c r="O74" s="147"/>
      <c r="P74" s="147"/>
      <c r="Q74" s="148" t="s">
        <v>1249</v>
      </c>
      <c r="R74" s="149">
        <v>45381</v>
      </c>
      <c r="S74" s="150">
        <v>0.58333333333333337</v>
      </c>
      <c r="T74" s="151">
        <f t="shared" si="4"/>
        <v>45381.583333333336</v>
      </c>
      <c r="U74" s="152"/>
      <c r="V74" s="153"/>
      <c r="W74" s="154"/>
      <c r="X74" s="155">
        <v>45397</v>
      </c>
      <c r="Y74" s="167">
        <v>0.54166666666666663</v>
      </c>
      <c r="Z74" s="151">
        <f t="shared" si="5"/>
        <v>45397.541666666664</v>
      </c>
      <c r="AA74" s="157">
        <v>45421</v>
      </c>
      <c r="AB74" s="168">
        <v>0.45833333333333331</v>
      </c>
      <c r="AC74" s="151">
        <f t="shared" si="6"/>
        <v>45421.458333333336</v>
      </c>
      <c r="AD74" s="159"/>
      <c r="AE74" s="171"/>
      <c r="AF74" s="151" t="str">
        <f t="shared" si="7"/>
        <v/>
      </c>
      <c r="AG74" s="172"/>
      <c r="AH74" s="162"/>
      <c r="AI74" s="162"/>
      <c r="AJ74" s="163"/>
      <c r="AK74" s="164"/>
      <c r="AL74" s="165"/>
    </row>
    <row r="75" spans="1:38" ht="29.25" customHeight="1">
      <c r="A75" s="166">
        <v>73</v>
      </c>
      <c r="B75" s="140"/>
      <c r="C75" s="141"/>
      <c r="D75" s="142"/>
      <c r="E75" s="143" t="s">
        <v>307</v>
      </c>
      <c r="F75" s="144"/>
      <c r="G75" s="145"/>
      <c r="H75" s="145">
        <v>0</v>
      </c>
      <c r="I75" s="145">
        <v>0</v>
      </c>
      <c r="J75" s="146"/>
      <c r="K75" s="147"/>
      <c r="L75" s="146"/>
      <c r="M75" s="147"/>
      <c r="N75" s="147"/>
      <c r="O75" s="147"/>
      <c r="P75" s="147"/>
      <c r="Q75" s="148" t="s">
        <v>1249</v>
      </c>
      <c r="R75" s="149">
        <v>45381</v>
      </c>
      <c r="S75" s="150">
        <v>0.58333333333333337</v>
      </c>
      <c r="T75" s="151">
        <f t="shared" si="4"/>
        <v>45381.583333333336</v>
      </c>
      <c r="U75" s="152"/>
      <c r="V75" s="153"/>
      <c r="W75" s="154"/>
      <c r="X75" s="155">
        <v>45401</v>
      </c>
      <c r="Y75" s="167">
        <v>0.375</v>
      </c>
      <c r="Z75" s="151">
        <f t="shared" si="5"/>
        <v>45401.375</v>
      </c>
      <c r="AA75" s="157">
        <v>45423</v>
      </c>
      <c r="AB75" s="168">
        <v>0.54166666666666663</v>
      </c>
      <c r="AC75" s="151">
        <f t="shared" si="6"/>
        <v>45423.541666666664</v>
      </c>
      <c r="AD75" s="159"/>
      <c r="AE75" s="171"/>
      <c r="AF75" s="151" t="str">
        <f t="shared" si="7"/>
        <v/>
      </c>
      <c r="AG75" s="172"/>
      <c r="AH75" s="162"/>
      <c r="AI75" s="162"/>
      <c r="AJ75" s="163"/>
      <c r="AK75" s="164"/>
      <c r="AL75" s="165"/>
    </row>
    <row r="76" spans="1:38" ht="29.25" customHeight="1">
      <c r="A76" s="166">
        <v>74</v>
      </c>
      <c r="B76" s="140"/>
      <c r="C76" s="141"/>
      <c r="D76" s="142"/>
      <c r="E76" s="143" t="s">
        <v>308</v>
      </c>
      <c r="F76" s="144"/>
      <c r="G76" s="145"/>
      <c r="H76" s="145">
        <v>0</v>
      </c>
      <c r="I76" s="145">
        <v>0</v>
      </c>
      <c r="J76" s="146"/>
      <c r="K76" s="147"/>
      <c r="L76" s="146"/>
      <c r="M76" s="147"/>
      <c r="N76" s="147"/>
      <c r="O76" s="147"/>
      <c r="P76" s="147"/>
      <c r="Q76" s="148" t="s">
        <v>1249</v>
      </c>
      <c r="R76" s="149">
        <v>45381</v>
      </c>
      <c r="S76" s="150">
        <v>0.58333333333333337</v>
      </c>
      <c r="T76" s="151">
        <f t="shared" si="4"/>
        <v>45381.583333333336</v>
      </c>
      <c r="U76" s="152"/>
      <c r="V76" s="153"/>
      <c r="W76" s="154"/>
      <c r="X76" s="155">
        <v>45397</v>
      </c>
      <c r="Y76" s="167">
        <v>0.375</v>
      </c>
      <c r="Z76" s="151">
        <f t="shared" si="5"/>
        <v>45397.375</v>
      </c>
      <c r="AA76" s="157">
        <v>45421</v>
      </c>
      <c r="AB76" s="168">
        <v>0.625</v>
      </c>
      <c r="AC76" s="151">
        <f t="shared" si="6"/>
        <v>45421.625</v>
      </c>
      <c r="AD76" s="159"/>
      <c r="AE76" s="171"/>
      <c r="AF76" s="151" t="str">
        <f t="shared" si="7"/>
        <v/>
      </c>
      <c r="AG76" s="172"/>
      <c r="AH76" s="162"/>
      <c r="AI76" s="162"/>
      <c r="AJ76" s="163"/>
      <c r="AK76" s="164"/>
      <c r="AL76" s="165"/>
    </row>
    <row r="77" spans="1:38" ht="29.25" customHeight="1">
      <c r="A77" s="166">
        <v>75</v>
      </c>
      <c r="B77" s="140"/>
      <c r="C77" s="141"/>
      <c r="D77" s="142"/>
      <c r="E77" s="143" t="s">
        <v>1147</v>
      </c>
      <c r="F77" s="144"/>
      <c r="G77" s="145"/>
      <c r="H77" s="145">
        <v>0</v>
      </c>
      <c r="I77" s="145">
        <v>0</v>
      </c>
      <c r="J77" s="146"/>
      <c r="K77" s="147"/>
      <c r="L77" s="146"/>
      <c r="M77" s="147"/>
      <c r="N77" s="147"/>
      <c r="O77" s="147"/>
      <c r="P77" s="147"/>
      <c r="Q77" s="148"/>
      <c r="R77" s="149"/>
      <c r="S77" s="150"/>
      <c r="T77" s="151" t="str">
        <f t="shared" si="4"/>
        <v/>
      </c>
      <c r="U77" s="152"/>
      <c r="V77" s="153"/>
      <c r="W77" s="154"/>
      <c r="X77" s="155">
        <v>45398</v>
      </c>
      <c r="Y77" s="167">
        <v>0.375</v>
      </c>
      <c r="Z77" s="151">
        <f t="shared" si="5"/>
        <v>45398.375</v>
      </c>
      <c r="AA77" s="157">
        <v>45421</v>
      </c>
      <c r="AB77" s="168">
        <v>0.58333333333333337</v>
      </c>
      <c r="AC77" s="151">
        <f t="shared" si="6"/>
        <v>45421.583333333336</v>
      </c>
      <c r="AD77" s="159"/>
      <c r="AE77" s="171"/>
      <c r="AF77" s="151" t="str">
        <f t="shared" si="7"/>
        <v/>
      </c>
      <c r="AG77" s="172"/>
      <c r="AH77" s="162"/>
      <c r="AI77" s="162"/>
      <c r="AJ77" s="163"/>
      <c r="AK77" s="164"/>
      <c r="AL77" s="165"/>
    </row>
    <row r="78" spans="1:38" ht="29.25" customHeight="1">
      <c r="A78" s="166">
        <v>76</v>
      </c>
      <c r="B78" s="140"/>
      <c r="C78" s="141"/>
      <c r="D78" s="142"/>
      <c r="E78" s="143" t="s">
        <v>309</v>
      </c>
      <c r="F78" s="144"/>
      <c r="G78" s="145"/>
      <c r="H78" s="145">
        <v>0</v>
      </c>
      <c r="I78" s="145">
        <v>0</v>
      </c>
      <c r="J78" s="146"/>
      <c r="K78" s="147"/>
      <c r="L78" s="146"/>
      <c r="M78" s="147"/>
      <c r="N78" s="147"/>
      <c r="O78" s="147"/>
      <c r="P78" s="147"/>
      <c r="Q78" s="148" t="s">
        <v>1249</v>
      </c>
      <c r="R78" s="149">
        <v>45381</v>
      </c>
      <c r="S78" s="150">
        <v>0.58333333333333337</v>
      </c>
      <c r="T78" s="151">
        <f t="shared" si="4"/>
        <v>45381.583333333336</v>
      </c>
      <c r="U78" s="152"/>
      <c r="V78" s="153"/>
      <c r="W78" s="154"/>
      <c r="X78" s="155">
        <v>45399</v>
      </c>
      <c r="Y78" s="167">
        <v>0.58333333333333337</v>
      </c>
      <c r="Z78" s="151">
        <f t="shared" si="5"/>
        <v>45399.583333333336</v>
      </c>
      <c r="AA78" s="157">
        <v>45422</v>
      </c>
      <c r="AB78" s="168">
        <v>0.41666666666666669</v>
      </c>
      <c r="AC78" s="151">
        <f t="shared" si="6"/>
        <v>45422.416666666664</v>
      </c>
      <c r="AD78" s="159"/>
      <c r="AE78" s="171"/>
      <c r="AF78" s="151" t="str">
        <f t="shared" si="7"/>
        <v/>
      </c>
      <c r="AG78" s="172"/>
      <c r="AH78" s="162"/>
      <c r="AI78" s="162"/>
      <c r="AJ78" s="163"/>
      <c r="AK78" s="164"/>
      <c r="AL78" s="165"/>
    </row>
    <row r="79" spans="1:38" ht="29.25" customHeight="1">
      <c r="A79" s="166">
        <v>77</v>
      </c>
      <c r="B79" s="140"/>
      <c r="C79" s="141"/>
      <c r="D79" s="142"/>
      <c r="E79" s="143" t="s">
        <v>310</v>
      </c>
      <c r="F79" s="144"/>
      <c r="G79" s="145"/>
      <c r="H79" s="145">
        <v>0</v>
      </c>
      <c r="I79" s="145">
        <v>0</v>
      </c>
      <c r="J79" s="146"/>
      <c r="K79" s="147"/>
      <c r="L79" s="146"/>
      <c r="M79" s="147"/>
      <c r="N79" s="147"/>
      <c r="O79" s="147"/>
      <c r="P79" s="147"/>
      <c r="Q79" s="148" t="s">
        <v>1249</v>
      </c>
      <c r="R79" s="149">
        <v>45381</v>
      </c>
      <c r="S79" s="150">
        <v>0.58333333333333337</v>
      </c>
      <c r="T79" s="151">
        <f t="shared" si="4"/>
        <v>45381.583333333336</v>
      </c>
      <c r="U79" s="152"/>
      <c r="V79" s="153"/>
      <c r="W79" s="154"/>
      <c r="X79" s="155">
        <v>45400</v>
      </c>
      <c r="Y79" s="167">
        <v>0.54166666666666663</v>
      </c>
      <c r="Z79" s="151">
        <f t="shared" si="5"/>
        <v>45400.541666666664</v>
      </c>
      <c r="AA79" s="157">
        <v>45422</v>
      </c>
      <c r="AB79" s="168">
        <v>0.54166666666666663</v>
      </c>
      <c r="AC79" s="151">
        <f t="shared" si="6"/>
        <v>45422.541666666664</v>
      </c>
      <c r="AD79" s="159"/>
      <c r="AE79" s="171"/>
      <c r="AF79" s="151" t="str">
        <f t="shared" si="7"/>
        <v/>
      </c>
      <c r="AG79" s="172"/>
      <c r="AH79" s="162"/>
      <c r="AI79" s="162"/>
      <c r="AJ79" s="163"/>
      <c r="AK79" s="164"/>
      <c r="AL79" s="165"/>
    </row>
    <row r="80" spans="1:38" ht="29.25" customHeight="1">
      <c r="A80" s="166">
        <v>78</v>
      </c>
      <c r="B80" s="140"/>
      <c r="C80" s="141"/>
      <c r="D80" s="142"/>
      <c r="E80" s="143" t="s">
        <v>311</v>
      </c>
      <c r="F80" s="144"/>
      <c r="G80" s="145"/>
      <c r="H80" s="145">
        <v>0</v>
      </c>
      <c r="I80" s="145">
        <v>0</v>
      </c>
      <c r="J80" s="146"/>
      <c r="K80" s="147"/>
      <c r="L80" s="146"/>
      <c r="M80" s="147"/>
      <c r="N80" s="147"/>
      <c r="O80" s="147"/>
      <c r="P80" s="147"/>
      <c r="Q80" s="148" t="s">
        <v>1249</v>
      </c>
      <c r="R80" s="149">
        <v>45381</v>
      </c>
      <c r="S80" s="150">
        <v>0.58333333333333337</v>
      </c>
      <c r="T80" s="151">
        <f t="shared" si="4"/>
        <v>45381.583333333336</v>
      </c>
      <c r="U80" s="152"/>
      <c r="V80" s="153"/>
      <c r="W80" s="154"/>
      <c r="X80" s="155">
        <v>45401</v>
      </c>
      <c r="Y80" s="167">
        <v>0.54166666666666663</v>
      </c>
      <c r="Z80" s="151">
        <f t="shared" si="5"/>
        <v>45401.541666666664</v>
      </c>
      <c r="AA80" s="157">
        <v>45423</v>
      </c>
      <c r="AB80" s="168">
        <v>0.58333333333333337</v>
      </c>
      <c r="AC80" s="151">
        <f t="shared" si="6"/>
        <v>45423.583333333336</v>
      </c>
      <c r="AD80" s="159"/>
      <c r="AE80" s="171"/>
      <c r="AF80" s="151" t="str">
        <f t="shared" si="7"/>
        <v/>
      </c>
      <c r="AG80" s="172"/>
      <c r="AH80" s="162"/>
      <c r="AI80" s="162"/>
      <c r="AJ80" s="163"/>
      <c r="AK80" s="164"/>
      <c r="AL80" s="165"/>
    </row>
    <row r="81" spans="1:38" ht="29.25" customHeight="1">
      <c r="A81" s="166">
        <v>79</v>
      </c>
      <c r="B81" s="140"/>
      <c r="C81" s="141"/>
      <c r="D81" s="142"/>
      <c r="E81" s="143" t="s">
        <v>312</v>
      </c>
      <c r="F81" s="144"/>
      <c r="G81" s="145"/>
      <c r="H81" s="145">
        <v>0</v>
      </c>
      <c r="I81" s="145">
        <v>0</v>
      </c>
      <c r="J81" s="146"/>
      <c r="K81" s="147"/>
      <c r="L81" s="146"/>
      <c r="M81" s="147"/>
      <c r="N81" s="147"/>
      <c r="O81" s="147"/>
      <c r="P81" s="147"/>
      <c r="Q81" s="148" t="s">
        <v>1249</v>
      </c>
      <c r="R81" s="149">
        <v>45381</v>
      </c>
      <c r="S81" s="150">
        <v>0.58333333333333337</v>
      </c>
      <c r="T81" s="151">
        <f t="shared" si="4"/>
        <v>45381.583333333336</v>
      </c>
      <c r="U81" s="152"/>
      <c r="V81" s="153"/>
      <c r="W81" s="154"/>
      <c r="X81" s="155">
        <v>45397</v>
      </c>
      <c r="Y81" s="167">
        <v>0.58333333333333337</v>
      </c>
      <c r="Z81" s="151">
        <f t="shared" si="5"/>
        <v>45397.583333333336</v>
      </c>
      <c r="AA81" s="157">
        <v>45421</v>
      </c>
      <c r="AB81" s="168">
        <v>0.625</v>
      </c>
      <c r="AC81" s="151">
        <f t="shared" si="6"/>
        <v>45421.625</v>
      </c>
      <c r="AD81" s="159"/>
      <c r="AE81" s="171"/>
      <c r="AF81" s="151" t="str">
        <f t="shared" si="7"/>
        <v/>
      </c>
      <c r="AG81" s="172"/>
      <c r="AH81" s="162"/>
      <c r="AI81" s="162"/>
      <c r="AJ81" s="163"/>
      <c r="AK81" s="164"/>
      <c r="AL81" s="165"/>
    </row>
    <row r="82" spans="1:38" ht="29.25" customHeight="1">
      <c r="A82" s="166">
        <v>80</v>
      </c>
      <c r="B82" s="140"/>
      <c r="C82" s="141"/>
      <c r="D82" s="142"/>
      <c r="E82" s="143" t="s">
        <v>313</v>
      </c>
      <c r="F82" s="144"/>
      <c r="G82" s="145"/>
      <c r="H82" s="145">
        <v>0</v>
      </c>
      <c r="I82" s="145">
        <v>0</v>
      </c>
      <c r="J82" s="146"/>
      <c r="K82" s="147"/>
      <c r="L82" s="146"/>
      <c r="M82" s="147"/>
      <c r="N82" s="147"/>
      <c r="O82" s="147"/>
      <c r="P82" s="147"/>
      <c r="Q82" s="148" t="s">
        <v>1249</v>
      </c>
      <c r="R82" s="149">
        <v>45381</v>
      </c>
      <c r="S82" s="150">
        <v>0.58333333333333337</v>
      </c>
      <c r="T82" s="151">
        <f t="shared" si="4"/>
        <v>45381.583333333336</v>
      </c>
      <c r="U82" s="152"/>
      <c r="V82" s="153"/>
      <c r="W82" s="154"/>
      <c r="X82" s="155">
        <v>45398</v>
      </c>
      <c r="Y82" s="167">
        <v>0.54166666666666663</v>
      </c>
      <c r="Z82" s="151">
        <f t="shared" si="5"/>
        <v>45398.541666666664</v>
      </c>
      <c r="AA82" s="157">
        <v>45421</v>
      </c>
      <c r="AB82" s="168">
        <v>0.375</v>
      </c>
      <c r="AC82" s="151">
        <f t="shared" si="6"/>
        <v>45421.375</v>
      </c>
      <c r="AD82" s="159"/>
      <c r="AE82" s="171"/>
      <c r="AF82" s="151" t="str">
        <f t="shared" si="7"/>
        <v/>
      </c>
      <c r="AG82" s="172"/>
      <c r="AH82" s="162"/>
      <c r="AI82" s="162"/>
      <c r="AJ82" s="163"/>
      <c r="AK82" s="164"/>
      <c r="AL82" s="165"/>
    </row>
    <row r="83" spans="1:38" ht="29.25" customHeight="1">
      <c r="A83" s="166">
        <v>81</v>
      </c>
      <c r="B83" s="140"/>
      <c r="C83" s="141"/>
      <c r="D83" s="142"/>
      <c r="E83" s="143" t="s">
        <v>315</v>
      </c>
      <c r="F83" s="144"/>
      <c r="G83" s="145"/>
      <c r="H83" s="145">
        <v>0</v>
      </c>
      <c r="I83" s="145">
        <v>0</v>
      </c>
      <c r="J83" s="146"/>
      <c r="K83" s="147"/>
      <c r="L83" s="146"/>
      <c r="M83" s="147"/>
      <c r="N83" s="147"/>
      <c r="O83" s="147"/>
      <c r="P83" s="147"/>
      <c r="Q83" s="148" t="s">
        <v>1249</v>
      </c>
      <c r="R83" s="149">
        <v>45381</v>
      </c>
      <c r="S83" s="150">
        <v>0.58333333333333337</v>
      </c>
      <c r="T83" s="151">
        <f t="shared" si="4"/>
        <v>45381.583333333336</v>
      </c>
      <c r="U83" s="152"/>
      <c r="V83" s="153"/>
      <c r="W83" s="154"/>
      <c r="X83" s="155">
        <v>45399</v>
      </c>
      <c r="Y83" s="167">
        <v>0.375</v>
      </c>
      <c r="Z83" s="151">
        <f t="shared" si="5"/>
        <v>45399.375</v>
      </c>
      <c r="AA83" s="157">
        <v>45422</v>
      </c>
      <c r="AB83" s="168">
        <v>0.54166666666666663</v>
      </c>
      <c r="AC83" s="151">
        <f t="shared" si="6"/>
        <v>45422.541666666664</v>
      </c>
      <c r="AD83" s="159"/>
      <c r="AE83" s="171"/>
      <c r="AF83" s="151" t="str">
        <f t="shared" si="7"/>
        <v/>
      </c>
      <c r="AG83" s="172"/>
      <c r="AH83" s="162"/>
      <c r="AI83" s="162"/>
      <c r="AJ83" s="163"/>
      <c r="AK83" s="164"/>
      <c r="AL83" s="165"/>
    </row>
    <row r="84" spans="1:38" ht="29.25" customHeight="1">
      <c r="A84" s="166">
        <v>82</v>
      </c>
      <c r="B84" s="140"/>
      <c r="C84" s="141"/>
      <c r="D84" s="142"/>
      <c r="E84" s="143" t="s">
        <v>316</v>
      </c>
      <c r="F84" s="144"/>
      <c r="G84" s="145"/>
      <c r="H84" s="145">
        <v>0</v>
      </c>
      <c r="I84" s="145">
        <v>0</v>
      </c>
      <c r="J84" s="146"/>
      <c r="K84" s="147"/>
      <c r="L84" s="146"/>
      <c r="M84" s="147"/>
      <c r="N84" s="147"/>
      <c r="O84" s="147"/>
      <c r="P84" s="147"/>
      <c r="Q84" s="148" t="s">
        <v>1249</v>
      </c>
      <c r="R84" s="149">
        <v>45382</v>
      </c>
      <c r="S84" s="150">
        <v>0.58333333333333337</v>
      </c>
      <c r="T84" s="151">
        <f t="shared" si="4"/>
        <v>45382.583333333336</v>
      </c>
      <c r="U84" s="152"/>
      <c r="V84" s="153"/>
      <c r="W84" s="154"/>
      <c r="X84" s="155">
        <v>45400</v>
      </c>
      <c r="Y84" s="167">
        <v>0.375</v>
      </c>
      <c r="Z84" s="151">
        <f t="shared" si="5"/>
        <v>45400.375</v>
      </c>
      <c r="AA84" s="157">
        <v>45422</v>
      </c>
      <c r="AB84" s="168">
        <v>0.58333333333333337</v>
      </c>
      <c r="AC84" s="151">
        <f t="shared" si="6"/>
        <v>45422.583333333336</v>
      </c>
      <c r="AD84" s="159"/>
      <c r="AE84" s="171"/>
      <c r="AF84" s="151" t="str">
        <f t="shared" si="7"/>
        <v/>
      </c>
      <c r="AG84" s="172"/>
      <c r="AH84" s="162"/>
      <c r="AI84" s="162"/>
      <c r="AJ84" s="163"/>
      <c r="AK84" s="164"/>
      <c r="AL84" s="165"/>
    </row>
    <row r="85" spans="1:38" ht="29.25" customHeight="1">
      <c r="A85" s="166">
        <v>83</v>
      </c>
      <c r="B85" s="140"/>
      <c r="C85" s="141"/>
      <c r="D85" s="142"/>
      <c r="E85" s="143" t="s">
        <v>1162</v>
      </c>
      <c r="F85" s="144"/>
      <c r="G85" s="145"/>
      <c r="H85" s="145">
        <v>0</v>
      </c>
      <c r="I85" s="145">
        <v>0</v>
      </c>
      <c r="J85" s="146"/>
      <c r="K85" s="147"/>
      <c r="L85" s="146"/>
      <c r="M85" s="147"/>
      <c r="N85" s="147"/>
      <c r="O85" s="147"/>
      <c r="P85" s="147"/>
      <c r="Q85" s="148"/>
      <c r="R85" s="149"/>
      <c r="S85" s="150"/>
      <c r="T85" s="151" t="str">
        <f t="shared" si="4"/>
        <v/>
      </c>
      <c r="U85" s="152"/>
      <c r="V85" s="153"/>
      <c r="W85" s="154"/>
      <c r="X85" s="155">
        <v>45398</v>
      </c>
      <c r="Y85" s="167">
        <v>0.58333333333333337</v>
      </c>
      <c r="Z85" s="151">
        <f t="shared" si="5"/>
        <v>45398.583333333336</v>
      </c>
      <c r="AA85" s="157">
        <v>45421</v>
      </c>
      <c r="AB85" s="168">
        <v>0.41666666666666669</v>
      </c>
      <c r="AC85" s="151">
        <f t="shared" si="6"/>
        <v>45421.416666666664</v>
      </c>
      <c r="AD85" s="159"/>
      <c r="AE85" s="171"/>
      <c r="AF85" s="151" t="str">
        <f t="shared" si="7"/>
        <v/>
      </c>
      <c r="AG85" s="172"/>
      <c r="AH85" s="162"/>
      <c r="AI85" s="162"/>
      <c r="AJ85" s="163"/>
      <c r="AK85" s="164"/>
      <c r="AL85" s="165"/>
    </row>
    <row r="86" spans="1:38" ht="29.25" customHeight="1">
      <c r="A86" s="166">
        <v>84</v>
      </c>
      <c r="B86" s="140"/>
      <c r="C86" s="141"/>
      <c r="D86" s="142"/>
      <c r="E86" s="143" t="s">
        <v>317</v>
      </c>
      <c r="F86" s="144"/>
      <c r="G86" s="145"/>
      <c r="H86" s="145">
        <v>0</v>
      </c>
      <c r="I86" s="145">
        <v>0</v>
      </c>
      <c r="J86" s="146"/>
      <c r="K86" s="147"/>
      <c r="L86" s="146"/>
      <c r="M86" s="147"/>
      <c r="N86" s="147"/>
      <c r="O86" s="147"/>
      <c r="P86" s="147"/>
      <c r="Q86" s="148" t="s">
        <v>1249</v>
      </c>
      <c r="R86" s="149">
        <v>45382</v>
      </c>
      <c r="S86" s="150">
        <v>0.58333333333333337</v>
      </c>
      <c r="T86" s="151">
        <f t="shared" si="4"/>
        <v>45382.583333333336</v>
      </c>
      <c r="U86" s="152"/>
      <c r="V86" s="153"/>
      <c r="W86" s="154"/>
      <c r="X86" s="155">
        <v>45400</v>
      </c>
      <c r="Y86" s="167">
        <v>0.58333333333333337</v>
      </c>
      <c r="Z86" s="151">
        <f t="shared" si="5"/>
        <v>45400.583333333336</v>
      </c>
      <c r="AA86" s="157">
        <v>45422</v>
      </c>
      <c r="AB86" s="168">
        <v>0.375</v>
      </c>
      <c r="AC86" s="151">
        <f t="shared" si="6"/>
        <v>45422.375</v>
      </c>
      <c r="AD86" s="159"/>
      <c r="AE86" s="171"/>
      <c r="AF86" s="151" t="str">
        <f t="shared" si="7"/>
        <v/>
      </c>
      <c r="AG86" s="172"/>
      <c r="AH86" s="162"/>
      <c r="AI86" s="162"/>
      <c r="AJ86" s="163"/>
      <c r="AK86" s="164"/>
      <c r="AL86" s="165"/>
    </row>
    <row r="87" spans="1:38" ht="29.25" customHeight="1">
      <c r="A87" s="166">
        <v>85</v>
      </c>
      <c r="B87" s="140"/>
      <c r="C87" s="141"/>
      <c r="D87" s="142"/>
      <c r="E87" s="143" t="s">
        <v>318</v>
      </c>
      <c r="F87" s="144"/>
      <c r="G87" s="145"/>
      <c r="H87" s="145">
        <v>0</v>
      </c>
      <c r="I87" s="145">
        <v>0</v>
      </c>
      <c r="J87" s="146"/>
      <c r="K87" s="147"/>
      <c r="L87" s="146"/>
      <c r="M87" s="147"/>
      <c r="N87" s="147"/>
      <c r="O87" s="147"/>
      <c r="P87" s="147"/>
      <c r="Q87" s="148" t="s">
        <v>1249</v>
      </c>
      <c r="R87" s="149">
        <v>45382</v>
      </c>
      <c r="S87" s="150">
        <v>0.58333333333333337</v>
      </c>
      <c r="T87" s="151">
        <f t="shared" si="4"/>
        <v>45382.583333333336</v>
      </c>
      <c r="U87" s="152"/>
      <c r="V87" s="153"/>
      <c r="W87" s="154"/>
      <c r="X87" s="155">
        <v>45397</v>
      </c>
      <c r="Y87" s="167">
        <v>0.54166666666666663</v>
      </c>
      <c r="Z87" s="151">
        <f t="shared" si="5"/>
        <v>45397.541666666664</v>
      </c>
      <c r="AA87" s="157">
        <v>45421</v>
      </c>
      <c r="AB87" s="168">
        <v>0.41666666666666669</v>
      </c>
      <c r="AC87" s="151">
        <f t="shared" si="6"/>
        <v>45421.416666666664</v>
      </c>
      <c r="AD87" s="159"/>
      <c r="AE87" s="171"/>
      <c r="AF87" s="151" t="str">
        <f t="shared" si="7"/>
        <v/>
      </c>
      <c r="AG87" s="172"/>
      <c r="AH87" s="162"/>
      <c r="AI87" s="162"/>
      <c r="AJ87" s="163"/>
      <c r="AK87" s="164"/>
      <c r="AL87" s="165"/>
    </row>
    <row r="88" spans="1:38" ht="29.25" customHeight="1">
      <c r="A88" s="166">
        <v>86</v>
      </c>
      <c r="B88" s="140"/>
      <c r="C88" s="141"/>
      <c r="D88" s="142"/>
      <c r="E88" s="143" t="s">
        <v>319</v>
      </c>
      <c r="F88" s="144"/>
      <c r="G88" s="145"/>
      <c r="H88" s="145">
        <v>0</v>
      </c>
      <c r="I88" s="145">
        <v>0</v>
      </c>
      <c r="J88" s="146"/>
      <c r="K88" s="147"/>
      <c r="L88" s="146"/>
      <c r="M88" s="147"/>
      <c r="N88" s="147"/>
      <c r="O88" s="147"/>
      <c r="P88" s="147"/>
      <c r="Q88" s="148" t="s">
        <v>1249</v>
      </c>
      <c r="R88" s="149">
        <v>45382</v>
      </c>
      <c r="S88" s="150">
        <v>0.58333333333333337</v>
      </c>
      <c r="T88" s="151">
        <f t="shared" si="4"/>
        <v>45382.583333333336</v>
      </c>
      <c r="U88" s="152"/>
      <c r="V88" s="153"/>
      <c r="W88" s="154"/>
      <c r="X88" s="155">
        <v>45401</v>
      </c>
      <c r="Y88" s="167">
        <v>0.58333333333333337</v>
      </c>
      <c r="Z88" s="151">
        <f t="shared" si="5"/>
        <v>45401.583333333336</v>
      </c>
      <c r="AA88" s="157">
        <v>45423</v>
      </c>
      <c r="AB88" s="168">
        <v>0.45833333333333331</v>
      </c>
      <c r="AC88" s="151">
        <f t="shared" si="6"/>
        <v>45423.458333333336</v>
      </c>
      <c r="AD88" s="159"/>
      <c r="AE88" s="171"/>
      <c r="AF88" s="151" t="str">
        <f t="shared" si="7"/>
        <v/>
      </c>
      <c r="AG88" s="172"/>
      <c r="AH88" s="162"/>
      <c r="AI88" s="162"/>
      <c r="AJ88" s="163"/>
      <c r="AK88" s="164"/>
      <c r="AL88" s="165"/>
    </row>
    <row r="89" spans="1:38" ht="29.25" customHeight="1">
      <c r="A89" s="166">
        <v>87</v>
      </c>
      <c r="B89" s="140"/>
      <c r="C89" s="141"/>
      <c r="D89" s="142"/>
      <c r="E89" s="143" t="s">
        <v>320</v>
      </c>
      <c r="F89" s="144"/>
      <c r="G89" s="145"/>
      <c r="H89" s="145">
        <v>0</v>
      </c>
      <c r="I89" s="145">
        <v>0</v>
      </c>
      <c r="J89" s="146"/>
      <c r="K89" s="147"/>
      <c r="L89" s="146"/>
      <c r="M89" s="147"/>
      <c r="N89" s="147"/>
      <c r="O89" s="147"/>
      <c r="P89" s="147"/>
      <c r="Q89" s="148" t="s">
        <v>1249</v>
      </c>
      <c r="R89" s="149">
        <v>45382</v>
      </c>
      <c r="S89" s="150">
        <v>0.58333333333333337</v>
      </c>
      <c r="T89" s="151">
        <f t="shared" si="4"/>
        <v>45382.583333333336</v>
      </c>
      <c r="U89" s="152"/>
      <c r="V89" s="153"/>
      <c r="W89" s="154"/>
      <c r="X89" s="155">
        <v>45398</v>
      </c>
      <c r="Y89" s="167">
        <v>0.58333333333333337</v>
      </c>
      <c r="Z89" s="151">
        <f t="shared" si="5"/>
        <v>45398.583333333336</v>
      </c>
      <c r="AA89" s="157">
        <v>45421</v>
      </c>
      <c r="AB89" s="168">
        <v>0.45833333333333331</v>
      </c>
      <c r="AC89" s="151">
        <f t="shared" si="6"/>
        <v>45421.458333333336</v>
      </c>
      <c r="AD89" s="159"/>
      <c r="AE89" s="171"/>
      <c r="AF89" s="151" t="str">
        <f t="shared" si="7"/>
        <v/>
      </c>
      <c r="AG89" s="172"/>
      <c r="AH89" s="162"/>
      <c r="AI89" s="162"/>
      <c r="AJ89" s="163"/>
      <c r="AK89" s="164"/>
      <c r="AL89" s="165"/>
    </row>
    <row r="90" spans="1:38" ht="29.25" customHeight="1">
      <c r="A90" s="166">
        <v>88</v>
      </c>
      <c r="B90" s="140"/>
      <c r="C90" s="141"/>
      <c r="D90" s="142"/>
      <c r="E90" s="143" t="s">
        <v>321</v>
      </c>
      <c r="F90" s="144"/>
      <c r="G90" s="145"/>
      <c r="H90" s="145">
        <v>0</v>
      </c>
      <c r="I90" s="145">
        <v>0</v>
      </c>
      <c r="J90" s="146"/>
      <c r="K90" s="147"/>
      <c r="L90" s="146"/>
      <c r="M90" s="147"/>
      <c r="N90" s="147"/>
      <c r="O90" s="147"/>
      <c r="P90" s="147"/>
      <c r="Q90" s="148" t="s">
        <v>1249</v>
      </c>
      <c r="R90" s="149">
        <v>45382</v>
      </c>
      <c r="S90" s="150">
        <v>0.58333333333333337</v>
      </c>
      <c r="T90" s="151">
        <f t="shared" si="4"/>
        <v>45382.583333333336</v>
      </c>
      <c r="U90" s="152"/>
      <c r="V90" s="153"/>
      <c r="W90" s="154"/>
      <c r="X90" s="155">
        <v>45399</v>
      </c>
      <c r="Y90" s="167">
        <v>0.58333333333333337</v>
      </c>
      <c r="Z90" s="151">
        <f t="shared" si="5"/>
        <v>45399.583333333336</v>
      </c>
      <c r="AA90" s="157">
        <v>45422</v>
      </c>
      <c r="AB90" s="168">
        <v>0.45833333333333331</v>
      </c>
      <c r="AC90" s="151">
        <f t="shared" si="6"/>
        <v>45422.458333333336</v>
      </c>
      <c r="AD90" s="159"/>
      <c r="AE90" s="171"/>
      <c r="AF90" s="151" t="str">
        <f t="shared" si="7"/>
        <v/>
      </c>
      <c r="AG90" s="172"/>
      <c r="AH90" s="162"/>
      <c r="AI90" s="162"/>
      <c r="AJ90" s="163"/>
      <c r="AK90" s="164"/>
      <c r="AL90" s="165"/>
    </row>
    <row r="91" spans="1:38" ht="29.25" customHeight="1">
      <c r="A91" s="166">
        <v>89</v>
      </c>
      <c r="B91" s="140"/>
      <c r="C91" s="141"/>
      <c r="D91" s="142"/>
      <c r="E91" s="143" t="s">
        <v>322</v>
      </c>
      <c r="F91" s="144"/>
      <c r="G91" s="145"/>
      <c r="H91" s="145">
        <v>0</v>
      </c>
      <c r="I91" s="145">
        <v>0</v>
      </c>
      <c r="J91" s="146"/>
      <c r="K91" s="147"/>
      <c r="L91" s="146"/>
      <c r="M91" s="147"/>
      <c r="N91" s="147"/>
      <c r="O91" s="147"/>
      <c r="P91" s="147"/>
      <c r="Q91" s="148" t="s">
        <v>1249</v>
      </c>
      <c r="R91" s="149">
        <v>45382</v>
      </c>
      <c r="S91" s="150">
        <v>0.58333333333333337</v>
      </c>
      <c r="T91" s="151">
        <f t="shared" si="4"/>
        <v>45382.583333333336</v>
      </c>
      <c r="U91" s="152"/>
      <c r="V91" s="153"/>
      <c r="W91" s="154"/>
      <c r="X91" s="155">
        <v>45397</v>
      </c>
      <c r="Y91" s="167">
        <v>0.41666666666666669</v>
      </c>
      <c r="Z91" s="151">
        <f t="shared" si="5"/>
        <v>45397.416666666664</v>
      </c>
      <c r="AA91" s="157">
        <v>45421</v>
      </c>
      <c r="AB91" s="168">
        <v>0.54166666666666663</v>
      </c>
      <c r="AC91" s="151">
        <f t="shared" si="6"/>
        <v>45421.541666666664</v>
      </c>
      <c r="AD91" s="159"/>
      <c r="AE91" s="171"/>
      <c r="AF91" s="151" t="str">
        <f t="shared" si="7"/>
        <v/>
      </c>
      <c r="AG91" s="172"/>
      <c r="AH91" s="162"/>
      <c r="AI91" s="162"/>
      <c r="AJ91" s="163"/>
      <c r="AK91" s="164"/>
      <c r="AL91" s="165"/>
    </row>
    <row r="92" spans="1:38" ht="29.25" customHeight="1">
      <c r="A92" s="166">
        <v>90</v>
      </c>
      <c r="B92" s="140"/>
      <c r="C92" s="141"/>
      <c r="D92" s="142"/>
      <c r="E92" s="143" t="s">
        <v>323</v>
      </c>
      <c r="F92" s="144"/>
      <c r="G92" s="145"/>
      <c r="H92" s="145">
        <v>0</v>
      </c>
      <c r="I92" s="145">
        <v>0</v>
      </c>
      <c r="J92" s="146"/>
      <c r="K92" s="147"/>
      <c r="L92" s="146"/>
      <c r="M92" s="147"/>
      <c r="N92" s="147"/>
      <c r="O92" s="147"/>
      <c r="P92" s="147"/>
      <c r="Q92" s="148" t="s">
        <v>1249</v>
      </c>
      <c r="R92" s="149">
        <v>45382</v>
      </c>
      <c r="S92" s="150">
        <v>0.58333333333333337</v>
      </c>
      <c r="T92" s="151">
        <f t="shared" si="4"/>
        <v>45382.583333333336</v>
      </c>
      <c r="U92" s="152"/>
      <c r="V92" s="153"/>
      <c r="W92" s="154"/>
      <c r="X92" s="155">
        <v>45398</v>
      </c>
      <c r="Y92" s="167">
        <v>0.41666666666666669</v>
      </c>
      <c r="Z92" s="151">
        <f t="shared" si="5"/>
        <v>45398.416666666664</v>
      </c>
      <c r="AA92" s="157">
        <v>45421</v>
      </c>
      <c r="AB92" s="168">
        <v>0.58333333333333337</v>
      </c>
      <c r="AC92" s="151">
        <f t="shared" si="6"/>
        <v>45421.583333333336</v>
      </c>
      <c r="AD92" s="159"/>
      <c r="AE92" s="171"/>
      <c r="AF92" s="151" t="str">
        <f t="shared" si="7"/>
        <v/>
      </c>
      <c r="AG92" s="172"/>
      <c r="AH92" s="162"/>
      <c r="AI92" s="162"/>
      <c r="AJ92" s="163"/>
      <c r="AK92" s="164"/>
      <c r="AL92" s="165"/>
    </row>
    <row r="93" spans="1:38" ht="29.25" customHeight="1">
      <c r="A93" s="166">
        <v>91</v>
      </c>
      <c r="B93" s="140"/>
      <c r="C93" s="141"/>
      <c r="D93" s="142"/>
      <c r="E93" s="143" t="s">
        <v>1178</v>
      </c>
      <c r="F93" s="144"/>
      <c r="G93" s="145"/>
      <c r="H93" s="145">
        <v>0</v>
      </c>
      <c r="I93" s="145">
        <v>0</v>
      </c>
      <c r="J93" s="146"/>
      <c r="K93" s="147"/>
      <c r="L93" s="146"/>
      <c r="M93" s="147"/>
      <c r="N93" s="147"/>
      <c r="O93" s="147"/>
      <c r="P93" s="147"/>
      <c r="Q93" s="148" t="s">
        <v>1249</v>
      </c>
      <c r="R93" s="149">
        <v>45382</v>
      </c>
      <c r="S93" s="150">
        <v>0.58333333333333337</v>
      </c>
      <c r="T93" s="151">
        <f t="shared" si="4"/>
        <v>45382.583333333336</v>
      </c>
      <c r="U93" s="152"/>
      <c r="V93" s="153"/>
      <c r="W93" s="154"/>
      <c r="X93" s="155">
        <v>45399</v>
      </c>
      <c r="Y93" s="167">
        <v>0.41666666666666669</v>
      </c>
      <c r="Z93" s="151">
        <f t="shared" si="5"/>
        <v>45399.416666666664</v>
      </c>
      <c r="AA93" s="157">
        <v>45422</v>
      </c>
      <c r="AB93" s="168">
        <v>0.54166666666666663</v>
      </c>
      <c r="AC93" s="151">
        <f t="shared" si="6"/>
        <v>45422.541666666664</v>
      </c>
      <c r="AD93" s="159"/>
      <c r="AE93" s="171"/>
      <c r="AF93" s="151" t="str">
        <f t="shared" si="7"/>
        <v/>
      </c>
      <c r="AG93" s="172"/>
      <c r="AH93" s="162"/>
      <c r="AI93" s="162"/>
      <c r="AJ93" s="163"/>
      <c r="AK93" s="164"/>
      <c r="AL93" s="165"/>
    </row>
    <row r="94" spans="1:38" ht="29.25" customHeight="1">
      <c r="A94" s="166">
        <v>92</v>
      </c>
      <c r="B94" s="140"/>
      <c r="C94" s="141"/>
      <c r="D94" s="142"/>
      <c r="E94" s="143" t="s">
        <v>324</v>
      </c>
      <c r="F94" s="144"/>
      <c r="G94" s="145"/>
      <c r="H94" s="145">
        <v>0</v>
      </c>
      <c r="I94" s="145">
        <v>0</v>
      </c>
      <c r="J94" s="146"/>
      <c r="K94" s="147"/>
      <c r="L94" s="146"/>
      <c r="M94" s="147"/>
      <c r="N94" s="147"/>
      <c r="O94" s="147"/>
      <c r="P94" s="147"/>
      <c r="Q94" s="148" t="s">
        <v>1249</v>
      </c>
      <c r="R94" s="149">
        <v>45382</v>
      </c>
      <c r="S94" s="150">
        <v>0.58333333333333337</v>
      </c>
      <c r="T94" s="151">
        <f t="shared" si="4"/>
        <v>45382.583333333336</v>
      </c>
      <c r="U94" s="152"/>
      <c r="V94" s="153"/>
      <c r="W94" s="154"/>
      <c r="X94" s="155">
        <v>45401</v>
      </c>
      <c r="Y94" s="167">
        <v>0.58333333333333337</v>
      </c>
      <c r="Z94" s="151">
        <f t="shared" si="5"/>
        <v>45401.583333333336</v>
      </c>
      <c r="AA94" s="157">
        <v>45423</v>
      </c>
      <c r="AB94" s="168">
        <v>0.375</v>
      </c>
      <c r="AC94" s="151">
        <f t="shared" si="6"/>
        <v>45423.375</v>
      </c>
      <c r="AD94" s="159"/>
      <c r="AE94" s="171"/>
      <c r="AF94" s="151" t="str">
        <f t="shared" si="7"/>
        <v/>
      </c>
      <c r="AG94" s="172"/>
      <c r="AH94" s="162"/>
      <c r="AI94" s="162"/>
      <c r="AJ94" s="163"/>
      <c r="AK94" s="164"/>
      <c r="AL94" s="165"/>
    </row>
    <row r="95" spans="1:38" ht="29.25" customHeight="1">
      <c r="A95" s="166">
        <v>93</v>
      </c>
      <c r="B95" s="140"/>
      <c r="C95" s="141"/>
      <c r="D95" s="142"/>
      <c r="E95" s="143" t="s">
        <v>325</v>
      </c>
      <c r="F95" s="144"/>
      <c r="G95" s="145"/>
      <c r="H95" s="145">
        <v>0</v>
      </c>
      <c r="I95" s="145">
        <v>0</v>
      </c>
      <c r="J95" s="146"/>
      <c r="K95" s="147"/>
      <c r="L95" s="146"/>
      <c r="M95" s="147"/>
      <c r="N95" s="147"/>
      <c r="O95" s="147"/>
      <c r="P95" s="147"/>
      <c r="Q95" s="148" t="s">
        <v>1249</v>
      </c>
      <c r="R95" s="149">
        <v>45382</v>
      </c>
      <c r="S95" s="150">
        <v>0.58333333333333337</v>
      </c>
      <c r="T95" s="151">
        <f t="shared" si="4"/>
        <v>45382.583333333336</v>
      </c>
      <c r="U95" s="152"/>
      <c r="V95" s="153"/>
      <c r="W95" s="154"/>
      <c r="X95" s="155">
        <v>45397</v>
      </c>
      <c r="Y95" s="167">
        <v>0.58333333333333337</v>
      </c>
      <c r="Z95" s="151">
        <f t="shared" si="5"/>
        <v>45397.583333333336</v>
      </c>
      <c r="AA95" s="157">
        <v>45421</v>
      </c>
      <c r="AB95" s="168">
        <v>0.625</v>
      </c>
      <c r="AC95" s="151">
        <f t="shared" si="6"/>
        <v>45421.625</v>
      </c>
      <c r="AD95" s="159"/>
      <c r="AE95" s="171"/>
      <c r="AF95" s="151" t="str">
        <f t="shared" si="7"/>
        <v/>
      </c>
      <c r="AG95" s="172"/>
      <c r="AH95" s="162"/>
      <c r="AI95" s="162"/>
      <c r="AJ95" s="163"/>
      <c r="AK95" s="164"/>
      <c r="AL95" s="165"/>
    </row>
    <row r="96" spans="1:38" ht="29.25" customHeight="1">
      <c r="A96" s="166">
        <v>94</v>
      </c>
      <c r="B96" s="140"/>
      <c r="C96" s="141"/>
      <c r="D96" s="142"/>
      <c r="E96" s="143" t="s">
        <v>326</v>
      </c>
      <c r="F96" s="144"/>
      <c r="G96" s="145"/>
      <c r="H96" s="145">
        <v>0</v>
      </c>
      <c r="I96" s="145">
        <v>0</v>
      </c>
      <c r="J96" s="146"/>
      <c r="K96" s="147"/>
      <c r="L96" s="146"/>
      <c r="M96" s="147"/>
      <c r="N96" s="147"/>
      <c r="O96" s="147"/>
      <c r="P96" s="147"/>
      <c r="Q96" s="148" t="s">
        <v>1249</v>
      </c>
      <c r="R96" s="149">
        <v>45382</v>
      </c>
      <c r="S96" s="150">
        <v>0.58333333333333337</v>
      </c>
      <c r="T96" s="151">
        <f t="shared" si="4"/>
        <v>45382.583333333336</v>
      </c>
      <c r="U96" s="152"/>
      <c r="V96" s="153"/>
      <c r="W96" s="154"/>
      <c r="X96" s="155">
        <v>45398</v>
      </c>
      <c r="Y96" s="167">
        <v>0.54166666666666663</v>
      </c>
      <c r="Z96" s="151">
        <f t="shared" si="5"/>
        <v>45398.541666666664</v>
      </c>
      <c r="AA96" s="157">
        <v>45421</v>
      </c>
      <c r="AB96" s="168">
        <v>0.41666666666666669</v>
      </c>
      <c r="AC96" s="151">
        <f t="shared" si="6"/>
        <v>45421.416666666664</v>
      </c>
      <c r="AD96" s="159"/>
      <c r="AE96" s="171"/>
      <c r="AF96" s="151" t="str">
        <f t="shared" si="7"/>
        <v/>
      </c>
      <c r="AG96" s="172"/>
      <c r="AH96" s="162"/>
      <c r="AI96" s="162"/>
      <c r="AJ96" s="163"/>
      <c r="AK96" s="164"/>
      <c r="AL96" s="165"/>
    </row>
    <row r="97" spans="1:38" ht="29.25" customHeight="1">
      <c r="A97" s="166">
        <v>95</v>
      </c>
      <c r="B97" s="140"/>
      <c r="C97" s="141"/>
      <c r="D97" s="142"/>
      <c r="E97" s="143" t="s">
        <v>327</v>
      </c>
      <c r="F97" s="144"/>
      <c r="G97" s="145"/>
      <c r="H97" s="145">
        <v>0</v>
      </c>
      <c r="I97" s="145">
        <v>0</v>
      </c>
      <c r="J97" s="146"/>
      <c r="K97" s="147"/>
      <c r="L97" s="146"/>
      <c r="M97" s="147"/>
      <c r="N97" s="147"/>
      <c r="O97" s="147"/>
      <c r="P97" s="147"/>
      <c r="Q97" s="148" t="s">
        <v>1249</v>
      </c>
      <c r="R97" s="149">
        <v>45382</v>
      </c>
      <c r="S97" s="150">
        <v>0.58333333333333337</v>
      </c>
      <c r="T97" s="151">
        <f t="shared" si="4"/>
        <v>45382.583333333336</v>
      </c>
      <c r="U97" s="152"/>
      <c r="V97" s="153"/>
      <c r="W97" s="154"/>
      <c r="X97" s="155">
        <v>45399</v>
      </c>
      <c r="Y97" s="167">
        <v>0.54166666666666663</v>
      </c>
      <c r="Z97" s="151">
        <f t="shared" si="5"/>
        <v>45399.541666666664</v>
      </c>
      <c r="AA97" s="157">
        <v>45422</v>
      </c>
      <c r="AB97" s="168">
        <v>0.58333333333333337</v>
      </c>
      <c r="AC97" s="151">
        <f t="shared" si="6"/>
        <v>45422.583333333336</v>
      </c>
      <c r="AD97" s="159"/>
      <c r="AE97" s="171"/>
      <c r="AF97" s="151" t="str">
        <f t="shared" si="7"/>
        <v/>
      </c>
      <c r="AG97" s="172"/>
      <c r="AH97" s="162"/>
      <c r="AI97" s="162"/>
      <c r="AJ97" s="163"/>
      <c r="AK97" s="164"/>
      <c r="AL97" s="165"/>
    </row>
    <row r="98" spans="1:38" ht="29.25" customHeight="1">
      <c r="A98" s="166">
        <v>96</v>
      </c>
      <c r="B98" s="140"/>
      <c r="C98" s="141"/>
      <c r="D98" s="142"/>
      <c r="E98" s="143" t="s">
        <v>328</v>
      </c>
      <c r="F98" s="144"/>
      <c r="G98" s="145"/>
      <c r="H98" s="145">
        <v>0</v>
      </c>
      <c r="I98" s="145">
        <v>0</v>
      </c>
      <c r="J98" s="146"/>
      <c r="K98" s="147"/>
      <c r="L98" s="146"/>
      <c r="M98" s="147"/>
      <c r="N98" s="147"/>
      <c r="O98" s="147"/>
      <c r="P98" s="147"/>
      <c r="Q98" s="148" t="s">
        <v>1249</v>
      </c>
      <c r="R98" s="149">
        <v>45382</v>
      </c>
      <c r="S98" s="150">
        <v>0.58333333333333337</v>
      </c>
      <c r="T98" s="151">
        <f t="shared" si="4"/>
        <v>45382.583333333336</v>
      </c>
      <c r="U98" s="152"/>
      <c r="V98" s="153"/>
      <c r="W98" s="154"/>
      <c r="X98" s="155">
        <v>45400</v>
      </c>
      <c r="Y98" s="167">
        <v>0.58333333333333337</v>
      </c>
      <c r="Z98" s="151">
        <f t="shared" si="5"/>
        <v>45400.583333333336</v>
      </c>
      <c r="AA98" s="157">
        <v>45422</v>
      </c>
      <c r="AB98" s="168">
        <v>0.41666666666666669</v>
      </c>
      <c r="AC98" s="151">
        <f t="shared" si="6"/>
        <v>45422.416666666664</v>
      </c>
      <c r="AD98" s="159"/>
      <c r="AE98" s="171"/>
      <c r="AF98" s="151" t="str">
        <f t="shared" si="7"/>
        <v/>
      </c>
      <c r="AG98" s="172"/>
      <c r="AH98" s="162"/>
      <c r="AI98" s="162"/>
      <c r="AJ98" s="163"/>
      <c r="AK98" s="164"/>
      <c r="AL98" s="165"/>
    </row>
    <row r="99" spans="1:38" ht="29.25" customHeight="1">
      <c r="A99" s="166">
        <v>97</v>
      </c>
      <c r="B99" s="140"/>
      <c r="C99" s="141"/>
      <c r="D99" s="142"/>
      <c r="E99" s="143" t="s">
        <v>329</v>
      </c>
      <c r="F99" s="144"/>
      <c r="G99" s="145"/>
      <c r="H99" s="145">
        <v>0</v>
      </c>
      <c r="I99" s="145">
        <v>0</v>
      </c>
      <c r="J99" s="146"/>
      <c r="K99" s="147"/>
      <c r="L99" s="146"/>
      <c r="M99" s="147"/>
      <c r="N99" s="147"/>
      <c r="O99" s="147"/>
      <c r="P99" s="147"/>
      <c r="Q99" s="148" t="s">
        <v>1249</v>
      </c>
      <c r="R99" s="149">
        <v>45382</v>
      </c>
      <c r="S99" s="150">
        <v>0.58333333333333337</v>
      </c>
      <c r="T99" s="151">
        <f t="shared" si="4"/>
        <v>45382.583333333336</v>
      </c>
      <c r="U99" s="152"/>
      <c r="V99" s="153"/>
      <c r="W99" s="154"/>
      <c r="X99" s="155">
        <v>45400</v>
      </c>
      <c r="Y99" s="167">
        <v>0.41666666666666669</v>
      </c>
      <c r="Z99" s="151">
        <f t="shared" si="5"/>
        <v>45400.416666666664</v>
      </c>
      <c r="AA99" s="157">
        <v>45422</v>
      </c>
      <c r="AB99" s="168">
        <v>0.625</v>
      </c>
      <c r="AC99" s="151">
        <f t="shared" si="6"/>
        <v>45422.625</v>
      </c>
      <c r="AD99" s="159"/>
      <c r="AE99" s="171"/>
      <c r="AF99" s="151" t="str">
        <f t="shared" si="7"/>
        <v/>
      </c>
      <c r="AG99" s="172"/>
      <c r="AH99" s="162"/>
      <c r="AI99" s="162"/>
      <c r="AJ99" s="163"/>
      <c r="AK99" s="164"/>
      <c r="AL99" s="165"/>
    </row>
    <row r="100" spans="1:38" ht="29.25" customHeight="1">
      <c r="A100" s="166">
        <v>98</v>
      </c>
      <c r="B100" s="140"/>
      <c r="C100" s="141"/>
      <c r="D100" s="142"/>
      <c r="E100" s="143" t="s">
        <v>330</v>
      </c>
      <c r="F100" s="144"/>
      <c r="G100" s="145"/>
      <c r="H100" s="145">
        <v>0</v>
      </c>
      <c r="I100" s="145">
        <v>0</v>
      </c>
      <c r="J100" s="146"/>
      <c r="K100" s="147"/>
      <c r="L100" s="146"/>
      <c r="M100" s="147"/>
      <c r="N100" s="147"/>
      <c r="O100" s="147"/>
      <c r="P100" s="147"/>
      <c r="Q100" s="148" t="s">
        <v>1249</v>
      </c>
      <c r="R100" s="149">
        <v>45382</v>
      </c>
      <c r="S100" s="150">
        <v>0.58333333333333337</v>
      </c>
      <c r="T100" s="151">
        <f t="shared" si="4"/>
        <v>45382.583333333336</v>
      </c>
      <c r="U100" s="152"/>
      <c r="V100" s="153"/>
      <c r="W100" s="154"/>
      <c r="X100" s="155">
        <v>45401</v>
      </c>
      <c r="Y100" s="167">
        <v>0.375</v>
      </c>
      <c r="Z100" s="151">
        <f t="shared" si="5"/>
        <v>45401.375</v>
      </c>
      <c r="AA100" s="157">
        <v>45423</v>
      </c>
      <c r="AB100" s="168">
        <v>0.54166666666666663</v>
      </c>
      <c r="AC100" s="151">
        <f t="shared" si="6"/>
        <v>45423.541666666664</v>
      </c>
      <c r="AD100" s="159"/>
      <c r="AE100" s="171"/>
      <c r="AF100" s="151" t="str">
        <f t="shared" si="7"/>
        <v/>
      </c>
      <c r="AG100" s="172"/>
      <c r="AH100" s="162"/>
      <c r="AI100" s="162"/>
      <c r="AJ100" s="163"/>
      <c r="AK100" s="164"/>
      <c r="AL100" s="165"/>
    </row>
    <row r="101" spans="1:38" ht="29.25" customHeight="1">
      <c r="A101" s="166">
        <v>99</v>
      </c>
      <c r="B101" s="140"/>
      <c r="C101" s="141"/>
      <c r="D101" s="142"/>
      <c r="E101" s="143" t="s">
        <v>1198</v>
      </c>
      <c r="F101" s="144"/>
      <c r="G101" s="145"/>
      <c r="H101" s="145">
        <v>0</v>
      </c>
      <c r="I101" s="145">
        <v>0</v>
      </c>
      <c r="J101" s="146"/>
      <c r="K101" s="147"/>
      <c r="L101" s="146"/>
      <c r="M101" s="147"/>
      <c r="N101" s="147"/>
      <c r="O101" s="147"/>
      <c r="P101" s="147"/>
      <c r="Q101" s="148"/>
      <c r="R101" s="149"/>
      <c r="S101" s="150"/>
      <c r="T101" s="151" t="str">
        <f t="shared" si="4"/>
        <v/>
      </c>
      <c r="U101" s="152"/>
      <c r="V101" s="153"/>
      <c r="W101" s="154"/>
      <c r="X101" s="155">
        <v>45397</v>
      </c>
      <c r="Y101" s="167">
        <v>0.41666666666666669</v>
      </c>
      <c r="Z101" s="151">
        <f t="shared" si="5"/>
        <v>45397.416666666664</v>
      </c>
      <c r="AA101" s="157">
        <v>45421</v>
      </c>
      <c r="AB101" s="168">
        <v>0.54166666666666663</v>
      </c>
      <c r="AC101" s="151">
        <f t="shared" si="6"/>
        <v>45421.541666666664</v>
      </c>
      <c r="AD101" s="159"/>
      <c r="AE101" s="171"/>
      <c r="AF101" s="151" t="str">
        <f t="shared" si="7"/>
        <v/>
      </c>
      <c r="AG101" s="172"/>
      <c r="AH101" s="162"/>
      <c r="AI101" s="162"/>
      <c r="AJ101" s="163"/>
      <c r="AK101" s="164"/>
      <c r="AL101" s="165"/>
    </row>
    <row r="102" spans="1:38" ht="29.25" customHeight="1">
      <c r="A102" s="166">
        <v>100</v>
      </c>
      <c r="B102" s="140"/>
      <c r="C102" s="141"/>
      <c r="D102" s="142"/>
      <c r="E102" s="143" t="s">
        <v>331</v>
      </c>
      <c r="F102" s="144"/>
      <c r="G102" s="145"/>
      <c r="H102" s="145">
        <v>0</v>
      </c>
      <c r="I102" s="145">
        <v>0</v>
      </c>
      <c r="J102" s="146"/>
      <c r="K102" s="147"/>
      <c r="L102" s="146"/>
      <c r="M102" s="147"/>
      <c r="N102" s="147"/>
      <c r="O102" s="147"/>
      <c r="P102" s="147"/>
      <c r="Q102" s="148" t="s">
        <v>1249</v>
      </c>
      <c r="R102" s="149">
        <v>45382</v>
      </c>
      <c r="S102" s="150">
        <v>0.58333333333333337</v>
      </c>
      <c r="T102" s="151">
        <f t="shared" si="4"/>
        <v>45382.583333333336</v>
      </c>
      <c r="U102" s="152"/>
      <c r="V102" s="153"/>
      <c r="W102" s="154"/>
      <c r="X102" s="155">
        <v>45397</v>
      </c>
      <c r="Y102" s="167">
        <v>0.54166666666666663</v>
      </c>
      <c r="Z102" s="151">
        <f t="shared" si="5"/>
        <v>45397.541666666664</v>
      </c>
      <c r="AA102" s="157">
        <v>45421</v>
      </c>
      <c r="AB102" s="168">
        <v>0.375</v>
      </c>
      <c r="AC102" s="151">
        <f t="shared" si="6"/>
        <v>45421.375</v>
      </c>
      <c r="AD102" s="159"/>
      <c r="AE102" s="171"/>
      <c r="AF102" s="151" t="str">
        <f t="shared" si="7"/>
        <v/>
      </c>
      <c r="AG102" s="172"/>
      <c r="AH102" s="162"/>
      <c r="AI102" s="162"/>
      <c r="AJ102" s="163"/>
      <c r="AK102" s="164"/>
      <c r="AL102" s="165"/>
    </row>
    <row r="103" spans="1:38" ht="29.25" customHeight="1">
      <c r="A103" s="166">
        <v>101</v>
      </c>
      <c r="B103" s="140"/>
      <c r="C103" s="141"/>
      <c r="D103" s="142"/>
      <c r="E103" s="143" t="s">
        <v>332</v>
      </c>
      <c r="F103" s="144"/>
      <c r="G103" s="145"/>
      <c r="H103" s="145">
        <v>0</v>
      </c>
      <c r="I103" s="145">
        <v>0</v>
      </c>
      <c r="J103" s="146"/>
      <c r="K103" s="147"/>
      <c r="L103" s="146"/>
      <c r="M103" s="147"/>
      <c r="N103" s="147"/>
      <c r="O103" s="147"/>
      <c r="P103" s="147"/>
      <c r="Q103" s="148" t="s">
        <v>1249</v>
      </c>
      <c r="R103" s="149">
        <v>45382</v>
      </c>
      <c r="S103" s="150">
        <v>0.58333333333333337</v>
      </c>
      <c r="T103" s="151">
        <f t="shared" si="4"/>
        <v>45382.583333333336</v>
      </c>
      <c r="U103" s="152"/>
      <c r="V103" s="153"/>
      <c r="W103" s="154"/>
      <c r="X103" s="155">
        <v>45401</v>
      </c>
      <c r="Y103" s="167">
        <v>0.41666666666666669</v>
      </c>
      <c r="Z103" s="151">
        <f t="shared" si="5"/>
        <v>45401.416666666664</v>
      </c>
      <c r="AA103" s="157">
        <v>45423</v>
      </c>
      <c r="AB103" s="168">
        <v>0.375</v>
      </c>
      <c r="AC103" s="151">
        <f t="shared" si="6"/>
        <v>45423.375</v>
      </c>
      <c r="AD103" s="159"/>
      <c r="AE103" s="171"/>
      <c r="AF103" s="151" t="str">
        <f t="shared" si="7"/>
        <v/>
      </c>
      <c r="AG103" s="172"/>
      <c r="AH103" s="162"/>
      <c r="AI103" s="162"/>
      <c r="AJ103" s="163"/>
      <c r="AK103" s="164"/>
      <c r="AL103" s="165"/>
    </row>
    <row r="104" spans="1:38" ht="29.25" customHeight="1">
      <c r="A104" s="166">
        <v>102</v>
      </c>
      <c r="B104" s="140"/>
      <c r="C104" s="141"/>
      <c r="D104" s="142"/>
      <c r="E104" s="143" t="s">
        <v>333</v>
      </c>
      <c r="F104" s="144"/>
      <c r="G104" s="145"/>
      <c r="H104" s="145">
        <v>0</v>
      </c>
      <c r="I104" s="145">
        <v>0</v>
      </c>
      <c r="J104" s="146"/>
      <c r="K104" s="147"/>
      <c r="L104" s="146"/>
      <c r="M104" s="147"/>
      <c r="N104" s="147"/>
      <c r="O104" s="147"/>
      <c r="P104" s="147"/>
      <c r="Q104" s="148" t="s">
        <v>1249</v>
      </c>
      <c r="R104" s="149">
        <v>45382</v>
      </c>
      <c r="S104" s="150">
        <v>0.58333333333333337</v>
      </c>
      <c r="T104" s="151">
        <f t="shared" si="4"/>
        <v>45382.583333333336</v>
      </c>
      <c r="U104" s="152"/>
      <c r="V104" s="153"/>
      <c r="W104" s="154"/>
      <c r="X104" s="155">
        <v>45399</v>
      </c>
      <c r="Y104" s="167">
        <v>0.54166666666666663</v>
      </c>
      <c r="Z104" s="151">
        <f t="shared" si="5"/>
        <v>45399.541666666664</v>
      </c>
      <c r="AA104" s="157">
        <v>45422</v>
      </c>
      <c r="AB104" s="168">
        <v>0.375</v>
      </c>
      <c r="AC104" s="151">
        <f t="shared" si="6"/>
        <v>45422.375</v>
      </c>
      <c r="AD104" s="159"/>
      <c r="AE104" s="171"/>
      <c r="AF104" s="151" t="str">
        <f t="shared" si="7"/>
        <v/>
      </c>
      <c r="AG104" s="172"/>
      <c r="AH104" s="162"/>
      <c r="AI104" s="162"/>
      <c r="AJ104" s="163"/>
      <c r="AK104" s="164"/>
      <c r="AL104" s="165"/>
    </row>
    <row r="105" spans="1:38" ht="29.25" customHeight="1">
      <c r="A105" s="166">
        <v>103</v>
      </c>
      <c r="B105" s="140"/>
      <c r="C105" s="141"/>
      <c r="D105" s="142"/>
      <c r="E105" s="143" t="s">
        <v>334</v>
      </c>
      <c r="F105" s="144"/>
      <c r="G105" s="145"/>
      <c r="H105" s="145">
        <v>0</v>
      </c>
      <c r="I105" s="145">
        <v>0</v>
      </c>
      <c r="J105" s="146"/>
      <c r="K105" s="147"/>
      <c r="L105" s="146"/>
      <c r="M105" s="147"/>
      <c r="N105" s="147"/>
      <c r="O105" s="147"/>
      <c r="P105" s="147"/>
      <c r="Q105" s="148" t="s">
        <v>1249</v>
      </c>
      <c r="R105" s="149">
        <v>45382</v>
      </c>
      <c r="S105" s="150">
        <v>0.58333333333333337</v>
      </c>
      <c r="T105" s="151">
        <f t="shared" si="4"/>
        <v>45382.583333333336</v>
      </c>
      <c r="U105" s="152"/>
      <c r="V105" s="153"/>
      <c r="W105" s="154"/>
      <c r="X105" s="155">
        <v>45400</v>
      </c>
      <c r="Y105" s="167">
        <v>0.54166666666666663</v>
      </c>
      <c r="Z105" s="151">
        <f t="shared" si="5"/>
        <v>45400.541666666664</v>
      </c>
      <c r="AA105" s="157">
        <v>45422</v>
      </c>
      <c r="AB105" s="168">
        <v>0.54166666666666663</v>
      </c>
      <c r="AC105" s="151">
        <f t="shared" si="6"/>
        <v>45422.541666666664</v>
      </c>
      <c r="AD105" s="159"/>
      <c r="AE105" s="171"/>
      <c r="AF105" s="151" t="str">
        <f t="shared" si="7"/>
        <v/>
      </c>
      <c r="AG105" s="172"/>
      <c r="AH105" s="162"/>
      <c r="AI105" s="162"/>
      <c r="AJ105" s="163"/>
      <c r="AK105" s="164"/>
      <c r="AL105" s="165"/>
    </row>
    <row r="106" spans="1:38" ht="28.7" customHeight="1">
      <c r="A106" s="166">
        <v>104</v>
      </c>
      <c r="B106" s="140"/>
      <c r="C106" s="141"/>
      <c r="D106" s="142"/>
      <c r="E106" s="143" t="s">
        <v>335</v>
      </c>
      <c r="F106" s="144"/>
      <c r="G106" s="145"/>
      <c r="H106" s="145">
        <v>0</v>
      </c>
      <c r="I106" s="145">
        <v>0</v>
      </c>
      <c r="J106" s="146"/>
      <c r="K106" s="147"/>
      <c r="L106" s="146"/>
      <c r="M106" s="147"/>
      <c r="N106" s="147"/>
      <c r="O106" s="147"/>
      <c r="P106" s="147"/>
      <c r="Q106" s="148" t="s">
        <v>1249</v>
      </c>
      <c r="R106" s="149">
        <v>45382</v>
      </c>
      <c r="S106" s="150">
        <v>0.58333333333333337</v>
      </c>
      <c r="T106" s="151">
        <f t="shared" si="4"/>
        <v>45382.583333333336</v>
      </c>
      <c r="U106" s="152"/>
      <c r="V106" s="153"/>
      <c r="W106" s="154"/>
      <c r="X106" s="155">
        <v>45401</v>
      </c>
      <c r="Y106" s="167">
        <v>0.54166666666666663</v>
      </c>
      <c r="Z106" s="151">
        <f t="shared" si="5"/>
        <v>45401.541666666664</v>
      </c>
      <c r="AA106" s="157">
        <v>45423</v>
      </c>
      <c r="AB106" s="168">
        <v>0.41666666666666669</v>
      </c>
      <c r="AC106" s="151">
        <f t="shared" si="6"/>
        <v>45423.416666666664</v>
      </c>
      <c r="AD106" s="159"/>
      <c r="AE106" s="171"/>
      <c r="AF106" s="151" t="str">
        <f t="shared" si="7"/>
        <v/>
      </c>
      <c r="AG106" s="172"/>
      <c r="AH106" s="162"/>
      <c r="AI106" s="162"/>
      <c r="AJ106" s="163"/>
      <c r="AK106" s="164"/>
      <c r="AL106" s="165"/>
    </row>
    <row r="107" spans="1:38" ht="29.25" customHeight="1">
      <c r="A107" s="166">
        <v>105</v>
      </c>
      <c r="B107" s="140"/>
      <c r="C107" s="141"/>
      <c r="D107" s="142"/>
      <c r="E107" s="143" t="s">
        <v>336</v>
      </c>
      <c r="F107" s="144"/>
      <c r="G107" s="145"/>
      <c r="H107" s="145">
        <v>0</v>
      </c>
      <c r="I107" s="145">
        <v>0</v>
      </c>
      <c r="J107" s="146"/>
      <c r="K107" s="147"/>
      <c r="L107" s="146"/>
      <c r="M107" s="147"/>
      <c r="N107" s="147"/>
      <c r="O107" s="147"/>
      <c r="P107" s="147"/>
      <c r="Q107" s="148" t="s">
        <v>1249</v>
      </c>
      <c r="R107" s="149">
        <v>45382</v>
      </c>
      <c r="S107" s="150">
        <v>0.58333333333333337</v>
      </c>
      <c r="T107" s="151">
        <f t="shared" si="4"/>
        <v>45382.583333333336</v>
      </c>
      <c r="U107" s="152"/>
      <c r="V107" s="153"/>
      <c r="W107" s="154"/>
      <c r="X107" s="155">
        <v>45398</v>
      </c>
      <c r="Y107" s="167">
        <v>0.41666666666666669</v>
      </c>
      <c r="Z107" s="151">
        <f t="shared" si="5"/>
        <v>45398.416666666664</v>
      </c>
      <c r="AA107" s="157">
        <v>45421</v>
      </c>
      <c r="AB107" s="168">
        <v>0.45833333333333331</v>
      </c>
      <c r="AC107" s="151">
        <f t="shared" si="6"/>
        <v>45421.458333333336</v>
      </c>
      <c r="AD107" s="159"/>
      <c r="AE107" s="171"/>
      <c r="AF107" s="151" t="str">
        <f t="shared" si="7"/>
        <v/>
      </c>
      <c r="AG107" s="172"/>
      <c r="AH107" s="162"/>
      <c r="AI107" s="162"/>
      <c r="AJ107" s="163"/>
      <c r="AK107" s="164"/>
      <c r="AL107" s="165"/>
    </row>
    <row r="108" spans="1:38" ht="29.25" customHeight="1">
      <c r="A108" s="166">
        <v>106</v>
      </c>
      <c r="B108" s="140"/>
      <c r="C108" s="141"/>
      <c r="D108" s="142"/>
      <c r="E108" s="143" t="s">
        <v>337</v>
      </c>
      <c r="F108" s="144"/>
      <c r="G108" s="145"/>
      <c r="H108" s="145">
        <v>0</v>
      </c>
      <c r="I108" s="145">
        <v>0</v>
      </c>
      <c r="J108" s="146"/>
      <c r="K108" s="147"/>
      <c r="L108" s="146"/>
      <c r="M108" s="147"/>
      <c r="N108" s="147"/>
      <c r="O108" s="147"/>
      <c r="P108" s="147"/>
      <c r="Q108" s="148" t="s">
        <v>1249</v>
      </c>
      <c r="R108" s="149">
        <v>45382</v>
      </c>
      <c r="S108" s="150">
        <v>0.58333333333333337</v>
      </c>
      <c r="T108" s="151">
        <f t="shared" si="4"/>
        <v>45382.583333333336</v>
      </c>
      <c r="U108" s="152"/>
      <c r="V108" s="153"/>
      <c r="W108" s="154"/>
      <c r="X108" s="155">
        <v>45399</v>
      </c>
      <c r="Y108" s="167">
        <v>0.41666666666666669</v>
      </c>
      <c r="Z108" s="151">
        <f t="shared" si="5"/>
        <v>45399.416666666664</v>
      </c>
      <c r="AA108" s="157">
        <v>45422</v>
      </c>
      <c r="AB108" s="168">
        <v>0.58333333333333337</v>
      </c>
      <c r="AC108" s="151">
        <f t="shared" si="6"/>
        <v>45422.583333333336</v>
      </c>
      <c r="AD108" s="159"/>
      <c r="AE108" s="171"/>
      <c r="AF108" s="151" t="str">
        <f t="shared" si="7"/>
        <v/>
      </c>
      <c r="AG108" s="172"/>
      <c r="AH108" s="162"/>
      <c r="AI108" s="162"/>
      <c r="AJ108" s="163"/>
      <c r="AK108" s="164"/>
      <c r="AL108" s="165"/>
    </row>
    <row r="109" spans="1:38" ht="29.25" customHeight="1">
      <c r="A109" s="166">
        <v>107</v>
      </c>
      <c r="B109" s="140"/>
      <c r="C109" s="141"/>
      <c r="D109" s="142"/>
      <c r="E109" s="143" t="s">
        <v>1214</v>
      </c>
      <c r="F109" s="144"/>
      <c r="G109" s="145"/>
      <c r="H109" s="145">
        <v>0</v>
      </c>
      <c r="I109" s="145">
        <v>0</v>
      </c>
      <c r="J109" s="146"/>
      <c r="K109" s="147"/>
      <c r="L109" s="146"/>
      <c r="M109" s="147"/>
      <c r="N109" s="147"/>
      <c r="O109" s="147"/>
      <c r="P109" s="147"/>
      <c r="Q109" s="148" t="s">
        <v>1249</v>
      </c>
      <c r="R109" s="149">
        <v>45382</v>
      </c>
      <c r="S109" s="150">
        <v>0.58333333333333337</v>
      </c>
      <c r="T109" s="151">
        <f t="shared" si="4"/>
        <v>45382.583333333336</v>
      </c>
      <c r="U109" s="152"/>
      <c r="V109" s="153"/>
      <c r="W109" s="154"/>
      <c r="X109" s="155">
        <v>45400</v>
      </c>
      <c r="Y109" s="167">
        <v>0.41666666666666669</v>
      </c>
      <c r="Z109" s="151">
        <f t="shared" si="5"/>
        <v>45400.416666666664</v>
      </c>
      <c r="AA109" s="157">
        <v>45422</v>
      </c>
      <c r="AB109" s="168">
        <v>0.41666666666666669</v>
      </c>
      <c r="AC109" s="151">
        <f t="shared" si="6"/>
        <v>45422.416666666664</v>
      </c>
      <c r="AD109" s="159"/>
      <c r="AE109" s="171"/>
      <c r="AF109" s="151" t="str">
        <f t="shared" si="7"/>
        <v/>
      </c>
      <c r="AG109" s="172"/>
      <c r="AH109" s="162"/>
      <c r="AI109" s="162"/>
      <c r="AJ109" s="163"/>
      <c r="AK109" s="164"/>
      <c r="AL109" s="165"/>
    </row>
    <row r="110" spans="1:38" ht="16.5" customHeight="1">
      <c r="A110" s="177" t="s">
        <v>1250</v>
      </c>
      <c r="B110" s="177" t="s">
        <v>1250</v>
      </c>
      <c r="C110" s="177"/>
      <c r="D110" s="177"/>
      <c r="E110" s="177"/>
      <c r="F110" s="177"/>
      <c r="G110" s="177"/>
      <c r="H110" s="177"/>
      <c r="I110" s="177"/>
      <c r="J110" s="177"/>
      <c r="K110" s="177"/>
      <c r="L110" s="177"/>
      <c r="M110" s="177"/>
      <c r="N110" s="177"/>
      <c r="O110" s="177"/>
      <c r="P110" s="177"/>
      <c r="Q110" s="177"/>
      <c r="R110" s="177"/>
      <c r="S110" s="177"/>
      <c r="T110" s="178"/>
      <c r="U110" s="111" t="s">
        <v>1250</v>
      </c>
      <c r="V110" s="111" t="s">
        <v>1250</v>
      </c>
      <c r="W110" s="111" t="s">
        <v>1250</v>
      </c>
      <c r="X110" s="111" t="s">
        <v>1250</v>
      </c>
      <c r="Y110" s="111" t="s">
        <v>1250</v>
      </c>
      <c r="Z110" s="178" t="s">
        <v>1250</v>
      </c>
      <c r="AA110" s="111" t="s">
        <v>1250</v>
      </c>
      <c r="AB110" s="111" t="s">
        <v>1250</v>
      </c>
      <c r="AC110" s="178" t="s">
        <v>1250</v>
      </c>
      <c r="AD110" s="111"/>
      <c r="AF110" s="178" t="s">
        <v>1250</v>
      </c>
      <c r="AG110" s="177" t="s">
        <v>1250</v>
      </c>
      <c r="AH110" s="177" t="s">
        <v>1250</v>
      </c>
      <c r="AI110" s="177" t="s">
        <v>1250</v>
      </c>
      <c r="AJ110" s="177" t="s">
        <v>1250</v>
      </c>
      <c r="AK110" s="177"/>
      <c r="AL110" s="177"/>
    </row>
  </sheetData>
  <autoFilter ref="A2:BA11" xr:uid="{00000000-0009-0000-0000-000008000000}"/>
  <mergeCells count="1">
    <mergeCell ref="A1:D1"/>
  </mergeCells>
  <phoneticPr fontId="30"/>
  <dataValidations count="9">
    <dataValidation type="list" allowBlank="1" showInputMessage="1" sqref="AB3:AB109" xr:uid="{643423C7-D6B2-E044-B260-E657ACAE8A40}">
      <formula1>$AT$5:$AT$11</formula1>
    </dataValidation>
    <dataValidation type="list" allowBlank="1" showInputMessage="1" sqref="AA3:AA109" xr:uid="{CF80E6A8-7D12-274D-BF3D-9733D20F04CA}">
      <formula1>$AS$5:$AS$10</formula1>
    </dataValidation>
    <dataValidation type="list" allowBlank="1" showInputMessage="1" sqref="X3:X109" xr:uid="{D041E908-4D50-E14F-AEB3-B6AAC1183CC2}">
      <formula1>$AP$5:$AP$11</formula1>
    </dataValidation>
    <dataValidation type="list" allowBlank="1" showInputMessage="1" sqref="Y3:Y109" xr:uid="{14C14FD4-AB90-1C4A-B8A5-93BC14AC6201}">
      <formula1>$AQ$5:$AQ$11</formula1>
    </dataValidation>
    <dataValidation type="list" allowBlank="1" showInputMessage="1" sqref="R3:R109" xr:uid="{1DEBB832-AFFA-DF4E-B5AD-5C2574126CED}">
      <formula1>AL$5:AL$10</formula1>
    </dataValidation>
    <dataValidation type="list" allowBlank="1" showInputMessage="1" sqref="S3:S109" xr:uid="{A4BC6CC5-D580-764F-8ADA-A417B6F6C134}">
      <formula1>$AM$5:$AM$10</formula1>
    </dataValidation>
    <dataValidation type="list" allowBlank="1" showInputMessage="1" sqref="Q3:Q109" xr:uid="{766E24C6-D97F-7249-AC36-61A6BAE155DE}">
      <formula1>$AK$5:$AK$19</formula1>
    </dataValidation>
    <dataValidation type="list" allowBlank="1" showInputMessage="1" showErrorMessage="1" sqref="V3:V30 V32:V41 V43:V109" xr:uid="{4ADC3208-32BF-DB4A-A723-3E48D28961FD}">
      <formula1>#REF!</formula1>
    </dataValidation>
    <dataValidation type="list" allowBlank="1" showInputMessage="1" sqref="V42 V31 U3:U109 W3:W109 AD3:AE109" xr:uid="{A40CEF8C-56BC-5645-B053-C5F87194AC70}">
      <formula1>#REF!</formula1>
    </dataValidation>
  </dataValidations>
  <pageMargins left="0.19685039370078738" right="0.15748031496062992" top="0.59055118110236249" bottom="0.39370078740157477" header="0" footer="0"/>
  <pageSetup paperSize="8" fitToHeight="0" orientation="landscape"/>
  <headerFooter>
    <oddHeader>&amp;R&amp;D &amp;T &amp;F &amp;A</oddHeader>
    <oddFooter>&amp;L業務課　引渡チーム&amp;C&amp;P/</oddFooter>
  </headerFooter>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3:G68"/>
  <sheetViews>
    <sheetView tabSelected="1" zoomScale="140" workbookViewId="0">
      <selection activeCell="D12" sqref="D12"/>
    </sheetView>
  </sheetViews>
  <sheetFormatPr defaultColWidth="11.42578125" defaultRowHeight="15"/>
  <cols>
    <col min="1" max="1" width="28" bestFit="1" customWidth="1"/>
    <col min="2" max="2" width="15.7109375" customWidth="1"/>
    <col min="3" max="3" width="6.140625" customWidth="1"/>
  </cols>
  <sheetData>
    <row r="3" spans="1:7">
      <c r="A3" s="45" t="str">
        <f>データリスト!C13</f>
        <v>初期データ投入</v>
      </c>
      <c r="B3" s="45" t="s">
        <v>338</v>
      </c>
      <c r="D3" s="60" t="s">
        <v>25</v>
      </c>
      <c r="E3" s="61" t="s">
        <v>31</v>
      </c>
      <c r="F3" s="60" t="s">
        <v>34</v>
      </c>
      <c r="G3" s="60" t="s">
        <v>37</v>
      </c>
    </row>
    <row r="4" spans="1:7">
      <c r="A4" s="45">
        <f>SUM(D4:G4)</f>
        <v>1</v>
      </c>
      <c r="B4" s="45">
        <f t="array" ref="B4">SUMPRODUCT(ISERROR(B8:B51)*1)</f>
        <v>0</v>
      </c>
      <c r="D4" s="45">
        <f>IF($A$3=D3,1,0)</f>
        <v>1</v>
      </c>
      <c r="E4" s="45">
        <f>IF($A$3=E3,2,0)</f>
        <v>0</v>
      </c>
      <c r="F4" s="45">
        <f>IF($A$3=F3,3,0)</f>
        <v>0</v>
      </c>
      <c r="G4" s="45">
        <f>IF($A$3=G3,4,0)</f>
        <v>0</v>
      </c>
    </row>
    <row r="6" spans="1:7">
      <c r="B6" t="s">
        <v>339</v>
      </c>
      <c r="D6" s="62"/>
    </row>
    <row r="8" spans="1:7">
      <c r="A8" s="45" t="str">
        <f>"PROJECT_"&amp;プロジェクトデータ!C4&amp;".txt"</f>
        <v>PROJECT_80001.txt</v>
      </c>
      <c r="B8" s="45" t="str">
        <f>IF($A$4=1,D8,"")</f>
        <v>INSERT INTO PROJECT (PROJECT_ID,PROJECT_NAME,INQUIRY_MAIL_ADDRESS,INQUIRY_TEL,INQUIRY_BUSINESS_HOURS,INQUIRY_NAME,CHANGE_NOTICE_MAIL_ADDRESS1,CHANGE_NOTICE_MAIL_ADDRESS2,CHANGE_NOTICE_MAIL_ADDRESS3,CHANGE_NOTICE_MAIL_ADDRESS4,CHANGE_NOTICE_MAIL_ADDRESS5,CHANGE_NOTICE_MAIL_ADDRESS6,CHANGE_NOTICE_MAIL_ADDRESS7,CHANGE_NOTICE_MAIL_ADDRESS8,CHANGE_NOTICE_MAIL_ADDRESS9,CHANGE_NOTICE_MAIL_ADDRESS10,CHANGE_NOTICE_MAIL1_DAY_SEND,CHANGE_NOTICE_MAIL1_ANY_TIME_SEND,CHANGE_NOTICE_MAIL2_DAY_SEND,CHANGE_NOTICE_MAIL2_ANY_TIME_SEND,CHANGE_NOTICE_MAIL3_DAY_SEND,CHANGE_NOTICE_MAIL3_ANY_TIME_SEND,CHANGE_NOTICE_MAIL4_DAY_SEND,CHANGE_NOTICE_MAIL4_ANY_TIME_SEND,CHANGE_NOTICE_MAIL5_DAY_SEND,CHANGE_NOTICE_MAIL5_ANY_TIME_SEND,CHANGE_NOTICE_MAIL6_DAY_SEND,CHANGE_NOTICE_MAIL6_ANY_TIME_SEND,CHANGE_NOTICE_MAIL7_DAY_SEND,CHANGE_NOTICE_MAIL7_ANY_TIME_SEND,CHANGE_NOTICE_MAIL8_DAY_SEND,CHANGE_NOTICE_MAIL8_ANY_TIME_SEND,CHANGE_NOTICE_MAIL9_DAY_SEND,CHANGE_NOTICE_MAIL9_ANY_TIME_SEND,CHANGE_NOTICE_MAIL10_DAY_SEND,CHANGE_NOTICE_MAIL10_ANY_TIME_SEND,RESERVABLE_DATE_FROM_PREVIEW,RESERVE_CHANGE_CONTACT_COL,LOCAL_ADDRESS_URL,BUDDY_SUPPORT_PROJECT_ID,REGIKURA_MYPAGE_USE_FLAG,INFORMATION,INFORMATION_DISPLAY_START_DATE,INFORMATION_DISPLAY_END_DATE,DEL_FLAG,CREATE_PROGRAM_ID,CREATE_DATE,CREATE_USER,UPDATE_PROGRAM_ID,UPDATE_DATE,UPDATE_USER) VALUES ('80001','WADATEST','wada.tomoaki.cp@canon-its.co.jp','0120-863-573','平日10:00~17:00　定休日　水・日曜日、祝日','問い合わせ先','wada.tomoaki.cp@canon-its.co.jp','','','','','','','','','','1','0','0','0','0','0','0','0','0','0','0','0','0','0','0','0','0','0','0','0',0,'0',NULL,NULL,'1','','','','0','COMMON',CURRENT_TIMESTAMP,'COMMON','COMMON',CURRENT_TIMESTAMP,'COMMON');</v>
      </c>
      <c r="C8" t="s">
        <v>314</v>
      </c>
      <c r="D8" s="63" t="str">
        <f>プロジェクト!E2</f>
        <v>INSERT INTO PROJECT (PROJECT_ID,PROJECT_NAME,INQUIRY_MAIL_ADDRESS,INQUIRY_TEL,INQUIRY_BUSINESS_HOURS,INQUIRY_NAME,CHANGE_NOTICE_MAIL_ADDRESS1,CHANGE_NOTICE_MAIL_ADDRESS2,CHANGE_NOTICE_MAIL_ADDRESS3,CHANGE_NOTICE_MAIL_ADDRESS4,CHANGE_NOTICE_MAIL_ADDRESS5,CHANGE_NOTICE_MAIL_ADDRESS6,CHANGE_NOTICE_MAIL_ADDRESS7,CHANGE_NOTICE_MAIL_ADDRESS8,CHANGE_NOTICE_MAIL_ADDRESS9,CHANGE_NOTICE_MAIL_ADDRESS10,CHANGE_NOTICE_MAIL1_DAY_SEND,CHANGE_NOTICE_MAIL1_ANY_TIME_SEND,CHANGE_NOTICE_MAIL2_DAY_SEND,CHANGE_NOTICE_MAIL2_ANY_TIME_SEND,CHANGE_NOTICE_MAIL3_DAY_SEND,CHANGE_NOTICE_MAIL3_ANY_TIME_SEND,CHANGE_NOTICE_MAIL4_DAY_SEND,CHANGE_NOTICE_MAIL4_ANY_TIME_SEND,CHANGE_NOTICE_MAIL5_DAY_SEND,CHANGE_NOTICE_MAIL5_ANY_TIME_SEND,CHANGE_NOTICE_MAIL6_DAY_SEND,CHANGE_NOTICE_MAIL6_ANY_TIME_SEND,CHANGE_NOTICE_MAIL7_DAY_SEND,CHANGE_NOTICE_MAIL7_ANY_TIME_SEND,CHANGE_NOTICE_MAIL8_DAY_SEND,CHANGE_NOTICE_MAIL8_ANY_TIME_SEND,CHANGE_NOTICE_MAIL9_DAY_SEND,CHANGE_NOTICE_MAIL9_ANY_TIME_SEND,CHANGE_NOTICE_MAIL10_DAY_SEND,CHANGE_NOTICE_MAIL10_ANY_TIME_SEND,RESERVABLE_DATE_FROM_PREVIEW,RESERVE_CHANGE_CONTACT_COL,LOCAL_ADDRESS_URL,BUDDY_SUPPORT_PROJECT_ID,REGIKURA_MYPAGE_USE_FLAG,INFORMATION,INFORMATION_DISPLAY_START_DATE,INFORMATION_DISPLAY_END_DATE,DEL_FLAG,CREATE_PROGRAM_ID,CREATE_DATE,CREATE_USER,UPDATE_PROGRAM_ID,UPDATE_DATE,UPDATE_USER) VALUES ('80001','WADATEST','wada.tomoaki.cp@canon-its.co.jp','0120-863-573','平日10:00~17:00　定休日　水・日曜日、祝日','問い合わせ先','wada.tomoaki.cp@canon-its.co.jp','','','','','','','','','','1','0','0','0','0','0','0','0','0','0','0','0','0','0','0','0','0','0','0','0',0,'0',NULL,NULL,'1','','','','0','COMMON',CURRENT_TIMESTAMP,'COMMON','COMMON',CURRENT_TIMESTAMP,'COMMON');</v>
      </c>
    </row>
    <row r="9" spans="1:7">
      <c r="A9" s="64" t="str">
        <f>"VENUE_"&amp;プロジェクトデータ!C4&amp;".txt"</f>
        <v>VENUE_80001.txt</v>
      </c>
      <c r="B9" s="45" t="str">
        <f>IF(OR($A$4=1,$A$4=3), D9, "")</f>
        <v>INSERT INTO VENUE (PROJECT_ID,EVENT_ID,VENUE_ID,VENUE_NAME,VENUE_URL,DEL_FLAG,CREATE_PROGRAM_ID,CREATE_DATE,CREATE_USER,UPDATE_PROGRAM_ID,UPDATE_DATE,UPDATE_USER) VALUES ('80001','1','1','場所','https://map.google.com','0','COMMON',CURRENT_TIMESTAMP,'COMMON','COMMON',CURRENT_TIMESTAMP,'COMMON');</v>
      </c>
      <c r="C9" t="s">
        <v>314</v>
      </c>
      <c r="D9" s="63" t="str">
        <f>開催場所!C13</f>
        <v>INSERT INTO VENUE (PROJECT_ID,EVENT_ID,VENUE_ID,VENUE_NAME,VENUE_URL,DEL_FLAG,CREATE_PROGRAM_ID,CREATE_DATE,CREATE_USER,UPDATE_PROGRAM_ID,UPDATE_DATE,UPDATE_USER) VALUES ('80001','1','1','場所','https://map.google.com','0','COMMON',CURRENT_TIMESTAMP,'COMMON','COMMON',CURRENT_TIMESTAMP,'COMMON');</v>
      </c>
    </row>
    <row r="10" spans="1:7">
      <c r="A10" s="65"/>
      <c r="B10" s="45" t="str">
        <f t="shared" ref="B10:B12" si="0">IF(OR($A$4=1,$A$4=3), D10, "")</f>
        <v>INSERT INTO VENUE (PROJECT_ID,EVENT_ID,VENUE_ID,VENUE_NAME,VENUE_URL,DEL_FLAG,CREATE_PROGRAM_ID,CREATE_DATE,CREATE_USER,UPDATE_PROGRAM_ID,UPDATE_DATE,UPDATE_USER) VALUES ('80001','2','1','場所','https://map.google.com','0','COMMON',CURRENT_TIMESTAMP,'COMMON','COMMON',CURRENT_TIMESTAMP,'COMMON');</v>
      </c>
      <c r="C10" t="s">
        <v>314</v>
      </c>
      <c r="D10" s="63" t="str">
        <f>開催場所!C14</f>
        <v>INSERT INTO VENUE (PROJECT_ID,EVENT_ID,VENUE_ID,VENUE_NAME,VENUE_URL,DEL_FLAG,CREATE_PROGRAM_ID,CREATE_DATE,CREATE_USER,UPDATE_PROGRAM_ID,UPDATE_DATE,UPDATE_USER) VALUES ('80001','2','1','場所','https://map.google.com','0','COMMON',CURRENT_TIMESTAMP,'COMMON','COMMON',CURRENT_TIMESTAMP,'COMMON');</v>
      </c>
    </row>
    <row r="11" spans="1:7">
      <c r="A11" s="65"/>
      <c r="B11" s="45" t="str">
        <f t="shared" si="0"/>
        <v>INSERT INTO VENUE (PROJECT_ID,EVENT_ID,VENUE_ID,VENUE_NAME,VENUE_URL,DEL_FLAG,CREATE_PROGRAM_ID,CREATE_DATE,CREATE_USER,UPDATE_PROGRAM_ID,UPDATE_DATE,UPDATE_USER) VALUES ('80001','3','1','場所','https://map.google.com','0','COMMON',CURRENT_TIMESTAMP,'COMMON','COMMON',CURRENT_TIMESTAMP,'COMMON');</v>
      </c>
      <c r="C11" t="s">
        <v>314</v>
      </c>
      <c r="D11" s="63" t="str">
        <f>開催場所!C15</f>
        <v>INSERT INTO VENUE (PROJECT_ID,EVENT_ID,VENUE_ID,VENUE_NAME,VENUE_URL,DEL_FLAG,CREATE_PROGRAM_ID,CREATE_DATE,CREATE_USER,UPDATE_PROGRAM_ID,UPDATE_DATE,UPDATE_USER) VALUES ('80001','3','1','場所','https://map.google.com','0','COMMON',CURRENT_TIMESTAMP,'COMMON','COMMON',CURRENT_TIMESTAMP,'COMMON');</v>
      </c>
    </row>
    <row r="12" spans="1:7">
      <c r="A12" s="66"/>
      <c r="B12" s="45" t="str">
        <f t="shared" si="0"/>
        <v>INSERT INTO VENUE (PROJECT_ID,EVENT_ID,VENUE_ID,VENUE_NAME,VENUE_URL,DEL_FLAG,CREATE_PROGRAM_ID,CREATE_DATE,CREATE_USER,UPDATE_PROGRAM_ID,UPDATE_DATE,UPDATE_USER) VALUES ('80001','4','1','場所','https://map.google.com','0','COMMON',CURRENT_TIMESTAMP,'COMMON','COMMON',CURRENT_TIMESTAMP,'COMMON');</v>
      </c>
      <c r="C12" t="s">
        <v>314</v>
      </c>
      <c r="D12" s="63" t="str">
        <f>開催場所!C16</f>
        <v>INSERT INTO VENUE (PROJECT_ID,EVENT_ID,VENUE_ID,VENUE_NAME,VENUE_URL,DEL_FLAG,CREATE_PROGRAM_ID,CREATE_DATE,CREATE_USER,UPDATE_PROGRAM_ID,UPDATE_DATE,UPDATE_USER) VALUES ('80001','4','1','場所','https://map.google.com','0','COMMON',CURRENT_TIMESTAMP,'COMMON','COMMON',CURRENT_TIMESTAMP,'COMMON');</v>
      </c>
    </row>
    <row r="13" spans="1:7">
      <c r="A13" s="64" t="str">
        <f>"EVENT_"&amp;プロジェクトデータ!C4&amp;".txt"</f>
        <v>EVENT_80001.txt</v>
      </c>
      <c r="B13" s="45" t="str">
        <f t="shared" ref="B13:B15" si="1">IF($A$4=1, D13, "")</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1','001','入居説明会','1','1','','2024/01/26','2024/03/24','','','オンライン変更受付を停止しております。',NULL,NULL,NULL,'予約変更は下記お問合せ先までご連絡ください。',1,NULL,NULL,NULL,NULL,'0','COMMON',CURRENT_TIMESTAMP,'COMMON','COMMON',CURRENT_TIMESTAMP,'COMMON');</v>
      </c>
      <c r="C13" t="s">
        <v>314</v>
      </c>
      <c r="D13" s="63" t="str">
        <f>イベント!C13</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1','001','入居説明会','1','1','','2024/01/26','2024/03/24','','','オンライン変更受付を停止しております。',NULL,NULL,NULL,'予約変更は下記お問合せ先までご連絡ください。',1,NULL,NULL,NULL,NULL,'0','COMMON',CURRENT_TIMESTAMP,'COMMON','COMMON',CURRENT_TIMESTAMP,'COMMON');</v>
      </c>
    </row>
    <row r="14" spans="1:7">
      <c r="A14" s="65"/>
      <c r="B14" s="45" t="str">
        <f t="shared" si="1"/>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2','002','内覧会','1','1','','2024/01/26','2024/04/05','','','オンライン変更受付を停止しております。',NULL,NULL,NULL,'予約変更は下記お問合せ先までご連絡ください。',1,NULL,NULL,NULL,NULL,'0','COMMON',CURRENT_TIMESTAMP,'COMMON','COMMON',CURRENT_TIMESTAMP,'COMMON');</v>
      </c>
      <c r="C14" t="s">
        <v>314</v>
      </c>
      <c r="D14" s="63" t="str">
        <f>イベント!C14</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2','002','内覧会','1','1','','2024/01/26','2024/04/05','','','オンライン変更受付を停止しております。',NULL,NULL,NULL,'予約変更は下記お問合せ先までご連絡ください。',1,NULL,NULL,NULL,NULL,'0','COMMON',CURRENT_TIMESTAMP,'COMMON','COMMON',CURRENT_TIMESTAMP,'COMMON');</v>
      </c>
    </row>
    <row r="15" spans="1:7">
      <c r="A15" s="65"/>
      <c r="B15" s="45" t="str">
        <f t="shared" si="1"/>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3','003','確認会','1','1','','2023/05/12','2023/05/11','','','オンライン変更受付を停止しております。',NULL,NULL,NULL,'予約変更は下記お問合せ先までご連絡ください。',0,NULL,NULL,NULL,NULL,'0','COMMON',CURRENT_TIMESTAMP,'COMMON','COMMON',CURRENT_TIMESTAMP,'COMMON');</v>
      </c>
      <c r="C15" t="s">
        <v>314</v>
      </c>
      <c r="D15" s="63" t="str">
        <f>イベント!C15</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3','003','確認会','1','1','','2023/05/12','2023/05/11','','','オンライン変更受付を停止しております。',NULL,NULL,NULL,'予約変更は下記お問合せ先までご連絡ください。',0,NULL,NULL,NULL,NULL,'0','COMMON',CURRENT_TIMESTAMP,'COMMON','COMMON',CURRENT_TIMESTAMP,'COMMON');</v>
      </c>
    </row>
    <row r="16" spans="1:7">
      <c r="A16" s="66"/>
      <c r="B16" s="45" t="str">
        <f>IF(OR($A$4=1,$A$4=2), D16, "")</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4','004','引渡会','1','1','','2024/05/31','2023/05/11','','','オンライン変更受付を停止しております。',NULL,NULL,NULL,'予約変更は下記お問合せ先までご連絡ください。',2,NULL,NULL,NULL,NULL,'0','COMMON',CURRENT_TIMESTAMP,'COMMON','COMMON',CURRENT_TIMESTAMP,'COMMON');</v>
      </c>
      <c r="C16" t="s">
        <v>314</v>
      </c>
      <c r="D16" s="63" t="str">
        <f>イベント!C16</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4','004','引渡会','1','1','','2024/05/31','2023/05/11','','','オンライン変更受付を停止しております。',NULL,NULL,NULL,'予約変更は下記お問合せ先までご連絡ください。',2,NULL,NULL,NULL,NULL,'0','COMMON',CURRENT_TIMESTAMP,'COMMON','COMMON',CURRENT_TIMESTAMP,'COMMON');</v>
      </c>
    </row>
    <row r="17" spans="1:4">
      <c r="A17" s="65" t="str">
        <f>"EVENT_SCHEDULE_"&amp;プロジェクトデータ!C4&amp;".txt"</f>
        <v>EVENT_SCHEDULE_80001.txt</v>
      </c>
      <c r="B17" s="45" t="str">
        <f t="shared" ref="B17:B19" si="2">IF($A$4=1, D17, "")</f>
        <v>INSERT INTO EVENT_SCHEDULE (PROJECT_ID,EVENT_ID,EVENT_DATE,EVENT_TIME,ONLINE_KBN,VIEW_KBN,ALL_FRAME_COUNT,ENSURE_FRAME_COUNT,LAST_FRAME_COUNT,ENSURE_FRAME_MEMO,DEL_FLAG,CREATE_PROGRAM_ID,CREATE_DATE,CREATE_USER,UPDATE_PROGRAM_ID,UPDATE_DATE,UPDATE_USER) VALUES ('80001','1','2024/03/30','10:00','0','1',29,0,3,'','0','COMMON',CURRENT_TIMESTAMP,'COMMON','COMMON',CURRENT_TIMESTAMP,'COMMON');INSERT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('80001','1','2024/03/30','14:00','0','1',29,0,5,'','0','COMMON',CURRENT_TIMESTAMP,'COMMON','COMMON',CURRENT_TIMESTAMP,'COMMON');INSERT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('80001','1','2024/03/31','10:00','0','1',29,0,2,'','0','COMMON',CURRENT_TIMESTAMP,'COMMON','COMMON',CURRENT_TIMESTAMP,'COMMON');INSERT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('80001','1','2024/03/31','14:00','0','1',29,0,4,'','0','COMMON',CURRENT_TIMESTAMP,'COMMON','COMMON',CURRENT_TIMESTAMP,'COMMON');</v>
      </c>
      <c r="C17" t="s">
        <v>314</v>
      </c>
      <c r="D17" s="63" t="str">
        <f>_xlfn.TEXTJOIN("",TRUE,イベント日程_入説会スケジュール!W5:W46)</f>
        <v>INSERT INTO EVENT_SCHEDULE (PROJECT_ID,EVENT_ID,EVENT_DATE,EVENT_TIME,ONLINE_KBN,VIEW_KBN,ALL_FRAME_COUNT,ENSURE_FRAME_COUNT,LAST_FRAME_COUNT,ENSURE_FRAME_MEMO,DEL_FLAG,CREATE_PROGRAM_ID,CREATE_DATE,CREATE_USER,UPDATE_PROGRAM_ID,UPDATE_DATE,UPDATE_USER) VALUES ('80001','1','2024/03/30','10:00','0','1',29,0,3,'','0','COMMON',CURRENT_TIMESTAMP,'COMMON','COMMON',CURRENT_TIMESTAMP,'COMMON');INSERT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('80001','1','2024/03/30','14:00','0','1',29,0,5,'','0','COMMON',CURRENT_TIMESTAMP,'COMMON','COMMON',CURRENT_TIMESTAMP,'COMMON');INSERT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('80001','1','2024/03/31','10:00','0','1',29,0,2,'','0','COMMON',CURRENT_TIMESTAMP,'COMMON','COMMON',CURRENT_TIMESTAMP,'COMMON');INSERT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('80001','1','2024/03/31','14:00','0','1',29,0,4,'','0','COMMON',CURRENT_TIMESTAMP,'COMMON','COMMON',CURRENT_TIMESTAMP,'COMMON');</v>
      </c>
    </row>
    <row r="18" spans="1:4">
      <c r="A18" s="65"/>
      <c r="B18" s="45" t="str">
        <f t="shared" si="2"/>
        <v>INSERT INTO EVENT_SCHEDULE (PROJECT_ID,EVENT_ID,EVENT_DATE,EVENT_TIME,ONLINE_KBN,VIEW_KBN,ALL_FRAME_COUNT,ENSURE_FRAME_COUNT,LAST_FRAME_COUNT,ENSURE_FRAME_MEMO,DEL_FLAG,CREATE_PROGRAM_ID,CREATE_DATE,CREATE_USER,UPDATE_PROGRAM_ID,UPDATE_DATE,UPDATE_USER) VALUES ('80001','2','2024/04/15','09:00','0','1',7,0,1,'','0','COMMON',CURRENT_TIMESTAMP,'COMMON','COMMON',CURRENT_TIMESTAMP,'COMMON');INSERT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('80001','2','2024/04/15','10:00','0','1',6,0,1,'','0','COMMON',CURRENT_TIMESTAMP,'COMMON','COMMON',CURRENT_TIMESTAMP,'COMMON');INSERT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('80001','2','2024/04/15','13:00','0','1',7,0,1,'','0','COMMON',CURRENT_TIMESTAMP,'COMMON','COMMON',CURRENT_TIMESTAMP,'COMMON');INSERT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('80001','2','2024/04/15','14:00','0','1',6,0,1,'','0','COMMON',CURRENT_TIMESTAMP,'COMMON','COMMON',CURRENT_TIMESTAMP,'COMMON');INSERT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('80001','2','2024/04/16','14:00','0','1',6,0,1,'','0','COMMON',CURRENT_TIMESTAMP,'COMMON','COMMON',CURRENT_TIMESTAMP,'COMMON');INSERT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('80001','2','2024/04/17','14:00','0','1',6,0,1,'','0','COMMON',CURRENT_TIMESTAMP,'COMMON','COMMON',CURRENT_TIMESTAMP,'COMMON');INSERT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('80001','2','2024/04/18','14:00','0','1',6,0,2,'','0','COMMON',CURRENT_TIMESTAMP,'COMMON','COMMON',CURRENT_TIMESTAMP,'COMMON');INSERT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('80001','2','2024/04/19','10:00','0','1',6,0,2,'','0','COMMON',CURRENT_TIMESTAMP,'COMMON','COMMON',CURRENT_TIMESTAMP,'COMMON');INSERT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('80001','2','2024/04/19','14:00','0','1',6,0,2,'','0','COMMON',CURRENT_TIMESTAMP,'COMMON','COMMON',CURRENT_TIMESTAMP,'COMMON');</v>
      </c>
      <c r="C18" t="s">
        <v>314</v>
      </c>
      <c r="D18" s="63" t="str">
        <f>_xlfn.TEXTJOIN("",TRUE,イベント日程_内覧会スケジュール!W5:W46)</f>
        <v>INSERT INTO EVENT_SCHEDULE (PROJECT_ID,EVENT_ID,EVENT_DATE,EVENT_TIME,ONLINE_KBN,VIEW_KBN,ALL_FRAME_COUNT,ENSURE_FRAME_COUNT,LAST_FRAME_COUNT,ENSURE_FRAME_MEMO,DEL_FLAG,CREATE_PROGRAM_ID,CREATE_DATE,CREATE_USER,UPDATE_PROGRAM_ID,UPDATE_DATE,UPDATE_USER) VALUES ('80001','2','2024/04/15','09:00','0','1',7,0,1,'','0','COMMON',CURRENT_TIMESTAMP,'COMMON','COMMON',CURRENT_TIMESTAMP,'COMMON');INSERT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('80001','2','2024/04/15','10:00','0','1',6,0,1,'','0','COMMON',CURRENT_TIMESTAMP,'COMMON','COMMON',CURRENT_TIMESTAMP,'COMMON');INSERT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('80001','2','2024/04/15','13:00','0','1',7,0,1,'','0','COMMON',CURRENT_TIMESTAMP,'COMMON','COMMON',CURRENT_TIMESTAMP,'COMMON');INSERT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('80001','2','2024/04/15','14:00','0','1',6,0,1,'','0','COMMON',CURRENT_TIMESTAMP,'COMMON','COMMON',CURRENT_TIMESTAMP,'COMMON');INSERT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('80001','2','2024/04/16','14:00','0','1',6,0,1,'','0','COMMON',CURRENT_TIMESTAMP,'COMMON','COMMON',CURRENT_TIMESTAMP,'COMMON');INSERT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('80001','2','2024/04/17','14:00','0','1',6,0,1,'','0','COMMON',CURRENT_TIMESTAMP,'COMMON','COMMON',CURRENT_TIMESTAMP,'COMMON');INSERT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('80001','2','2024/04/18','10:00','0','1',6,0,1,'','0','COMMON',CURRENT_TIMESTAMP,'COMMON','COMMON',CURRENT_TIMESTAMP,'COMMON');INSERT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('80001','2','2024/04/18','14:00','0','1',6,0,2,'','0','COMMON',CURRENT_TIMESTAMP,'COMMON','COMMON',CURRENT_TIMESTAMP,'COMMON');INSERT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('80001','2','2024/04/19','09:00','0','1',7,0,1,'','0','COMMON',CURRENT_TIMESTAMP,'COMMON','COMMON',CURRENT_TIMESTAMP,'COMMON');INSERT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('80001','2','2024/04/19','10:00','0','1',6,0,2,'','0','COMMON',CURRENT_TIMESTAMP,'COMMON','COMMON',CURRENT_TIMESTAMP,'COMMON');INSERT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('80001','2','2024/04/19','13:00','0','1',7,0,1,'','0','COMMON',CURRENT_TIMESTAMP,'COMMON','COMMON',CURRENT_TIMESTAMP,'COMMON');INSERT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('80001','2','2024/04/19','14:00','0','1',6,0,2,'','0','COMMON',CURRENT_TIMESTAMP,'COMMON','COMMON',CURRENT_TIMESTAMP,'COMMON');</v>
      </c>
    </row>
    <row r="19" spans="1:4">
      <c r="A19" s="65"/>
      <c r="B19" s="45" t="str">
        <f t="shared" si="2"/>
        <v>INSERT INTO EVENT_SCHEDULE (PROJECT_ID,EVENT_ID,EVENT_DATE,EVENT_TIME,ONLINE_KBN,VIEW_KBN,ALL_FRAME_COUNT,ENSURE_FRAME_COUNT,LAST_FRAME_COUNT,ENSURE_FRAME_MEMO,DEL_FLAG,CREATE_PROGRAM_ID,CREATE_DATE,CREATE_USER,UPDATE_PROGRAM_ID,UPDATE_DATE,UPDATE_USER) VALUES ('80001','3','2024/05/09','09:00','0','1',8,0,0,'','0','COMMON',CURRENT_TIMESTAMP,'COMMON','COMMON',CURRENT_TIMESTAMP,'COMMON');INSERT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('80001','3','2024/05/09','10:00','0','1',8,0,0,'','0','COMMON',CURRENT_TIMESTAMP,'COMMON','COMMON',CURRENT_TIMESTAMP,'COMMON');INSERT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('80001','3','2024/05/09','11:00','0','1',8,0,1,'','0','COMMON',CURRENT_TIMESTAMP,'COMMON','COMMON',CURRENT_TIMESTAMP,'COMMON');INSERT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('80001','3','2024/05/09','13:00','0','1',8,0,0,'','0','COMMON',CURRENT_TIMESTAMP,'COMMON','COMMON',CURRENT_TIMESTAMP,'COMMON');INSERT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('80001','3','2024/05/09','14:00','0','1',8,0,0,'','0','COMMON',CURRENT_TIMESTAMP,'COMMON','COMMON',CURRENT_TIMESTAMP,'COMMON');INSERT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('80001','3','2024/05/09','15:00','0','1',5,0,0,'','0','COMMON',CURRENT_TIMESTAMP,'COMMON','COMMON',CURRENT_TIMESTAMP,'COMMON');INSERT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('80001','3','2024/05/10','09:00','0','1',8,0,0,'','0','COMMON',CURRENT_TIMESTAMP,'COMMON','COMMON',CURRENT_TIMESTAMP,'COMMON');INSERT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('80001','3','2024/05/10','10:00','0','1',8,0,0,'','0','COMMON',CURRENT_TIMESTAMP,'COMMON','COMMON',CURRENT_TIMESTAMP,'COMMON');INSERT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('80001','3','2024/05/10','11:00','0','1',8,0,1,'','0','COMMON',CURRENT_TIMESTAMP,'COMMON','COMMON',CURRENT_TIMESTAMP,'COMMON');INSERT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('80001','3','2024/05/10','13:00','0','1',8,0,0,'','0','COMMON',CURRENT_TIMESTAMP,'COMMON','COMMON',CURRENT_TIMESTAMP,'COMMON');INSERT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('80001','3','2024/05/10','14:00','0','1',8,0,0,'','0','COMMON',CURRENT_TIMESTAMP,'COMMON','COMMON',CURRENT_TIMESTAMP,'COMMON');INSERT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('80001','3','2024/05/10','15:00','0','1',5,0,0,'','0','COMMON',CURRENT_TIMESTAMP,'COMMON','COMMON',CURRENT_TIMESTAMP,'COMMON');INSERT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('80001','3','2024/05/11','09:00','0','1',7,0,3,'','0','COMMON',CURRENT_TIMESTAMP,'COMMON','COMMON',CURRENT_TIMESTAMP,'COMMON');INSERT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('80001','3','2024/05/11','10:00','0','1',7,0,4,'','0','COMMON',CURRENT_TIMESTAMP,'COMMON','COMMON',CURRENT_TIMESTAMP,'COMMON');INSERT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('80001','3','2024/05/11','11:00','0','1',7,0,4,'','0','COMMON',CURRENT_TIMESTAMP,'COMMON','COMMON',CURRENT_TIMESTAMP,'COMMON');INSERT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('80001','3','2024/05/11','13:00','0','1',7,0,3,'','0','COMMON',CURRENT_TIMESTAMP,'COMMON','COMMON',CURRENT_TIMESTAMP,'COMMON');INSERT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('80001','3','2024/05/11','14:00','0','1',7,0,4,'','0','COMMON',CURRENT_TIMESTAMP,'COMMON','COMMON',CURRENT_TIMESTAMP,'COMMON');INSERT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('80001','3','2024/05/11','15:00','0','1',5,0,3,'','0','COMMON',CURRENT_TIMESTAMP,'COMMON','COMMON',CURRENT_TIMESTAMP,'COMMON');</v>
      </c>
      <c r="C19" t="s">
        <v>314</v>
      </c>
      <c r="D19" s="63" t="str">
        <f>_xlfn.TEXTJOIN("",TRUE,イベント日程_確認会スケジュール!W5:W46)</f>
        <v>INSERT INTO EVENT_SCHEDULE (PROJECT_ID,EVENT_ID,EVENT_DATE,EVENT_TIME,ONLINE_KBN,VIEW_KBN,ALL_FRAME_COUNT,ENSURE_FRAME_COUNT,LAST_FRAME_COUNT,ENSURE_FRAME_MEMO,DEL_FLAG,CREATE_PROGRAM_ID,CREATE_DATE,CREATE_USER,UPDATE_PROGRAM_ID,UPDATE_DATE,UPDATE_USER) VALUES ('80001','3','2024/05/09','09:00','0','1',8,0,0,'','0','COMMON',CURRENT_TIMESTAMP,'COMMON','COMMON',CURRENT_TIMESTAMP,'COMMON');INSERT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('80001','3','2024/05/09','10:00','0','1',8,0,0,'','0','COMMON',CURRENT_TIMESTAMP,'COMMON','COMMON',CURRENT_TIMESTAMP,'COMMON');INSERT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('80001','3','2024/05/09','11:00','0','1',8,0,1,'','0','COMMON',CURRENT_TIMESTAMP,'COMMON','COMMON',CURRENT_TIMESTAMP,'COMMON');INSERT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('80001','3','2024/05/09','13:00','0','1',8,0,0,'','0','COMMON',CURRENT_TIMESTAMP,'COMMON','COMMON',CURRENT_TIMESTAMP,'COMMON');INSERT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('80001','3','2024/05/09','14:00','0','1',8,0,0,'','0','COMMON',CURRENT_TIMESTAMP,'COMMON','COMMON',CURRENT_TIMESTAMP,'COMMON');INSERT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('80001','3','2024/05/09','15:00','0','1',5,0,0,'','0','COMMON',CURRENT_TIMESTAMP,'COMMON','COMMON',CURRENT_TIMESTAMP,'COMMON');INSERT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('80001','3','2024/05/10','09:00','0','1',8,0,0,'','0','COMMON',CURRENT_TIMESTAMP,'COMMON','COMMON',CURRENT_TIMESTAMP,'COMMON');INSERT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('80001','3','2024/05/10','10:00','0','1',8,0,0,'','0','COMMON',CURRENT_TIMESTAMP,'COMMON','COMMON',CURRENT_TIMESTAMP,'COMMON');INSERT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('80001','3','2024/05/10','11:00','0','1',8,0,1,'','0','COMMON',CURRENT_TIMESTAMP,'COMMON','COMMON',CURRENT_TIMESTAMP,'COMMON');INSERT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('80001','3','2024/05/10','13:00','0','1',8,0,0,'','0','COMMON',CURRENT_TIMESTAMP,'COMMON','COMMON',CURRENT_TIMESTAMP,'COMMON');INSERT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('80001','3','2024/05/10','14:00','0','1',8,0,0,'','0','COMMON',CURRENT_TIMESTAMP,'COMMON','COMMON',CURRENT_TIMESTAMP,'COMMON');INSERT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('80001','3','2024/05/10','15:00','0','1',5,0,0,'','0','COMMON',CURRENT_TIMESTAMP,'COMMON','COMMON',CURRENT_TIMESTAMP,'COMMON');INSERT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('80001','3','2024/05/11','09:00','0','1',7,0,3,'','0','COMMON',CURRENT_TIMESTAMP,'COMMON','COMMON',CURRENT_TIMESTAMP,'COMMON');INSERT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('80001','3','2024/05/11','10:00','0','1',7,0,4,'','0','COMMON',CURRENT_TIMESTAMP,'COMMON','COMMON',CURRENT_TIMESTAMP,'COMMON');INSERT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('80001','3','2024/05/11','11:00','0','1',7,0,4,'','0','COMMON',CURRENT_TIMESTAMP,'COMMON','COMMON',CURRENT_TIMESTAMP,'COMMON');INSERT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('80001','3','2024/05/11','13:00','0','1',7,0,3,'','0','COMMON',CURRENT_TIMESTAMP,'COMMON','COMMON',CURRENT_TIMESTAMP,'COMMON');INSERT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('80001','3','2024/05/11','14:00','0','1',7,0,4,'','0','COMMON',CURRENT_TIMESTAMP,'COMMON','COMMON',CURRENT_TIMESTAMP,'COMMON');INSERT INTO EVENT_SCHEDULE (PROJECT_ID,EVENT_ID,EVENT_DATE,EVENT_TIME,ONLINE_KBN,VIEW_KBN,ALL_FRAME_COUNT,ENSURE_FRAME_COUNT,LAST_FRAME_COUNT,ENSURE_FRAME_MEMO,DEL_FLAG,CREATE_PROGRAM_ID,CREATE_DATE,CREATE_USER,UPDATE_PROGRAM_ID,UPDATE_DATE,UPDATE_USER) VALUES ('80001','3','2024/05/11','15:00','0','1',5,0,3,'','0','COMMON',CURRENT_TIMESTAMP,'COMMON','COMMON',CURRENT_TIMESTAMP,'COMMON');</v>
      </c>
    </row>
    <row r="20" spans="1:4">
      <c r="A20" s="65"/>
      <c r="B20" s="45" t="str">
        <f>IF(OR($A$4=1,$A$4=2), D20, "")</f>
        <v>INSERT INTO EVENT_SCHEDULE (PROJECT_ID,EVENT_ID,EVENT_DATE,EVENT_TIME,ONLINE_KBN,VIEW_KBN,ALL_FRAME_COUNT,ENSURE_FRAME_COUNT,LAST_FRAME_COUNT,ENSURE_FRAME_MEMO,DEL_FLAG,CREATE_PROGRAM_ID,CREATE_DATE,CREATE_USER,UPDATE_PROGRAM_ID,UPDATE_DATE,UPDATE_USER) VALUES ('80001','4','2024/05/31','10:00','0','1',0,0,0,'','0','COMMON',CURRENT_TIMESTAMP,'COMMON','COMMON',CURRENT_TIMESTAMP,'COMMON');</v>
      </c>
      <c r="C20" t="s">
        <v>314</v>
      </c>
      <c r="D20" s="63" t="str">
        <f>_xlfn.TEXTJOIN("",TRUE,イベント日程_引渡会スケジュール!W5:W46)</f>
        <v>INSERT INTO EVENT_SCHEDULE (PROJECT_ID,EVENT_ID,EVENT_DATE,EVENT_TIME,ONLINE_KBN,VIEW_KBN,ALL_FRAME_COUNT,ENSURE_FRAME_COUNT,LAST_FRAME_COUNT,ENSURE_FRAME_MEMO,DEL_FLAG,CREATE_PROGRAM_ID,CREATE_DATE,CREATE_USER,UPDATE_PROGRAM_ID,UPDATE_DATE,UPDATE_USER) VALUES ('80001','4','2024/05/31','10:00','0','1',0,0,0,'','0','COMMON',CURRENT_TIMESTAMP,'COMMON','COMMON',CURRENT_TIMESTAMP,'COMMON');</v>
      </c>
    </row>
    <row r="21" spans="1:4">
      <c r="A21" s="64" t="str">
        <f>"EVENT_RESERVE_"&amp;プロジェクトデータ!C4&amp;".txt"</f>
        <v>EVENT_RESERVE_80001.txt</v>
      </c>
      <c r="B21" s="45" t="str">
        <f t="shared" ref="B21:B36" si="3">IF($A$4=1, D21, "")</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('80001','1','204','出席','2024/03/30','10:00','','','','','','','','','','0',NULL,'0','0','COMMON',CURRENT_TIMESTAMP,'COMMON','COMMON',CURRENT_TIMESTAMP,'COMMON');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('80001','1','206','出席','2024/03/30','10:00','','','','','','','','','','0',NULL,'0','0','COMMON',CURRENT_TIMESTAMP,'COMMON','COMMON',CURRENT_TIMESTAMP,'COMMON');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('80001','1','208','出席','2024/03/30','14:00','','','','','','','','','','0',NULL,'0','0','COMMON',CURRENT_TIMESTAMP,'COMMON','COMMON',CURRENT_TIMESTAMP,'COMMON');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('80001','1','308','出席','2024/03/30','14:00','','','','','','','','','','0',NULL,'0','0','COMMON',CURRENT_TIMESTAMP,'COMMON','COMMON',CURRENT_TIMESTAMP,'COMMON');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('80001','1','404','出席','2024/03/30','10:00','','','','','','','','','','0',NULL,'0','0','COMMON',CURRENT_TIMESTAMP,'COMMON','COMMON',CURRENT_TIMESTAMP,'COMMON');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('80001','1','406','出席','2024/03/30','10:00','','','','','','','','','','0',NULL,'0','0','COMMON',CURRENT_TIMESTAMP,'COMMON','COMMON',CURRENT_TIMESTAMP,'COMMON');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('80001','1','408','出席','2024/03/30','10:00','','','','','','','','','','0',NULL,'0','0','COMMON',CURRENT_TIMESTAMP,'COMMON','COMMON',CURRENT_TIMESTAMP,'COMMON');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('80001','1','505','出席','2024/03/31','10:00','','','','','','','','','','0',NULL,'0','0','COMMON',CURRENT_TIMESTAMP,'COMMON','COMMON',CURRENT_TIMESTAMP,'COMMON');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('80001','1','506','出席','2024/03/31','10:00','','','','','','','','','','0',NULL,'0','0','COMMON',CURRENT_TIMESTAMP,'COMMON','COMMON',CURRENT_TIMESTAMP,'COMMON');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('80001','1','507','出席','2024/03/31','10:00','','','','','','','','','','0',NULL,'0','0','COMMON',CURRENT_TIMESTAMP,'COMMON','COMMON',CURRENT_TIMESTAMP,'COMMON');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('80001','1','508','出席','2024/03/31','10:00','','','','','','','','','','0',NULL,'0','0','COMMON',CURRENT_TIMESTAMP,'COMMON','COMMON',CURRENT_TIMESTAMP,'COMMON');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('80001','1','605','出席','2024/03/31','10:00','','','','','','','','','','0',NULL,'0','0','COMMON',CURRENT_TIMESTAMP,'COMMON','COMMON',CURRENT_TIMESTAMP,'COMMON');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('80001','1','606','出席','2024/03/31','10:00','','','','','','','','','','0',NULL,'0','0','COMMON',CURRENT_TIMESTAMP,'COMMON','COMMON',CURRENT_TIMESTAMP,'COMMON');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('80001','1','607','出席','2024/03/31','10:00','','','','','','','','','','0',NULL,'0','0','COMMON',CURRENT_TIMESTAMP,'COMMON','COMMON',CURRENT_TIMESTAMP,'COMMON');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('80001','1','608','出席','2024/03/31','10:00','','','','','','','','','','0',NULL,'0','0','COMMON',CURRENT_TIMESTAMP,'COMMON','COMMON',CURRENT_TIMESTAMP,'COMMON');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('80001','1','705','出席','2024/03/31','10:00','','','','','','','','','','0',NULL,'0','0','COMMON',CURRENT_TIMESTAMP,'COMMON','COMMON',CURRENT_TIMESTAMP,'COMMON');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('80001','1','706','出席','2024/03/31','10:00','','','','','','','','','','0',NULL,'0','0','COMMON',CURRENT_TIMESTAMP,'COMMON','COMMON',CURRENT_TIMESTAMP,'COMMON');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('80001','1','707','出席','2024/03/31','10:00','','','','','','','','','','0',NULL,'0','0','COMMON',CURRENT_TIMESTAMP,'COMMON','COMMON',CURRENT_TIMESTAMP,'COMMON');</v>
      </c>
      <c r="C21" t="s">
        <v>314</v>
      </c>
      <c r="D21" s="63" t="str">
        <f>_xlfn.TEXTJOIN(CHAR(10),TRUE,予約_入説会!AD4:AD56)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('80001','1','204','出席','2024/03/30','10:00','','','','','','','','','','0',NULL,'0','0','COMMON',CURRENT_TIMESTAMP,'COMMON','COMMON',CURRENT_TIMESTAMP,'COMMON');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('80001','1','206','出席','2024/03/30','10:00','','','','','','','','','','0',NULL,'0','0','COMMON',CURRENT_TIMESTAMP,'COMMON','COMMON',CURRENT_TIMESTAMP,'COMMON');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('80001','1','208','出席','2024/03/30','14:00','','','','','','','','','','0',NULL,'0','0','COMMON',CURRENT_TIMESTAMP,'COMMON','COMMON',CURRENT_TIMESTAMP,'COMMON');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('80001','1','308','出席','2024/03/30','14:00','','','','','','','','','','0',NULL,'0','0','COMMON',CURRENT_TIMESTAMP,'COMMON','COMMON',CURRENT_TIMESTAMP,'COMMON');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('80001','1','401','出席','2024/03/30','10:00','','','','','','','','','','0',NULL,'0','0','COMMON',CURRENT_TIMESTAMP,'COMMON','COMMON',CURRENT_TIMESTAMP,'COMMON');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('80001','1','402','出席','2024/03/30','10:00','','','','','','','','','','0',NULL,'0','0','COMMON',CURRENT_TIMESTAMP,'COMMON','COMMON',CURRENT_TIMESTAMP,'COMMON');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('80001','1','403','出席','2024/03/30','10:00','','','','','','','','','','0',NULL,'0','0','COMMON',CURRENT_TIMESTAMP,'COMMON','COMMON',CURRENT_TIMESTAMP,'COMMON');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('80001','1','404','出席','2024/03/30','10:00','','','','','','','','','','0',NULL,'0','0','COMMON',CURRENT_TIMESTAMP,'COMMON','COMMON',CURRENT_TIMESTAMP,'COMMON');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('80001','1','406','出席','2024/03/30','10:00','','','','','','','','','','0',NULL,'0','0','COMMON',CURRENT_TIMESTAMP,'COMMON','COMMON',CURRENT_TIMESTAMP,'COMMON');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('80001','1','408','出席','2024/03/30','10:00','','','','','','','','','','0',NULL,'0','0','COMMON',CURRENT_TIMESTAMP,'COMMON','COMMON',CURRENT_TIMESTAMP,'COMMON');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('80001','1','505','出席','2024/03/31','10:00','','','','','','','','','','0',NULL,'0','0','COMMON',CURRENT_TIMESTAMP,'COMMON','COMMON',CURRENT_TIMESTAMP,'COMMON');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('80001','1','506','出席','2024/03/31','10:00','','','','','','','','','','0',NULL,'0','0','COMMON',CURRENT_TIMESTAMP,'COMMON','COMMON',CURRENT_TIMESTAMP,'COMMON');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('80001','1','507','出席','2024/03/31','10:00','','','','','','','','','','0',NULL,'0','0','COMMON',CURRENT_TIMESTAMP,'COMMON','COMMON',CURRENT_TIMESTAMP,'COMMON');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('80001','1','508','出席','2024/03/31','10:00','','','','','','','','','','0',NULL,'0','0','COMMON',CURRENT_TIMESTAMP,'COMMON','COMMON',CURRENT_TIMESTAMP,'COMMON');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('80001','1','605','出席','2024/03/31','10:00','','','','','','','','','','0',NULL,'0','0','COMMON',CURRENT_TIMESTAMP,'COMMON','COMMON',CURRENT_TIMESTAMP,'COMMON');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('80001','1','606','出席','2024/03/31','10:00','','','','','','','','','','0',NULL,'0','0','COMMON',CURRENT_TIMESTAMP,'COMMON','COMMON',CURRENT_TIMESTAMP,'COMMON');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('80001','1','607','出席','2024/03/31','10:00','','','','','','','','','','0',NULL,'0','0','COMMON',CURRENT_TIMESTAMP,'COMMON','COMMON',CURRENT_TIMESTAMP,'COMMON');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('80001','1','608','出席','2024/03/31','10:00','','','','','','','','','','0',NULL,'0','0','COMMON',CURRENT_TIMESTAMP,'COMMON','COMMON',CURRENT_TIMESTAMP,'COMMON');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('80001','1','705','出席','2024/03/31','10:00','','','','','','','','','','0',NULL,'0','0','COMMON',CURRENT_TIMESTAMP,'COMMON','COMMON',CURRENT_TIMESTAMP,'COMMON');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('80001','1','706','出席','2024/03/31','10:00','','','','','','','','','','0',NULL,'0','0','COMMON',CURRENT_TIMESTAMP,'COMMON','COMMON',CURRENT_TIMESTAMP,'COMMON');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('80001','1','707','出席','2024/03/31','10:00','','','','','','','','','','0',NULL,'0','0','COMMON',CURRENT_TIMESTAMP,'COMMON','COMMON',CURRENT_TIMESTAMP,'COMMON');</v>
      </c>
    </row>
    <row r="22" spans="1:4">
      <c r="A22" s="65"/>
      <c r="B22"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('80001','1','806','出席','2024/03/30','10:00','','','','','','','','','','0',NULL,'0','0','COMMON',CURRENT_TIMESTAMP,'COMMON','COMMON',CURRENT_TIMESTAMP,'COMMON');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('80001','1','901','出席','2024/03/30','14:00','','','','','','','','','','0',NULL,'0','0','COMMON',CURRENT_TIMESTAMP,'COMMON','COMMON',CURRENT_TIMESTAMP,'COMMON');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('80001','1','902','出席','2024/03/30','14:00','','','','','','','','','','0',NULL,'0','0','COMMON',CURRENT_TIMESTAMP,'COMMON','COMMON',CURRENT_TIMESTAMP,'COMMON');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('80001','1','903','出席','2024/03/30','14:00','','','','','','','','','','0',NULL,'0','0','COMMON',CURRENT_TIMESTAMP,'COMMON','COMMON',CURRENT_TIMESTAMP,'COMMON');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('80001','1','904','出席','2024/03/30','14:00','','','','','','','','','','0',NULL,'0','0','COMMON',CURRENT_TIMESTAMP,'COMMON','COMMON',CURRENT_TIMESTAMP,'COMMON');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('80001','1','905','出席','2024/03/30','14:00','','','','','','','','','','0',NULL,'0','0','COMMON',CURRENT_TIMESTAMP,'COMMON','COMMON',CURRENT_TIMESTAMP,'COMMON');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('80001','1','907','出席','2024/03/30','14:00','','','','','','','','','','0',NULL,'0','0','COMMON',CURRENT_TIMESTAMP,'COMMON','COMMON',CURRENT_TIMESTAMP,'COMMON');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('80001','1','908','出席','2024/03/30','14:00','','','','','','','','','','0',NULL,'0','0','COMMON',CURRENT_TIMESTAMP,'COMMON','COMMON',CURRENT_TIMESTAMP,'COMMON');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('80001','1','1001','出席','2024/03/30','14:00','','','','','','','','','','0',NULL,'0','0','COMMON',CURRENT_TIMESTAMP,'COMMON','COMMON',CURRENT_TIMESTAMP,'COMMON');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('80001','1','1002','出席','2024/03/30','14:00','','','','','','','','','','0',NULL,'0','0','COMMON',CURRENT_TIMESTAMP,'COMMON','COMMON',CURRENT_TIMESTAMP,'COMMON');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('80001','1','1003','出席','2024/03/30','14:00','','','','','','','','','','0',NULL,'0','0','COMMON',CURRENT_TIMESTAMP,'COMMON','COMMON',CURRENT_TIMESTAMP,'COMMON');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('80001','1','1004','出席','2024/03/30','14:00','','','','','','','','','','0',NULL,'0','0','COMMON',CURRENT_TIMESTAMP,'COMMON','COMMON',CURRENT_TIMESTAMP,'COMMON');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('80001','1','1005','出席','2024/03/30','14:00','','','','','','','','','','0',NULL,'0','0','COMMON',CURRENT_TIMESTAMP,'COMMON','COMMON',CURRENT_TIMESTAMP,'COMMON');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('80001','1','1007','出席','2024/03/30','14:00','','','','','','','','','','0',NULL,'0','0','COMMON',CURRENT_TIMESTAMP,'COMMON','COMMON',CURRENT_TIMESTAMP,'COMMON');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('80001','1','1101','出席','2024/03/30','14:00','','','','','','','','','','0',NULL,'0','0','COMMON',CURRENT_TIMESTAMP,'COMMON','COMMON',CURRENT_TIMESTAMP,'COMMON');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('80001','1','1102','出席','2024/03/30','14:00','','','','','','','','','','0',NULL,'0','0','COMMON',CURRENT_TIMESTAMP,'COMMON','COMMON',CURRENT_TIMESTAMP,'COMMON');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('80001','1','1103','出席','2024/03/30','14:00','','','','','','','','','','0',NULL,'0','0','COMMON',CURRENT_TIMESTAMP,'COMMON','COMMON',CURRENT_TIMESTAMP,'COMMON');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('80001','1','1104','出席','2024/03/30','14:00','','','','','','','','','','0',NULL,'0','0','COMMON',CURRENT_TIMESTAMP,'COMMON','COMMON',CURRENT_TIMESTAMP,'COMMON');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('80001','1','1105','出席','2024/03/30','14:00','','','','','','','','','','0',NULL,'0','0','COMMON',CURRENT_TIMESTAMP,'COMMON','COMMON',CURRENT_TIMESTAMP,'COMMON');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('80001','1','1201','出席','2024/03/31','14:00','','','','','','','','','','0',NULL,'0','0','COMMON',CURRENT_TIMESTAMP,'COMMON','COMMON',CURRENT_TIMESTAMP,'COMMON');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('80001','1','1202','出席','2024/03/31','14:00','','','','','','','','','','0',NULL,'0','0','COMMON',CURRENT_TIMESTAMP,'COMMON','COMMON',CURRENT_TIMESTAMP,'COMMON');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('80001','1','1203','出席','2024/03/31','14:00','','','','','','','','','','0',NULL,'0','0','COMMON',CURRENT_TIMESTAMP,'COMMON','COMMON',CURRENT_TIMESTAMP,'COMMON');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('80001','1','1205','出席','2024/03/31','14:00','','','','','','','','','','0',NULL,'0','0','COMMON',CURRENT_TIMESTAMP,'COMMON','COMMON',CURRENT_TIMESTAMP,'COMMON');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('80001','1','1206','出席','2024/03/31','14:00','','','','','','','','','','0',NULL,'0','0','COMMON',CURRENT_TIMESTAMP,'COMMON','COMMON',CURRENT_TIMESTAMP,'COMMON');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('80001','1','1208','出席','2024/03/31','14:00','','','','','','','','','','0',NULL,'0','0','COMMON',CURRENT_TIMESTAMP,'COMMON','COMMON',CURRENT_TIMESTAMP,'COMMON');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('80001','1','1301','出席','2024/03/31','14:00','','','','','','','','','','0',NULL,'0','0','COMMON',CURRENT_TIMESTAMP,'COMMON','COMMON',CURRENT_TIMESTAMP,'COMMON');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('80001','1','1302','出席','2024/03/31','14:00','','','','','','','','','','0',NULL,'0','0','COMMON',CURRENT_TIMESTAMP,'COMMON','COMMON',CURRENT_TIMESTAMP,'COMMON');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('80001','1','1303','出席','2024/03/31','14:00','','','','','','','','','','0',NULL,'0','0','COMMON',CURRENT_TIMESTAMP,'COMMON','COMMON',CURRENT_TIMESTAMP,'COMMON');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('80001','1','1305','出席','2024/03/31','14:00','','','','','','','','','','0',NULL,'0','0','COMMON',CURRENT_TIMESTAMP,'COMMON','COMMON',CURRENT_TIMESTAMP,'COMMON');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('80001','1','1306','出席','2024/03/31','14:00','','','','','','','','','','0',NULL,'0','0','COMMON',CURRENT_TIMESTAMP,'COMMON','COMMON',CURRENT_TIMESTAMP,'COMMON');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('80001','1','1401','出席','2024/03/31','14:00','','','','','','','','','','0',NULL,'0','0','COMMON',CURRENT_TIMESTAMP,'COMMON','COMMON',CURRENT_TIMESTAMP,'COMMON');</v>
      </c>
      <c r="C22" t="s">
        <v>314</v>
      </c>
      <c r="D22" s="63" t="str">
        <f>_xlfn.TEXTJOIN(CHAR(10),TRUE,予約_入説会!AD57:AD106)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('80001','1','801','出席','2024/03/31','10:00','','','','','','','','','','0',NULL,'0','0','COMMON',CURRENT_TIMESTAMP,'COMMON','COMMON',CURRENT_TIMESTAMP,'COMMON');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('80001','1','802','出席','2024/03/31','10:00','','','','','','','','','','0',NULL,'0','0','COMMON',CURRENT_TIMESTAMP,'COMMON','COMMON',CURRENT_TIMESTAMP,'COMMON');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('80001','1','803','出席','2024/03/31','10:00','','','','','','','','','','0',NULL,'0','0','COMMON',CURRENT_TIMESTAMP,'COMMON','COMMON',CURRENT_TIMESTAMP,'COMMON');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('80001','1','804','出席','2024/03/31','10:00','','','','','','','','','','0',NULL,'0','0','COMMON',CURRENT_TIMESTAMP,'COMMON','COMMON',CURRENT_TIMESTAMP,'COMMON');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('80001','1','805','出席','2024/03/30','10:00','','','','','','','','','','0',NULL,'0','0','COMMON',CURRENT_TIMESTAMP,'COMMON','COMMON',CURRENT_TIMESTAMP,'COMMON');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('80001','1','806','出席','2024/03/30','10:00','','','','','','','','','','0',NULL,'0','0','COMMON',CURRENT_TIMESTAMP,'COMMON','COMMON',CURRENT_TIMESTAMP,'COMMON');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('80001','1','807','出席','2024/03/30','10:00','','','','','','','','','','0',NULL,'0','0','COMMON',CURRENT_TIMESTAMP,'COMMON','COMMON',CURRENT_TIMESTAMP,'COMMON');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('80001','1','901','出席','2024/03/30','14:00','','','','','','','','','','0',NULL,'0','0','COMMON',CURRENT_TIMESTAMP,'COMMON','COMMON',CURRENT_TIMESTAMP,'COMMON');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('80001','1','902','出席','2024/03/30','14:00','','','','','','','','','','0',NULL,'0','0','COMMON',CURRENT_TIMESTAMP,'COMMON','COMMON',CURRENT_TIMESTAMP,'COMMON');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('80001','1','903','出席','2024/03/30','14:00','','','','','','','','','','0',NULL,'0','0','COMMON',CURRENT_TIMESTAMP,'COMMON','COMMON',CURRENT_TIMESTAMP,'COMMON');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('80001','1','904','出席','2024/03/30','14:00','','','','','','','','','','0',NULL,'0','0','COMMON',CURRENT_TIMESTAMP,'COMMON','COMMON',CURRENT_TIMESTAMP,'COMMON');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('80001','1','905','出席','2024/03/30','14:00','','','','','','','','','','0',NULL,'0','0','COMMON',CURRENT_TIMESTAMP,'COMMON','COMMON',CURRENT_TIMESTAMP,'COMMON');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('80001','1','907','出席','2024/03/30','14:00','','','','','','','','','','0',NULL,'0','0','COMMON',CURRENT_TIMESTAMP,'COMMON','COMMON',CURRENT_TIMESTAMP,'COMMON');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('80001','1','908','出席','2024/03/30','14:00','','','','','','','','','','0',NULL,'0','0','COMMON',CURRENT_TIMESTAMP,'COMMON','COMMON',CURRENT_TIMESTAMP,'COMMON');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('80001','1','1001','出席','2024/03/30','14:00','','','','','','','','','','0',NULL,'0','0','COMMON',CURRENT_TIMESTAMP,'COMMON','COMMON',CURRENT_TIMESTAMP,'COMMON');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('80001','1','1002','出席','2024/03/30','14:00','','','','','','','','','','0',NULL,'0','0','COMMON',CURRENT_TIMESTAMP,'COMMON','COMMON',CURRENT_TIMESTAMP,'COMMON');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('80001','1','1003','出席','2024/03/30','14:00','','','','','','','','','','0',NULL,'0','0','COMMON',CURRENT_TIMESTAMP,'COMMON','COMMON',CURRENT_TIMESTAMP,'COMMON');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('80001','1','1004','出席','2024/03/30','14:00','','','','','','','','','','0',NULL,'0','0','COMMON',CURRENT_TIMESTAMP,'COMMON','COMMON',CURRENT_TIMESTAMP,'COMMON');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('80001','1','1005','出席','2024/03/30','14:00','','','','','','','','','','0',NULL,'0','0','COMMON',CURRENT_TIMESTAMP,'COMMON','COMMON',CURRENT_TIMESTAMP,'COMMON');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('80001','1','1007','出席','2024/03/30','14:00','','','','','','','','','','0',NULL,'0','0','COMMON',CURRENT_TIMESTAMP,'COMMON','COMMON',CURRENT_TIMESTAMP,'COMMON');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('80001','1','1101','出席','2024/03/30','14:00','','','','','','','','','','0',NULL,'0','0','COMMON',CURRENT_TIMESTAMP,'COMMON','COMMON',CURRENT_TIMESTAMP,'COMMON');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('80001','1','1102','出席','2024/03/30','14:00','','','','','','','','','','0',NULL,'0','0','COMMON',CURRENT_TIMESTAMP,'COMMON','COMMON',CURRENT_TIMESTAMP,'COMMON');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('80001','1','1103','出席','2024/03/30','14:00','','','','','','','','','','0',NULL,'0','0','COMMON',CURRENT_TIMESTAMP,'COMMON','COMMON',CURRENT_TIMESTAMP,'COMMON');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('80001','1','1104','出席','2024/03/30','14:00','','','','','','','','','','0',NULL,'0','0','COMMON',CURRENT_TIMESTAMP,'COMMON','COMMON',CURRENT_TIMESTAMP,'COMMON');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('80001','1','1105','出席','2024/03/30','14:00','','','','','','','','','','0',NULL,'0','0','COMMON',CURRENT_TIMESTAMP,'COMMON','COMMON',CURRENT_TIMESTAMP,'COMMON');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('80001','1','1106','出席','2024/03/30','14:00','','','','','','','','','','0',NULL,'0','0','COMMON',CURRENT_TIMESTAMP,'COMMON','COMMON',CURRENT_TIMESTAMP,'COMMON');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('80001','1','1201','出席','2024/03/31','14:00','','','','','','','','','','0',NULL,'0','0','COMMON',CURRENT_TIMESTAMP,'COMMON','COMMON',CURRENT_TIMESTAMP,'COMMON');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('80001','1','1202','出席','2024/03/31','14:00','','','','','','','','','','0',NULL,'0','0','COMMON',CURRENT_TIMESTAMP,'COMMON','COMMON',CURRENT_TIMESTAMP,'COMMON');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('80001','1','1203','出席','2024/03/31','14:00','','','','','','','','','','0',NULL,'0','0','COMMON',CURRENT_TIMESTAMP,'COMMON','COMMON',CURRENT_TIMESTAMP,'COMMON');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('80001','1','1205','出席','2024/03/31','14:00','','','','','','','','','','0',NULL,'0','0','COMMON',CURRENT_TIMESTAMP,'COMMON','COMMON',CURRENT_TIMESTAMP,'COMMON');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('80001','1','1206','出席','2024/03/31','14:00','','','','','','','','','','0',NULL,'0','0','COMMON',CURRENT_TIMESTAMP,'COMMON','COMMON',CURRENT_TIMESTAMP,'COMMON');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('80001','1','1208','出席','2024/03/31','14:00','','','','','','','','','','0',NULL,'0','0','COMMON',CURRENT_TIMESTAMP,'COMMON','COMMON',CURRENT_TIMESTAMP,'COMMON');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('80001','1','1301','出席','2024/03/31','14:00','','','','','','','','','','0',NULL,'0','0','COMMON',CURRENT_TIMESTAMP,'COMMON','COMMON',CURRENT_TIMESTAMP,'COMMON');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('80001','1','1302','出席','2024/03/31','14:00','','','','','','','','','','0',NULL,'0','0','COMMON',CURRENT_TIMESTAMP,'COMMON','COMMON',CURRENT_TIMESTAMP,'COMMON');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('80001','1','1303','出席','2024/03/31','14:00','','','','','','','','','','0',NULL,'0','0','COMMON',CURRENT_TIMESTAMP,'COMMON','COMMON',CURRENT_TIMESTAMP,'COMMON');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('80001','1','1305','出席','2024/03/31','14:00','','','','','','','','','','0',NULL,'0','0','COMMON',CURRENT_TIMESTAMP,'COMMON','COMMON',CURRENT_TIMESTAMP,'COMMON');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('80001','1','1306','出席','2024/03/31','14:00','','','','','','','','','','0',NULL,'0','0','COMMON',CURRENT_TIMESTAMP,'COMMON','COMMON',CURRENT_TIMESTAMP,'COMMON');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('80001','1','1401','出席','2024/03/31','14:00','','','','','','','','','','0',NULL,'0','0','COMMON',CURRENT_TIMESTAMP,'COMMON','COMMON',CURRENT_TIMESTAMP,'COMMON');</v>
      </c>
    </row>
    <row r="23" spans="1:4">
      <c r="A23" s="65"/>
      <c r="B23"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('80001','1','1402','出席','2024/03/31','14:00','','','','','','','','','','0',NULL,'0','0','COMMON',CURRENT_TIMESTAMP,'COMMON','COMMON',CURRENT_TIMESTAMP,'COMMON');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('80001','1','1403','出席','2024/03/31','14:00','','','','','','','','','','0',NULL,'0','0','COMMON',CURRENT_TIMESTAMP,'COMMON','COMMON',CURRENT_TIMESTAMP,'COMMON');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('80001','1','1405','出席','2024/03/31','14:00','','','','','','','','','','0',NULL,'0','0','COMMON',CURRENT_TIMESTAMP,'COMMON','COMMON',CURRENT_TIMESTAMP,'COMMON');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('80001','1','1406','出席','2024/03/31','14:00','','','','','','','','','','0',NULL,'0','0','COMMON',CURRENT_TIMESTAMP,'COMMON','COMMON',CURRENT_TIMESTAMP,'COMMON');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('80001','1','1408','出席','2024/03/31','14:00','','','','','','','','','','0',NULL,'0','0','COMMON',CURRENT_TIMESTAMP,'COMMON','COMMON',CURRENT_TIMESTAMP,'COMMON');</v>
      </c>
      <c r="C23" t="s">
        <v>314</v>
      </c>
      <c r="D23" s="63" t="str">
        <f>_xlfn.TEXTJOIN(CHAR(10),TRUE,予約_入説会!AD107:AD156)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('80001','1','1402','出席','2024/03/31','14:00','','','','','','','','','','0',NULL,'0','0','COMMON',CURRENT_TIMESTAMP,'COMMON','COMMON',CURRENT_TIMESTAMP,'COMMON');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('80001','1','1403','出席','2024/03/31','14:00','','','','','','','','','','0',NULL,'0','0','COMMON',CURRENT_TIMESTAMP,'COMMON','COMMON',CURRENT_TIMESTAMP,'COMMON');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('80001','1','1404','出席','2024/03/31','14:00','','','','','','','','','','0',NULL,'0','0','COMMON',CURRENT_TIMESTAMP,'COMMON','COMMON',CURRENT_TIMESTAMP,'COMMON');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('80001','1','1405','出席','2024/03/31','14:00','','','','','','','','','','0',NULL,'0','0','COMMON',CURRENT_TIMESTAMP,'COMMON','COMMON',CURRENT_TIMESTAMP,'COMMON');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('80001','1','1406','出席','2024/03/31','14:00','','','','','','','','','','0',NULL,'0','0','COMMON',CURRENT_TIMESTAMP,'COMMON','COMMON',CURRENT_TIMESTAMP,'COMMON');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('80001','1','1407','出席','2024/03/31','14:00','','','','','','','','','','0',NULL,'0','0','COMMON',CURRENT_TIMESTAMP,'COMMON','COMMON',CURRENT_TIMESTAMP,'COMMON');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('80001','1','1408','出席','2024/03/31','14:00','','','','','','','','','','0',NULL,'0','0','COMMON',CURRENT_TIMESTAMP,'COMMON','COMMON',CURRENT_TIMESTAMP,'COMMON');</v>
      </c>
    </row>
    <row r="24" spans="1:4">
      <c r="A24" s="65"/>
      <c r="B24" s="45" t="str">
        <f t="shared" ref="B24" si="4">IF($A$4=1, D24, "")</f>
        <v/>
      </c>
      <c r="C24" t="s">
        <v>314</v>
      </c>
      <c r="D24" s="63" t="str">
        <f>_xlfn.TEXTJOIN(CHAR(10),TRUE,予約_入説会!AD157:AD205)</f>
        <v/>
      </c>
    </row>
    <row r="25" spans="1:4">
      <c r="A25" s="65"/>
      <c r="B25" s="45" t="str">
        <f t="shared" si="3"/>
        <v/>
      </c>
      <c r="C25" t="s">
        <v>314</v>
      </c>
      <c r="D25" s="63" t="str">
        <f>_xlfn.TEXTJOIN(CHAR(10),TRUE,予約_入説会!AD206:AD257)</f>
        <v/>
      </c>
    </row>
    <row r="26" spans="1:4">
      <c r="A26" s="65"/>
      <c r="B26" s="45" t="str">
        <f t="shared" si="3"/>
        <v/>
      </c>
      <c r="C26" t="s">
        <v>314</v>
      </c>
      <c r="D26" s="63" t="str">
        <f>_xlfn.TEXTJOIN(CHAR(10),TRUE,予約_入説会!AD207:AD256)</f>
        <v/>
      </c>
    </row>
    <row r="27" spans="1:4">
      <c r="A27" s="65"/>
      <c r="B27"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('80001','2','101','出席','2024/04/15','10:00','','','','','','','','','0','0',NULL,'0','0','COMMON',CURRENT_TIMESTAMP,'COMMON','COMMON',CURRENT_TIMESTAMP,'COMMON');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('80001','2','102','出席','2024/04/16','10:00','','','','','','','','','0','0',NULL,'0','0','COMMON',CURRENT_TIMESTAMP,'COMMON','COMMON',CURRENT_TIMESTAMP,'COMMON');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('80001','2','103','出席','2024/04/17','09:00','','','','','','','','','0','0',NULL,'0','0','COMMON',CURRENT_TIMESTAMP,'COMMON','COMMON',CURRENT_TIMESTAMP,'COMMON');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('80001','2','201','出席','2024/04/18','10:00','','','','','','','','','0','0',NULL,'0','0','COMMON',CURRENT_TIMESTAMP,'COMMON','COMMON',CURRENT_TIMESTAMP,'COMMON');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('80001','2','202','出席','2024/04/19','10:00','','','','','','','','','0','0',NULL,'0','0','COMMON',CURRENT_TIMESTAMP,'COMMON','COMMON',CURRENT_TIMESTAMP,'COMMON');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('80001','2','203','出席','2024/04/15','10:00','','','','','','','','','0','0',NULL,'0','0','COMMON',CURRENT_TIMESTAMP,'COMMON','COMMON',CURRENT_TIMESTAMP,'COMMON');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('80001','2','204','出席','2024/04/16','10:00','','','','','','','','','0','0',NULL,'0','0','COMMON',CURRENT_TIMESTAMP,'COMMON','COMMON',CURRENT_TIMESTAMP,'COMMON');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('80001','2','205','出席','2024/04/17','10:00','','','','','','','','','0','0',NULL,'0','0','COMMON',CURRENT_TIMESTAMP,'COMMON','COMMON',CURRENT_TIMESTAMP,'COMMON');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('80001','2','206','出席','2024/04/15','09:00','','','','','','','','','0','0',NULL,'0','0','COMMON',CURRENT_TIMESTAMP,'COMMON','COMMON',CURRENT_TIMESTAMP,'COMMON');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('80001','2','207','出席','2024/04/16','09:00','','','','','','','','','0','0',NULL,'0','0','COMMON',CURRENT_TIMESTAMP,'COMMON','COMMON',CURRENT_TIMESTAMP,'COMMON');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('80001','2','208','出席','2024/04/17','13:00','','','','','','','','','0','0',NULL,'0','0','COMMON',CURRENT_TIMESTAMP,'COMMON','COMMON',CURRENT_TIMESTAMP,'COMMON');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('80001','2','301','出席','2024/04/19','10:00','','','','','','','','','0','0',NULL,'0','0','COMMON',CURRENT_TIMESTAMP,'COMMON','COMMON',CURRENT_TIMESTAMP,'COMMON');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('80001','2','302','出席','2024/04/15','10:00','','','','','','','','','0','0',NULL,'0','0','COMMON',CURRENT_TIMESTAMP,'COMMON','COMMON',CURRENT_TIMESTAMP,'COMMON');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('80001','2','303','出席','2024/04/16','10:00','','','','','','','','','0','0',NULL,'0','0','COMMON',CURRENT_TIMESTAMP,'COMMON','COMMON',CURRENT_TIMESTAMP,'COMMON');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('80001','2','304','出席','2024/04/19','14:00','','','','','','','','','0','0',NULL,'0','0','COMMON',CURRENT_TIMESTAMP,'COMMON','COMMON',CURRENT_TIMESTAMP,'COMMON');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('80001','2','305','出席','2024/04/18','09:00','','','','','','','','','0','0',NULL,'0','0','COMMON',CURRENT_TIMESTAMP,'COMMON','COMMON',CURRENT_TIMESTAMP,'COMMON');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('80001','2','306','出席','2024/04/18','13:00','','','','','','','','','0','0',NULL,'0','0','COMMON',CURRENT_TIMESTAMP,'COMMON','COMMON',CURRENT_TIMESTAMP,'COMMON');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('80001','2','307','出席','2024/04/19','09:00','','','','','','','','','0','0',NULL,'0','0','COMMON',CURRENT_TIMESTAMP,'COMMON','COMMON',CURRENT_TIMESTAMP,'COMMON');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('80001','2','308','出席','2024/04/15','13:00','','','','','','','','','0','0',NULL,'0','0','COMMON',CURRENT_TIMESTAMP,'COMMON','COMMON',CURRENT_TIMESTAMP,'COMMON');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('80001','2','401','出席','2024/04/15','09:00','','','','','','','','','0','0',NULL,'0','0','COMMON',CURRENT_TIMESTAMP,'COMMON','COMMON',CURRENT_TIMESTAMP,'COMMON');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('80001','2','402','出席','2024/04/16','13:00','','','','','','','','','0','0',NULL,'0','0','COMMON',CURRENT_TIMESTAMP,'COMMON','COMMON',CURRENT_TIMESTAMP,'COMMON');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('80001','2','403','出席','2024/04/17','10:00','','','','','','','','','0','0',NULL,'0','0','COMMON',CURRENT_TIMESTAMP,'COMMON','COMMON',CURRENT_TIMESTAMP,'COMMON');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('80001','2','404','出席','2024/04/18','10:00','','','','','','','','','0','0',NULL,'0','0','COMMON',CURRENT_TIMESTAMP,'COMMON','COMMON',CURRENT_TIMESTAMP,'COMMON');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('80001','2','405','出席','2024/04/19','10:00','','','','','','','','','0','0',NULL,'0','0','COMMON',CURRENT_TIMESTAMP,'COMMON','COMMON',CURRENT_TIMESTAMP,'COMMON');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('80001','2','406','出席','2024/04/16','09:00','','','','','','','','','0','0',NULL,'0','0','COMMON',CURRENT_TIMESTAMP,'COMMON','COMMON',CURRENT_TIMESTAMP,'COMMON');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('80001','2','407','出席','2024/04/17','09:00','','','','','','','','','0','0',NULL,'0','0','COMMON',CURRENT_TIMESTAMP,'COMMON','COMMON',CURRENT_TIMESTAMP,'COMMON');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('80001','2','408','出席','2024/04/18','09:00','','','','','','','','','0','0',NULL,'0','0','COMMON',CURRENT_TIMESTAMP,'COMMON','COMMON',CURRENT_TIMESTAMP,'COMMON');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('80001','2','501','出席','2024/04/16','14:00','','','','','','','','','0','0',NULL,'0','0','COMMON',CURRENT_TIMESTAMP,'COMMON','COMMON',CURRENT_TIMESTAMP,'COMMON');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('80001','2','502','出席','2024/04/17','14:00','','','','','','','','','0','0',NULL,'0','0','COMMON',CURRENT_TIMESTAMP,'COMMON','COMMON',CURRENT_TIMESTAMP,'COMMON');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('80001','2','503','出席','2024/04/18','10:00','','','','','','','','','0','0',NULL,'0','0','COMMON',CURRENT_TIMESTAMP,'COMMON','COMMON',CURRENT_TIMESTAMP,'COMMON');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('80001','2','504','出席','2024/04/19','13:00','','','','','','','','','0','0',NULL,'0','0','COMMON',CURRENT_TIMESTAMP,'COMMON','COMMON',CURRENT_TIMESTAMP,'COMMON');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('80001','2','505','出席','2024/04/15','14:00','','','','','','','','','0','0',NULL,'0','0','COMMON',CURRENT_TIMESTAMP,'COMMON','COMMON',CURRENT_TIMESTAMP,'COMMON');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('80001','2','506','出席','2024/04/19','09:00','','','','','','','','','0','0',NULL,'0','0','COMMON',CURRENT_TIMESTAMP,'COMMON','COMMON',CURRENT_TIMESTAMP,'COMMON');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('80001','2','507','出席','2024/04/16','09:00','','','','','','','','','0','0',NULL,'0','0','COMMON',CURRENT_TIMESTAMP,'COMMON','COMMON',CURRENT_TIMESTAMP,'COMMON');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('80001','2','508','出席','2024/04/15','09:00','','','','','','','','','0','0',NULL,'0','0','COMMON',CURRENT_TIMESTAMP,'COMMON','COMMON',CURRENT_TIMESTAMP,'COMMON');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('80001','2','601','出席','2024/04/17','14:00','','','','','','','','','0','0',NULL,'0','0','COMMON',CURRENT_TIMESTAMP,'COMMON','COMMON',CURRENT_TIMESTAMP,'COMMON');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('80001','2','602','出席','2024/04/18','13:00','','','','','','','','','0','0',NULL,'0','0','COMMON',CURRENT_TIMESTAMP,'COMMON','COMMON',CURRENT_TIMESTAMP,'COMMON');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('80001','2','603','出席','2024/04/19','13:00','','','','','','','','','0','0',NULL,'0','0','COMMON',CURRENT_TIMESTAMP,'COMMON','COMMON',CURRENT_TIMESTAMP,'COMMON');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('80001','2','604','出席','2024/04/15','13:00','','','','','','','','','0','0',NULL,'0','0','COMMON',CURRENT_TIMESTAMP,'COMMON','COMMON',CURRENT_TIMESTAMP,'COMMON');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('80001','2','605','出席','2024/04/16','13:00','','','','','','','','','0','0',NULL,'0','0','COMMON',CURRENT_TIMESTAMP,'COMMON','COMMON',CURRENT_TIMESTAMP,'COMMON');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('80001','2','606','出席','2024/04/17','09:00','','','','','','','','','0','0',NULL,'0','0','COMMON',CURRENT_TIMESTAMP,'COMMON','COMMON',CURRENT_TIMESTAMP,'COMMON');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('80001','2','607','出席','2024/04/18','09:00','','','','','','','','','0','0',NULL,'0','0','COMMON',CURRENT_TIMESTAMP,'COMMON','COMMON',CURRENT_TIMESTAMP,'COMMON');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('80001','2','608','出席','2024/04/19','09:00','','','','','','','','','0','0',NULL,'0','0','COMMON',CURRENT_TIMESTAMP,'COMMON','COMMON',CURRENT_TIMESTAMP,'COMMON');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('80001','2','701','出席','2024/04/18','14:00','','','','','','','','','0','0',NULL,'0','0','COMMON',CURRENT_TIMESTAMP,'COMMON','COMMON',CURRENT_TIMESTAMP,'COMMON');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('80001','2','702','出席','2024/04/17','10:00','','','','','','','','','0','0',NULL,'0','0','COMMON',CURRENT_TIMESTAMP,'COMMON','COMMON',CURRENT_TIMESTAMP,'COMMON');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('80001','2','703','出席','2024/04/15','14:00','','','','','','','','','0','0',NULL,'0','0','COMMON',CURRENT_TIMESTAMP,'COMMON','COMMON',CURRENT_TIMESTAMP,'COMMON');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('80001','2','704','出席','2024/04/16','14:00','','','','','','','','','0','0',NULL,'0','0','COMMON',CURRENT_TIMESTAMP,'COMMON','COMMON',CURRENT_TIMESTAMP,'COMMON');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('80001','2','705','出席','2024/04/17','13:00','','','','','','','','','0','0',NULL,'0','0','COMMON',CURRENT_TIMESTAMP,'COMMON','COMMON',CURRENT_TIMESTAMP,'COMMON');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('80001','2','706','出席','2024/04/15','09:00','','','','','','','','','0','0',NULL,'0','0','COMMON',CURRENT_TIMESTAMP,'COMMON','COMMON',CURRENT_TIMESTAMP,'COMMON');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('80001','2','707','出席','2024/04/16','09:00','','','','','','','','','0','0',NULL,'0','0','COMMON',CURRENT_TIMESTAMP,'COMMON','COMMON',CURRENT_TIMESTAMP,'COMMON');</v>
      </c>
      <c r="C27" t="s">
        <v>314</v>
      </c>
      <c r="D27" s="63" t="str">
        <f>_xlfn.TEXTJOIN(CHAR(10),TRUE,予約_内覧会!AD4:AD56)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('80001','2','101','出席','2024/04/15','10:00','','','','','','','','','0','0',NULL,'0','0','COMMON',CURRENT_TIMESTAMP,'COMMON','COMMON',CURRENT_TIMESTAMP,'COMMON');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('80001','2','102','出席','2024/04/16','10:00','','','','','','','','','0','0',NULL,'0','0','COMMON',CURRENT_TIMESTAMP,'COMMON','COMMON',CURRENT_TIMESTAMP,'COMMON');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('80001','2','103','出席','2024/04/17','09:00','','','','','','','','','0','0',NULL,'0','0','COMMON',CURRENT_TIMESTAMP,'COMMON','COMMON',CURRENT_TIMESTAMP,'COMMON');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('80001','2','201','出席','2024/04/18','10:00','','','','','','','','','0','0',NULL,'0','0','COMMON',CURRENT_TIMESTAMP,'COMMON','COMMON',CURRENT_TIMESTAMP,'COMMON');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('80001','2','202','出席','2024/04/19','10:00','','','','','','','','','0','0',NULL,'0','0','COMMON',CURRENT_TIMESTAMP,'COMMON','COMMON',CURRENT_TIMESTAMP,'COMMON');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('80001','2','203','出席','2024/04/15','10:00','','','','','','','','','0','0',NULL,'0','0','COMMON',CURRENT_TIMESTAMP,'COMMON','COMMON',CURRENT_TIMESTAMP,'COMMON');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('80001','2','204','出席','2024/04/16','10:00','','','','','','','','','0','0',NULL,'0','0','COMMON',CURRENT_TIMESTAMP,'COMMON','COMMON',CURRENT_TIMESTAMP,'COMMON');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('80001','2','205','出席','2024/04/17','10:00','','','','','','','','','0','0',NULL,'0','0','COMMON',CURRENT_TIMESTAMP,'COMMON','COMMON',CURRENT_TIMESTAMP,'COMMON');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('80001','2','206','出席','2024/04/15','09:00','','','','','','','','','0','0',NULL,'0','0','COMMON',CURRENT_TIMESTAMP,'COMMON','COMMON',CURRENT_TIMESTAMP,'COMMON');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('80001','2','207','出席','2024/04/16','09:00','','','','','','','','','0','0',NULL,'0','0','COMMON',CURRENT_TIMESTAMP,'COMMON','COMMON',CURRENT_TIMESTAMP,'COMMON');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('80001','2','208','出席','2024/04/17','13:00','','','','','','','','','0','0',NULL,'0','0','COMMON',CURRENT_TIMESTAMP,'COMMON','COMMON',CURRENT_TIMESTAMP,'COMMON');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('80001','2','301','出席','2024/04/19','10:00','','','','','','','','','0','0',NULL,'0','0','COMMON',CURRENT_TIMESTAMP,'COMMON','COMMON',CURRENT_TIMESTAMP,'COMMON');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('80001','2','302','出席','2024/04/15','10:00','','','','','','','','','0','0',NULL,'0','0','COMMON',CURRENT_TIMESTAMP,'COMMON','COMMON',CURRENT_TIMESTAMP,'COMMON');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('80001','2','303','出席','2024/04/16','10:00','','','','','','','','','0','0',NULL,'0','0','COMMON',CURRENT_TIMESTAMP,'COMMON','COMMON',CURRENT_TIMESTAMP,'COMMON');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('80001','2','304','出席','2024/04/19','14:00','','','','','','','','','0','0',NULL,'0','0','COMMON',CURRENT_TIMESTAMP,'COMMON','COMMON',CURRENT_TIMESTAMP,'COMMON');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('80001','2','305','出席','2024/04/18','09:00','','','','','','','','','0','0',NULL,'0','0','COMMON',CURRENT_TIMESTAMP,'COMMON','COMMON',CURRENT_TIMESTAMP,'COMMON');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('80001','2','306','出席','2024/04/18','13:00','','','','','','','','','0','0',NULL,'0','0','COMMON',CURRENT_TIMESTAMP,'COMMON','COMMON',CURRENT_TIMESTAMP,'COMMON');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('80001','2','307','出席','2024/04/19','09:00','','','','','','','','','0','0',NULL,'0','0','COMMON',CURRENT_TIMESTAMP,'COMMON','COMMON',CURRENT_TIMESTAMP,'COMMON');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('80001','2','308','出席','2024/04/15','13:00','','','','','','','','','0','0',NULL,'0','0','COMMON',CURRENT_TIMESTAMP,'COMMON','COMMON',CURRENT_TIMESTAMP,'COMMON');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('80001','2','401','出席','2024/04/15','09:00','','','','','','','','','0','0',NULL,'0','0','COMMON',CURRENT_TIMESTAMP,'COMMON','COMMON',CURRENT_TIMESTAMP,'COMMON');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('80001','2','402','出席','2024/04/16','13:00','','','','','','','','','0','0',NULL,'0','0','COMMON',CURRENT_TIMESTAMP,'COMMON','COMMON',CURRENT_TIMESTAMP,'COMMON');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('80001','2','403','出席','2024/04/17','10:00','','','','','','','','','0','0',NULL,'0','0','COMMON',CURRENT_TIMESTAMP,'COMMON','COMMON',CURRENT_TIMESTAMP,'COMMON');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('80001','2','404','出席','2024/04/18','10:00','','','','','','','','','0','0',NULL,'0','0','COMMON',CURRENT_TIMESTAMP,'COMMON','COMMON',CURRENT_TIMESTAMP,'COMMON');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('80001','2','405','出席','2024/04/19','10:00','','','','','','','','','0','0',NULL,'0','0','COMMON',CURRENT_TIMESTAMP,'COMMON','COMMON',CURRENT_TIMESTAMP,'COMMON');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('80001','2','406','出席','2024/04/16','09:00','','','','','','','','','0','0',NULL,'0','0','COMMON',CURRENT_TIMESTAMP,'COMMON','COMMON',CURRENT_TIMESTAMP,'COMMON');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('80001','2','407','出席','2024/04/17','09:00','','','','','','','','','0','0',NULL,'0','0','COMMON',CURRENT_TIMESTAMP,'COMMON','COMMON',CURRENT_TIMESTAMP,'COMMON');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('80001','2','408','出席','2024/04/18','09:00','','','','','','','','','0','0',NULL,'0','0','COMMON',CURRENT_TIMESTAMP,'COMMON','COMMON',CURRENT_TIMESTAMP,'COMMON');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('80001','2','501','出席','2024/04/16','14:00','','','','','','','','','0','0',NULL,'0','0','COMMON',CURRENT_TIMESTAMP,'COMMON','COMMON',CURRENT_TIMESTAMP,'COMMON');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('80001','2','502','出席','2024/04/17','14:00','','','','','','','','','0','0',NULL,'0','0','COMMON',CURRENT_TIMESTAMP,'COMMON','COMMON',CURRENT_TIMESTAMP,'COMMON');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('80001','2','503','出席','2024/04/18','10:00','','','','','','','','','0','0',NULL,'0','0','COMMON',CURRENT_TIMESTAMP,'COMMON','COMMON',CURRENT_TIMESTAMP,'COMMON');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('80001','2','504','出席','2024/04/19','13:00','','','','','','','','','0','0',NULL,'0','0','COMMON',CURRENT_TIMESTAMP,'COMMON','COMMON',CURRENT_TIMESTAMP,'COMMON');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('80001','2','505','出席','2024/04/15','14:00','','','','','','','','','0','0',NULL,'0','0','COMMON',CURRENT_TIMESTAMP,'COMMON','COMMON',CURRENT_TIMESTAMP,'COMMON');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('80001','2','506','出席','2024/04/19','09:00','','','','','','','','','0','0',NULL,'0','0','COMMON',CURRENT_TIMESTAMP,'COMMON','COMMON',CURRENT_TIMESTAMP,'COMMON');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('80001','2','507','出席','2024/04/16','09:00','','','','','','','','','0','0',NULL,'0','0','COMMON',CURRENT_TIMESTAMP,'COMMON','COMMON',CURRENT_TIMESTAMP,'COMMON');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('80001','2','508','出席','2024/04/15','09:00','','','','','','','','','0','0',NULL,'0','0','COMMON',CURRENT_TIMESTAMP,'COMMON','COMMON',CURRENT_TIMESTAMP,'COMMON');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('80001','2','601','出席','2024/04/17','14:00','','','','','','','','','0','0',NULL,'0','0','COMMON',CURRENT_TIMESTAMP,'COMMON','COMMON',CURRENT_TIMESTAMP,'COMMON');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('80001','2','602','出席','2024/04/18','13:00','','','','','','','','','0','0',NULL,'0','0','COMMON',CURRENT_TIMESTAMP,'COMMON','COMMON',CURRENT_TIMESTAMP,'COMMON');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('80001','2','603','出席','2024/04/19','13:00','','','','','','','','','0','0',NULL,'0','0','COMMON',CURRENT_TIMESTAMP,'COMMON','COMMON',CURRENT_TIMESTAMP,'COMMON');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('80001','2','604','出席','2024/04/15','13:00','','','','','','','','','0','0',NULL,'0','0','COMMON',CURRENT_TIMESTAMP,'COMMON','COMMON',CURRENT_TIMESTAMP,'COMMON');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('80001','2','605','出席','2024/04/16','13:00','','','','','','','','','0','0',NULL,'0','0','COMMON',CURRENT_TIMESTAMP,'COMMON','COMMON',CURRENT_TIMESTAMP,'COMMON');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('80001','2','606','出席','2024/04/17','09:00','','','','','','','','','0','0',NULL,'0','0','COMMON',CURRENT_TIMESTAMP,'COMMON','COMMON',CURRENT_TIMESTAMP,'COMMON');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('80001','2','607','出席','2024/04/18','09:00','','','','','','','','','0','0',NULL,'0','0','COMMON',CURRENT_TIMESTAMP,'COMMON','COMMON',CURRENT_TIMESTAMP,'COMMON');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('80001','2','608','出席','2024/04/19','09:00','','','','','','','','','0','0',NULL,'0','0','COMMON',CURRENT_TIMESTAMP,'COMMON','COMMON',CURRENT_TIMESTAMP,'COMMON');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('80001','2','701','出席','2024/04/18','14:00','','','','','','','','','0','0',NULL,'0','0','COMMON',CURRENT_TIMESTAMP,'COMMON','COMMON',CURRENT_TIMESTAMP,'COMMON');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('80001','2','702','出席','2024/04/17','10:00','','','','','','','','','0','0',NULL,'0','0','COMMON',CURRENT_TIMESTAMP,'COMMON','COMMON',CURRENT_TIMESTAMP,'COMMON');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('80001','2','703','出席','2024/04/15','14:00','','','','','','','','','0','0',NULL,'0','0','COMMON',CURRENT_TIMESTAMP,'COMMON','COMMON',CURRENT_TIMESTAMP,'COMMON');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('80001','2','704','出席','2024/04/16','14:00','','','','','','','','','0','0',NULL,'0','0','COMMON',CURRENT_TIMESTAMP,'COMMON','COMMON',CURRENT_TIMESTAMP,'COMMON');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('80001','2','705','出席','2024/04/17','13:00','','','','','','','','','0','0',NULL,'0','0','COMMON',CURRENT_TIMESTAMP,'COMMON','COMMON',CURRENT_TIMESTAMP,'COMMON');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('80001','2','706','出席','2024/04/15','09:00','','','','','','','','','0','0',NULL,'0','0','COMMON',CURRENT_TIMESTAMP,'COMMON','COMMON',CURRENT_TIMESTAMP,'COMMON');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('80001','2','707','出席','2024/04/16','09:00','','','','','','','','','0','0',NULL,'0','0','COMMON',CURRENT_TIMESTAMP,'COMMON','COMMON',CURRENT_TIMESTAMP,'COMMON');</v>
      </c>
    </row>
    <row r="28" spans="1:4">
      <c r="A28" s="65"/>
      <c r="B28"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('80001','2','708','出席','2024/04/17','09:00','','','','','','','','','0','0',NULL,'0','0','COMMON',CURRENT_TIMESTAMP,'COMMON','COMMON',CURRENT_TIMESTAMP,'COMMON');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('80001','2','801','出席','2024/04/19','13:00','','','','','','','','','0','0',NULL,'0','0','COMMON',CURRENT_TIMESTAMP,'COMMON','COMMON',CURRENT_TIMESTAMP,'COMMON');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('80001','2','802','出席','2024/04/15','13:00','','','','','','','','','0','0',NULL,'0','0','COMMON',CURRENT_TIMESTAMP,'COMMON','COMMON',CURRENT_TIMESTAMP,'COMMON');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('80001','2','803','出席','2024/04/16','13:00','','','','','','','','','0','0',NULL,'0','0','COMMON',CURRENT_TIMESTAMP,'COMMON','COMMON',CURRENT_TIMESTAMP,'COMMON');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('80001','2','804','出席','2024/04/17','13:00','','','','','','','','','0','0',NULL,'0','0','COMMON',CURRENT_TIMESTAMP,'COMMON','COMMON',CURRENT_TIMESTAMP,'COMMON');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('80001','2','805','出席','2024/04/18','13:00','','','','','','','','','0','0',NULL,'0','0','COMMON',CURRENT_TIMESTAMP,'COMMON','COMMON',CURRENT_TIMESTAMP,'COMMON');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('80001','2','806','出席','2024/04/18','09:00','','','','','','','','','0','0',NULL,'0','0','COMMON',CURRENT_TIMESTAMP,'COMMON','COMMON',CURRENT_TIMESTAMP,'COMMON');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('80001','2','807','出席','2024/04/19','09:00','','','','','','','','','0','0',NULL,'0','0','COMMON',CURRENT_TIMESTAMP,'COMMON','COMMON',CURRENT_TIMESTAMP,'COMMON');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('80001','2','808','出席','2024/04/15','09:00','','','','','','','','','0','0',NULL,'0','0','COMMON',CURRENT_TIMESTAMP,'COMMON','COMMON',CURRENT_TIMESTAMP,'COMMON');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('80001','2','901','出席','2024/04/15','14:00','','','','','','','','','0','0',NULL,'0','0','COMMON',CURRENT_TIMESTAMP,'COMMON','COMMON',CURRENT_TIMESTAMP,'COMMON');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('80001','2','902','出席','2024/04/16','14:00','','','','','','','','','0','0',NULL,'0','0','COMMON',CURRENT_TIMESTAMP,'COMMON','COMMON',CURRENT_TIMESTAMP,'COMMON');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('80001','2','903','出席','2024/04/17','14:00','','','','','','','','','0','0',NULL,'0','0','COMMON',CURRENT_TIMESTAMP,'COMMON','COMMON',CURRENT_TIMESTAMP,'COMMON');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('80001','2','904','出席','2024/04/18','13:00','','','','','','','','','0','0',NULL,'0','0','COMMON',CURRENT_TIMESTAMP,'COMMON','COMMON',CURRENT_TIMESTAMP,'COMMON');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('80001','2','905','出席','2024/04/19','13:00','','','','','','','','','0','0',NULL,'0','0','COMMON',CURRENT_TIMESTAMP,'COMMON','COMMON',CURRENT_TIMESTAMP,'COMMON');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('80001','2','906','出席','2024/04/16','09:00','','','','','','','','','0','0',NULL,'0','0','COMMON',CURRENT_TIMESTAMP,'COMMON','COMMON',CURRENT_TIMESTAMP,'COMMON');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('80001','2','907','出席','2024/04/17','09:00','','','','','','','','','0','0',NULL,'0','0','COMMON',CURRENT_TIMESTAMP,'COMMON','COMMON',CURRENT_TIMESTAMP,'COMMON');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('80001','2','908','出席','2024/04/18','09:00','','','','','','','','','0','0',NULL,'0','0','COMMON',CURRENT_TIMESTAMP,'COMMON','COMMON',CURRENT_TIMESTAMP,'COMMON');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('80001','2','1001','出席','2024/04/16','13:00','','','','','','','','','0','0',NULL,'0','0','COMMON',CURRENT_TIMESTAMP,'COMMON','COMMON',CURRENT_TIMESTAMP,'COMMON');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('80001','2','1002','出席','2024/04/17','13:00','','','','','','','','','0','0',NULL,'0','0','COMMON',CURRENT_TIMESTAMP,'COMMON','COMMON',CURRENT_TIMESTAMP,'COMMON');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('80001','2','1003','出席','2024/04/18','14:00','','','','','','','','','0','0',NULL,'0','0','COMMON',CURRENT_TIMESTAMP,'COMMON','COMMON',CURRENT_TIMESTAMP,'COMMON');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('80001','2','1004','出席','2024/04/19','14:00','','','','','','','','','0','0',NULL,'0','0','COMMON',CURRENT_TIMESTAMP,'COMMON','COMMON',CURRENT_TIMESTAMP,'COMMON');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('80001','2','1005','出席','2024/04/15','13:00','','','','','','','','','0','0',NULL,'0','0','COMMON',CURRENT_TIMESTAMP,'COMMON','COMMON',CURRENT_TIMESTAMP,'COMMON');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('80001','2','1006','出席','2024/04/19','09:00','','','','','','','','','0','0',NULL,'0','0','COMMON',CURRENT_TIMESTAMP,'COMMON','COMMON',CURRENT_TIMESTAMP,'COMMON');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('80001','2','1007','出席','2024/04/15','09:00','','','','','','','','','0','0',NULL,'0','0','COMMON',CURRENT_TIMESTAMP,'COMMON','COMMON',CURRENT_TIMESTAMP,'COMMON');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('80001','2','1008','出席','2024/04/16','09:00','','','','','','','','','0','0',NULL,'0','0','COMMON',CURRENT_TIMESTAMP,'COMMON','COMMON',CURRENT_TIMESTAMP,'COMMON');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('80001','2','1101','出席','2024/04/17','14:00','','','','','','','','','0','0',NULL,'0','0','COMMON',CURRENT_TIMESTAMP,'COMMON','COMMON',CURRENT_TIMESTAMP,'COMMON');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('80001','2','1102','出席','2024/04/18','13:00','','','','','','','','','0','0',NULL,'0','0','COMMON',CURRENT_TIMESTAMP,'COMMON','COMMON',CURRENT_TIMESTAMP,'COMMON');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('80001','2','1103','出席','2024/04/19','13:00','','','','','','','','','0','0',NULL,'0','0','COMMON',CURRENT_TIMESTAMP,'COMMON','COMMON',CURRENT_TIMESTAMP,'COMMON');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('80001','2','1104','出席','2024/04/15','14:00','','','','','','','','','0','0',NULL,'0','0','COMMON',CURRENT_TIMESTAMP,'COMMON','COMMON',CURRENT_TIMESTAMP,'COMMON');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('80001','2','1105','出席','2024/04/16','13:00','','','','','','','','','0','0',NULL,'0','0','COMMON',CURRENT_TIMESTAMP,'COMMON','COMMON',CURRENT_TIMESTAMP,'COMMON');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('80001','2','1106','出席','2024/04/17','09:00','','','','','','','','','0','0',NULL,'0','0','COMMON',CURRENT_TIMESTAMP,'COMMON','COMMON',CURRENT_TIMESTAMP,'COMMON');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('80001','2','1107','出席','2024/04/18','09:00','','','','','','','','','0','0',NULL,'0','0','COMMON',CURRENT_TIMESTAMP,'COMMON','COMMON',CURRENT_TIMESTAMP,'COMMON');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('80001','2','1108','出席','2024/04/16','14:00','','','','','','','','','0','0',NULL,'0','0','COMMON',CURRENT_TIMESTAMP,'COMMON','COMMON',CURRENT_TIMESTAMP,'COMMON');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('80001','2','1201','出席','2024/04/18','14:00','','','','','','','','','0','0',NULL,'0','0','COMMON',CURRENT_TIMESTAMP,'COMMON','COMMON',CURRENT_TIMESTAMP,'COMMON');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('80001','2','1202','出席','2024/04/15','13:00','','','','','','','','','0','0',NULL,'0','0','COMMON',CURRENT_TIMESTAMP,'COMMON','COMMON',CURRENT_TIMESTAMP,'COMMON');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('80001','2','1203','出席','2024/04/19','14:00','','','','','','','','','0','0',NULL,'0','0','COMMON',CURRENT_TIMESTAMP,'COMMON','COMMON',CURRENT_TIMESTAMP,'COMMON');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('80001','2','1204','出席','2024/04/16','14:00','','','','','','','','','0','0',NULL,'0','0','COMMON',CURRENT_TIMESTAMP,'COMMON','COMMON',CURRENT_TIMESTAMP,'COMMON');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('80001','2','1205','出席','2024/04/17','14:00','','','','','','','','','0','0',NULL,'0','0','COMMON',CURRENT_TIMESTAMP,'COMMON','COMMON',CURRENT_TIMESTAMP,'COMMON');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('80001','2','1206','出席','2024/04/15','10:00','','','','','','','','','0','0',NULL,'0','0','COMMON',CURRENT_TIMESTAMP,'COMMON','COMMON',CURRENT_TIMESTAMP,'COMMON');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('80001','2','1207','出席','2024/04/16','10:00','','','','','','','','','0','0',NULL,'0','0','COMMON',CURRENT_TIMESTAMP,'COMMON','COMMON',CURRENT_TIMESTAMP,'COMMON');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('80001','2','1208','出席','2024/04/17','10:00','','','','','','','','','0','0',NULL,'0','0','COMMON',CURRENT_TIMESTAMP,'COMMON','COMMON',CURRENT_TIMESTAMP,'COMMON');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('80001','2','1301','出席','2024/04/19','14:00','','','','','','','','','0','0',NULL,'0','0','COMMON',CURRENT_TIMESTAMP,'COMMON','COMMON',CURRENT_TIMESTAMP,'COMMON');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('80001','2','1302','出席','2024/04/15','14:00','','','','','','','','','0','0',NULL,'0','0','COMMON',CURRENT_TIMESTAMP,'COMMON','COMMON',CURRENT_TIMESTAMP,'COMMON');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('80001','2','1303','出席','2024/04/16','13:00','','','','','','','','','0','0',NULL,'0','0','COMMON',CURRENT_TIMESTAMP,'COMMON','COMMON',CURRENT_TIMESTAMP,'COMMON');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('80001','2','1304','出席','2024/04/17','13:00','','','','','','','','','0','0',NULL,'0','0','COMMON',CURRENT_TIMESTAMP,'COMMON','COMMON',CURRENT_TIMESTAMP,'COMMON');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('80001','2','1305','出席','2024/04/18','14:00','','','','','','','','','0','0',NULL,'0','0','COMMON',CURRENT_TIMESTAMP,'COMMON','COMMON',CURRENT_TIMESTAMP,'COMMON');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('80001','2','1306','出席','2024/04/18','10:00','','','','','','','','','0','0',NULL,'0','0','COMMON',CURRENT_TIMESTAMP,'COMMON','COMMON',CURRENT_TIMESTAMP,'COMMON');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('80001','2','1307','出席','2024/04/19','09:00','','','','','','','','','0','0',NULL,'0','0','COMMON',CURRENT_TIMESTAMP,'COMMON','COMMON',CURRENT_TIMESTAMP,'COMMON');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('80001','2','1308','出席','2024/04/15','10:00','','','','','','','','','0','0',NULL,'0','0','COMMON',CURRENT_TIMESTAMP,'COMMON','COMMON',CURRENT_TIMESTAMP,'COMMON');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('80001','2','1401','出席','2024/04/15','13:00','','','','','','','','','0','0',NULL,'0','0','COMMON',CURRENT_TIMESTAMP,'COMMON','COMMON',CURRENT_TIMESTAMP,'COMMON');</v>
      </c>
      <c r="C28" t="s">
        <v>314</v>
      </c>
      <c r="D28" s="63" t="str">
        <f>_xlfn.TEXTJOIN(CHAR(10),TRUE,予約_内覧会!AD57:AD106)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('80001','2','708','出席','2024/04/17','09:00','','','','','','','','','0','0',NULL,'0','0','COMMON',CURRENT_TIMESTAMP,'COMMON','COMMON',CURRENT_TIMESTAMP,'COMMON');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('80001','2','801','出席','2024/04/19','13:00','','','','','','','','','0','0',NULL,'0','0','COMMON',CURRENT_TIMESTAMP,'COMMON','COMMON',CURRENT_TIMESTAMP,'COMMON');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('80001','2','802','出席','2024/04/15','13:00','','','','','','','','','0','0',NULL,'0','0','COMMON',CURRENT_TIMESTAMP,'COMMON','COMMON',CURRENT_TIMESTAMP,'COMMON');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('80001','2','803','出席','2024/04/16','13:00','','','','','','','','','0','0',NULL,'0','0','COMMON',CURRENT_TIMESTAMP,'COMMON','COMMON',CURRENT_TIMESTAMP,'COMMON');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('80001','2','804','出席','2024/04/17','13:00','','','','','','','','','0','0',NULL,'0','0','COMMON',CURRENT_TIMESTAMP,'COMMON','COMMON',CURRENT_TIMESTAMP,'COMMON');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('80001','2','805','出席','2024/04/18','13:00','','','','','','','','','0','0',NULL,'0','0','COMMON',CURRENT_TIMESTAMP,'COMMON','COMMON',CURRENT_TIMESTAMP,'COMMON');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('80001','2','806','出席','2024/04/18','09:00','','','','','','','','','0','0',NULL,'0','0','COMMON',CURRENT_TIMESTAMP,'COMMON','COMMON',CURRENT_TIMESTAMP,'COMMON');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('80001','2','807','出席','2024/04/19','09:00','','','','','','','','','0','0',NULL,'0','0','COMMON',CURRENT_TIMESTAMP,'COMMON','COMMON',CURRENT_TIMESTAMP,'COMMON');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('80001','2','808','出席','2024/04/15','09:00','','','','','','','','','0','0',NULL,'0','0','COMMON',CURRENT_TIMESTAMP,'COMMON','COMMON',CURRENT_TIMESTAMP,'COMMON');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('80001','2','901','出席','2024/04/15','14:00','','','','','','','','','0','0',NULL,'0','0','COMMON',CURRENT_TIMESTAMP,'COMMON','COMMON',CURRENT_TIMESTAMP,'COMMON');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('80001','2','902','出席','2024/04/16','14:00','','','','','','','','','0','0',NULL,'0','0','COMMON',CURRENT_TIMESTAMP,'COMMON','COMMON',CURRENT_TIMESTAMP,'COMMON');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('80001','2','903','出席','2024/04/17','14:00','','','','','','','','','0','0',NULL,'0','0','COMMON',CURRENT_TIMESTAMP,'COMMON','COMMON',CURRENT_TIMESTAMP,'COMMON');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('80001','2','904','出席','2024/04/18','13:00','','','','','','','','','0','0',NULL,'0','0','COMMON',CURRENT_TIMESTAMP,'COMMON','COMMON',CURRENT_TIMESTAMP,'COMMON');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('80001','2','905','出席','2024/04/19','13:00','','','','','','','','','0','0',NULL,'0','0','COMMON',CURRENT_TIMESTAMP,'COMMON','COMMON',CURRENT_TIMESTAMP,'COMMON');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('80001','2','906','出席','2024/04/16','09:00','','','','','','','','','0','0',NULL,'0','0','COMMON',CURRENT_TIMESTAMP,'COMMON','COMMON',CURRENT_TIMESTAMP,'COMMON');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('80001','2','907','出席','2024/04/17','09:00','','','','','','','','','0','0',NULL,'0','0','COMMON',CURRENT_TIMESTAMP,'COMMON','COMMON',CURRENT_TIMESTAMP,'COMMON');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('80001','2','908','出席','2024/04/18','09:00','','','','','','','','','0','0',NULL,'0','0','COMMON',CURRENT_TIMESTAMP,'COMMON','COMMON',CURRENT_TIMESTAMP,'COMMON');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('80001','2','1001','出席','2024/04/16','13:00','','','','','','','','','0','0',NULL,'0','0','COMMON',CURRENT_TIMESTAMP,'COMMON','COMMON',CURRENT_TIMESTAMP,'COMMON');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('80001','2','1002','出席','2024/04/17','13:00','','','','','','','','','0','0',NULL,'0','0','COMMON',CURRENT_TIMESTAMP,'COMMON','COMMON',CURRENT_TIMESTAMP,'COMMON');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('80001','2','1003','出席','2024/04/18','14:00','','','','','','','','','0','0',NULL,'0','0','COMMON',CURRENT_TIMESTAMP,'COMMON','COMMON',CURRENT_TIMESTAMP,'COMMON');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('80001','2','1004','出席','2024/04/19','14:00','','','','','','','','','0','0',NULL,'0','0','COMMON',CURRENT_TIMESTAMP,'COMMON','COMMON',CURRENT_TIMESTAMP,'COMMON');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('80001','2','1005','出席','2024/04/15','13:00','','','','','','','','','0','0',NULL,'0','0','COMMON',CURRENT_TIMESTAMP,'COMMON','COMMON',CURRENT_TIMESTAMP,'COMMON');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('80001','2','1006','出席','2024/04/19','09:00','','','','','','','','','0','0',NULL,'0','0','COMMON',CURRENT_TIMESTAMP,'COMMON','COMMON',CURRENT_TIMESTAMP,'COMMON');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('80001','2','1007','出席','2024/04/15','09:00','','','','','','','','','0','0',NULL,'0','0','COMMON',CURRENT_TIMESTAMP,'COMMON','COMMON',CURRENT_TIMESTAMP,'COMMON');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('80001','2','1008','出席','2024/04/16','09:00','','','','','','','','','0','0',NULL,'0','0','COMMON',CURRENT_TIMESTAMP,'COMMON','COMMON',CURRENT_TIMESTAMP,'COMMON');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('80001','2','1101','出席','2024/04/17','14:00','','','','','','','','','0','0',NULL,'0','0','COMMON',CURRENT_TIMESTAMP,'COMMON','COMMON',CURRENT_TIMESTAMP,'COMMON');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('80001','2','1102','出席','2024/04/18','13:00','','','','','','','','','0','0',NULL,'0','0','COMMON',CURRENT_TIMESTAMP,'COMMON','COMMON',CURRENT_TIMESTAMP,'COMMON');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('80001','2','1103','出席','2024/04/19','13:00','','','','','','','','','0','0',NULL,'0','0','COMMON',CURRENT_TIMESTAMP,'COMMON','COMMON',CURRENT_TIMESTAMP,'COMMON');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('80001','2','1104','出席','2024/04/15','14:00','','','','','','','','','0','0',NULL,'0','0','COMMON',CURRENT_TIMESTAMP,'COMMON','COMMON',CURRENT_TIMESTAMP,'COMMON');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('80001','2','1105','出席','2024/04/16','13:00','','','','','','','','','0','0',NULL,'0','0','COMMON',CURRENT_TIMESTAMP,'COMMON','COMMON',CURRENT_TIMESTAMP,'COMMON');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('80001','2','1106','出席','2024/04/17','09:00','','','','','','','','','0','0',NULL,'0','0','COMMON',CURRENT_TIMESTAMP,'COMMON','COMMON',CURRENT_TIMESTAMP,'COMMON');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('80001','2','1107','出席','2024/04/18','09:00','','','','','','','','','0','0',NULL,'0','0','COMMON',CURRENT_TIMESTAMP,'COMMON','COMMON',CURRENT_TIMESTAMP,'COMMON');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('80001','2','1108','出席','2024/04/16','14:00','','','','','','','','','0','0',NULL,'0','0','COMMON',CURRENT_TIMESTAMP,'COMMON','COMMON',CURRENT_TIMESTAMP,'COMMON');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('80001','2','1201','出席','2024/04/18','14:00','','','','','','','','','0','0',NULL,'0','0','COMMON',CURRENT_TIMESTAMP,'COMMON','COMMON',CURRENT_TIMESTAMP,'COMMON');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('80001','2','1202','出席','2024/04/15','13:00','','','','','','','','','0','0',NULL,'0','0','COMMON',CURRENT_TIMESTAMP,'COMMON','COMMON',CURRENT_TIMESTAMP,'COMMON');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('80001','2','1203','出席','2024/04/19','14:00','','','','','','','','','0','0',NULL,'0','0','COMMON',CURRENT_TIMESTAMP,'COMMON','COMMON',CURRENT_TIMESTAMP,'COMMON');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('80001','2','1204','出席','2024/04/16','14:00','','','','','','','','','0','0',NULL,'0','0','COMMON',CURRENT_TIMESTAMP,'COMMON','COMMON',CURRENT_TIMESTAMP,'COMMON');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('80001','2','1205','出席','2024/04/17','14:00','','','','','','','','','0','0',NULL,'0','0','COMMON',CURRENT_TIMESTAMP,'COMMON','COMMON',CURRENT_TIMESTAMP,'COMMON');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('80001','2','1206','出席','2024/04/15','10:00','','','','','','','','','0','0',NULL,'0','0','COMMON',CURRENT_TIMESTAMP,'COMMON','COMMON',CURRENT_TIMESTAMP,'COMMON');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('80001','2','1207','出席','2024/04/16','10:00','','','','','','','','','0','0',NULL,'0','0','COMMON',CURRENT_TIMESTAMP,'COMMON','COMMON',CURRENT_TIMESTAMP,'COMMON');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('80001','2','1208','出席','2024/04/17','10:00','','','','','','','','','0','0',NULL,'0','0','COMMON',CURRENT_TIMESTAMP,'COMMON','COMMON',CURRENT_TIMESTAMP,'COMMON');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('80001','2','1301','出席','2024/04/19','14:00','','','','','','','','','0','0',NULL,'0','0','COMMON',CURRENT_TIMESTAMP,'COMMON','COMMON',CURRENT_TIMESTAMP,'COMMON');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('80001','2','1302','出席','2024/04/15','14:00','','','','','','','','','0','0',NULL,'0','0','COMMON',CURRENT_TIMESTAMP,'COMMON','COMMON',CURRENT_TIMESTAMP,'COMMON');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('80001','2','1303','出席','2024/04/16','13:00','','','','','','','','','0','0',NULL,'0','0','COMMON',CURRENT_TIMESTAMP,'COMMON','COMMON',CURRENT_TIMESTAMP,'COMMON');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('80001','2','1304','出席','2024/04/17','13:00','','','','','','','','','0','0',NULL,'0','0','COMMON',CURRENT_TIMESTAMP,'COMMON','COMMON',CURRENT_TIMESTAMP,'COMMON');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('80001','2','1305','出席','2024/04/18','14:00','','','','','','','','','0','0',NULL,'0','0','COMMON',CURRENT_TIMESTAMP,'COMMON','COMMON',CURRENT_TIMESTAMP,'COMMON');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('80001','2','1306','出席','2024/04/18','10:00','','','','','','','','','0','0',NULL,'0','0','COMMON',CURRENT_TIMESTAMP,'COMMON','COMMON',CURRENT_TIMESTAMP,'COMMON');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('80001','2','1307','出席','2024/04/19','09:00','','','','','','','','','0','0',NULL,'0','0','COMMON',CURRENT_TIMESTAMP,'COMMON','COMMON',CURRENT_TIMESTAMP,'COMMON');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('80001','2','1308','出席','2024/04/15','10:00','','','','','','','','','0','0',NULL,'0','0','COMMON',CURRENT_TIMESTAMP,'COMMON','COMMON',CURRENT_TIMESTAMP,'COMMON');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('80001','2','1401','出席','2024/04/15','13:00','','','','','','','','','0','0',NULL,'0','0','COMMON',CURRENT_TIMESTAMP,'COMMON','COMMON',CURRENT_TIMESTAMP,'COMMON');</v>
      </c>
    </row>
    <row r="29" spans="1:4">
      <c r="A29" s="65"/>
      <c r="B29"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('80001','2','1402','出席','2024/04/19','10:00','','','','','','','','','0','0',NULL,'0','0','COMMON',CURRENT_TIMESTAMP,'COMMON','COMMON',CURRENT_TIMESTAMP,'COMMON');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('80001','2','1403','出席','2024/04/17','13:00','','','','','','','','','0','0',NULL,'0','0','COMMON',CURRENT_TIMESTAMP,'COMMON','COMMON',CURRENT_TIMESTAMP,'COMMON');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('80001','2','1404','出席','2024/04/18','13:00','','','','','','','','','0','0',NULL,'0','0','COMMON',CURRENT_TIMESTAMP,'COMMON','COMMON',CURRENT_TIMESTAMP,'COMMON');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('80001','2','1405','出席','2024/04/19','13:00','','','','','','','','','0','0',NULL,'0','0','COMMON',CURRENT_TIMESTAMP,'COMMON','COMMON',CURRENT_TIMESTAMP,'COMMON');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('80001','2','1406','出席','2024/04/16','10:00','','','','','','','','','0','0',NULL,'0','0','COMMON',CURRENT_TIMESTAMP,'COMMON','COMMON',CURRENT_TIMESTAMP,'COMMON');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('80001','2','1407','出席','2024/04/17','10:00','','','','','','','','','0','0',NULL,'0','0','COMMON',CURRENT_TIMESTAMP,'COMMON','COMMON',CURRENT_TIMESTAMP,'COMMON');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('80001','2','1408','出席','2024/04/18','10:00','','','','','','','','','0','0',NULL,'0','0','COMMON',CURRENT_TIMESTAMP,'COMMON','COMMON',CURRENT_TIMESTAMP,'COMMON');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('80001','2','','出席','*','*','','','','','','','','','0','0',NULL,'0','0','COMMON',CURRENT_TIMESTAMP,'COMMON','COMMON',CURRENT_TIMESTAMP,'COMMON');</v>
      </c>
      <c r="C29" t="s">
        <v>314</v>
      </c>
      <c r="D29" s="63" t="str">
        <f>_xlfn.TEXTJOIN(CHAR(10),TRUE,予約_内覧会!AD107:AD156)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('80001','2','1402','出席','2024/04/19','10:00','','','','','','','','','0','0',NULL,'0','0','COMMON',CURRENT_TIMESTAMP,'COMMON','COMMON',CURRENT_TIMESTAMP,'COMMON');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('80001','2','1403','出席','2024/04/17','13:00','','','','','','','','','0','0',NULL,'0','0','COMMON',CURRENT_TIMESTAMP,'COMMON','COMMON',CURRENT_TIMESTAMP,'COMMON');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('80001','2','1404','出席','2024/04/18','13:00','','','','','','','','','0','0',NULL,'0','0','COMMON',CURRENT_TIMESTAMP,'COMMON','COMMON',CURRENT_TIMESTAMP,'COMMON');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('80001','2','1405','出席','2024/04/19','13:00','','','','','','','','','0','0',NULL,'0','0','COMMON',CURRENT_TIMESTAMP,'COMMON','COMMON',CURRENT_TIMESTAMP,'COMMON');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('80001','2','1406','出席','2024/04/16','10:00','','','','','','','','','0','0',NULL,'0','0','COMMON',CURRENT_TIMESTAMP,'COMMON','COMMON',CURRENT_TIMESTAMP,'COMMON');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('80001','2','1407','出席','2024/04/17','10:00','','','','','','','','','0','0',NULL,'0','0','COMMON',CURRENT_TIMESTAMP,'COMMON','COMMON',CURRENT_TIMESTAMP,'COMMON');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('80001','2','1408','出席','2024/04/18','10:00','','','','','','','','','0','0',NULL,'0','0','COMMON',CURRENT_TIMESTAMP,'COMMON','COMMON',CURRENT_TIMESTAMP,'COMMON');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('80001','2','','出席','*','*','','','','','','','','','0','0',NULL,'0','0','COMMON',CURRENT_TIMESTAMP,'COMMON','COMMON',CURRENT_TIMESTAMP,'COMMON');</v>
      </c>
    </row>
    <row r="30" spans="1:4">
      <c r="A30" s="65"/>
      <c r="B30" s="45" t="str">
        <f t="shared" si="3"/>
        <v/>
      </c>
      <c r="C30" t="s">
        <v>314</v>
      </c>
      <c r="D30" s="63" t="str">
        <f>_xlfn.TEXTJOIN(CHAR(10),TRUE,予約_内覧会!AD157:AD206)</f>
        <v/>
      </c>
    </row>
    <row r="31" spans="1:4">
      <c r="A31" s="65"/>
      <c r="B31" s="45" t="str">
        <f t="shared" si="3"/>
        <v/>
      </c>
      <c r="C31" t="s">
        <v>314</v>
      </c>
      <c r="D31" s="63" t="str">
        <f>_xlfn.TEXTJOIN(CHAR(10),TRUE,予約_内覧会!AD207:AD256)</f>
        <v/>
      </c>
    </row>
    <row r="32" spans="1:4">
      <c r="A32" s="65"/>
      <c r="B32"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('80001','3','101','出席','2024/05/09','09:00','','','','','','','','','0','0',NULL,'0','0','COMMON',CURRENT_TIMESTAMP,'COMMON','COMMON',CURRENT_TIMESTAMP,'COMMON');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('80001','3','102','出席','2024/05/09','10:00','','','','','','','','','0','0',NULL,'0','0','COMMON',CURRENT_TIMESTAMP,'COMMON','COMMON',CURRENT_TIMESTAMP,'COMMON');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('80001','3','103','出席','2024/05/10','10:00','','','','','','','','','0','0',NULL,'0','0','COMMON',CURRENT_TIMESTAMP,'COMMON','COMMON',CURRENT_TIMESTAMP,'COMMON');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('80001','3','201','出席','2024/05/10','09:00','','','','','','','','','0','0',NULL,'0','0','COMMON',CURRENT_TIMESTAMP,'COMMON','COMMON',CURRENT_TIMESTAMP,'COMMON');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('80001','3','202','出席','2024/05/11','13:00','','','','','','','','','0','0',NULL,'0','0','COMMON',CURRENT_TIMESTAMP,'COMMON','COMMON',CURRENT_TIMESTAMP,'COMMON');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('80001','3','203','出席','2024/05/09','13:00','','','','','','','','','0','0',NULL,'0','0','COMMON',CURRENT_TIMESTAMP,'COMMON','COMMON',CURRENT_TIMESTAMP,'COMMON');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('80001','3','204','出席','2024/05/09','14:00','','','','','','','','','0','0',NULL,'0','0','COMMON',CURRENT_TIMESTAMP,'COMMON','COMMON',CURRENT_TIMESTAMP,'COMMON');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('80001','3','205','出席','2024/05/10','15:00','','','','','','','','','0','0',NULL,'0','0','COMMON',CURRENT_TIMESTAMP,'COMMON','COMMON',CURRENT_TIMESTAMP,'COMMON');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('80001','3','206','出席','2024/05/09','13:00','','','','','','','','','0','0',NULL,'0','0','COMMON',CURRENT_TIMESTAMP,'COMMON','COMMON',CURRENT_TIMESTAMP,'COMMON');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('80001','3','207','出席','2024/05/09','14:00','','','','','','','','','0','0',NULL,'0','0','COMMON',CURRENT_TIMESTAMP,'COMMON','COMMON',CURRENT_TIMESTAMP,'COMMON');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('80001','3','208','出席','2024/05/10','14:00','','','','','','','','','0','0',NULL,'0','0','COMMON',CURRENT_TIMESTAMP,'COMMON','COMMON',CURRENT_TIMESTAMP,'COMMON');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('80001','3','301','出席','2024/05/11','11:00','','','','','','','','','0','0',NULL,'0','0','COMMON',CURRENT_TIMESTAMP,'COMMON','COMMON',CURRENT_TIMESTAMP,'COMMON');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('80001','3','302','出席','2024/05/09','09:00','','','','','','','','','0','0',NULL,'0','0','COMMON',CURRENT_TIMESTAMP,'COMMON','COMMON',CURRENT_TIMESTAMP,'COMMON');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('80001','3','303','出席','2024/05/09','10:00','','','','','','','','','0','0',NULL,'0','0','COMMON',CURRENT_TIMESTAMP,'COMMON','COMMON',CURRENT_TIMESTAMP,'COMMON');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('80001','3','304','出席','2024/05/10','15:00','','','','','','','','','0','0',NULL,'0','0','COMMON',CURRENT_TIMESTAMP,'COMMON','COMMON',CURRENT_TIMESTAMP,'COMMON');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('80001','3','305','出席','2024/05/10','11:00','','','','','','','','','0','0',NULL,'0','0','COMMON',CURRENT_TIMESTAMP,'COMMON','COMMON',CURRENT_TIMESTAMP,'COMMON');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('80001','3','307','出席','2024/05/11','14:00','','','','','','','','','0','0',NULL,'0','0','COMMON',CURRENT_TIMESTAMP,'COMMON','COMMON',CURRENT_TIMESTAMP,'COMMON');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('80001','3','308','出席','2024/05/09','13:00','','','','','','','','','0','0',NULL,'0','0','COMMON',CURRENT_TIMESTAMP,'COMMON','COMMON',CURRENT_TIMESTAMP,'COMMON');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('80001','3','401','出席','2024/05/09','14:00','','','','','','','','','0','0',NULL,'0','0','COMMON',CURRENT_TIMESTAMP,'COMMON','COMMON',CURRENT_TIMESTAMP,'COMMON');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('80001','3','402','出席','2024/05/09','15:00','','','','','','','','','0','0',NULL,'0','0','COMMON',CURRENT_TIMESTAMP,'COMMON','COMMON',CURRENT_TIMESTAMP,'COMMON');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('80001','3','403','出席','2024/05/10','09:00','','','','','','','','','0','0',NULL,'0','0','COMMON',CURRENT_TIMESTAMP,'COMMON','COMMON',CURRENT_TIMESTAMP,'COMMON');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('80001','3','404','出席','2024/05/10','15:00','','','','','','','','','0','0',NULL,'0','0','COMMON',CURRENT_TIMESTAMP,'COMMON','COMMON',CURRENT_TIMESTAMP,'COMMON');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('80001','3','405','出席','2024/05/11','10:00','','','','','','','','','0','0',NULL,'0','0','COMMON',CURRENT_TIMESTAMP,'COMMON','COMMON',CURRENT_TIMESTAMP,'COMMON');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('80001','3','406','出席','2024/05/09','13:00','','','','','','','','','0','0',NULL,'0','0','COMMON',CURRENT_TIMESTAMP,'COMMON','COMMON',CURRENT_TIMESTAMP,'COMMON');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('80001','3','407','出席','2024/05/10','11:00','','','','','','','','','0','0',NULL,'0','0','COMMON',CURRENT_TIMESTAMP,'COMMON','COMMON',CURRENT_TIMESTAMP,'COMMON');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('80001','3','408','出席','2024/05/10','13:00','','','','','','','','','0','0',NULL,'0','0','COMMON',CURRENT_TIMESTAMP,'COMMON','COMMON',CURRENT_TIMESTAMP,'COMMON');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('80001','3','501','出席','2024/05/09','14:00','','','','','','','','','0','0',NULL,'0','0','COMMON',CURRENT_TIMESTAMP,'COMMON','COMMON',CURRENT_TIMESTAMP,'COMMON');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('80001','3','502','出席','2024/05/10','09:00','','','','','','','','','0','0',NULL,'0','0','COMMON',CURRENT_TIMESTAMP,'COMMON','COMMON',CURRENT_TIMESTAMP,'COMMON');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('80001','3','503','出席','2024/05/10','14:00','','','','','','','','','0','0',NULL,'0','0','COMMON',CURRENT_TIMESTAMP,'COMMON','COMMON',CURRENT_TIMESTAMP,'COMMON');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('80001','3','504','出席','2024/05/11','09:00','','','','','','','','','0','0',NULL,'0','0','COMMON',CURRENT_TIMESTAMP,'COMMON','COMMON',CURRENT_TIMESTAMP,'COMMON');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('80001','3','505','出席','2024/05/09','11:00','','','','','','','','','0','0',NULL,'0','0','COMMON',CURRENT_TIMESTAMP,'COMMON','COMMON',CURRENT_TIMESTAMP,'COMMON');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('80001','3','506','出席','2024/05/11','13:00','','','','','','','','','0','0',NULL,'0','0','COMMON',CURRENT_TIMESTAMP,'COMMON','COMMON',CURRENT_TIMESTAMP,'COMMON');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('80001','3','507','出席','2024/05/09','13:00','','','','','','','','','0','0',NULL,'0','0','COMMON',CURRENT_TIMESTAMP,'COMMON','COMMON',CURRENT_TIMESTAMP,'COMMON');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('80001','3','508','出席','2024/05/09','14:00','','','','','','','','','0','0',NULL,'0','0','COMMON',CURRENT_TIMESTAMP,'COMMON','COMMON',CURRENT_TIMESTAMP,'COMMON');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('80001','3','601','出席','2024/05/10','11:00','','','','','','','','','0','0',NULL,'0','0','COMMON',CURRENT_TIMESTAMP,'COMMON','COMMON',CURRENT_TIMESTAMP,'COMMON');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('80001','3','602','出席','2024/05/10','15:00','','','','','','','','','0','0',NULL,'0','0','COMMON',CURRENT_TIMESTAMP,'COMMON','COMMON',CURRENT_TIMESTAMP,'COMMON');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('80001','3','603','出席','2024/05/11','09:00','','','','','','','','','0','0',NULL,'0','0','COMMON',CURRENT_TIMESTAMP,'COMMON','COMMON',CURRENT_TIMESTAMP,'COMMON');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('80001','3','604','出席','2024/05/09','09:00','','','','','','','','','0','0',NULL,'0','0','COMMON',CURRENT_TIMESTAMP,'COMMON','COMMON',CURRENT_TIMESTAMP,'COMMON');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('80001','3','605','出席','2024/05/09','10:00','','','','','','','','','0','0',NULL,'0','0','COMMON',CURRENT_TIMESTAMP,'COMMON','COMMON',CURRENT_TIMESTAMP,'COMMON');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('80001','3','607','出席','2024/05/10','14:00','','','','','','','','','0','0',NULL,'0','0','COMMON',CURRENT_TIMESTAMP,'COMMON','COMMON',CURRENT_TIMESTAMP,'COMMON');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('80001','3','608','出席','2024/05/11','14:00','','','','','','','','','0','0',NULL,'0','0','COMMON',CURRENT_TIMESTAMP,'COMMON','COMMON',CURRENT_TIMESTAMP,'COMMON');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('80001','3','701','出席','2024/05/10','09:00','','','','','','','','','0','0',NULL,'0','0','COMMON',CURRENT_TIMESTAMP,'COMMON','COMMON',CURRENT_TIMESTAMP,'COMMON');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('80001','3','702','出席','2024/05/10','10:00','','','','','','','','','0','0',NULL,'0','0','COMMON',CURRENT_TIMESTAMP,'COMMON','COMMON',CURRENT_TIMESTAMP,'COMMON');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('80001','3','703','出席','2024/05/09','11:00','','','','','','','','','0','0',NULL,'0','0','COMMON',CURRENT_TIMESTAMP,'COMMON','COMMON',CURRENT_TIMESTAMP,'COMMON');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('80001','3','704','出席','2024/05/09','09:00','','','','','','','','','0','0',NULL,'0','0','COMMON',CURRENT_TIMESTAMP,'COMMON','COMMON',CURRENT_TIMESTAMP,'COMMON');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('80001','3','705','出席','2024/05/10','10:00','','','','','','','','','0','0',NULL,'0','0','COMMON',CURRENT_TIMESTAMP,'COMMON','COMMON',CURRENT_TIMESTAMP,'COMMON');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('80001','3','706','出席','2024/05/09','15:00','','','','','','','','','0','0',NULL,'0','0','COMMON',CURRENT_TIMESTAMP,'COMMON','COMMON',CURRENT_TIMESTAMP,'COMMON');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('80001','3','707','出席','2024/05/09','14:00','','','','','','','','','0','0',NULL,'0','0','COMMON',CURRENT_TIMESTAMP,'COMMON','COMMON',CURRENT_TIMESTAMP,'COMMON');</v>
      </c>
      <c r="C32" t="s">
        <v>314</v>
      </c>
      <c r="D32" s="63" t="str">
        <f>_xlfn.TEXTJOIN(CHAR(10),TRUE,予約_確認会!AD4:AD56)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('80001','3','101','出席','2024/05/09','09:00','','','','','','','','','0','0',NULL,'0','0','COMMON',CURRENT_TIMESTAMP,'COMMON','COMMON',CURRENT_TIMESTAMP,'COMMON');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('80001','3','102','出席','2024/05/09','10:00','','','','','','','','','0','0',NULL,'0','0','COMMON',CURRENT_TIMESTAMP,'COMMON','COMMON',CURRENT_TIMESTAMP,'COMMON');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('80001','3','103','出席','2024/05/10','10:00','','','','','','','','','0','0',NULL,'0','0','COMMON',CURRENT_TIMESTAMP,'COMMON','COMMON',CURRENT_TIMESTAMP,'COMMON');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('80001','3','201','出席','2024/05/10','09:00','','','','','','','','','0','0',NULL,'0','0','COMMON',CURRENT_TIMESTAMP,'COMMON','COMMON',CURRENT_TIMESTAMP,'COMMON');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('80001','3','202','出席','2024/05/11','13:00','','','','','','','','','0','0',NULL,'0','0','COMMON',CURRENT_TIMESTAMP,'COMMON','COMMON',CURRENT_TIMESTAMP,'COMMON');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('80001','3','203','出席','2024/05/09','13:00','','','','','','','','','0','0',NULL,'0','0','COMMON',CURRENT_TIMESTAMP,'COMMON','COMMON',CURRENT_TIMESTAMP,'COMMON');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('80001','3','204','出席','2024/05/09','14:00','','','','','','','','','0','0',NULL,'0','0','COMMON',CURRENT_TIMESTAMP,'COMMON','COMMON',CURRENT_TIMESTAMP,'COMMON');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('80001','3','205','出席','2024/05/10','15:00','','','','','','','','','0','0',NULL,'0','0','COMMON',CURRENT_TIMESTAMP,'COMMON','COMMON',CURRENT_TIMESTAMP,'COMMON');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('80001','3','206','出席','2024/05/09','13:00','','','','','','','','','0','0',NULL,'0','0','COMMON',CURRENT_TIMESTAMP,'COMMON','COMMON',CURRENT_TIMESTAMP,'COMMON');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('80001','3','207','出席','2024/05/09','14:00','','','','','','','','','0','0',NULL,'0','0','COMMON',CURRENT_TIMESTAMP,'COMMON','COMMON',CURRENT_TIMESTAMP,'COMMON');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('80001','3','208','出席','2024/05/10','14:00','','','','','','','','','0','0',NULL,'0','0','COMMON',CURRENT_TIMESTAMP,'COMMON','COMMON',CURRENT_TIMESTAMP,'COMMON');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('80001','3','301','出席','2024/05/11','11:00','','','','','','','','','0','0',NULL,'0','0','COMMON',CURRENT_TIMESTAMP,'COMMON','COMMON',CURRENT_TIMESTAMP,'COMMON');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('80001','3','302','出席','2024/05/09','09:00','','','','','','','','','0','0',NULL,'0','0','COMMON',CURRENT_TIMESTAMP,'COMMON','COMMON',CURRENT_TIMESTAMP,'COMMON');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('80001','3','303','出席','2024/05/09','10:00','','','','','','','','','0','0',NULL,'0','0','COMMON',CURRENT_TIMESTAMP,'COMMON','COMMON',CURRENT_TIMESTAMP,'COMMON');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('80001','3','304','出席','2024/05/10','15:00','','','','','','','','','0','0',NULL,'0','0','COMMON',CURRENT_TIMESTAMP,'COMMON','COMMON',CURRENT_TIMESTAMP,'COMMON');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('80001','3','305','出席','2024/05/10','11:00','','','','','','','','','0','0',NULL,'0','0','COMMON',CURRENT_TIMESTAMP,'COMMON','COMMON',CURRENT_TIMESTAMP,'COMMON');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('80001','3','307','出席','2024/05/11','14:00','','','','','','','','','0','0',NULL,'0','0','COMMON',CURRENT_TIMESTAMP,'COMMON','COMMON',CURRENT_TIMESTAMP,'COMMON');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('80001','3','308','出席','2024/05/09','13:00','','','','','','','','','0','0',NULL,'0','0','COMMON',CURRENT_TIMESTAMP,'COMMON','COMMON',CURRENT_TIMESTAMP,'COMMON');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('80001','3','401','出席','2024/05/09','14:00','','','','','','','','','0','0',NULL,'0','0','COMMON',CURRENT_TIMESTAMP,'COMMON','COMMON',CURRENT_TIMESTAMP,'COMMON');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('80001','3','402','出席','2024/05/09','15:00','','','','','','','','','0','0',NULL,'0','0','COMMON',CURRENT_TIMESTAMP,'COMMON','COMMON',CURRENT_TIMESTAMP,'COMMON');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('80001','3','403','出席','2024/05/10','09:00','','','','','','','','','0','0',NULL,'0','0','COMMON',CURRENT_TIMESTAMP,'COMMON','COMMON',CURRENT_TIMESTAMP,'COMMON');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('80001','3','404','出席','2024/05/10','15:00','','','','','','','','','0','0',NULL,'0','0','COMMON',CURRENT_TIMESTAMP,'COMMON','COMMON',CURRENT_TIMESTAMP,'COMMON');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('80001','3','405','出席','2024/05/11','10:00','','','','','','','','','0','0',NULL,'0','0','COMMON',CURRENT_TIMESTAMP,'COMMON','COMMON',CURRENT_TIMESTAMP,'COMMON');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('80001','3','406','出席','2024/05/09','13:00','','','','','','','','','0','0',NULL,'0','0','COMMON',CURRENT_TIMESTAMP,'COMMON','COMMON',CURRENT_TIMESTAMP,'COMMON');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('80001','3','407','出席','2024/05/10','11:00','','','','','','','','','0','0',NULL,'0','0','COMMON',CURRENT_TIMESTAMP,'COMMON','COMMON',CURRENT_TIMESTAMP,'COMMON');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('80001','3','408','出席','2024/05/10','13:00','','','','','','','','','0','0',NULL,'0','0','COMMON',CURRENT_TIMESTAMP,'COMMON','COMMON',CURRENT_TIMESTAMP,'COMMON');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('80001','3','501','出席','2024/05/09','14:00','','','','','','','','','0','0',NULL,'0','0','COMMON',CURRENT_TIMESTAMP,'COMMON','COMMON',CURRENT_TIMESTAMP,'COMMON');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('80001','3','502','出席','2024/05/10','09:00','','','','','','','','','0','0',NULL,'0','0','COMMON',CURRENT_TIMESTAMP,'COMMON','COMMON',CURRENT_TIMESTAMP,'COMMON');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('80001','3','503','出席','2024/05/10','14:00','','','','','','','','','0','0',NULL,'0','0','COMMON',CURRENT_TIMESTAMP,'COMMON','COMMON',CURRENT_TIMESTAMP,'COMMON');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('80001','3','504','出席','2024/05/11','09:00','','','','','','','','','0','0',NULL,'0','0','COMMON',CURRENT_TIMESTAMP,'COMMON','COMMON',CURRENT_TIMESTAMP,'COMMON');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('80001','3','505','出席','2024/05/09','11:00','','','','','','','','','0','0',NULL,'0','0','COMMON',CURRENT_TIMESTAMP,'COMMON','COMMON',CURRENT_TIMESTAMP,'COMMON');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('80001','3','506','出席','2024/05/11','13:00','','','','','','','','','0','0',NULL,'0','0','COMMON',CURRENT_TIMESTAMP,'COMMON','COMMON',CURRENT_TIMESTAMP,'COMMON');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('80001','3','507','出席','2024/05/09','13:00','','','','','','','','','0','0',NULL,'0','0','COMMON',CURRENT_TIMESTAMP,'COMMON','COMMON',CURRENT_TIMESTAMP,'COMMON');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('80001','3','508','出席','2024/05/09','14:00','','','','','','','','','0','0',NULL,'0','0','COMMON',CURRENT_TIMESTAMP,'COMMON','COMMON',CURRENT_TIMESTAMP,'COMMON');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('80001','3','601','出席','2024/05/10','11:00','','','','','','','','','0','0',NULL,'0','0','COMMON',CURRENT_TIMESTAMP,'COMMON','COMMON',CURRENT_TIMESTAMP,'COMMON');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('80001','3','602','出席','2024/05/10','15:00','','','','','','','','','0','0',NULL,'0','0','COMMON',CURRENT_TIMESTAMP,'COMMON','COMMON',CURRENT_TIMESTAMP,'COMMON');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('80001','3','603','出席','2024/05/11','09:00','','','','','','','','','0','0',NULL,'0','0','COMMON',CURRENT_TIMESTAMP,'COMMON','COMMON',CURRENT_TIMESTAMP,'COMMON');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('80001','3','604','出席','2024/05/09','09:00','','','','','','','','','0','0',NULL,'0','0','COMMON',CURRENT_TIMESTAMP,'COMMON','COMMON',CURRENT_TIMESTAMP,'COMMON');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('80001','3','605','出席','2024/05/09','10:00','','','','','','','','','0','0',NULL,'0','0','COMMON',CURRENT_TIMESTAMP,'COMMON','COMMON',CURRENT_TIMESTAMP,'COMMON');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('80001','3','607','出席','2024/05/10','14:00','','','','','','','','','0','0',NULL,'0','0','COMMON',CURRENT_TIMESTAMP,'COMMON','COMMON',CURRENT_TIMESTAMP,'COMMON');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('80001','3','608','出席','2024/05/11','14:00','','','','','','','','','0','0',NULL,'0','0','COMMON',CURRENT_TIMESTAMP,'COMMON','COMMON',CURRENT_TIMESTAMP,'COMMON');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('80001','3','701','出席','2024/05/10','09:00','','','','','','','','','0','0',NULL,'0','0','COMMON',CURRENT_TIMESTAMP,'COMMON','COMMON',CURRENT_TIMESTAMP,'COMMON');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('80001','3','702','出席','2024/05/10','10:00','','','','','','','','','0','0',NULL,'0','0','COMMON',CURRENT_TIMESTAMP,'COMMON','COMMON',CURRENT_TIMESTAMP,'COMMON');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('80001','3','703','出席','2024/05/09','11:00','','','','','','','','','0','0',NULL,'0','0','COMMON',CURRENT_TIMESTAMP,'COMMON','COMMON',CURRENT_TIMESTAMP,'COMMON');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('80001','3','704','出席','2024/05/09','09:00','','','','','','','','','0','0',NULL,'0','0','COMMON',CURRENT_TIMESTAMP,'COMMON','COMMON',CURRENT_TIMESTAMP,'COMMON');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('80001','3','705','出席','2024/05/10','10:00','','','','','','','','','0','0',NULL,'0','0','COMMON',CURRENT_TIMESTAMP,'COMMON','COMMON',CURRENT_TIMESTAMP,'COMMON');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('80001','3','706','出席','2024/05/09','15:00','','','','','','','','','0','0',NULL,'0','0','COMMON',CURRENT_TIMESTAMP,'COMMON','COMMON',CURRENT_TIMESTAMP,'COMMON');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('80001','3','707','出席','2024/05/09','14:00','','','','','','','','','0','0',NULL,'0','0','COMMON',CURRENT_TIMESTAMP,'COMMON','COMMON',CURRENT_TIMESTAMP,'COMMON');</v>
      </c>
    </row>
    <row r="33" spans="1:4">
      <c r="A33" s="65"/>
      <c r="B33"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('80001','3','708','出席','2024/05/10','11:00','','','','','','','','','0','0',NULL,'0','0','COMMON',CURRENT_TIMESTAMP,'COMMON','COMMON',CURRENT_TIMESTAMP,'COMMON');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('80001','3','801','出席','2024/05/11','15:00','','','','','','','','','0','0',NULL,'0','0','COMMON',CURRENT_TIMESTAMP,'COMMON','COMMON',CURRENT_TIMESTAMP,'COMMON');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('80001','3','802','出席','2024/05/09','09:00','','','','','','','','','0','0',NULL,'0','0','COMMON',CURRENT_TIMESTAMP,'COMMON','COMMON',CURRENT_TIMESTAMP,'COMMON');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('80001','3','803','出席','2024/05/09','10:00','','','','','','','','','0','0',NULL,'0','0','COMMON',CURRENT_TIMESTAMP,'COMMON','COMMON',CURRENT_TIMESTAMP,'COMMON');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('80001','3','804','出席','2024/05/10','10:00','','','','','','','','','0','0',NULL,'0','0','COMMON',CURRENT_TIMESTAMP,'COMMON','COMMON',CURRENT_TIMESTAMP,'COMMON');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('80001','3','805','出席','2024/05/10','09:00','','','','','','','','','0','0',NULL,'0','0','COMMON',CURRENT_TIMESTAMP,'COMMON','COMMON',CURRENT_TIMESTAMP,'COMMON');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('80001','3','807','出席','2024/05/11','11:00','','','','','','','','','0','0',NULL,'0','0','COMMON',CURRENT_TIMESTAMP,'COMMON','COMMON',CURRENT_TIMESTAMP,'COMMON');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('80001','3','808','出席','2024/05/09','11:00','','','','','','','','','0','0',NULL,'0','0','COMMON',CURRENT_TIMESTAMP,'COMMON','COMMON',CURRENT_TIMESTAMP,'COMMON');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('80001','3','901','出席','2024/05/09','13:00','','','','','','','','','0','0',NULL,'0','0','COMMON',CURRENT_TIMESTAMP,'COMMON','COMMON',CURRENT_TIMESTAMP,'COMMON');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('80001','3','902','出席','2024/05/09','09:00','','','','','','','','','0','0',NULL,'0','0','COMMON',CURRENT_TIMESTAMP,'COMMON','COMMON',CURRENT_TIMESTAMP,'COMMON');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('80001','3','903','出席','2024/05/10','10:00','','','','','','','','','0','0',NULL,'0','0','COMMON',CURRENT_TIMESTAMP,'COMMON','COMMON',CURRENT_TIMESTAMP,'COMMON');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('80001','3','904','出席','2024/05/10','14:00','','','','','','','','','0','0',NULL,'0','0','COMMON',CURRENT_TIMESTAMP,'COMMON','COMMON',CURRENT_TIMESTAMP,'COMMON');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('80001','3','905','出席','2024/05/11','15:00','','','','','','','','','0','0',NULL,'0','0','COMMON',CURRENT_TIMESTAMP,'COMMON','COMMON',CURRENT_TIMESTAMP,'COMMON');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('80001','3','906','出席','2024/05/09','11:00','','','','','','','','','0','0',NULL,'0','0','COMMON',CURRENT_TIMESTAMP,'COMMON','COMMON',CURRENT_TIMESTAMP,'COMMON');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('80001','3','907','出席','2024/05/10','11:00','','','','','','','','','0','0',NULL,'0','0','COMMON',CURRENT_TIMESTAMP,'COMMON','COMMON',CURRENT_TIMESTAMP,'COMMON');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('80001','3','908','出席','2024/05/10','14:00','','','','','','','','','0','0',NULL,'0','0','COMMON',CURRENT_TIMESTAMP,'COMMON','COMMON',CURRENT_TIMESTAMP,'COMMON');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('80001','3','1001','出席','2024/05/09','10:00','','','','','','','','','0','0',NULL,'0','0','COMMON',CURRENT_TIMESTAMP,'COMMON','COMMON',CURRENT_TIMESTAMP,'COMMON');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('80001','3','1002','出席','2024/05/10','09:00','','','','','','','','','0','0',NULL,'0','0','COMMON',CURRENT_TIMESTAMP,'COMMON','COMMON',CURRENT_TIMESTAMP,'COMMON');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('80001','3','1003','出席','2024/05/10','11:00','','','','','','','','','0','0',NULL,'0','0','COMMON',CURRENT_TIMESTAMP,'COMMON','COMMON',CURRENT_TIMESTAMP,'COMMON');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('80001','3','1004','出席','2024/05/11','10:00','','','','','','','','','0','0',NULL,'0','0','COMMON',CURRENT_TIMESTAMP,'COMMON','COMMON',CURRENT_TIMESTAMP,'COMMON');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('80001','3','1005','出席','2024/05/09','11:00','','','','','','','','','0','0',NULL,'0','0','COMMON',CURRENT_TIMESTAMP,'COMMON','COMMON',CURRENT_TIMESTAMP,'COMMON');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('80001','3','1006','出席','2024/05/11','13:00','','','','','','','','','0','0',NULL,'0','0','COMMON',CURRENT_TIMESTAMP,'COMMON','COMMON',CURRENT_TIMESTAMP,'COMMON');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('80001','3','1007','出席','2024/05/09','15:00','','','','','','','','','0','0',NULL,'0','0','COMMON',CURRENT_TIMESTAMP,'COMMON','COMMON',CURRENT_TIMESTAMP,'COMMON');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('80001','3','1008','出席','2024/05/09','14:00','','','','','','','','','0','0',NULL,'0','0','COMMON',CURRENT_TIMESTAMP,'COMMON','COMMON',CURRENT_TIMESTAMP,'COMMON');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('80001','3','1101','出席','2024/05/10','10:00','','','','','','','','','0','0',NULL,'0','0','COMMON',CURRENT_TIMESTAMP,'COMMON','COMMON',CURRENT_TIMESTAMP,'COMMON');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('80001','3','1102','出席','2024/05/10','13:00','','','','','','','','','0','0',NULL,'0','0','COMMON',CURRENT_TIMESTAMP,'COMMON','COMMON',CURRENT_TIMESTAMP,'COMMON');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('80001','3','1103','出席','2024/05/11','14:00','','','','','','','','','0','0',NULL,'0','0','COMMON',CURRENT_TIMESTAMP,'COMMON','COMMON',CURRENT_TIMESTAMP,'COMMON');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('80001','3','1104','出席','2024/05/09','15:00','','','','','','','','','0','0',NULL,'0','0','COMMON',CURRENT_TIMESTAMP,'COMMON','COMMON',CURRENT_TIMESTAMP,'COMMON');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('80001','3','1105','出席','2024/05/09','09:00','','','','','','','','','0','0',NULL,'0','0','COMMON',CURRENT_TIMESTAMP,'COMMON','COMMON',CURRENT_TIMESTAMP,'COMMON');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('80001','3','1107','出席','2024/05/10','14:00','','','','','','','','','0','0',NULL,'0','0','COMMON',CURRENT_TIMESTAMP,'COMMON','COMMON',CURRENT_TIMESTAMP,'COMMON');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('80001','3','1108','出席','2024/05/09','10:00','','','','','','','','','0','0',NULL,'0','0','COMMON',CURRENT_TIMESTAMP,'COMMON','COMMON',CURRENT_TIMESTAMP,'COMMON');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('80001','3','1201','出席','2024/05/10','09:00','','','','','','','','','0','0',NULL,'0','0','COMMON',CURRENT_TIMESTAMP,'COMMON','COMMON',CURRENT_TIMESTAMP,'COMMON');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('80001','3','1202','出席','2024/05/09','10:00','','','','','','','','','0','0',NULL,'0','0','COMMON',CURRENT_TIMESTAMP,'COMMON','COMMON',CURRENT_TIMESTAMP,'COMMON');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('80001','3','1203','出席','2024/05/11','11:00','','','','','','','','','0','0',NULL,'0','0','COMMON',CURRENT_TIMESTAMP,'COMMON','COMMON',CURRENT_TIMESTAMP,'COMMON');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('80001','3','1204','出席','2024/05/09','11:00','','','','','','','','','0','0',NULL,'0','0','COMMON',CURRENT_TIMESTAMP,'COMMON','COMMON',CURRENT_TIMESTAMP,'COMMON');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('80001','3','1205','出席','2024/05/10','11:00','','','','','','','','','0','0',NULL,'0','0','COMMON',CURRENT_TIMESTAMP,'COMMON','COMMON',CURRENT_TIMESTAMP,'COMMON');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('80001','3','1206','出席','2024/05/09','13:00','','','','','','','','','0','0',NULL,'0','0','COMMON',CURRENT_TIMESTAMP,'COMMON','COMMON',CURRENT_TIMESTAMP,'COMMON');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('80001','3','1207','出席','2024/05/09','14:00','','','','','','','','','0','0',NULL,'0','0','COMMON',CURRENT_TIMESTAMP,'COMMON','COMMON',CURRENT_TIMESTAMP,'COMMON');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('80001','3','1208','出席','2024/05/10','13:00','','','','','','','','','0','0',NULL,'0','0','COMMON',CURRENT_TIMESTAMP,'COMMON','COMMON',CURRENT_TIMESTAMP,'COMMON');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('80001','3','1301','出席','2024/05/11','09:00','','','','','','','','','0','0',NULL,'0','0','COMMON',CURRENT_TIMESTAMP,'COMMON','COMMON',CURRENT_TIMESTAMP,'COMMON');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('80001','3','1302','出席','2024/05/09','15:00','','','','','','','','','0','0',NULL,'0','0','COMMON',CURRENT_TIMESTAMP,'COMMON','COMMON',CURRENT_TIMESTAMP,'COMMON');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('80001','3','1303','出席','2024/05/09','10:00','','','','','','','','','0','0',NULL,'0','0','COMMON',CURRENT_TIMESTAMP,'COMMON','COMMON',CURRENT_TIMESTAMP,'COMMON');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('80001','3','1304','出席','2024/05/10','14:00','','','','','','','','','0','0',NULL,'0','0','COMMON',CURRENT_TIMESTAMP,'COMMON','COMMON',CURRENT_TIMESTAMP,'COMMON');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('80001','3','1305','出席','2024/05/10','10:00','','','','','','','','','0','0',NULL,'0','0','COMMON',CURRENT_TIMESTAMP,'COMMON','COMMON',CURRENT_TIMESTAMP,'COMMON');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('80001','3','1306','出席','2024/05/10','15:00','','','','','','','','','0','0',NULL,'0','0','COMMON',CURRENT_TIMESTAMP,'COMMON','COMMON',CURRENT_TIMESTAMP,'COMMON');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('80001','3','1307','出席','2024/05/11','13:00','','','','','','','','','0','0',NULL,'0','0','COMMON',CURRENT_TIMESTAMP,'COMMON','COMMON',CURRENT_TIMESTAMP,'COMMON');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('80001','3','1308','出席','2024/05/09','13:00','','','','','','','','','0','0',NULL,'0','0','COMMON',CURRENT_TIMESTAMP,'COMMON','COMMON',CURRENT_TIMESTAMP,'COMMON');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('80001','3','1401','出席','2024/05/09','09:00','','','','','','','','','0','0',NULL,'0','0','COMMON',CURRENT_TIMESTAMP,'COMMON','COMMON',CURRENT_TIMESTAMP,'COMMON');</v>
      </c>
      <c r="C33" t="s">
        <v>314</v>
      </c>
      <c r="D33" s="63" t="str">
        <f>_xlfn.TEXTJOIN(CHAR(10),TRUE,予約_確認会!AD57:AD106)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('80001','3','708','出席','2024/05/10','11:00','','','','','','','','','0','0',NULL,'0','0','COMMON',CURRENT_TIMESTAMP,'COMMON','COMMON',CURRENT_TIMESTAMP,'COMMON');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('80001','3','801','出席','2024/05/11','15:00','','','','','','','','','0','0',NULL,'0','0','COMMON',CURRENT_TIMESTAMP,'COMMON','COMMON',CURRENT_TIMESTAMP,'COMMON');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('80001','3','802','出席','2024/05/09','09:00','','','','','','','','','0','0',NULL,'0','0','COMMON',CURRENT_TIMESTAMP,'COMMON','COMMON',CURRENT_TIMESTAMP,'COMMON');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('80001','3','803','出席','2024/05/09','10:00','','','','','','','','','0','0',NULL,'0','0','COMMON',CURRENT_TIMESTAMP,'COMMON','COMMON',CURRENT_TIMESTAMP,'COMMON');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('80001','3','804','出席','2024/05/10','10:00','','','','','','','','','0','0',NULL,'0','0','COMMON',CURRENT_TIMESTAMP,'COMMON','COMMON',CURRENT_TIMESTAMP,'COMMON');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('80001','3','805','出席','2024/05/10','09:00','','','','','','','','','0','0',NULL,'0','0','COMMON',CURRENT_TIMESTAMP,'COMMON','COMMON',CURRENT_TIMESTAMP,'COMMON');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('80001','3','807','出席','2024/05/11','11:00','','','','','','','','','0','0',NULL,'0','0','COMMON',CURRENT_TIMESTAMP,'COMMON','COMMON',CURRENT_TIMESTAMP,'COMMON');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('80001','3','808','出席','2024/05/09','11:00','','','','','','','','','0','0',NULL,'0','0','COMMON',CURRENT_TIMESTAMP,'COMMON','COMMON',CURRENT_TIMESTAMP,'COMMON');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('80001','3','901','出席','2024/05/09','13:00','','','','','','','','','0','0',NULL,'0','0','COMMON',CURRENT_TIMESTAMP,'COMMON','COMMON',CURRENT_TIMESTAMP,'COMMON');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('80001','3','902','出席','2024/05/09','09:00','','','','','','','','','0','0',NULL,'0','0','COMMON',CURRENT_TIMESTAMP,'COMMON','COMMON',CURRENT_TIMESTAMP,'COMMON');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('80001','3','903','出席','2024/05/10','10:00','','','','','','','','','0','0',NULL,'0','0','COMMON',CURRENT_TIMESTAMP,'COMMON','COMMON',CURRENT_TIMESTAMP,'COMMON');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('80001','3','904','出席','2024/05/10','14:00','','','','','','','','','0','0',NULL,'0','0','COMMON',CURRENT_TIMESTAMP,'COMMON','COMMON',CURRENT_TIMESTAMP,'COMMON');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('80001','3','905','出席','2024/05/11','15:00','','','','','','','','','0','0',NULL,'0','0','COMMON',CURRENT_TIMESTAMP,'COMMON','COMMON',CURRENT_TIMESTAMP,'COMMON');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('80001','3','906','出席','2024/05/09','11:00','','','','','','','','','0','0',NULL,'0','0','COMMON',CURRENT_TIMESTAMP,'COMMON','COMMON',CURRENT_TIMESTAMP,'COMMON');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('80001','3','907','出席','2024/05/10','11:00','','','','','','','','','0','0',NULL,'0','0','COMMON',CURRENT_TIMESTAMP,'COMMON','COMMON',CURRENT_TIMESTAMP,'COMMON');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('80001','3','908','出席','2024/05/10','14:00','','','','','','','','','0','0',NULL,'0','0','COMMON',CURRENT_TIMESTAMP,'COMMON','COMMON',CURRENT_TIMESTAMP,'COMMON');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('80001','3','1001','出席','2024/05/09','10:00','','','','','','','','','0','0',NULL,'0','0','COMMON',CURRENT_TIMESTAMP,'COMMON','COMMON',CURRENT_TIMESTAMP,'COMMON');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('80001','3','1002','出席','2024/05/10','09:00','','','','','','','','','0','0',NULL,'0','0','COMMON',CURRENT_TIMESTAMP,'COMMON','COMMON',CURRENT_TIMESTAMP,'COMMON');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('80001','3','1003','出席','2024/05/10','11:00','','','','','','','','','0','0',NULL,'0','0','COMMON',CURRENT_TIMESTAMP,'COMMON','COMMON',CURRENT_TIMESTAMP,'COMMON');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('80001','3','1004','出席','2024/05/11','10:00','','','','','','','','','0','0',NULL,'0','0','COMMON',CURRENT_TIMESTAMP,'COMMON','COMMON',CURRENT_TIMESTAMP,'COMMON');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('80001','3','1005','出席','2024/05/09','11:00','','','','','','','','','0','0',NULL,'0','0','COMMON',CURRENT_TIMESTAMP,'COMMON','COMMON',CURRENT_TIMESTAMP,'COMMON');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('80001','3','1006','出席','2024/05/11','13:00','','','','','','','','','0','0',NULL,'0','0','COMMON',CURRENT_TIMESTAMP,'COMMON','COMMON',CURRENT_TIMESTAMP,'COMMON');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('80001','3','1007','出席','2024/05/09','15:00','','','','','','','','','0','0',NULL,'0','0','COMMON',CURRENT_TIMESTAMP,'COMMON','COMMON',CURRENT_TIMESTAMP,'COMMON');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('80001','3','1008','出席','2024/05/09','14:00','','','','','','','','','0','0',NULL,'0','0','COMMON',CURRENT_TIMESTAMP,'COMMON','COMMON',CURRENT_TIMESTAMP,'COMMON');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('80001','3','1101','出席','2024/05/10','10:00','','','','','','','','','0','0',NULL,'0','0','COMMON',CURRENT_TIMESTAMP,'COMMON','COMMON',CURRENT_TIMESTAMP,'COMMON');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('80001','3','1102','出席','2024/05/10','13:00','','','','','','','','','0','0',NULL,'0','0','COMMON',CURRENT_TIMESTAMP,'COMMON','COMMON',CURRENT_TIMESTAMP,'COMMON');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('80001','3','1103','出席','2024/05/11','14:00','','','','','','','','','0','0',NULL,'0','0','COMMON',CURRENT_TIMESTAMP,'COMMON','COMMON',CURRENT_TIMESTAMP,'COMMON');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('80001','3','1104','出席','2024/05/09','15:00','','','','','','','','','0','0',NULL,'0','0','COMMON',CURRENT_TIMESTAMP,'COMMON','COMMON',CURRENT_TIMESTAMP,'COMMON');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('80001','3','1105','出席','2024/05/09','09:00','','','','','','','','','0','0',NULL,'0','0','COMMON',CURRENT_TIMESTAMP,'COMMON','COMMON',CURRENT_TIMESTAMP,'COMMON');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('80001','3','1106','出席','2024/05/10','13:00','','','','','','','','','0','0',NULL,'0','0','COMMON',CURRENT_TIMESTAMP,'COMMON','COMMON',CURRENT_TIMESTAMP,'COMMON');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('80001','3','1107','出席','2024/05/10','14:00','','','','','','','','','0','0',NULL,'0','0','COMMON',CURRENT_TIMESTAMP,'COMMON','COMMON',CURRENT_TIMESTAMP,'COMMON');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('80001','3','1108','出席','2024/05/09','10:00','','','','','','','','','0','0',NULL,'0','0','COMMON',CURRENT_TIMESTAMP,'COMMON','COMMON',CURRENT_TIMESTAMP,'COMMON');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('80001','3','1201','出席','2024/05/10','09:00','','','','','','','','','0','0',NULL,'0','0','COMMON',CURRENT_TIMESTAMP,'COMMON','COMMON',CURRENT_TIMESTAMP,'COMMON');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('80001','3','1202','出席','2024/05/09','10:00','','','','','','','','','0','0',NULL,'0','0','COMMON',CURRENT_TIMESTAMP,'COMMON','COMMON',CURRENT_TIMESTAMP,'COMMON');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('80001','3','1203','出席','2024/05/11','11:00','','','','','','','','','0','0',NULL,'0','0','COMMON',CURRENT_TIMESTAMP,'COMMON','COMMON',CURRENT_TIMESTAMP,'COMMON');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('80001','3','1204','出席','2024/05/09','11:00','','','','','','','','','0','0',NULL,'0','0','COMMON',CURRENT_TIMESTAMP,'COMMON','COMMON',CURRENT_TIMESTAMP,'COMMON');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('80001','3','1205','出席','2024/05/10','11:00','','','','','','','','','0','0',NULL,'0','0','COMMON',CURRENT_TIMESTAMP,'COMMON','COMMON',CURRENT_TIMESTAMP,'COMMON');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('80001','3','1206','出席','2024/05/09','13:00','','','','','','','','','0','0',NULL,'0','0','COMMON',CURRENT_TIMESTAMP,'COMMON','COMMON',CURRENT_TIMESTAMP,'COMMON');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('80001','3','1207','出席','2024/05/09','14:00','','','','','','','','','0','0',NULL,'0','0','COMMON',CURRENT_TIMESTAMP,'COMMON','COMMON',CURRENT_TIMESTAMP,'COMMON');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('80001','3','1208','出席','2024/05/10','13:00','','','','','','','','','0','0',NULL,'0','0','COMMON',CURRENT_TIMESTAMP,'COMMON','COMMON',CURRENT_TIMESTAMP,'COMMON');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('80001','3','1301','出席','2024/05/11','09:00','','','','','','','','','0','0',NULL,'0','0','COMMON',CURRENT_TIMESTAMP,'COMMON','COMMON',CURRENT_TIMESTAMP,'COMMON');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('80001','3','1302','出席','2024/05/09','15:00','','','','','','','','','0','0',NULL,'0','0','COMMON',CURRENT_TIMESTAMP,'COMMON','COMMON',CURRENT_TIMESTAMP,'COMMON');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('80001','3','1303','出席','2024/05/09','10:00','','','','','','','','','0','0',NULL,'0','0','COMMON',CURRENT_TIMESTAMP,'COMMON','COMMON',CURRENT_TIMESTAMP,'COMMON');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('80001','3','1304','出席','2024/05/10','14:00','','','','','','','','','0','0',NULL,'0','0','COMMON',CURRENT_TIMESTAMP,'COMMON','COMMON',CURRENT_TIMESTAMP,'COMMON');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('80001','3','1305','出席','2024/05/10','10:00','','','','','','','','','0','0',NULL,'0','0','COMMON',CURRENT_TIMESTAMP,'COMMON','COMMON',CURRENT_TIMESTAMP,'COMMON');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('80001','3','1306','出席','2024/05/10','15:00','','','','','','','','','0','0',NULL,'0','0','COMMON',CURRENT_TIMESTAMP,'COMMON','COMMON',CURRENT_TIMESTAMP,'COMMON');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('80001','3','1307','出席','2024/05/11','13:00','','','','','','','','','0','0',NULL,'0','0','COMMON',CURRENT_TIMESTAMP,'COMMON','COMMON',CURRENT_TIMESTAMP,'COMMON');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('80001','3','1308','出席','2024/05/09','13:00','','','','','','','','','0','0',NULL,'0','0','COMMON',CURRENT_TIMESTAMP,'COMMON','COMMON',CURRENT_TIMESTAMP,'COMMON');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('80001','3','1401','出席','2024/05/09','09:00','','','','','','','','','0','0',NULL,'0','0','COMMON',CURRENT_TIMESTAMP,'COMMON','COMMON',CURRENT_TIMESTAMP,'COMMON');</v>
      </c>
    </row>
    <row r="34" spans="1:4">
      <c r="A34" s="65"/>
      <c r="B34" s="45"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('80001','3','1402','出席','2024/05/11','09:00','','','','','','','','','0','0',NULL,'0','0','COMMON',CURRENT_TIMESTAMP,'COMMON','COMMON',CURRENT_TIMESTAMP,'COMMON');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('80001','3','1403','出席','2024/05/10','09:00','','','','','','','','','0','0',NULL,'0','0','COMMON',CURRENT_TIMESTAMP,'COMMON','COMMON',CURRENT_TIMESTAMP,'COMMON');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('80001','3','1404','出席','2024/05/10','13:00','','','','','','','','','0','0',NULL,'0','0','COMMON',CURRENT_TIMESTAMP,'COMMON','COMMON',CURRENT_TIMESTAMP,'COMMON');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('80001','3','1405','出席','2024/05/11','10:00','','','','','','','','','0','0',NULL,'0','0','COMMON',CURRENT_TIMESTAMP,'COMMON','COMMON',CURRENT_TIMESTAMP,'COMMON');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('80001','3','1406','出席','2024/05/09','11:00','','','','','','','','','0','0',NULL,'0','0','COMMON',CURRENT_TIMESTAMP,'COMMON','COMMON',CURRENT_TIMESTAMP,'COMMON');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('80001','3','1407','出席','2024/05/10','14:00','','','','','','','','','0','0',NULL,'0','0','COMMON',CURRENT_TIMESTAMP,'COMMON','COMMON',CURRENT_TIMESTAMP,'COMMON');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('80001','3','1408','出席','2024/05/10','10:00','','','','','','','','','0','0',NULL,'0','0','COMMON',CURRENT_TIMESTAMP,'COMMON','COMMON',CURRENT_TIMESTAMP,'COMMON');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('80001','3','','出席','*','*','','','','','','','','','0','0',NULL,'0','0','COMMON',CURRENT_TIMESTAMP,'COMMON','COMMON',CURRENT_TIMESTAMP,'COMMON');</v>
      </c>
      <c r="C34" t="s">
        <v>314</v>
      </c>
      <c r="D34" s="63" t="str">
        <f>_xlfn.TEXTJOIN(CHAR(10),TRUE,予約_確認会!AD107:AD156)</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('80001','3','1402','出席','2024/05/11','09:00','','','','','','','','','0','0',NULL,'0','0','COMMON',CURRENT_TIMESTAMP,'COMMON','COMMON',CURRENT_TIMESTAMP,'COMMON');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('80001','3','1403','出席','2024/05/10','09:00','','','','','','','','','0','0',NULL,'0','0','COMMON',CURRENT_TIMESTAMP,'COMMON','COMMON',CURRENT_TIMESTAMP,'COMMON');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('80001','3','1404','出席','2024/05/10','13:00','','','','','','','','','0','0',NULL,'0','0','COMMON',CURRENT_TIMESTAMP,'COMMON','COMMON',CURRENT_TIMESTAMP,'COMMON');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('80001','3','1405','出席','2024/05/11','10:00','','','','','','','','','0','0',NULL,'0','0','COMMON',CURRENT_TIMESTAMP,'COMMON','COMMON',CURRENT_TIMESTAMP,'COMMON');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('80001','3','1406','出席','2024/05/09','11:00','','','','','','','','','0','0',NULL,'0','0','COMMON',CURRENT_TIMESTAMP,'COMMON','COMMON',CURRENT_TIMESTAMP,'COMMON');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('80001','3','1407','出席','2024/05/10','14:00','','','','','','','','','0','0',NULL,'0','0','COMMON',CURRENT_TIMESTAMP,'COMMON','COMMON',CURRENT_TIMESTAMP,'COMMON');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('80001','3','1408','出席','2024/05/10','10:00','','','','','','','','','0','0',NULL,'0','0','COMMON',CURRENT_TIMESTAMP,'COMMON','COMMON',CURRENT_TIMESTAMP,'COMMON');
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('80001','3','','出席','*','*','','','','','','','','','0','0',NULL,'0','0','COMMON',CURRENT_TIMESTAMP,'COMMON','COMMON',CURRENT_TIMESTAMP,'COMMON');</v>
      </c>
    </row>
    <row r="35" spans="1:4">
      <c r="A35" s="65"/>
      <c r="B35" s="45" t="str">
        <f t="shared" si="3"/>
        <v/>
      </c>
      <c r="C35" t="s">
        <v>314</v>
      </c>
      <c r="D35" s="63" t="str">
        <f>_xlfn.TEXTJOIN(CHAR(10),TRUE,予約_確認会!AD157:AD206)</f>
        <v/>
      </c>
    </row>
    <row r="36" spans="1:4">
      <c r="A36" s="65"/>
      <c r="B36" s="45" t="str">
        <f t="shared" si="3"/>
        <v/>
      </c>
      <c r="C36" t="s">
        <v>314</v>
      </c>
      <c r="D36" s="63" t="str">
        <f>_xlfn.TEXTJOIN(CHAR(10),TRUE,予約_確認会!AD207:AD256)</f>
        <v/>
      </c>
    </row>
    <row r="37" spans="1:4">
      <c r="A37" s="65"/>
      <c r="B37" s="45" t="str">
        <f t="shared" ref="B37:B41" si="5">IF(OR($A$4=1,$A$4=2), D37, "")</f>
        <v/>
      </c>
      <c r="C37" t="s">
        <v>314</v>
      </c>
      <c r="D37" s="63" t="str">
        <f>_xlfn.TEXTJOIN(CHAR(10),TRUE,予約_引渡会!AD4:AD56)</f>
        <v/>
      </c>
    </row>
    <row r="38" spans="1:4">
      <c r="A38" s="65"/>
      <c r="B38" s="45" t="str">
        <f t="shared" si="5"/>
        <v/>
      </c>
      <c r="C38" t="s">
        <v>314</v>
      </c>
      <c r="D38" s="63" t="str">
        <f>_xlfn.TEXTJOIN(CHAR(10),TRUE,予約_引渡会!AD57:AD106)</f>
        <v/>
      </c>
    </row>
    <row r="39" spans="1:4">
      <c r="A39" s="65"/>
      <c r="B39" s="45" t="str">
        <f t="shared" si="5"/>
        <v/>
      </c>
      <c r="C39" t="s">
        <v>314</v>
      </c>
      <c r="D39" s="63" t="str">
        <f>_xlfn.TEXTJOIN(CHAR(10),TRUE,予約_引渡会!AD107:AD156)</f>
        <v/>
      </c>
    </row>
    <row r="40" spans="1:4">
      <c r="A40" s="65"/>
      <c r="B40" s="45" t="str">
        <f t="shared" si="5"/>
        <v/>
      </c>
      <c r="C40" t="s">
        <v>314</v>
      </c>
      <c r="D40" s="63" t="str">
        <f>_xlfn.TEXTJOIN(CHAR(10),TRUE,予約_引渡会!AD157:AD206)</f>
        <v/>
      </c>
    </row>
    <row r="41" spans="1:4">
      <c r="A41" s="66"/>
      <c r="B41" s="45" t="str">
        <f t="shared" si="5"/>
        <v/>
      </c>
      <c r="C41" t="s">
        <v>314</v>
      </c>
      <c r="D41" s="63" t="str">
        <f>_xlfn.TEXTJOIN(CHAR(10),TRUE,予約_引渡会!AD207:AD256)</f>
        <v/>
      </c>
    </row>
    <row r="42" spans="1:4">
      <c r="A42" s="64" t="str">
        <f>"CONTRACTOR_ROOM_"&amp;プロジェクトデータ!C4&amp;".txt"</f>
        <v>CONTRACTOR_ROOM_80001.txt</v>
      </c>
      <c r="B42" s="45" t="str">
        <f t="shared" ref="B42:B51" si="6">IF($A$4=1, D42, "")</f>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('80001','707',NULL,'0','0','','','','','0','','0','COMMON',CURRENT_TIMESTAMP,'COMMON','COMMON',CURRENT_TIMESTAMP,'COMMON');</v>
      </c>
      <c r="C42" t="s">
        <v>314</v>
      </c>
      <c r="D42" s="63" t="str">
        <f>_xlfn.TEXTJOIN(CHAR(10),TRUE,契約住戸!W7:W56)</f>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('80001','208',NULL,'0','0','','','','','0','','0','COMMON',CURRENT_TIMESTAMP,'COMMON','COMMON',CURRENT_TIMESTAMP,'COMMON');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('80001','308',NULL,'0','0','','','','','0','','0','COMMON',CURRENT_TIMESTAMP,'COMMON','COMMON',CURRENT_TIMESTAMP,'COMMON');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('80001','408',NULL,'0','0','','','','','0','','0','COMMON',CURRENT_TIMESTAMP,'COMMON','COMMON',CURRENT_TIMESTAMP,'COMMON');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('80001','508',NULL,'0','0','','','','','0','','0','COMMON',CURRENT_TIMESTAMP,'COMMON','COMMON',CURRENT_TIMESTAMP,'COMMON');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('80001','608',NULL,'0','0','','','','','0','','0','COMMON',CURRENT_TIMESTAMP,'COMMON','COMMON',CURRENT_TIMESTAMP,'COMMON');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('80001','707',NULL,'0','0','','','','','0','','0','COMMON',CURRENT_TIMESTAMP,'COMMON','COMMON',CURRENT_TIMESTAMP,'COMMON');</v>
      </c>
    </row>
    <row r="43" spans="1:4">
      <c r="A43" s="65"/>
      <c r="B43" s="45" t="str">
        <f t="shared" si="6"/>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('80001','1401',NULL,'0','0','','','','','0','','0','COMMON',CURRENT_TIMESTAMP,'COMMON','COMMON',CURRENT_TIMESTAMP,'COMMON');</v>
      </c>
      <c r="C43" t="s">
        <v>314</v>
      </c>
      <c r="D43" s="63" t="str">
        <f>_xlfn.TEXTJOIN(CHAR(10),TRUE,契約住戸!W57:W106)</f>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('80001','808',NULL,'0','0','','','','','0','','0','COMMON',CURRENT_TIMESTAMP,'COMMON','COMMON',CURRENT_TIMESTAMP,'COMMON');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('80001','908',NULL,'0','0','','','','','0','','0','COMMON',CURRENT_TIMESTAMP,'COMMON','COMMON',CURRENT_TIMESTAMP,'COMMON');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('80001','1301',NULL,'0','0','','','','','0','','0','COMMON',CURRENT_TIMESTAMP,'COMMON','COMMON',CURRENT_TIMESTAMP,'COMMON');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('80001','1308',NULL,'0','0','','','','','0','','0','COMMON',CURRENT_TIMESTAMP,'COMMON','COMMON',CURRENT_TIMESTAMP,'COMMON');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('80001','1401',NULL,'0','0','','','','','0','','0','COMMON',CURRENT_TIMESTAMP,'COMMON','COMMON',CURRENT_TIMESTAMP,'COMMON');</v>
      </c>
    </row>
    <row r="44" spans="1:4">
      <c r="A44" s="65"/>
      <c r="B44" s="45" t="str">
        <f t="shared" si="6"/>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('80001','1408',NULL,'0','0','','','','','0','','0','COMMON',CURRENT_TIMESTAMP,'COMMON','COMMON',CURRENT_TIMESTAMP,'COMMON');</v>
      </c>
      <c r="C44" t="s">
        <v>314</v>
      </c>
      <c r="D44" s="63" t="str">
        <f>_xlfn.TEXTJOIN(CHAR(10),TRUE,契約住戸!W107:W156)</f>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('80001','1402',NULL,'0','0','','','','','0','','0','COMMON',CURRENT_TIMESTAMP,'COMMON','COMMON',CURRENT_TIMESTAMP,'COMMON');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('80001','1403',NULL,'0','0','','','','','0','','0','COMMON',CURRENT_TIMESTAMP,'COMMON','COMMON',CURRENT_TIMESTAMP,'COMMON');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('80001','1404',NULL,'0','0','','','','','0','','0','COMMON',CURRENT_TIMESTAMP,'COMMON','COMMON',CURRENT_TIMESTAMP,'COMMON');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('80001','1405',NULL,'0','0','','','','','0','','0','COMMON',CURRENT_TIMESTAMP,'COMMON','COMMON',CURRENT_TIMESTAMP,'COMMON');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('80001','1406',NULL,'0','0','','','','','0','','0','COMMON',CURRENT_TIMESTAMP,'COMMON','COMMON',CURRENT_TIMESTAMP,'COMMON');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('80001','1407',NULL,'0','0','','','','','0','','0','COMMON',CURRENT_TIMESTAMP,'COMMON','COMMON',CURRENT_TIMESTAMP,'COMMON');
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('80001','1408',NULL,'0','0','','','','','0','','0','COMMON',CURRENT_TIMESTAMP,'COMMON','COMMON',CURRENT_TIMESTAMP,'COMMON');</v>
      </c>
    </row>
    <row r="45" spans="1:4">
      <c r="A45" s="65"/>
      <c r="B45" s="45" t="str">
        <f t="shared" si="6"/>
        <v/>
      </c>
      <c r="C45" t="s">
        <v>314</v>
      </c>
      <c r="D45" s="63" t="str">
        <f>_xlfn.TEXTJOIN(CHAR(10),TRUE,契約住戸!W157:W206)</f>
        <v/>
      </c>
    </row>
    <row r="46" spans="1:4">
      <c r="A46" s="65"/>
      <c r="B46" s="45" t="str">
        <f t="shared" si="6"/>
        <v/>
      </c>
      <c r="C46" t="s">
        <v>314</v>
      </c>
      <c r="D46" s="63" t="str">
        <f>_xlfn.TEXTJOIN(CHAR(10),TRUE,契約住戸!W207:W256)</f>
        <v/>
      </c>
    </row>
    <row r="47" spans="1:4">
      <c r="A47" s="65"/>
      <c r="B47" s="45" t="str">
        <f t="shared" si="6"/>
        <v/>
      </c>
      <c r="C47" t="s">
        <v>314</v>
      </c>
      <c r="D47" s="63" t="str">
        <f>_xlfn.TEXTJOIN(CHAR(10),TRUE,契約住戸!W257:W306)</f>
        <v/>
      </c>
    </row>
    <row r="48" spans="1:4">
      <c r="A48" s="65"/>
      <c r="B48" s="45" t="str">
        <f t="shared" si="6"/>
        <v/>
      </c>
      <c r="C48" t="s">
        <v>314</v>
      </c>
      <c r="D48" s="63" t="str">
        <f>_xlfn.TEXTJOIN(CHAR(10),TRUE,契約住戸!W307:W356)</f>
        <v/>
      </c>
    </row>
    <row r="49" spans="1:4">
      <c r="A49" s="65"/>
      <c r="B49" s="45" t="str">
        <f t="shared" si="6"/>
        <v/>
      </c>
      <c r="C49" t="s">
        <v>314</v>
      </c>
      <c r="D49" s="63" t="str">
        <f>_xlfn.TEXTJOIN(CHAR(10),TRUE,契約住戸!W357:W406)</f>
        <v/>
      </c>
    </row>
    <row r="50" spans="1:4">
      <c r="A50" s="65"/>
      <c r="B50" s="45" t="str">
        <f t="shared" si="6"/>
        <v/>
      </c>
      <c r="C50" t="s">
        <v>314</v>
      </c>
      <c r="D50" s="63" t="str">
        <f>_xlfn.TEXTJOIN(CHAR(10),TRUE,契約住戸!W407:W456)</f>
        <v/>
      </c>
    </row>
    <row r="51" spans="1:4">
      <c r="A51" s="66"/>
      <c r="B51" s="45" t="str">
        <f t="shared" si="6"/>
        <v/>
      </c>
      <c r="C51" t="s">
        <v>314</v>
      </c>
      <c r="D51" s="63" t="str">
        <f>_xlfn.TEXTJOIN(CHAR(10),TRUE,契約住戸!W457:W506)</f>
        <v/>
      </c>
    </row>
    <row r="52" spans="1:4">
      <c r="D52" s="63"/>
    </row>
    <row r="53" spans="1:4">
      <c r="D53" s="63"/>
    </row>
    <row r="54" spans="1:4">
      <c r="D54" s="63"/>
    </row>
    <row r="55" spans="1:4">
      <c r="D55" s="63"/>
    </row>
    <row r="56" spans="1:4">
      <c r="D56" s="63"/>
    </row>
    <row r="57" spans="1:4">
      <c r="D57" s="63"/>
    </row>
    <row r="58" spans="1:4">
      <c r="D58" s="63"/>
    </row>
    <row r="59" spans="1:4">
      <c r="D59" s="63"/>
    </row>
    <row r="60" spans="1:4">
      <c r="D60" s="63"/>
    </row>
    <row r="61" spans="1:4">
      <c r="D61" s="63"/>
    </row>
    <row r="62" spans="1:4">
      <c r="D62" s="63"/>
    </row>
    <row r="63" spans="1:4">
      <c r="D63" s="63"/>
    </row>
    <row r="64" spans="1:4">
      <c r="D64" s="63"/>
    </row>
    <row r="65" spans="4:4">
      <c r="D65" s="63"/>
    </row>
    <row r="66" spans="4:4">
      <c r="D66" s="63"/>
    </row>
    <row r="67" spans="4:4">
      <c r="D67" s="63"/>
    </row>
    <row r="68" spans="4:4">
      <c r="D68" s="63"/>
    </row>
  </sheetData>
  <phoneticPr fontId="30"/>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BA1000"/>
  <sheetViews>
    <sheetView showGridLines="0" zoomScale="130" workbookViewId="0">
      <selection activeCell="E2" sqref="E2"/>
    </sheetView>
  </sheetViews>
  <sheetFormatPr defaultColWidth="14.42578125" defaultRowHeight="15" customHeight="1"/>
  <cols>
    <col min="1" max="1" width="3.7109375" customWidth="1"/>
    <col min="2" max="2" width="11.42578125" customWidth="1"/>
    <col min="3" max="3" width="15.7109375" customWidth="1"/>
    <col min="4" max="4" width="42.42578125" customWidth="1"/>
    <col min="5" max="5" width="27.7109375" customWidth="1"/>
    <col min="6" max="6" width="15.28515625" customWidth="1"/>
    <col min="7" max="7" width="43.140625" customWidth="1"/>
    <col min="8" max="8" width="32.28515625" customWidth="1"/>
    <col min="9" max="17" width="38.140625" customWidth="1"/>
    <col min="18" max="18" width="39.42578125" customWidth="1"/>
    <col min="19" max="19" width="39.7109375" customWidth="1"/>
    <col min="20" max="20" width="46.140625" customWidth="1"/>
    <col min="21" max="21" width="39.7109375" customWidth="1"/>
    <col min="22" max="22" width="46.140625" customWidth="1"/>
    <col min="23" max="23" width="39.7109375" customWidth="1"/>
    <col min="24" max="24" width="46.140625" customWidth="1"/>
    <col min="25" max="25" width="39.7109375" customWidth="1"/>
    <col min="26" max="26" width="46.140625" customWidth="1"/>
    <col min="27" max="27" width="39.7109375" customWidth="1"/>
    <col min="28" max="28" width="46.140625" customWidth="1"/>
    <col min="29" max="29" width="39.7109375" customWidth="1"/>
    <col min="30" max="30" width="46.140625" customWidth="1"/>
    <col min="31" max="31" width="39.7109375" customWidth="1"/>
    <col min="32" max="32" width="46.140625" customWidth="1"/>
    <col min="33" max="33" width="39.7109375" customWidth="1"/>
    <col min="34" max="34" width="46.140625" customWidth="1"/>
    <col min="35" max="35" width="39.7109375" customWidth="1"/>
    <col min="36" max="36" width="46.140625" customWidth="1"/>
    <col min="37" max="37" width="40.7109375" customWidth="1"/>
    <col min="38" max="38" width="47.28515625" customWidth="1"/>
    <col min="39" max="39" width="39.7109375" customWidth="1"/>
    <col min="40" max="40" width="37.7109375" customWidth="1"/>
    <col min="41" max="41" width="24.42578125" customWidth="1"/>
    <col min="42" max="42" width="34" customWidth="1"/>
    <col min="43" max="43" width="34.140625" customWidth="1"/>
    <col min="44" max="44" width="19.42578125" customWidth="1"/>
    <col min="45" max="45" width="41.140625" customWidth="1"/>
    <col min="46" max="46" width="39.140625" customWidth="1"/>
    <col min="47" max="47" width="11.7109375" customWidth="1"/>
    <col min="48" max="48" width="24.28515625" customWidth="1"/>
    <col min="49" max="49" width="23.7109375" customWidth="1"/>
    <col min="50" max="50" width="16.140625" customWidth="1"/>
    <col min="51" max="51" width="24.7109375" customWidth="1"/>
    <col min="52" max="52" width="23.7109375" customWidth="1"/>
    <col min="53" max="53" width="16.7109375" customWidth="1"/>
  </cols>
  <sheetData>
    <row r="1" spans="1:53"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row>
    <row r="2" spans="1:53" ht="18" customHeight="1">
      <c r="A2" s="67"/>
      <c r="B2" s="68" t="s">
        <v>340</v>
      </c>
      <c r="C2" s="69" t="s">
        <v>341</v>
      </c>
      <c r="D2" s="67"/>
      <c r="E2" s="70" t="str">
        <f>"INSERT INTO "&amp;$C$3&amp;" ("&amp;_xlfn.TEXTJOIN(",",FALSE,$C$5:$BA$5)&amp;") VALUES ("&amp;_xlfn.TEXTJOIN(",",FALSE,C7:BA7)&amp;");"</f>
        <v>INSERT INTO PROJECT (PROJECT_ID,PROJECT_NAME,INQUIRY_MAIL_ADDRESS,INQUIRY_TEL,INQUIRY_BUSINESS_HOURS,INQUIRY_NAME,CHANGE_NOTICE_MAIL_ADDRESS1,CHANGE_NOTICE_MAIL_ADDRESS2,CHANGE_NOTICE_MAIL_ADDRESS3,CHANGE_NOTICE_MAIL_ADDRESS4,CHANGE_NOTICE_MAIL_ADDRESS5,CHANGE_NOTICE_MAIL_ADDRESS6,CHANGE_NOTICE_MAIL_ADDRESS7,CHANGE_NOTICE_MAIL_ADDRESS8,CHANGE_NOTICE_MAIL_ADDRESS9,CHANGE_NOTICE_MAIL_ADDRESS10,CHANGE_NOTICE_MAIL1_DAY_SEND,CHANGE_NOTICE_MAIL1_ANY_TIME_SEND,CHANGE_NOTICE_MAIL2_DAY_SEND,CHANGE_NOTICE_MAIL2_ANY_TIME_SEND,CHANGE_NOTICE_MAIL3_DAY_SEND,CHANGE_NOTICE_MAIL3_ANY_TIME_SEND,CHANGE_NOTICE_MAIL4_DAY_SEND,CHANGE_NOTICE_MAIL4_ANY_TIME_SEND,CHANGE_NOTICE_MAIL5_DAY_SEND,CHANGE_NOTICE_MAIL5_ANY_TIME_SEND,CHANGE_NOTICE_MAIL6_DAY_SEND,CHANGE_NOTICE_MAIL6_ANY_TIME_SEND,CHANGE_NOTICE_MAIL7_DAY_SEND,CHANGE_NOTICE_MAIL7_ANY_TIME_SEND,CHANGE_NOTICE_MAIL8_DAY_SEND,CHANGE_NOTICE_MAIL8_ANY_TIME_SEND,CHANGE_NOTICE_MAIL9_DAY_SEND,CHANGE_NOTICE_MAIL9_ANY_TIME_SEND,CHANGE_NOTICE_MAIL10_DAY_SEND,CHANGE_NOTICE_MAIL10_ANY_TIME_SEND,RESERVABLE_DATE_FROM_PREVIEW,RESERVE_CHANGE_CONTACT_COL,LOCAL_ADDRESS_URL,BUDDY_SUPPORT_PROJECT_ID,REGIKURA_MYPAGE_USE_FLAG,INFORMATION,INFORMATION_DISPLAY_START_DATE,INFORMATION_DISPLAY_END_DATE,DEL_FLAG,CREATE_PROGRAM_ID,CREATE_DATE,CREATE_USER,UPDATE_PROGRAM_ID,UPDATE_DATE,UPDATE_USER) VALUES ('80001','WADATEST','wada.tomoaki.cp@canon-its.co.jp','0120-863-573','平日10:00~17:00　定休日　水・日曜日、祝日','問い合わせ先','wada.tomoaki.cp@canon-its.co.jp','','','','','','','','','','1','0','0','0','0','0','0','0','0','0','0','0','0','0','0','0','0','0','0','0',0,'0',NULL,NULL,'1','','','','0','COMMON',CURRENT_TIMESTAMP,'COMMON','COMMON',CURRENT_TIMESTAMP,'COMMON');</v>
      </c>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row>
    <row r="3" spans="1:53" ht="18" customHeight="1">
      <c r="A3" s="67"/>
      <c r="B3" s="68" t="s">
        <v>342</v>
      </c>
      <c r="C3" s="69" t="s">
        <v>343</v>
      </c>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row>
    <row r="4" spans="1:53" ht="18" customHeight="1">
      <c r="A4" s="67"/>
      <c r="B4" s="71" t="s">
        <v>344</v>
      </c>
      <c r="C4" s="71" t="s">
        <v>345</v>
      </c>
      <c r="D4" s="71" t="s">
        <v>128</v>
      </c>
      <c r="E4" s="71" t="s">
        <v>346</v>
      </c>
      <c r="F4" s="71" t="s">
        <v>347</v>
      </c>
      <c r="G4" s="71" t="s">
        <v>348</v>
      </c>
      <c r="H4" s="71" t="s">
        <v>349</v>
      </c>
      <c r="I4" s="71" t="s">
        <v>350</v>
      </c>
      <c r="J4" s="71" t="s">
        <v>351</v>
      </c>
      <c r="K4" s="71" t="s">
        <v>352</v>
      </c>
      <c r="L4" s="71" t="s">
        <v>353</v>
      </c>
      <c r="M4" s="71" t="s">
        <v>354</v>
      </c>
      <c r="N4" s="71" t="s">
        <v>355</v>
      </c>
      <c r="O4" s="71" t="s">
        <v>356</v>
      </c>
      <c r="P4" s="71" t="s">
        <v>357</v>
      </c>
      <c r="Q4" s="71" t="s">
        <v>358</v>
      </c>
      <c r="R4" s="71" t="s">
        <v>359</v>
      </c>
      <c r="S4" s="71" t="s">
        <v>360</v>
      </c>
      <c r="T4" s="71" t="s">
        <v>361</v>
      </c>
      <c r="U4" s="71" t="s">
        <v>362</v>
      </c>
      <c r="V4" s="71" t="s">
        <v>363</v>
      </c>
      <c r="W4" s="71" t="s">
        <v>364</v>
      </c>
      <c r="X4" s="71" t="s">
        <v>365</v>
      </c>
      <c r="Y4" s="71" t="s">
        <v>366</v>
      </c>
      <c r="Z4" s="71" t="s">
        <v>367</v>
      </c>
      <c r="AA4" s="71" t="s">
        <v>368</v>
      </c>
      <c r="AB4" s="71" t="s">
        <v>369</v>
      </c>
      <c r="AC4" s="71" t="s">
        <v>370</v>
      </c>
      <c r="AD4" s="71" t="s">
        <v>371</v>
      </c>
      <c r="AE4" s="71" t="s">
        <v>372</v>
      </c>
      <c r="AF4" s="71" t="s">
        <v>373</v>
      </c>
      <c r="AG4" s="71" t="s">
        <v>374</v>
      </c>
      <c r="AH4" s="71" t="s">
        <v>375</v>
      </c>
      <c r="AI4" s="71" t="s">
        <v>376</v>
      </c>
      <c r="AJ4" s="71" t="s">
        <v>377</v>
      </c>
      <c r="AK4" s="71" t="s">
        <v>378</v>
      </c>
      <c r="AL4" s="71" t="s">
        <v>379</v>
      </c>
      <c r="AM4" s="71" t="s">
        <v>65</v>
      </c>
      <c r="AN4" s="71" t="s">
        <v>380</v>
      </c>
      <c r="AO4" s="71" t="s">
        <v>381</v>
      </c>
      <c r="AP4" s="71" t="s">
        <v>382</v>
      </c>
      <c r="AQ4" s="71" t="s">
        <v>383</v>
      </c>
      <c r="AR4" s="71" t="s">
        <v>384</v>
      </c>
      <c r="AS4" s="71" t="s">
        <v>385</v>
      </c>
      <c r="AT4" s="71" t="s">
        <v>386</v>
      </c>
      <c r="AU4" s="71" t="s">
        <v>387</v>
      </c>
      <c r="AV4" s="71" t="s">
        <v>388</v>
      </c>
      <c r="AW4" s="71" t="s">
        <v>389</v>
      </c>
      <c r="AX4" s="71" t="s">
        <v>390</v>
      </c>
      <c r="AY4" s="71" t="s">
        <v>391</v>
      </c>
      <c r="AZ4" s="71" t="s">
        <v>392</v>
      </c>
      <c r="BA4" s="71" t="s">
        <v>393</v>
      </c>
    </row>
    <row r="5" spans="1:53" ht="18" customHeight="1">
      <c r="A5" s="67"/>
      <c r="B5" s="72" t="s">
        <v>394</v>
      </c>
      <c r="C5" s="71" t="s">
        <v>395</v>
      </c>
      <c r="D5" s="71" t="s">
        <v>396</v>
      </c>
      <c r="E5" s="71" t="s">
        <v>397</v>
      </c>
      <c r="F5" s="71" t="s">
        <v>398</v>
      </c>
      <c r="G5" s="71" t="s">
        <v>399</v>
      </c>
      <c r="H5" s="71" t="s">
        <v>400</v>
      </c>
      <c r="I5" s="71" t="s">
        <v>401</v>
      </c>
      <c r="J5" s="71" t="s">
        <v>402</v>
      </c>
      <c r="K5" s="71" t="s">
        <v>403</v>
      </c>
      <c r="L5" s="71" t="s">
        <v>404</v>
      </c>
      <c r="M5" s="71" t="s">
        <v>405</v>
      </c>
      <c r="N5" s="71" t="s">
        <v>406</v>
      </c>
      <c r="O5" s="71" t="s">
        <v>407</v>
      </c>
      <c r="P5" s="71" t="s">
        <v>408</v>
      </c>
      <c r="Q5" s="71" t="s">
        <v>409</v>
      </c>
      <c r="R5" s="71" t="s">
        <v>410</v>
      </c>
      <c r="S5" s="71" t="s">
        <v>411</v>
      </c>
      <c r="T5" s="71" t="s">
        <v>412</v>
      </c>
      <c r="U5" s="71" t="s">
        <v>413</v>
      </c>
      <c r="V5" s="71" t="s">
        <v>414</v>
      </c>
      <c r="W5" s="71" t="s">
        <v>415</v>
      </c>
      <c r="X5" s="71" t="s">
        <v>416</v>
      </c>
      <c r="Y5" s="71" t="s">
        <v>417</v>
      </c>
      <c r="Z5" s="71" t="s">
        <v>418</v>
      </c>
      <c r="AA5" s="71" t="s">
        <v>419</v>
      </c>
      <c r="AB5" s="71" t="s">
        <v>420</v>
      </c>
      <c r="AC5" s="71" t="s">
        <v>421</v>
      </c>
      <c r="AD5" s="71" t="s">
        <v>422</v>
      </c>
      <c r="AE5" s="71" t="s">
        <v>423</v>
      </c>
      <c r="AF5" s="71" t="s">
        <v>424</v>
      </c>
      <c r="AG5" s="71" t="s">
        <v>425</v>
      </c>
      <c r="AH5" s="71" t="s">
        <v>426</v>
      </c>
      <c r="AI5" s="71" t="s">
        <v>427</v>
      </c>
      <c r="AJ5" s="71" t="s">
        <v>428</v>
      </c>
      <c r="AK5" s="71" t="s">
        <v>429</v>
      </c>
      <c r="AL5" s="71" t="s">
        <v>430</v>
      </c>
      <c r="AM5" s="71" t="s">
        <v>431</v>
      </c>
      <c r="AN5" s="71" t="s">
        <v>432</v>
      </c>
      <c r="AO5" s="71" t="s">
        <v>433</v>
      </c>
      <c r="AP5" s="71" t="s">
        <v>434</v>
      </c>
      <c r="AQ5" s="71" t="s">
        <v>435</v>
      </c>
      <c r="AR5" s="71" t="s">
        <v>436</v>
      </c>
      <c r="AS5" s="71" t="s">
        <v>437</v>
      </c>
      <c r="AT5" s="71" t="s">
        <v>438</v>
      </c>
      <c r="AU5" s="71" t="s">
        <v>439</v>
      </c>
      <c r="AV5" s="71" t="s">
        <v>440</v>
      </c>
      <c r="AW5" s="71" t="s">
        <v>441</v>
      </c>
      <c r="AX5" s="71" t="s">
        <v>442</v>
      </c>
      <c r="AY5" s="71" t="s">
        <v>443</v>
      </c>
      <c r="AZ5" s="71" t="s">
        <v>444</v>
      </c>
      <c r="BA5" s="71" t="s">
        <v>445</v>
      </c>
    </row>
    <row r="6" spans="1:53" ht="18" customHeight="1">
      <c r="A6" s="67"/>
      <c r="B6" s="71" t="s">
        <v>446</v>
      </c>
      <c r="C6" s="71"/>
      <c r="D6" s="71"/>
      <c r="E6" s="71"/>
      <c r="F6" s="71"/>
      <c r="G6" s="71"/>
      <c r="H6" s="71"/>
      <c r="I6" s="71"/>
      <c r="J6" s="71"/>
      <c r="K6" s="71"/>
      <c r="L6" s="71"/>
      <c r="M6" s="71"/>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c r="AP6" s="71"/>
      <c r="AQ6" s="71"/>
      <c r="AR6" s="71"/>
      <c r="AS6" s="71"/>
      <c r="AT6" s="71"/>
      <c r="AU6" s="71"/>
      <c r="AV6" s="71"/>
      <c r="AW6" s="71"/>
      <c r="AX6" s="71"/>
      <c r="AY6" s="71"/>
      <c r="AZ6" s="71"/>
      <c r="BA6" s="71"/>
    </row>
    <row r="7" spans="1:53" ht="18" customHeight="1">
      <c r="A7" s="67"/>
      <c r="B7" s="69" t="s">
        <v>447</v>
      </c>
      <c r="C7" s="73" t="str">
        <f>"'"&amp;プロジェクトデータ!C4&amp;"'"</f>
        <v>'80001'</v>
      </c>
      <c r="D7" s="73" t="str">
        <f>"'"&amp;プロジェクトデータ!C5&amp;"'"</f>
        <v>'WADATEST'</v>
      </c>
      <c r="E7" s="73" t="str">
        <f>"'"&amp;プロジェクトデータ!C8&amp;"'"</f>
        <v>'wada.tomoaki.cp@canon-its.co.jp'</v>
      </c>
      <c r="F7" s="73" t="str">
        <f>"'"&amp;ASC(プロジェクトデータ!C7)&amp;"'"</f>
        <v>'0120-863-573'</v>
      </c>
      <c r="G7" s="73" t="str">
        <f>"'"&amp;プロジェクトデータ!C9&amp;"'"</f>
        <v>'平日10:00~17:00　定休日　水・日曜日、祝日'</v>
      </c>
      <c r="H7" s="73" t="str">
        <f>"'"&amp;プロジェクトデータ!C6&amp;"'"</f>
        <v>'問い合わせ先'</v>
      </c>
      <c r="I7" s="73" t="str">
        <f>"'"&amp;IF(プロジェクトデータ!C31="","",プロジェクトデータ!C31)&amp;"'"</f>
        <v>'wada.tomoaki.cp@canon-its.co.jp'</v>
      </c>
      <c r="J7" s="73" t="str">
        <f>"'"&amp;IF(プロジェクトデータ!C32="","",プロジェクトデータ!C32)&amp;"'"</f>
        <v>''</v>
      </c>
      <c r="K7" s="73" t="str">
        <f>"'"&amp;IF(プロジェクトデータ!C33="","",プロジェクトデータ!C33)&amp;"'"</f>
        <v>''</v>
      </c>
      <c r="L7" s="73" t="str">
        <f>"'"&amp;IF(プロジェクトデータ!C34="","",プロジェクトデータ!C34)&amp;"'"</f>
        <v>''</v>
      </c>
      <c r="M7" s="73" t="str">
        <f>"'"&amp;IF(プロジェクトデータ!C35="","",プロジェクトデータ!C35)&amp;"'"</f>
        <v>''</v>
      </c>
      <c r="N7" s="73" t="str">
        <f>"'"&amp;IF(プロジェクトデータ!E36="","",プロジェクトデータ!E36)&amp;"'"</f>
        <v>''</v>
      </c>
      <c r="O7" s="73" t="str">
        <f>"'"&amp;IF(プロジェクトデータ!E37="","",プロジェクトデータ!E37)&amp;"'"</f>
        <v>''</v>
      </c>
      <c r="P7" s="73" t="str">
        <f>"'"&amp;IF(プロジェクトデータ!E38="","",プロジェクトデータ!E38)&amp;"'"</f>
        <v>''</v>
      </c>
      <c r="Q7" s="73" t="str">
        <f>"'"&amp;IF(プロジェクトデータ!E39="","",プロジェクトデータ!E39)&amp;"'"</f>
        <v>''</v>
      </c>
      <c r="R7" s="73" t="str">
        <f>"'"&amp;IF(プロジェクトデータ!E40="","",プロジェクトデータ!E40)&amp;"'"</f>
        <v>''</v>
      </c>
      <c r="S7" s="73" t="str">
        <f>"'"&amp;IF(プロジェクトデータ!E31="あり",1,0)&amp;"'"</f>
        <v>'1'</v>
      </c>
      <c r="T7" s="73" t="str">
        <f>"'"&amp;IF(プロジェクトデータ!D31="あり",1,0)&amp;"'"</f>
        <v>'0'</v>
      </c>
      <c r="U7" s="73" t="str">
        <f>"'"&amp;IF(プロジェクトデータ!E32="あり",1,0)&amp;"'"</f>
        <v>'0'</v>
      </c>
      <c r="V7" s="73" t="str">
        <f>"'"&amp;IF(プロジェクトデータ!D32="あり",1,0)&amp;"'"</f>
        <v>'0'</v>
      </c>
      <c r="W7" s="73" t="str">
        <f>"'"&amp;IF(プロジェクトデータ!E33="あり",1,0)&amp;"'"</f>
        <v>'0'</v>
      </c>
      <c r="X7" s="73" t="str">
        <f>"'"&amp;IF(プロジェクトデータ!D33="あり",1,0)&amp;"'"</f>
        <v>'0'</v>
      </c>
      <c r="Y7" s="73" t="str">
        <f>"'"&amp;IF(プロジェクトデータ!E34="あり",1,0)&amp;"'"</f>
        <v>'0'</v>
      </c>
      <c r="Z7" s="73" t="str">
        <f>"'"&amp;IF(プロジェクトデータ!D34="あり",1,0)&amp;"'"</f>
        <v>'0'</v>
      </c>
      <c r="AA7" s="73" t="str">
        <f>"'"&amp;IF(プロジェクトデータ!E35="あり",1,0)&amp;"'"</f>
        <v>'0'</v>
      </c>
      <c r="AB7" s="73" t="str">
        <f>"'"&amp;IF(プロジェクトデータ!D35="あり",1,0)&amp;"'"</f>
        <v>'0'</v>
      </c>
      <c r="AC7" s="73" t="str">
        <f>"'"&amp;IF(プロジェクトデータ!E36="あり",1,0)&amp;"'"</f>
        <v>'0'</v>
      </c>
      <c r="AD7" s="73" t="str">
        <f>"'"&amp;IF(プロジェクトデータ!D36="あり",1,0)&amp;"'"</f>
        <v>'0'</v>
      </c>
      <c r="AE7" s="73" t="str">
        <f>"'"&amp;IF(プロジェクトデータ!E37="あり",1,0)&amp;"'"</f>
        <v>'0'</v>
      </c>
      <c r="AF7" s="73" t="str">
        <f>"'"&amp;IF(プロジェクトデータ!D37="あり",1,0)&amp;"'"</f>
        <v>'0'</v>
      </c>
      <c r="AG7" s="73" t="str">
        <f>"'"&amp;IF(プロジェクトデータ!E38="あり",1,0)&amp;"'"</f>
        <v>'0'</v>
      </c>
      <c r="AH7" s="73" t="str">
        <f>"'"&amp;IF(プロジェクトデータ!D38="あり",1,0)&amp;"'"</f>
        <v>'0'</v>
      </c>
      <c r="AI7" s="73" t="str">
        <f>"'"&amp;IF(プロジェクトデータ!E39="あり",1,0)&amp;"'"</f>
        <v>'0'</v>
      </c>
      <c r="AJ7" s="73" t="str">
        <f>"'"&amp;IF(プロジェクトデータ!D39="あり",1,0)&amp;"'"</f>
        <v>'0'</v>
      </c>
      <c r="AK7" s="73" t="str">
        <f>"'"&amp;IF(プロジェクトデータ!E40="あり",1,0)&amp;"'"</f>
        <v>'0'</v>
      </c>
      <c r="AL7" s="73" t="str">
        <f>"'"&amp;IF(プロジェクトデータ!D40="あり",1,0)&amp;"'"</f>
        <v>'0'</v>
      </c>
      <c r="AM7" s="73">
        <f>プロジェクトデータ!C11</f>
        <v>0</v>
      </c>
      <c r="AN7" s="73" t="str">
        <f>"'"&amp;IF(プロジェクトデータ!C10="なし",0,1)&amp;"'"</f>
        <v>'0'</v>
      </c>
      <c r="AO7" s="73" t="s">
        <v>448</v>
      </c>
      <c r="AP7" s="73" t="s">
        <v>448</v>
      </c>
      <c r="AQ7" s="73" t="str">
        <f>"'"&amp;IF(プロジェクトデータ!C12="なし",0,1)&amp;"'"</f>
        <v>'1'</v>
      </c>
      <c r="AR7" s="73" t="str">
        <f>"''"</f>
        <v>''</v>
      </c>
      <c r="AS7" s="73" t="str">
        <f>"''"</f>
        <v>''</v>
      </c>
      <c r="AT7" s="73" t="str">
        <f>"''"</f>
        <v>''</v>
      </c>
      <c r="AU7" s="42" t="str">
        <f>"'"&amp;0&amp;"'"</f>
        <v>'0'</v>
      </c>
      <c r="AV7" s="49" t="str">
        <f>"'COMMON'"</f>
        <v>'COMMON'</v>
      </c>
      <c r="AW7" s="69" t="s">
        <v>449</v>
      </c>
      <c r="AX7" s="49" t="str">
        <f>"'COMMON'"</f>
        <v>'COMMON'</v>
      </c>
      <c r="AY7" s="49" t="str">
        <f>"'COMMON'"</f>
        <v>'COMMON'</v>
      </c>
      <c r="AZ7" s="69" t="s">
        <v>449</v>
      </c>
      <c r="BA7" s="49" t="str">
        <f>"'COMMON'"</f>
        <v>'COMMON'</v>
      </c>
    </row>
    <row r="8" spans="1:53" ht="18" customHeight="1">
      <c r="A8" s="67"/>
      <c r="B8" s="67"/>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row>
    <row r="9" spans="1:53" ht="18" customHeight="1">
      <c r="A9" s="67"/>
      <c r="B9" s="67"/>
      <c r="C9" s="70"/>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row>
    <row r="10" spans="1:53" ht="18" customHeight="1">
      <c r="A10" s="67"/>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row>
    <row r="11" spans="1:53" ht="18" customHeight="1">
      <c r="A11" s="67"/>
      <c r="B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row>
    <row r="12" spans="1:53" ht="18" customHeight="1">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row>
    <row r="13" spans="1:53" ht="18" customHeight="1">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row>
    <row r="14" spans="1:53" ht="18"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row>
    <row r="15" spans="1:53" ht="18"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row>
    <row r="16" spans="1:53" ht="18"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row>
    <row r="17" spans="1:53" ht="18"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row>
    <row r="18" spans="1:53" ht="18"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row>
    <row r="19" spans="1:53" ht="18"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row>
    <row r="20" spans="1:53" ht="18"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row>
    <row r="21" spans="1:53" ht="18"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row>
    <row r="22" spans="1:53" ht="18"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row>
    <row r="23" spans="1:53" ht="18"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row>
    <row r="24" spans="1:53" ht="18"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row>
    <row r="25" spans="1:53" ht="18"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row>
    <row r="26" spans="1:53" ht="18"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row>
    <row r="27" spans="1:53" ht="18"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row>
    <row r="28" spans="1:53" ht="18"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row>
    <row r="29" spans="1:53" ht="18"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row>
    <row r="30" spans="1:53" ht="18"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row>
    <row r="31" spans="1:53" ht="18"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row>
    <row r="32" spans="1:53" ht="18"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row>
    <row r="33" spans="1:53" ht="18"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row>
    <row r="34" spans="1:53" ht="18"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row>
    <row r="35" spans="1:53" ht="18"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row>
    <row r="36" spans="1:53" ht="18"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row>
    <row r="37" spans="1:53" ht="18"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row>
    <row r="38" spans="1:53" ht="18"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row>
    <row r="39" spans="1:53" ht="18"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row>
    <row r="40" spans="1:53" ht="18"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row>
    <row r="41" spans="1:53" ht="18"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row>
    <row r="42" spans="1:53" ht="18"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row>
    <row r="43" spans="1:53" ht="18"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row>
    <row r="44" spans="1:53" ht="18"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row>
    <row r="45" spans="1:53" ht="18"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row>
    <row r="46" spans="1:53" ht="18"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row>
    <row r="47" spans="1:53" ht="18"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row>
    <row r="48" spans="1:53" ht="18"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row>
    <row r="49" spans="1:53" ht="18"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row>
    <row r="50" spans="1:53" ht="18"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row>
    <row r="51" spans="1:53" ht="18"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row>
    <row r="52" spans="1:53" ht="18"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row>
    <row r="53" spans="1:53" ht="18"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row>
    <row r="54" spans="1:53" ht="18"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row>
    <row r="55" spans="1:53" ht="18"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row>
    <row r="56" spans="1:53" ht="18"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row>
    <row r="57" spans="1:53" ht="18"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row>
    <row r="58" spans="1:53" ht="18"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row>
    <row r="59" spans="1:53" ht="18"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row>
    <row r="60" spans="1:53" ht="18"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AZ60" s="67"/>
      <c r="BA60" s="67"/>
    </row>
    <row r="61" spans="1:53" ht="18"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c r="AY61" s="67"/>
      <c r="AZ61" s="67"/>
      <c r="BA61" s="67"/>
    </row>
    <row r="62" spans="1:53" ht="18"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c r="AY62" s="67"/>
      <c r="AZ62" s="67"/>
      <c r="BA62" s="67"/>
    </row>
    <row r="63" spans="1:53" ht="18"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c r="AY63" s="67"/>
      <c r="AZ63" s="67"/>
      <c r="BA63" s="67"/>
    </row>
    <row r="64" spans="1:53" ht="18"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c r="AY64" s="67"/>
      <c r="AZ64" s="67"/>
      <c r="BA64" s="67"/>
    </row>
    <row r="65" spans="1:53" ht="18"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c r="AY65" s="67"/>
      <c r="AZ65" s="67"/>
      <c r="BA65" s="67"/>
    </row>
    <row r="66" spans="1:53" ht="18"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row>
    <row r="67" spans="1:53" ht="18"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row>
    <row r="68" spans="1:53" ht="18"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c r="AY68" s="67"/>
      <c r="AZ68" s="67"/>
      <c r="BA68" s="67"/>
    </row>
    <row r="69" spans="1:53" ht="18"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c r="AY69" s="67"/>
      <c r="AZ69" s="67"/>
      <c r="BA69" s="67"/>
    </row>
    <row r="70" spans="1:53" ht="18"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row>
    <row r="71" spans="1:53" ht="18"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row>
    <row r="72" spans="1:53" ht="18"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row>
    <row r="73" spans="1:53" ht="18"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row>
    <row r="74" spans="1:53" ht="18"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row>
    <row r="75" spans="1:53" ht="18"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67"/>
      <c r="AI75" s="67"/>
      <c r="AJ75" s="67"/>
      <c r="AK75" s="67"/>
      <c r="AL75" s="67"/>
      <c r="AM75" s="67"/>
      <c r="AN75" s="67"/>
      <c r="AO75" s="67"/>
      <c r="AP75" s="67"/>
      <c r="AQ75" s="67"/>
      <c r="AR75" s="67"/>
      <c r="AS75" s="67"/>
      <c r="AT75" s="67"/>
      <c r="AU75" s="67"/>
      <c r="AV75" s="67"/>
      <c r="AW75" s="67"/>
      <c r="AX75" s="67"/>
      <c r="AY75" s="67"/>
      <c r="AZ75" s="67"/>
      <c r="BA75" s="67"/>
    </row>
    <row r="76" spans="1:53" ht="18"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row>
    <row r="77" spans="1:53" ht="18"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row>
    <row r="78" spans="1:53" ht="18"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row>
    <row r="79" spans="1:53" ht="18"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row>
    <row r="80" spans="1:53" ht="18"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c r="AY80" s="67"/>
      <c r="AZ80" s="67"/>
      <c r="BA80" s="67"/>
    </row>
    <row r="81" spans="1:53" ht="18"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row>
    <row r="82" spans="1:53" ht="18"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row>
    <row r="83" spans="1:53" ht="18"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row>
    <row r="84" spans="1:53" ht="18"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row>
    <row r="85" spans="1:53" ht="18"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c r="AY85" s="67"/>
      <c r="AZ85" s="67"/>
      <c r="BA85" s="67"/>
    </row>
    <row r="86" spans="1:53" ht="18"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row>
    <row r="87" spans="1:53" ht="18"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c r="AY87" s="67"/>
      <c r="AZ87" s="67"/>
      <c r="BA87" s="67"/>
    </row>
    <row r="88" spans="1:53" ht="18"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row>
    <row r="89" spans="1:53" ht="18"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c r="AY89" s="67"/>
      <c r="AZ89" s="67"/>
      <c r="BA89" s="67"/>
    </row>
    <row r="90" spans="1:53" ht="18"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row>
    <row r="91" spans="1:53" ht="18"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row>
    <row r="92" spans="1:53" ht="18"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row>
    <row r="93" spans="1:53" ht="18"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row>
    <row r="94" spans="1:53" ht="18"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row>
    <row r="95" spans="1:53" ht="18"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7"/>
      <c r="AY95" s="67"/>
      <c r="AZ95" s="67"/>
      <c r="BA95" s="67"/>
    </row>
    <row r="96" spans="1:53" ht="18"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c r="AY96" s="67"/>
      <c r="AZ96" s="67"/>
      <c r="BA96" s="67"/>
    </row>
    <row r="97" spans="1:53" ht="18"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c r="AY97" s="67"/>
      <c r="AZ97" s="67"/>
      <c r="BA97" s="67"/>
    </row>
    <row r="98" spans="1:53" ht="18"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row>
    <row r="99" spans="1:53" ht="18"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c r="AY99" s="67"/>
      <c r="AZ99" s="67"/>
      <c r="BA99" s="67"/>
    </row>
    <row r="100" spans="1:53" ht="18"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row>
    <row r="101" spans="1:53" ht="18"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7"/>
      <c r="BA101" s="67"/>
    </row>
    <row r="102" spans="1:53" ht="18"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row>
    <row r="103" spans="1:53" ht="18"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row>
    <row r="104" spans="1:53" ht="18"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row>
    <row r="105" spans="1:53" ht="18"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row>
    <row r="106" spans="1:53" ht="18"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row>
    <row r="107" spans="1:53" ht="18"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c r="AY107" s="67"/>
      <c r="AZ107" s="67"/>
      <c r="BA107" s="67"/>
    </row>
    <row r="108" spans="1:53" ht="18"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7"/>
      <c r="BA108" s="67"/>
    </row>
    <row r="109" spans="1:53" ht="18"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AZ109" s="67"/>
      <c r="BA109" s="67"/>
    </row>
    <row r="110" spans="1:53" ht="18"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row>
    <row r="111" spans="1:53" ht="18"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row>
    <row r="112" spans="1:53" ht="18"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row>
    <row r="113" spans="1:53" ht="18"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row>
    <row r="114" spans="1:53" ht="18"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7"/>
      <c r="BA114" s="67"/>
    </row>
    <row r="115" spans="1:53" ht="18"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c r="AJ115" s="67"/>
      <c r="AK115" s="67"/>
      <c r="AL115" s="67"/>
      <c r="AM115" s="67"/>
      <c r="AN115" s="67"/>
      <c r="AO115" s="67"/>
      <c r="AP115" s="67"/>
      <c r="AQ115" s="67"/>
      <c r="AR115" s="67"/>
      <c r="AS115" s="67"/>
      <c r="AT115" s="67"/>
      <c r="AU115" s="67"/>
      <c r="AV115" s="67"/>
      <c r="AW115" s="67"/>
      <c r="AX115" s="67"/>
      <c r="AY115" s="67"/>
      <c r="AZ115" s="67"/>
      <c r="BA115" s="67"/>
    </row>
    <row r="116" spans="1:53" ht="18"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c r="AA116" s="67"/>
      <c r="AB116" s="67"/>
      <c r="AC116" s="67"/>
      <c r="AD116" s="67"/>
      <c r="AE116" s="67"/>
      <c r="AF116" s="67"/>
      <c r="AG116" s="67"/>
      <c r="AH116" s="67"/>
      <c r="AI116" s="67"/>
      <c r="AJ116" s="67"/>
      <c r="AK116" s="67"/>
      <c r="AL116" s="67"/>
      <c r="AM116" s="67"/>
      <c r="AN116" s="67"/>
      <c r="AO116" s="67"/>
      <c r="AP116" s="67"/>
      <c r="AQ116" s="67"/>
      <c r="AR116" s="67"/>
      <c r="AS116" s="67"/>
      <c r="AT116" s="67"/>
      <c r="AU116" s="67"/>
      <c r="AV116" s="67"/>
      <c r="AW116" s="67"/>
      <c r="AX116" s="67"/>
      <c r="AY116" s="67"/>
      <c r="AZ116" s="67"/>
      <c r="BA116" s="67"/>
    </row>
    <row r="117" spans="1:53" ht="18"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7"/>
      <c r="BA117" s="67"/>
    </row>
    <row r="118" spans="1:53" ht="18"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7"/>
      <c r="BA118" s="67"/>
    </row>
    <row r="119" spans="1:53" ht="18"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c r="AY119" s="67"/>
      <c r="AZ119" s="67"/>
      <c r="BA119" s="67"/>
    </row>
    <row r="120" spans="1:53" ht="18"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row>
    <row r="121" spans="1:53" ht="18"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row>
    <row r="122" spans="1:53" ht="18"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row>
    <row r="123" spans="1:53" ht="18"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row>
    <row r="124" spans="1:53" ht="18"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row>
    <row r="125" spans="1:53" ht="18"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row>
    <row r="126" spans="1:53" ht="18"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row>
    <row r="127" spans="1:53" ht="18"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c r="AY127" s="67"/>
      <c r="AZ127" s="67"/>
      <c r="BA127" s="67"/>
    </row>
    <row r="128" spans="1:53" ht="18"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c r="AY128" s="67"/>
      <c r="AZ128" s="67"/>
      <c r="BA128" s="67"/>
    </row>
    <row r="129" spans="1:53" ht="18"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row>
    <row r="130" spans="1:53" ht="18"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row>
    <row r="131" spans="1:53" ht="18"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row>
    <row r="132" spans="1:53" ht="18"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row>
    <row r="133" spans="1:53" ht="18"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row>
    <row r="134" spans="1:53" ht="18"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row>
    <row r="135" spans="1:53" ht="18"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row>
    <row r="136" spans="1:53" ht="18"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row>
    <row r="137" spans="1:53" ht="18"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row>
    <row r="138" spans="1:53" ht="18"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row>
    <row r="139" spans="1:53" ht="18"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row>
    <row r="140" spans="1:53" ht="18"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row>
    <row r="141" spans="1:53" ht="18"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row>
    <row r="142" spans="1:53" ht="18"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row>
    <row r="143" spans="1:53" ht="18"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row>
    <row r="144" spans="1:53" ht="18"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row>
    <row r="145" spans="1:53" ht="18"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row>
    <row r="146" spans="1:53" ht="18"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row>
    <row r="147" spans="1:53" ht="18"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row>
    <row r="148" spans="1:53" ht="18"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row>
    <row r="149" spans="1:53" ht="18"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row>
    <row r="150" spans="1:53" ht="18"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row>
    <row r="151" spans="1:53" ht="18"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row>
    <row r="152" spans="1:53" ht="18"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row>
    <row r="153" spans="1:53" ht="18"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row>
    <row r="154" spans="1:53" ht="18"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row>
    <row r="155" spans="1:53" ht="18"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row>
    <row r="156" spans="1:53" ht="18"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row>
    <row r="157" spans="1:53" ht="18"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row>
    <row r="158" spans="1:53" ht="18"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row>
    <row r="159" spans="1:53" ht="18"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row>
    <row r="160" spans="1:53" ht="18"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row>
    <row r="161" spans="1:53" ht="18"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row>
    <row r="162" spans="1:53" ht="18"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row>
    <row r="163" spans="1:53" ht="18"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row>
    <row r="164" spans="1:53" ht="18"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row>
    <row r="165" spans="1:53" ht="18"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c r="AY165" s="67"/>
      <c r="AZ165" s="67"/>
      <c r="BA165" s="67"/>
    </row>
    <row r="166" spans="1:53" ht="18"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row>
    <row r="167" spans="1:53" ht="18"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AZ167" s="67"/>
      <c r="BA167" s="67"/>
    </row>
    <row r="168" spans="1:53" ht="18"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row>
    <row r="169" spans="1:53" ht="18"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row>
    <row r="170" spans="1:53" ht="18"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row>
    <row r="171" spans="1:53" ht="18"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row>
    <row r="172" spans="1:53" ht="18"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row>
    <row r="173" spans="1:53" ht="18"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row>
    <row r="174" spans="1:53" ht="18"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row>
    <row r="175" spans="1:53" ht="18"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row>
    <row r="176" spans="1:53" ht="18"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row>
    <row r="177" spans="1:53" ht="18"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row>
    <row r="178" spans="1:53" ht="18"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row>
    <row r="179" spans="1:53" ht="18"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row>
    <row r="180" spans="1:53" ht="18"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row>
    <row r="181" spans="1:53" ht="18"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row>
    <row r="182" spans="1:53" ht="18"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row>
    <row r="183" spans="1:53" ht="18"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row>
    <row r="184" spans="1:53" ht="18"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row>
    <row r="185" spans="1:53" ht="18"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row>
    <row r="186" spans="1:53" ht="18"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row>
    <row r="187" spans="1:53" ht="18"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row>
    <row r="188" spans="1:53" ht="18"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row>
    <row r="189" spans="1:53" ht="18"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row>
    <row r="190" spans="1:53" ht="18"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row>
    <row r="191" spans="1:53" ht="18"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row>
    <row r="192" spans="1:53" ht="18"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row>
    <row r="193" spans="1:53" ht="18"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row>
    <row r="194" spans="1:53" ht="18"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row>
    <row r="195" spans="1:53" ht="18"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c r="AY195" s="67"/>
      <c r="AZ195" s="67"/>
      <c r="BA195" s="67"/>
    </row>
    <row r="196" spans="1:53" ht="18"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row>
    <row r="197" spans="1:53" ht="18"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c r="AY197" s="67"/>
      <c r="AZ197" s="67"/>
      <c r="BA197" s="67"/>
    </row>
    <row r="198" spans="1:53" ht="18"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7"/>
      <c r="AJ198" s="67"/>
      <c r="AK198" s="67"/>
      <c r="AL198" s="67"/>
      <c r="AM198" s="67"/>
      <c r="AN198" s="67"/>
      <c r="AO198" s="67"/>
      <c r="AP198" s="67"/>
      <c r="AQ198" s="67"/>
      <c r="AR198" s="67"/>
      <c r="AS198" s="67"/>
      <c r="AT198" s="67"/>
      <c r="AU198" s="67"/>
      <c r="AV198" s="67"/>
      <c r="AW198" s="67"/>
      <c r="AX198" s="67"/>
      <c r="AY198" s="67"/>
      <c r="AZ198" s="67"/>
      <c r="BA198" s="67"/>
    </row>
    <row r="199" spans="1:53" ht="18"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c r="AE199" s="67"/>
      <c r="AF199" s="67"/>
      <c r="AG199" s="67"/>
      <c r="AH199" s="67"/>
      <c r="AI199" s="67"/>
      <c r="AJ199" s="67"/>
      <c r="AK199" s="67"/>
      <c r="AL199" s="67"/>
      <c r="AM199" s="67"/>
      <c r="AN199" s="67"/>
      <c r="AO199" s="67"/>
      <c r="AP199" s="67"/>
      <c r="AQ199" s="67"/>
      <c r="AR199" s="67"/>
      <c r="AS199" s="67"/>
      <c r="AT199" s="67"/>
      <c r="AU199" s="67"/>
      <c r="AV199" s="67"/>
      <c r="AW199" s="67"/>
      <c r="AX199" s="67"/>
      <c r="AY199" s="67"/>
      <c r="AZ199" s="67"/>
      <c r="BA199" s="67"/>
    </row>
    <row r="200" spans="1:53" ht="18"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c r="AE200" s="67"/>
      <c r="AF200" s="67"/>
      <c r="AG200" s="67"/>
      <c r="AH200" s="67"/>
      <c r="AI200" s="67"/>
      <c r="AJ200" s="67"/>
      <c r="AK200" s="67"/>
      <c r="AL200" s="67"/>
      <c r="AM200" s="67"/>
      <c r="AN200" s="67"/>
      <c r="AO200" s="67"/>
      <c r="AP200" s="67"/>
      <c r="AQ200" s="67"/>
      <c r="AR200" s="67"/>
      <c r="AS200" s="67"/>
      <c r="AT200" s="67"/>
      <c r="AU200" s="67"/>
      <c r="AV200" s="67"/>
      <c r="AW200" s="67"/>
      <c r="AX200" s="67"/>
      <c r="AY200" s="67"/>
      <c r="AZ200" s="67"/>
      <c r="BA200" s="67"/>
    </row>
    <row r="201" spans="1:53" ht="18"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c r="AD201" s="67"/>
      <c r="AE201" s="67"/>
      <c r="AF201" s="67"/>
      <c r="AG201" s="67"/>
      <c r="AH201" s="67"/>
      <c r="AI201" s="67"/>
      <c r="AJ201" s="67"/>
      <c r="AK201" s="67"/>
      <c r="AL201" s="67"/>
      <c r="AM201" s="67"/>
      <c r="AN201" s="67"/>
      <c r="AO201" s="67"/>
      <c r="AP201" s="67"/>
      <c r="AQ201" s="67"/>
      <c r="AR201" s="67"/>
      <c r="AS201" s="67"/>
      <c r="AT201" s="67"/>
      <c r="AU201" s="67"/>
      <c r="AV201" s="67"/>
      <c r="AW201" s="67"/>
      <c r="AX201" s="67"/>
      <c r="AY201" s="67"/>
      <c r="AZ201" s="67"/>
      <c r="BA201" s="67"/>
    </row>
    <row r="202" spans="1:53" ht="18"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c r="AY202" s="67"/>
      <c r="AZ202" s="67"/>
      <c r="BA202" s="67"/>
    </row>
    <row r="203" spans="1:53" ht="18"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row>
    <row r="204" spans="1:53" ht="18"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c r="AF204" s="67"/>
      <c r="AG204" s="67"/>
      <c r="AH204" s="67"/>
      <c r="AI204" s="67"/>
      <c r="AJ204" s="67"/>
      <c r="AK204" s="67"/>
      <c r="AL204" s="67"/>
      <c r="AM204" s="67"/>
      <c r="AN204" s="67"/>
      <c r="AO204" s="67"/>
      <c r="AP204" s="67"/>
      <c r="AQ204" s="67"/>
      <c r="AR204" s="67"/>
      <c r="AS204" s="67"/>
      <c r="AT204" s="67"/>
      <c r="AU204" s="67"/>
      <c r="AV204" s="67"/>
      <c r="AW204" s="67"/>
      <c r="AX204" s="67"/>
      <c r="AY204" s="67"/>
      <c r="AZ204" s="67"/>
      <c r="BA204" s="67"/>
    </row>
    <row r="205" spans="1:53" ht="18"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row>
    <row r="206" spans="1:53" ht="18"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c r="AE206" s="67"/>
      <c r="AF206" s="67"/>
      <c r="AG206" s="67"/>
      <c r="AH206" s="67"/>
      <c r="AI206" s="67"/>
      <c r="AJ206" s="67"/>
      <c r="AK206" s="67"/>
      <c r="AL206" s="67"/>
      <c r="AM206" s="67"/>
      <c r="AN206" s="67"/>
      <c r="AO206" s="67"/>
      <c r="AP206" s="67"/>
      <c r="AQ206" s="67"/>
      <c r="AR206" s="67"/>
      <c r="AS206" s="67"/>
      <c r="AT206" s="67"/>
      <c r="AU206" s="67"/>
      <c r="AV206" s="67"/>
      <c r="AW206" s="67"/>
      <c r="AX206" s="67"/>
      <c r="AY206" s="67"/>
      <c r="AZ206" s="67"/>
      <c r="BA206" s="67"/>
    </row>
    <row r="207" spans="1:53" ht="18"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c r="AF207" s="67"/>
      <c r="AG207" s="67"/>
      <c r="AH207" s="67"/>
      <c r="AI207" s="67"/>
      <c r="AJ207" s="67"/>
      <c r="AK207" s="67"/>
      <c r="AL207" s="67"/>
      <c r="AM207" s="67"/>
      <c r="AN207" s="67"/>
      <c r="AO207" s="67"/>
      <c r="AP207" s="67"/>
      <c r="AQ207" s="67"/>
      <c r="AR207" s="67"/>
      <c r="AS207" s="67"/>
      <c r="AT207" s="67"/>
      <c r="AU207" s="67"/>
      <c r="AV207" s="67"/>
      <c r="AW207" s="67"/>
      <c r="AX207" s="67"/>
      <c r="AY207" s="67"/>
      <c r="AZ207" s="67"/>
      <c r="BA207" s="67"/>
    </row>
    <row r="208" spans="1:53" ht="18"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c r="AY208" s="67"/>
      <c r="AZ208" s="67"/>
      <c r="BA208" s="67"/>
    </row>
    <row r="209" spans="1:53" ht="18"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c r="AY209" s="67"/>
      <c r="AZ209" s="67"/>
      <c r="BA209" s="67"/>
    </row>
    <row r="210" spans="1:53" ht="18"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c r="AE210" s="67"/>
      <c r="AF210" s="67"/>
      <c r="AG210" s="67"/>
      <c r="AH210" s="67"/>
      <c r="AI210" s="67"/>
      <c r="AJ210" s="67"/>
      <c r="AK210" s="67"/>
      <c r="AL210" s="67"/>
      <c r="AM210" s="67"/>
      <c r="AN210" s="67"/>
      <c r="AO210" s="67"/>
      <c r="AP210" s="67"/>
      <c r="AQ210" s="67"/>
      <c r="AR210" s="67"/>
      <c r="AS210" s="67"/>
      <c r="AT210" s="67"/>
      <c r="AU210" s="67"/>
      <c r="AV210" s="67"/>
      <c r="AW210" s="67"/>
      <c r="AX210" s="67"/>
      <c r="AY210" s="67"/>
      <c r="AZ210" s="67"/>
      <c r="BA210" s="67"/>
    </row>
    <row r="211" spans="1:53" ht="18"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c r="AF211" s="67"/>
      <c r="AG211" s="67"/>
      <c r="AH211" s="67"/>
      <c r="AI211" s="67"/>
      <c r="AJ211" s="67"/>
      <c r="AK211" s="67"/>
      <c r="AL211" s="67"/>
      <c r="AM211" s="67"/>
      <c r="AN211" s="67"/>
      <c r="AO211" s="67"/>
      <c r="AP211" s="67"/>
      <c r="AQ211" s="67"/>
      <c r="AR211" s="67"/>
      <c r="AS211" s="67"/>
      <c r="AT211" s="67"/>
      <c r="AU211" s="67"/>
      <c r="AV211" s="67"/>
      <c r="AW211" s="67"/>
      <c r="AX211" s="67"/>
      <c r="AY211" s="67"/>
      <c r="AZ211" s="67"/>
      <c r="BA211" s="67"/>
    </row>
    <row r="212" spans="1:53" ht="18"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7"/>
      <c r="AJ212" s="67"/>
      <c r="AK212" s="67"/>
      <c r="AL212" s="67"/>
      <c r="AM212" s="67"/>
      <c r="AN212" s="67"/>
      <c r="AO212" s="67"/>
      <c r="AP212" s="67"/>
      <c r="AQ212" s="67"/>
      <c r="AR212" s="67"/>
      <c r="AS212" s="67"/>
      <c r="AT212" s="67"/>
      <c r="AU212" s="67"/>
      <c r="AV212" s="67"/>
      <c r="AW212" s="67"/>
      <c r="AX212" s="67"/>
      <c r="AY212" s="67"/>
      <c r="AZ212" s="67"/>
      <c r="BA212" s="67"/>
    </row>
    <row r="213" spans="1:53" ht="18"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c r="AD213" s="67"/>
      <c r="AE213" s="67"/>
      <c r="AF213" s="67"/>
      <c r="AG213" s="67"/>
      <c r="AH213" s="67"/>
      <c r="AI213" s="67"/>
      <c r="AJ213" s="67"/>
      <c r="AK213" s="67"/>
      <c r="AL213" s="67"/>
      <c r="AM213" s="67"/>
      <c r="AN213" s="67"/>
      <c r="AO213" s="67"/>
      <c r="AP213" s="67"/>
      <c r="AQ213" s="67"/>
      <c r="AR213" s="67"/>
      <c r="AS213" s="67"/>
      <c r="AT213" s="67"/>
      <c r="AU213" s="67"/>
      <c r="AV213" s="67"/>
      <c r="AW213" s="67"/>
      <c r="AX213" s="67"/>
      <c r="AY213" s="67"/>
      <c r="AZ213" s="67"/>
      <c r="BA213" s="67"/>
    </row>
    <row r="214" spans="1:53" ht="18"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c r="AD214" s="67"/>
      <c r="AE214" s="67"/>
      <c r="AF214" s="67"/>
      <c r="AG214" s="67"/>
      <c r="AH214" s="67"/>
      <c r="AI214" s="67"/>
      <c r="AJ214" s="67"/>
      <c r="AK214" s="67"/>
      <c r="AL214" s="67"/>
      <c r="AM214" s="67"/>
      <c r="AN214" s="67"/>
      <c r="AO214" s="67"/>
      <c r="AP214" s="67"/>
      <c r="AQ214" s="67"/>
      <c r="AR214" s="67"/>
      <c r="AS214" s="67"/>
      <c r="AT214" s="67"/>
      <c r="AU214" s="67"/>
      <c r="AV214" s="67"/>
      <c r="AW214" s="67"/>
      <c r="AX214" s="67"/>
      <c r="AY214" s="67"/>
      <c r="AZ214" s="67"/>
      <c r="BA214" s="67"/>
    </row>
    <row r="215" spans="1:53" ht="18"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7"/>
      <c r="AJ215" s="67"/>
      <c r="AK215" s="67"/>
      <c r="AL215" s="67"/>
      <c r="AM215" s="67"/>
      <c r="AN215" s="67"/>
      <c r="AO215" s="67"/>
      <c r="AP215" s="67"/>
      <c r="AQ215" s="67"/>
      <c r="AR215" s="67"/>
      <c r="AS215" s="67"/>
      <c r="AT215" s="67"/>
      <c r="AU215" s="67"/>
      <c r="AV215" s="67"/>
      <c r="AW215" s="67"/>
      <c r="AX215" s="67"/>
      <c r="AY215" s="67"/>
      <c r="AZ215" s="67"/>
      <c r="BA215" s="67"/>
    </row>
    <row r="216" spans="1:53" ht="18"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c r="AD216" s="67"/>
      <c r="AE216" s="67"/>
      <c r="AF216" s="67"/>
      <c r="AG216" s="67"/>
      <c r="AH216" s="67"/>
      <c r="AI216" s="67"/>
      <c r="AJ216" s="67"/>
      <c r="AK216" s="67"/>
      <c r="AL216" s="67"/>
      <c r="AM216" s="67"/>
      <c r="AN216" s="67"/>
      <c r="AO216" s="67"/>
      <c r="AP216" s="67"/>
      <c r="AQ216" s="67"/>
      <c r="AR216" s="67"/>
      <c r="AS216" s="67"/>
      <c r="AT216" s="67"/>
      <c r="AU216" s="67"/>
      <c r="AV216" s="67"/>
      <c r="AW216" s="67"/>
      <c r="AX216" s="67"/>
      <c r="AY216" s="67"/>
      <c r="AZ216" s="67"/>
      <c r="BA216" s="67"/>
    </row>
    <row r="217" spans="1:53" ht="18"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c r="AE217" s="67"/>
      <c r="AF217" s="67"/>
      <c r="AG217" s="67"/>
      <c r="AH217" s="67"/>
      <c r="AI217" s="67"/>
      <c r="AJ217" s="67"/>
      <c r="AK217" s="67"/>
      <c r="AL217" s="67"/>
      <c r="AM217" s="67"/>
      <c r="AN217" s="67"/>
      <c r="AO217" s="67"/>
      <c r="AP217" s="67"/>
      <c r="AQ217" s="67"/>
      <c r="AR217" s="67"/>
      <c r="AS217" s="67"/>
      <c r="AT217" s="67"/>
      <c r="AU217" s="67"/>
      <c r="AV217" s="67"/>
      <c r="AW217" s="67"/>
      <c r="AX217" s="67"/>
      <c r="AY217" s="67"/>
      <c r="AZ217" s="67"/>
      <c r="BA217" s="67"/>
    </row>
    <row r="218" spans="1:53" ht="18"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c r="AE218" s="67"/>
      <c r="AF218" s="67"/>
      <c r="AG218" s="67"/>
      <c r="AH218" s="67"/>
      <c r="AI218" s="67"/>
      <c r="AJ218" s="67"/>
      <c r="AK218" s="67"/>
      <c r="AL218" s="67"/>
      <c r="AM218" s="67"/>
      <c r="AN218" s="67"/>
      <c r="AO218" s="67"/>
      <c r="AP218" s="67"/>
      <c r="AQ218" s="67"/>
      <c r="AR218" s="67"/>
      <c r="AS218" s="67"/>
      <c r="AT218" s="67"/>
      <c r="AU218" s="67"/>
      <c r="AV218" s="67"/>
      <c r="AW218" s="67"/>
      <c r="AX218" s="67"/>
      <c r="AY218" s="67"/>
      <c r="AZ218" s="67"/>
      <c r="BA218" s="67"/>
    </row>
    <row r="219" spans="1:53" ht="18"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c r="AE219" s="67"/>
      <c r="AF219" s="67"/>
      <c r="AG219" s="67"/>
      <c r="AH219" s="67"/>
      <c r="AI219" s="67"/>
      <c r="AJ219" s="67"/>
      <c r="AK219" s="67"/>
      <c r="AL219" s="67"/>
      <c r="AM219" s="67"/>
      <c r="AN219" s="67"/>
      <c r="AO219" s="67"/>
      <c r="AP219" s="67"/>
      <c r="AQ219" s="67"/>
      <c r="AR219" s="67"/>
      <c r="AS219" s="67"/>
      <c r="AT219" s="67"/>
      <c r="AU219" s="67"/>
      <c r="AV219" s="67"/>
      <c r="AW219" s="67"/>
      <c r="AX219" s="67"/>
      <c r="AY219" s="67"/>
      <c r="AZ219" s="67"/>
      <c r="BA219" s="67"/>
    </row>
    <row r="220" spans="1:53" ht="18"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c r="AF220" s="67"/>
      <c r="AG220" s="67"/>
      <c r="AH220" s="67"/>
      <c r="AI220" s="67"/>
      <c r="AJ220" s="67"/>
      <c r="AK220" s="67"/>
      <c r="AL220" s="67"/>
      <c r="AM220" s="67"/>
      <c r="AN220" s="67"/>
      <c r="AO220" s="67"/>
      <c r="AP220" s="67"/>
      <c r="AQ220" s="67"/>
      <c r="AR220" s="67"/>
      <c r="AS220" s="67"/>
      <c r="AT220" s="67"/>
      <c r="AU220" s="67"/>
      <c r="AV220" s="67"/>
      <c r="AW220" s="67"/>
      <c r="AX220" s="67"/>
      <c r="AY220" s="67"/>
      <c r="AZ220" s="67"/>
      <c r="BA220" s="67"/>
    </row>
    <row r="221" spans="1:53" ht="18"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c r="AE221" s="67"/>
      <c r="AF221" s="67"/>
      <c r="AG221" s="67"/>
      <c r="AH221" s="67"/>
      <c r="AI221" s="67"/>
      <c r="AJ221" s="67"/>
      <c r="AK221" s="67"/>
      <c r="AL221" s="67"/>
      <c r="AM221" s="67"/>
      <c r="AN221" s="67"/>
      <c r="AO221" s="67"/>
      <c r="AP221" s="67"/>
      <c r="AQ221" s="67"/>
      <c r="AR221" s="67"/>
      <c r="AS221" s="67"/>
      <c r="AT221" s="67"/>
      <c r="AU221" s="67"/>
      <c r="AV221" s="67"/>
      <c r="AW221" s="67"/>
      <c r="AX221" s="67"/>
      <c r="AY221" s="67"/>
      <c r="AZ221" s="67"/>
      <c r="BA221" s="67"/>
    </row>
    <row r="222" spans="1:53" ht="18"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7"/>
      <c r="AJ222" s="67"/>
      <c r="AK222" s="67"/>
      <c r="AL222" s="67"/>
      <c r="AM222" s="67"/>
      <c r="AN222" s="67"/>
      <c r="AO222" s="67"/>
      <c r="AP222" s="67"/>
      <c r="AQ222" s="67"/>
      <c r="AR222" s="67"/>
      <c r="AS222" s="67"/>
      <c r="AT222" s="67"/>
      <c r="AU222" s="67"/>
      <c r="AV222" s="67"/>
      <c r="AW222" s="67"/>
      <c r="AX222" s="67"/>
      <c r="AY222" s="67"/>
      <c r="AZ222" s="67"/>
      <c r="BA222" s="67"/>
    </row>
    <row r="223" spans="1:53" ht="18"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c r="AF223" s="67"/>
      <c r="AG223" s="67"/>
      <c r="AH223" s="67"/>
      <c r="AI223" s="67"/>
      <c r="AJ223" s="67"/>
      <c r="AK223" s="67"/>
      <c r="AL223" s="67"/>
      <c r="AM223" s="67"/>
      <c r="AN223" s="67"/>
      <c r="AO223" s="67"/>
      <c r="AP223" s="67"/>
      <c r="AQ223" s="67"/>
      <c r="AR223" s="67"/>
      <c r="AS223" s="67"/>
      <c r="AT223" s="67"/>
      <c r="AU223" s="67"/>
      <c r="AV223" s="67"/>
      <c r="AW223" s="67"/>
      <c r="AX223" s="67"/>
      <c r="AY223" s="67"/>
      <c r="AZ223" s="67"/>
      <c r="BA223" s="67"/>
    </row>
    <row r="224" spans="1:53" ht="18"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c r="AF224" s="67"/>
      <c r="AG224" s="67"/>
      <c r="AH224" s="67"/>
      <c r="AI224" s="67"/>
      <c r="AJ224" s="67"/>
      <c r="AK224" s="67"/>
      <c r="AL224" s="67"/>
      <c r="AM224" s="67"/>
      <c r="AN224" s="67"/>
      <c r="AO224" s="67"/>
      <c r="AP224" s="67"/>
      <c r="AQ224" s="67"/>
      <c r="AR224" s="67"/>
      <c r="AS224" s="67"/>
      <c r="AT224" s="67"/>
      <c r="AU224" s="67"/>
      <c r="AV224" s="67"/>
      <c r="AW224" s="67"/>
      <c r="AX224" s="67"/>
      <c r="AY224" s="67"/>
      <c r="AZ224" s="67"/>
      <c r="BA224" s="67"/>
    </row>
    <row r="225" spans="1:53" ht="18"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c r="AF225" s="67"/>
      <c r="AG225" s="67"/>
      <c r="AH225" s="67"/>
      <c r="AI225" s="67"/>
      <c r="AJ225" s="67"/>
      <c r="AK225" s="67"/>
      <c r="AL225" s="67"/>
      <c r="AM225" s="67"/>
      <c r="AN225" s="67"/>
      <c r="AO225" s="67"/>
      <c r="AP225" s="67"/>
      <c r="AQ225" s="67"/>
      <c r="AR225" s="67"/>
      <c r="AS225" s="67"/>
      <c r="AT225" s="67"/>
      <c r="AU225" s="67"/>
      <c r="AV225" s="67"/>
      <c r="AW225" s="67"/>
      <c r="AX225" s="67"/>
      <c r="AY225" s="67"/>
      <c r="AZ225" s="67"/>
      <c r="BA225" s="67"/>
    </row>
    <row r="226" spans="1:53" ht="18"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7"/>
      <c r="AJ226" s="67"/>
      <c r="AK226" s="67"/>
      <c r="AL226" s="67"/>
      <c r="AM226" s="67"/>
      <c r="AN226" s="67"/>
      <c r="AO226" s="67"/>
      <c r="AP226" s="67"/>
      <c r="AQ226" s="67"/>
      <c r="AR226" s="67"/>
      <c r="AS226" s="67"/>
      <c r="AT226" s="67"/>
      <c r="AU226" s="67"/>
      <c r="AV226" s="67"/>
      <c r="AW226" s="67"/>
      <c r="AX226" s="67"/>
      <c r="AY226" s="67"/>
      <c r="AZ226" s="67"/>
      <c r="BA226" s="67"/>
    </row>
    <row r="227" spans="1:53" ht="18"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7"/>
      <c r="AJ227" s="67"/>
      <c r="AK227" s="67"/>
      <c r="AL227" s="67"/>
      <c r="AM227" s="67"/>
      <c r="AN227" s="67"/>
      <c r="AO227" s="67"/>
      <c r="AP227" s="67"/>
      <c r="AQ227" s="67"/>
      <c r="AR227" s="67"/>
      <c r="AS227" s="67"/>
      <c r="AT227" s="67"/>
      <c r="AU227" s="67"/>
      <c r="AV227" s="67"/>
      <c r="AW227" s="67"/>
      <c r="AX227" s="67"/>
      <c r="AY227" s="67"/>
      <c r="AZ227" s="67"/>
      <c r="BA227" s="67"/>
    </row>
    <row r="228" spans="1:53" ht="18"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c r="AE228" s="67"/>
      <c r="AF228" s="67"/>
      <c r="AG228" s="67"/>
      <c r="AH228" s="67"/>
      <c r="AI228" s="67"/>
      <c r="AJ228" s="67"/>
      <c r="AK228" s="67"/>
      <c r="AL228" s="67"/>
      <c r="AM228" s="67"/>
      <c r="AN228" s="67"/>
      <c r="AO228" s="67"/>
      <c r="AP228" s="67"/>
      <c r="AQ228" s="67"/>
      <c r="AR228" s="67"/>
      <c r="AS228" s="67"/>
      <c r="AT228" s="67"/>
      <c r="AU228" s="67"/>
      <c r="AV228" s="67"/>
      <c r="AW228" s="67"/>
      <c r="AX228" s="67"/>
      <c r="AY228" s="67"/>
      <c r="AZ228" s="67"/>
      <c r="BA228" s="67"/>
    </row>
    <row r="229" spans="1:53" ht="18"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7"/>
      <c r="AJ229" s="67"/>
      <c r="AK229" s="67"/>
      <c r="AL229" s="67"/>
      <c r="AM229" s="67"/>
      <c r="AN229" s="67"/>
      <c r="AO229" s="67"/>
      <c r="AP229" s="67"/>
      <c r="AQ229" s="67"/>
      <c r="AR229" s="67"/>
      <c r="AS229" s="67"/>
      <c r="AT229" s="67"/>
      <c r="AU229" s="67"/>
      <c r="AV229" s="67"/>
      <c r="AW229" s="67"/>
      <c r="AX229" s="67"/>
      <c r="AY229" s="67"/>
      <c r="AZ229" s="67"/>
      <c r="BA229" s="67"/>
    </row>
    <row r="230" spans="1:53" ht="18"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c r="AP230" s="67"/>
      <c r="AQ230" s="67"/>
      <c r="AR230" s="67"/>
      <c r="AS230" s="67"/>
      <c r="AT230" s="67"/>
      <c r="AU230" s="67"/>
      <c r="AV230" s="67"/>
      <c r="AW230" s="67"/>
      <c r="AX230" s="67"/>
      <c r="AY230" s="67"/>
      <c r="AZ230" s="67"/>
      <c r="BA230" s="67"/>
    </row>
    <row r="231" spans="1:53" ht="18"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c r="AR231" s="67"/>
      <c r="AS231" s="67"/>
      <c r="AT231" s="67"/>
      <c r="AU231" s="67"/>
      <c r="AV231" s="67"/>
      <c r="AW231" s="67"/>
      <c r="AX231" s="67"/>
      <c r="AY231" s="67"/>
      <c r="AZ231" s="67"/>
      <c r="BA231" s="67"/>
    </row>
    <row r="232" spans="1:53" ht="18"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c r="AR232" s="67"/>
      <c r="AS232" s="67"/>
      <c r="AT232" s="67"/>
      <c r="AU232" s="67"/>
      <c r="AV232" s="67"/>
      <c r="AW232" s="67"/>
      <c r="AX232" s="67"/>
      <c r="AY232" s="67"/>
      <c r="AZ232" s="67"/>
      <c r="BA232" s="67"/>
    </row>
    <row r="233" spans="1:53" ht="18"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c r="AR233" s="67"/>
      <c r="AS233" s="67"/>
      <c r="AT233" s="67"/>
      <c r="AU233" s="67"/>
      <c r="AV233" s="67"/>
      <c r="AW233" s="67"/>
      <c r="AX233" s="67"/>
      <c r="AY233" s="67"/>
      <c r="AZ233" s="67"/>
      <c r="BA233" s="67"/>
    </row>
    <row r="234" spans="1:53" ht="18"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c r="AR234" s="67"/>
      <c r="AS234" s="67"/>
      <c r="AT234" s="67"/>
      <c r="AU234" s="67"/>
      <c r="AV234" s="67"/>
      <c r="AW234" s="67"/>
      <c r="AX234" s="67"/>
      <c r="AY234" s="67"/>
      <c r="AZ234" s="67"/>
      <c r="BA234" s="67"/>
    </row>
    <row r="235" spans="1:53" ht="18"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c r="AR235" s="67"/>
      <c r="AS235" s="67"/>
      <c r="AT235" s="67"/>
      <c r="AU235" s="67"/>
      <c r="AV235" s="67"/>
      <c r="AW235" s="67"/>
      <c r="AX235" s="67"/>
      <c r="AY235" s="67"/>
      <c r="AZ235" s="67"/>
      <c r="BA235" s="67"/>
    </row>
    <row r="236" spans="1:53" ht="18"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c r="AR236" s="67"/>
      <c r="AS236" s="67"/>
      <c r="AT236" s="67"/>
      <c r="AU236" s="67"/>
      <c r="AV236" s="67"/>
      <c r="AW236" s="67"/>
      <c r="AX236" s="67"/>
      <c r="AY236" s="67"/>
      <c r="AZ236" s="67"/>
      <c r="BA236" s="67"/>
    </row>
    <row r="237" spans="1:53" ht="18"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c r="AR237" s="67"/>
      <c r="AS237" s="67"/>
      <c r="AT237" s="67"/>
      <c r="AU237" s="67"/>
      <c r="AV237" s="67"/>
      <c r="AW237" s="67"/>
      <c r="AX237" s="67"/>
      <c r="AY237" s="67"/>
      <c r="AZ237" s="67"/>
      <c r="BA237" s="67"/>
    </row>
    <row r="238" spans="1:53" ht="18"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c r="AR238" s="67"/>
      <c r="AS238" s="67"/>
      <c r="AT238" s="67"/>
      <c r="AU238" s="67"/>
      <c r="AV238" s="67"/>
      <c r="AW238" s="67"/>
      <c r="AX238" s="67"/>
      <c r="AY238" s="67"/>
      <c r="AZ238" s="67"/>
      <c r="BA238" s="67"/>
    </row>
    <row r="239" spans="1:53" ht="18"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c r="AR239" s="67"/>
      <c r="AS239" s="67"/>
      <c r="AT239" s="67"/>
      <c r="AU239" s="67"/>
      <c r="AV239" s="67"/>
      <c r="AW239" s="67"/>
      <c r="AX239" s="67"/>
      <c r="AY239" s="67"/>
      <c r="AZ239" s="67"/>
      <c r="BA239" s="67"/>
    </row>
    <row r="240" spans="1:53" ht="18"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c r="AP240" s="67"/>
      <c r="AQ240" s="67"/>
      <c r="AR240" s="67"/>
      <c r="AS240" s="67"/>
      <c r="AT240" s="67"/>
      <c r="AU240" s="67"/>
      <c r="AV240" s="67"/>
      <c r="AW240" s="67"/>
      <c r="AX240" s="67"/>
      <c r="AY240" s="67"/>
      <c r="AZ240" s="67"/>
      <c r="BA240" s="67"/>
    </row>
    <row r="241" spans="1:53" ht="18"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c r="AR241" s="67"/>
      <c r="AS241" s="67"/>
      <c r="AT241" s="67"/>
      <c r="AU241" s="67"/>
      <c r="AV241" s="67"/>
      <c r="AW241" s="67"/>
      <c r="AX241" s="67"/>
      <c r="AY241" s="67"/>
      <c r="AZ241" s="67"/>
      <c r="BA241" s="67"/>
    </row>
    <row r="242" spans="1:53" ht="18"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c r="AP242" s="67"/>
      <c r="AQ242" s="67"/>
      <c r="AR242" s="67"/>
      <c r="AS242" s="67"/>
      <c r="AT242" s="67"/>
      <c r="AU242" s="67"/>
      <c r="AV242" s="67"/>
      <c r="AW242" s="67"/>
      <c r="AX242" s="67"/>
      <c r="AY242" s="67"/>
      <c r="AZ242" s="67"/>
      <c r="BA242" s="67"/>
    </row>
    <row r="243" spans="1:53" ht="18"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c r="AP243" s="67"/>
      <c r="AQ243" s="67"/>
      <c r="AR243" s="67"/>
      <c r="AS243" s="67"/>
      <c r="AT243" s="67"/>
      <c r="AU243" s="67"/>
      <c r="AV243" s="67"/>
      <c r="AW243" s="67"/>
      <c r="AX243" s="67"/>
      <c r="AY243" s="67"/>
      <c r="AZ243" s="67"/>
      <c r="BA243" s="67"/>
    </row>
    <row r="244" spans="1:53" ht="18"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c r="AP244" s="67"/>
      <c r="AQ244" s="67"/>
      <c r="AR244" s="67"/>
      <c r="AS244" s="67"/>
      <c r="AT244" s="67"/>
      <c r="AU244" s="67"/>
      <c r="AV244" s="67"/>
      <c r="AW244" s="67"/>
      <c r="AX244" s="67"/>
      <c r="AY244" s="67"/>
      <c r="AZ244" s="67"/>
      <c r="BA244" s="67"/>
    </row>
    <row r="245" spans="1:53" ht="18"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c r="AP245" s="67"/>
      <c r="AQ245" s="67"/>
      <c r="AR245" s="67"/>
      <c r="AS245" s="67"/>
      <c r="AT245" s="67"/>
      <c r="AU245" s="67"/>
      <c r="AV245" s="67"/>
      <c r="AW245" s="67"/>
      <c r="AX245" s="67"/>
      <c r="AY245" s="67"/>
      <c r="AZ245" s="67"/>
      <c r="BA245" s="67"/>
    </row>
    <row r="246" spans="1:53" ht="18"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c r="AP246" s="67"/>
      <c r="AQ246" s="67"/>
      <c r="AR246" s="67"/>
      <c r="AS246" s="67"/>
      <c r="AT246" s="67"/>
      <c r="AU246" s="67"/>
      <c r="AV246" s="67"/>
      <c r="AW246" s="67"/>
      <c r="AX246" s="67"/>
      <c r="AY246" s="67"/>
      <c r="AZ246" s="67"/>
      <c r="BA246" s="67"/>
    </row>
    <row r="247" spans="1:53" ht="18"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c r="AP247" s="67"/>
      <c r="AQ247" s="67"/>
      <c r="AR247" s="67"/>
      <c r="AS247" s="67"/>
      <c r="AT247" s="67"/>
      <c r="AU247" s="67"/>
      <c r="AV247" s="67"/>
      <c r="AW247" s="67"/>
      <c r="AX247" s="67"/>
      <c r="AY247" s="67"/>
      <c r="AZ247" s="67"/>
      <c r="BA247" s="67"/>
    </row>
    <row r="248" spans="1:53" ht="18"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c r="AR248" s="67"/>
      <c r="AS248" s="67"/>
      <c r="AT248" s="67"/>
      <c r="AU248" s="67"/>
      <c r="AV248" s="67"/>
      <c r="AW248" s="67"/>
      <c r="AX248" s="67"/>
      <c r="AY248" s="67"/>
      <c r="AZ248" s="67"/>
      <c r="BA248" s="67"/>
    </row>
    <row r="249" spans="1:53" ht="18"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row>
    <row r="250" spans="1:53" ht="18"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row>
    <row r="251" spans="1:53" ht="18"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c r="AR251" s="67"/>
      <c r="AS251" s="67"/>
      <c r="AT251" s="67"/>
      <c r="AU251" s="67"/>
      <c r="AV251" s="67"/>
      <c r="AW251" s="67"/>
      <c r="AX251" s="67"/>
      <c r="AY251" s="67"/>
      <c r="AZ251" s="67"/>
      <c r="BA251" s="67"/>
    </row>
    <row r="252" spans="1:53" ht="18"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c r="AR252" s="67"/>
      <c r="AS252" s="67"/>
      <c r="AT252" s="67"/>
      <c r="AU252" s="67"/>
      <c r="AV252" s="67"/>
      <c r="AW252" s="67"/>
      <c r="AX252" s="67"/>
      <c r="AY252" s="67"/>
      <c r="AZ252" s="67"/>
      <c r="BA252" s="67"/>
    </row>
    <row r="253" spans="1:53" ht="18"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c r="AR253" s="67"/>
      <c r="AS253" s="67"/>
      <c r="AT253" s="67"/>
      <c r="AU253" s="67"/>
      <c r="AV253" s="67"/>
      <c r="AW253" s="67"/>
      <c r="AX253" s="67"/>
      <c r="AY253" s="67"/>
      <c r="AZ253" s="67"/>
      <c r="BA253" s="67"/>
    </row>
    <row r="254" spans="1:53" ht="18"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c r="AR254" s="67"/>
      <c r="AS254" s="67"/>
      <c r="AT254" s="67"/>
      <c r="AU254" s="67"/>
      <c r="AV254" s="67"/>
      <c r="AW254" s="67"/>
      <c r="AX254" s="67"/>
      <c r="AY254" s="67"/>
      <c r="AZ254" s="67"/>
      <c r="BA254" s="67"/>
    </row>
    <row r="255" spans="1:53" ht="18"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c r="AR255" s="67"/>
      <c r="AS255" s="67"/>
      <c r="AT255" s="67"/>
      <c r="AU255" s="67"/>
      <c r="AV255" s="67"/>
      <c r="AW255" s="67"/>
      <c r="AX255" s="67"/>
      <c r="AY255" s="67"/>
      <c r="AZ255" s="67"/>
      <c r="BA255" s="67"/>
    </row>
    <row r="256" spans="1:53" ht="18"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c r="AR256" s="67"/>
      <c r="AS256" s="67"/>
      <c r="AT256" s="67"/>
      <c r="AU256" s="67"/>
      <c r="AV256" s="67"/>
      <c r="AW256" s="67"/>
      <c r="AX256" s="67"/>
      <c r="AY256" s="67"/>
      <c r="AZ256" s="67"/>
      <c r="BA256" s="67"/>
    </row>
    <row r="257" spans="1:53" ht="18"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row>
    <row r="258" spans="1:53" ht="18"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c r="AR258" s="67"/>
      <c r="AS258" s="67"/>
      <c r="AT258" s="67"/>
      <c r="AU258" s="67"/>
      <c r="AV258" s="67"/>
      <c r="AW258" s="67"/>
      <c r="AX258" s="67"/>
      <c r="AY258" s="67"/>
      <c r="AZ258" s="67"/>
      <c r="BA258" s="67"/>
    </row>
    <row r="259" spans="1:53" ht="18"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c r="AR259" s="67"/>
      <c r="AS259" s="67"/>
      <c r="AT259" s="67"/>
      <c r="AU259" s="67"/>
      <c r="AV259" s="67"/>
      <c r="AW259" s="67"/>
      <c r="AX259" s="67"/>
      <c r="AY259" s="67"/>
      <c r="AZ259" s="67"/>
      <c r="BA259" s="67"/>
    </row>
    <row r="260" spans="1:53" ht="18"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c r="AR260" s="67"/>
      <c r="AS260" s="67"/>
      <c r="AT260" s="67"/>
      <c r="AU260" s="67"/>
      <c r="AV260" s="67"/>
      <c r="AW260" s="67"/>
      <c r="AX260" s="67"/>
      <c r="AY260" s="67"/>
      <c r="AZ260" s="67"/>
      <c r="BA260" s="67"/>
    </row>
    <row r="261" spans="1:53" ht="18"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c r="AR261" s="67"/>
      <c r="AS261" s="67"/>
      <c r="AT261" s="67"/>
      <c r="AU261" s="67"/>
      <c r="AV261" s="67"/>
      <c r="AW261" s="67"/>
      <c r="AX261" s="67"/>
      <c r="AY261" s="67"/>
      <c r="AZ261" s="67"/>
      <c r="BA261" s="67"/>
    </row>
    <row r="262" spans="1:53" ht="18"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c r="AR262" s="67"/>
      <c r="AS262" s="67"/>
      <c r="AT262" s="67"/>
      <c r="AU262" s="67"/>
      <c r="AV262" s="67"/>
      <c r="AW262" s="67"/>
      <c r="AX262" s="67"/>
      <c r="AY262" s="67"/>
      <c r="AZ262" s="67"/>
      <c r="BA262" s="67"/>
    </row>
    <row r="263" spans="1:53" ht="18"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c r="AR263" s="67"/>
      <c r="AS263" s="67"/>
      <c r="AT263" s="67"/>
      <c r="AU263" s="67"/>
      <c r="AV263" s="67"/>
      <c r="AW263" s="67"/>
      <c r="AX263" s="67"/>
      <c r="AY263" s="67"/>
      <c r="AZ263" s="67"/>
      <c r="BA263" s="67"/>
    </row>
    <row r="264" spans="1:53" ht="18"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c r="AR264" s="67"/>
      <c r="AS264" s="67"/>
      <c r="AT264" s="67"/>
      <c r="AU264" s="67"/>
      <c r="AV264" s="67"/>
      <c r="AW264" s="67"/>
      <c r="AX264" s="67"/>
      <c r="AY264" s="67"/>
      <c r="AZ264" s="67"/>
      <c r="BA264" s="67"/>
    </row>
    <row r="265" spans="1:53" ht="18"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c r="AR265" s="67"/>
      <c r="AS265" s="67"/>
      <c r="AT265" s="67"/>
      <c r="AU265" s="67"/>
      <c r="AV265" s="67"/>
      <c r="AW265" s="67"/>
      <c r="AX265" s="67"/>
      <c r="AY265" s="67"/>
      <c r="AZ265" s="67"/>
      <c r="BA265" s="67"/>
    </row>
    <row r="266" spans="1:53" ht="18"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c r="AR266" s="67"/>
      <c r="AS266" s="67"/>
      <c r="AT266" s="67"/>
      <c r="AU266" s="67"/>
      <c r="AV266" s="67"/>
      <c r="AW266" s="67"/>
      <c r="AX266" s="67"/>
      <c r="AY266" s="67"/>
      <c r="AZ266" s="67"/>
      <c r="BA266" s="67"/>
    </row>
    <row r="267" spans="1:53" ht="18"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c r="AR267" s="67"/>
      <c r="AS267" s="67"/>
      <c r="AT267" s="67"/>
      <c r="AU267" s="67"/>
      <c r="AV267" s="67"/>
      <c r="AW267" s="67"/>
      <c r="AX267" s="67"/>
      <c r="AY267" s="67"/>
      <c r="AZ267" s="67"/>
      <c r="BA267" s="67"/>
    </row>
    <row r="268" spans="1:53" ht="18"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c r="AR268" s="67"/>
      <c r="AS268" s="67"/>
      <c r="AT268" s="67"/>
      <c r="AU268" s="67"/>
      <c r="AV268" s="67"/>
      <c r="AW268" s="67"/>
      <c r="AX268" s="67"/>
      <c r="AY268" s="67"/>
      <c r="AZ268" s="67"/>
      <c r="BA268" s="67"/>
    </row>
    <row r="269" spans="1:53" ht="18"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c r="AR269" s="67"/>
      <c r="AS269" s="67"/>
      <c r="AT269" s="67"/>
      <c r="AU269" s="67"/>
      <c r="AV269" s="67"/>
      <c r="AW269" s="67"/>
      <c r="AX269" s="67"/>
      <c r="AY269" s="67"/>
      <c r="AZ269" s="67"/>
      <c r="BA269" s="67"/>
    </row>
    <row r="270" spans="1:53" ht="18"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c r="AR270" s="67"/>
      <c r="AS270" s="67"/>
      <c r="AT270" s="67"/>
      <c r="AU270" s="67"/>
      <c r="AV270" s="67"/>
      <c r="AW270" s="67"/>
      <c r="AX270" s="67"/>
      <c r="AY270" s="67"/>
      <c r="AZ270" s="67"/>
      <c r="BA270" s="67"/>
    </row>
    <row r="271" spans="1:53" ht="18"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c r="AR271" s="67"/>
      <c r="AS271" s="67"/>
      <c r="AT271" s="67"/>
      <c r="AU271" s="67"/>
      <c r="AV271" s="67"/>
      <c r="AW271" s="67"/>
      <c r="AX271" s="67"/>
      <c r="AY271" s="67"/>
      <c r="AZ271" s="67"/>
      <c r="BA271" s="67"/>
    </row>
    <row r="272" spans="1:53" ht="18"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c r="AR272" s="67"/>
      <c r="AS272" s="67"/>
      <c r="AT272" s="67"/>
      <c r="AU272" s="67"/>
      <c r="AV272" s="67"/>
      <c r="AW272" s="67"/>
      <c r="AX272" s="67"/>
      <c r="AY272" s="67"/>
      <c r="AZ272" s="67"/>
      <c r="BA272" s="67"/>
    </row>
    <row r="273" spans="1:53" ht="18"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c r="AR273" s="67"/>
      <c r="AS273" s="67"/>
      <c r="AT273" s="67"/>
      <c r="AU273" s="67"/>
      <c r="AV273" s="67"/>
      <c r="AW273" s="67"/>
      <c r="AX273" s="67"/>
      <c r="AY273" s="67"/>
      <c r="AZ273" s="67"/>
      <c r="BA273" s="67"/>
    </row>
    <row r="274" spans="1:53" ht="18"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c r="AR274" s="67"/>
      <c r="AS274" s="67"/>
      <c r="AT274" s="67"/>
      <c r="AU274" s="67"/>
      <c r="AV274" s="67"/>
      <c r="AW274" s="67"/>
      <c r="AX274" s="67"/>
      <c r="AY274" s="67"/>
      <c r="AZ274" s="67"/>
      <c r="BA274" s="67"/>
    </row>
    <row r="275" spans="1:53" ht="18"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c r="AR275" s="67"/>
      <c r="AS275" s="67"/>
      <c r="AT275" s="67"/>
      <c r="AU275" s="67"/>
      <c r="AV275" s="67"/>
      <c r="AW275" s="67"/>
      <c r="AX275" s="67"/>
      <c r="AY275" s="67"/>
      <c r="AZ275" s="67"/>
      <c r="BA275" s="67"/>
    </row>
    <row r="276" spans="1:53" ht="18"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c r="AR276" s="67"/>
      <c r="AS276" s="67"/>
      <c r="AT276" s="67"/>
      <c r="AU276" s="67"/>
      <c r="AV276" s="67"/>
      <c r="AW276" s="67"/>
      <c r="AX276" s="67"/>
      <c r="AY276" s="67"/>
      <c r="AZ276" s="67"/>
      <c r="BA276" s="67"/>
    </row>
    <row r="277" spans="1:53" ht="18"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c r="AR277" s="67"/>
      <c r="AS277" s="67"/>
      <c r="AT277" s="67"/>
      <c r="AU277" s="67"/>
      <c r="AV277" s="67"/>
      <c r="AW277" s="67"/>
      <c r="AX277" s="67"/>
      <c r="AY277" s="67"/>
      <c r="AZ277" s="67"/>
      <c r="BA277" s="67"/>
    </row>
    <row r="278" spans="1:53" ht="18"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c r="AR278" s="67"/>
      <c r="AS278" s="67"/>
      <c r="AT278" s="67"/>
      <c r="AU278" s="67"/>
      <c r="AV278" s="67"/>
      <c r="AW278" s="67"/>
      <c r="AX278" s="67"/>
      <c r="AY278" s="67"/>
      <c r="AZ278" s="67"/>
      <c r="BA278" s="67"/>
    </row>
    <row r="279" spans="1:53" ht="18"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c r="AR279" s="67"/>
      <c r="AS279" s="67"/>
      <c r="AT279" s="67"/>
      <c r="AU279" s="67"/>
      <c r="AV279" s="67"/>
      <c r="AW279" s="67"/>
      <c r="AX279" s="67"/>
      <c r="AY279" s="67"/>
      <c r="AZ279" s="67"/>
      <c r="BA279" s="67"/>
    </row>
    <row r="280" spans="1:53" ht="18"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c r="AY280" s="67"/>
      <c r="AZ280" s="67"/>
      <c r="BA280" s="67"/>
    </row>
    <row r="281" spans="1:53" ht="18"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c r="AR281" s="67"/>
      <c r="AS281" s="67"/>
      <c r="AT281" s="67"/>
      <c r="AU281" s="67"/>
      <c r="AV281" s="67"/>
      <c r="AW281" s="67"/>
      <c r="AX281" s="67"/>
      <c r="AY281" s="67"/>
      <c r="AZ281" s="67"/>
      <c r="BA281" s="67"/>
    </row>
    <row r="282" spans="1:53" ht="18"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c r="AR282" s="67"/>
      <c r="AS282" s="67"/>
      <c r="AT282" s="67"/>
      <c r="AU282" s="67"/>
      <c r="AV282" s="67"/>
      <c r="AW282" s="67"/>
      <c r="AX282" s="67"/>
      <c r="AY282" s="67"/>
      <c r="AZ282" s="67"/>
      <c r="BA282" s="67"/>
    </row>
    <row r="283" spans="1:53" ht="18"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AZ283" s="67"/>
      <c r="BA283" s="67"/>
    </row>
    <row r="284" spans="1:53" ht="18"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c r="AR284" s="67"/>
      <c r="AS284" s="67"/>
      <c r="AT284" s="67"/>
      <c r="AU284" s="67"/>
      <c r="AV284" s="67"/>
      <c r="AW284" s="67"/>
      <c r="AX284" s="67"/>
      <c r="AY284" s="67"/>
      <c r="AZ284" s="67"/>
      <c r="BA284" s="67"/>
    </row>
    <row r="285" spans="1:53" ht="18"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c r="AR285" s="67"/>
      <c r="AS285" s="67"/>
      <c r="AT285" s="67"/>
      <c r="AU285" s="67"/>
      <c r="AV285" s="67"/>
      <c r="AW285" s="67"/>
      <c r="AX285" s="67"/>
      <c r="AY285" s="67"/>
      <c r="AZ285" s="67"/>
      <c r="BA285" s="67"/>
    </row>
    <row r="286" spans="1:53" ht="18"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c r="AY286" s="67"/>
      <c r="AZ286" s="67"/>
      <c r="BA286" s="67"/>
    </row>
    <row r="287" spans="1:53" ht="18"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c r="AY287" s="67"/>
      <c r="AZ287" s="67"/>
      <c r="BA287" s="67"/>
    </row>
    <row r="288" spans="1:53" ht="18"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c r="AY288" s="67"/>
      <c r="AZ288" s="67"/>
      <c r="BA288" s="67"/>
    </row>
    <row r="289" spans="1:53" ht="18"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c r="AY289" s="67"/>
      <c r="AZ289" s="67"/>
      <c r="BA289" s="67"/>
    </row>
    <row r="290" spans="1:53" ht="18"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c r="AY290" s="67"/>
      <c r="AZ290" s="67"/>
      <c r="BA290" s="67"/>
    </row>
    <row r="291" spans="1:53" ht="18"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c r="AY291" s="67"/>
      <c r="AZ291" s="67"/>
      <c r="BA291" s="67"/>
    </row>
    <row r="292" spans="1:53" ht="18"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row>
    <row r="293" spans="1:53" ht="18"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c r="AR293" s="67"/>
      <c r="AS293" s="67"/>
      <c r="AT293" s="67"/>
      <c r="AU293" s="67"/>
      <c r="AV293" s="67"/>
      <c r="AW293" s="67"/>
      <c r="AX293" s="67"/>
      <c r="AY293" s="67"/>
      <c r="AZ293" s="67"/>
      <c r="BA293" s="67"/>
    </row>
    <row r="294" spans="1:53" ht="18"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c r="AR294" s="67"/>
      <c r="AS294" s="67"/>
      <c r="AT294" s="67"/>
      <c r="AU294" s="67"/>
      <c r="AV294" s="67"/>
      <c r="AW294" s="67"/>
      <c r="AX294" s="67"/>
      <c r="AY294" s="67"/>
      <c r="AZ294" s="67"/>
      <c r="BA294" s="67"/>
    </row>
    <row r="295" spans="1:53" ht="18"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c r="AY295" s="67"/>
      <c r="AZ295" s="67"/>
      <c r="BA295" s="67"/>
    </row>
    <row r="296" spans="1:53" ht="18"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c r="AR296" s="67"/>
      <c r="AS296" s="67"/>
      <c r="AT296" s="67"/>
      <c r="AU296" s="67"/>
      <c r="AV296" s="67"/>
      <c r="AW296" s="67"/>
      <c r="AX296" s="67"/>
      <c r="AY296" s="67"/>
      <c r="AZ296" s="67"/>
      <c r="BA296" s="67"/>
    </row>
    <row r="297" spans="1:53" ht="18"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c r="AY297" s="67"/>
      <c r="AZ297" s="67"/>
      <c r="BA297" s="67"/>
    </row>
    <row r="298" spans="1:53" ht="18"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c r="AY298" s="67"/>
      <c r="AZ298" s="67"/>
      <c r="BA298" s="67"/>
    </row>
    <row r="299" spans="1:53" ht="18"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c r="AY299" s="67"/>
      <c r="AZ299" s="67"/>
      <c r="BA299" s="67"/>
    </row>
    <row r="300" spans="1:53" ht="18"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c r="AP300" s="67"/>
      <c r="AQ300" s="67"/>
      <c r="AR300" s="67"/>
      <c r="AS300" s="67"/>
      <c r="AT300" s="67"/>
      <c r="AU300" s="67"/>
      <c r="AV300" s="67"/>
      <c r="AW300" s="67"/>
      <c r="AX300" s="67"/>
      <c r="AY300" s="67"/>
      <c r="AZ300" s="67"/>
      <c r="BA300" s="67"/>
    </row>
    <row r="301" spans="1:53" ht="18"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c r="AP301" s="67"/>
      <c r="AQ301" s="67"/>
      <c r="AR301" s="67"/>
      <c r="AS301" s="67"/>
      <c r="AT301" s="67"/>
      <c r="AU301" s="67"/>
      <c r="AV301" s="67"/>
      <c r="AW301" s="67"/>
      <c r="AX301" s="67"/>
      <c r="AY301" s="67"/>
      <c r="AZ301" s="67"/>
      <c r="BA301" s="67"/>
    </row>
    <row r="302" spans="1:53" ht="18"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row>
    <row r="303" spans="1:53" ht="18"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c r="AY303" s="67"/>
      <c r="AZ303" s="67"/>
      <c r="BA303" s="67"/>
    </row>
    <row r="304" spans="1:53" ht="18"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c r="AR304" s="67"/>
      <c r="AS304" s="67"/>
      <c r="AT304" s="67"/>
      <c r="AU304" s="67"/>
      <c r="AV304" s="67"/>
      <c r="AW304" s="67"/>
      <c r="AX304" s="67"/>
      <c r="AY304" s="67"/>
      <c r="AZ304" s="67"/>
      <c r="BA304" s="67"/>
    </row>
    <row r="305" spans="1:53" ht="18"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c r="AP305" s="67"/>
      <c r="AQ305" s="67"/>
      <c r="AR305" s="67"/>
      <c r="AS305" s="67"/>
      <c r="AT305" s="67"/>
      <c r="AU305" s="67"/>
      <c r="AV305" s="67"/>
      <c r="AW305" s="67"/>
      <c r="AX305" s="67"/>
      <c r="AY305" s="67"/>
      <c r="AZ305" s="67"/>
      <c r="BA305" s="67"/>
    </row>
    <row r="306" spans="1:53" ht="18"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c r="AR306" s="67"/>
      <c r="AS306" s="67"/>
      <c r="AT306" s="67"/>
      <c r="AU306" s="67"/>
      <c r="AV306" s="67"/>
      <c r="AW306" s="67"/>
      <c r="AX306" s="67"/>
      <c r="AY306" s="67"/>
      <c r="AZ306" s="67"/>
      <c r="BA306" s="67"/>
    </row>
    <row r="307" spans="1:53" ht="18"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c r="AY307" s="67"/>
      <c r="AZ307" s="67"/>
      <c r="BA307" s="67"/>
    </row>
    <row r="308" spans="1:53" ht="18"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c r="AY308" s="67"/>
      <c r="AZ308" s="67"/>
      <c r="BA308" s="67"/>
    </row>
    <row r="309" spans="1:53" ht="18"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c r="AY309" s="67"/>
      <c r="AZ309" s="67"/>
      <c r="BA309" s="67"/>
    </row>
    <row r="310" spans="1:53" ht="18"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c r="AP310" s="67"/>
      <c r="AQ310" s="67"/>
      <c r="AR310" s="67"/>
      <c r="AS310" s="67"/>
      <c r="AT310" s="67"/>
      <c r="AU310" s="67"/>
      <c r="AV310" s="67"/>
      <c r="AW310" s="67"/>
      <c r="AX310" s="67"/>
      <c r="AY310" s="67"/>
      <c r="AZ310" s="67"/>
      <c r="BA310" s="67"/>
    </row>
    <row r="311" spans="1:53" ht="18"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c r="AP311" s="67"/>
      <c r="AQ311" s="67"/>
      <c r="AR311" s="67"/>
      <c r="AS311" s="67"/>
      <c r="AT311" s="67"/>
      <c r="AU311" s="67"/>
      <c r="AV311" s="67"/>
      <c r="AW311" s="67"/>
      <c r="AX311" s="67"/>
      <c r="AY311" s="67"/>
      <c r="AZ311" s="67"/>
      <c r="BA311" s="67"/>
    </row>
    <row r="312" spans="1:53" ht="18"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c r="AR312" s="67"/>
      <c r="AS312" s="67"/>
      <c r="AT312" s="67"/>
      <c r="AU312" s="67"/>
      <c r="AV312" s="67"/>
      <c r="AW312" s="67"/>
      <c r="AX312" s="67"/>
      <c r="AY312" s="67"/>
      <c r="AZ312" s="67"/>
      <c r="BA312" s="67"/>
    </row>
    <row r="313" spans="1:53" ht="18"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c r="AR313" s="67"/>
      <c r="AS313" s="67"/>
      <c r="AT313" s="67"/>
      <c r="AU313" s="67"/>
      <c r="AV313" s="67"/>
      <c r="AW313" s="67"/>
      <c r="AX313" s="67"/>
      <c r="AY313" s="67"/>
      <c r="AZ313" s="67"/>
      <c r="BA313" s="67"/>
    </row>
    <row r="314" spans="1:53" ht="18"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c r="AR314" s="67"/>
      <c r="AS314" s="67"/>
      <c r="AT314" s="67"/>
      <c r="AU314" s="67"/>
      <c r="AV314" s="67"/>
      <c r="AW314" s="67"/>
      <c r="AX314" s="67"/>
      <c r="AY314" s="67"/>
      <c r="AZ314" s="67"/>
      <c r="BA314" s="67"/>
    </row>
    <row r="315" spans="1:53" ht="18"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c r="AR315" s="67"/>
      <c r="AS315" s="67"/>
      <c r="AT315" s="67"/>
      <c r="AU315" s="67"/>
      <c r="AV315" s="67"/>
      <c r="AW315" s="67"/>
      <c r="AX315" s="67"/>
      <c r="AY315" s="67"/>
      <c r="AZ315" s="67"/>
      <c r="BA315" s="67"/>
    </row>
    <row r="316" spans="1:53" ht="18"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c r="AR316" s="67"/>
      <c r="AS316" s="67"/>
      <c r="AT316" s="67"/>
      <c r="AU316" s="67"/>
      <c r="AV316" s="67"/>
      <c r="AW316" s="67"/>
      <c r="AX316" s="67"/>
      <c r="AY316" s="67"/>
      <c r="AZ316" s="67"/>
      <c r="BA316" s="67"/>
    </row>
    <row r="317" spans="1:53" ht="18"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c r="AR317" s="67"/>
      <c r="AS317" s="67"/>
      <c r="AT317" s="67"/>
      <c r="AU317" s="67"/>
      <c r="AV317" s="67"/>
      <c r="AW317" s="67"/>
      <c r="AX317" s="67"/>
      <c r="AY317" s="67"/>
      <c r="AZ317" s="67"/>
      <c r="BA317" s="67"/>
    </row>
    <row r="318" spans="1:53" ht="18"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c r="AR318" s="67"/>
      <c r="AS318" s="67"/>
      <c r="AT318" s="67"/>
      <c r="AU318" s="67"/>
      <c r="AV318" s="67"/>
      <c r="AW318" s="67"/>
      <c r="AX318" s="67"/>
      <c r="AY318" s="67"/>
      <c r="AZ318" s="67"/>
      <c r="BA318" s="67"/>
    </row>
    <row r="319" spans="1:53" ht="18"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c r="AP319" s="67"/>
      <c r="AQ319" s="67"/>
      <c r="AR319" s="67"/>
      <c r="AS319" s="67"/>
      <c r="AT319" s="67"/>
      <c r="AU319" s="67"/>
      <c r="AV319" s="67"/>
      <c r="AW319" s="67"/>
      <c r="AX319" s="67"/>
      <c r="AY319" s="67"/>
      <c r="AZ319" s="67"/>
      <c r="BA319" s="67"/>
    </row>
    <row r="320" spans="1:53" ht="18"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c r="AP320" s="67"/>
      <c r="AQ320" s="67"/>
      <c r="AR320" s="67"/>
      <c r="AS320" s="67"/>
      <c r="AT320" s="67"/>
      <c r="AU320" s="67"/>
      <c r="AV320" s="67"/>
      <c r="AW320" s="67"/>
      <c r="AX320" s="67"/>
      <c r="AY320" s="67"/>
      <c r="AZ320" s="67"/>
      <c r="BA320" s="67"/>
    </row>
    <row r="321" spans="1:53" ht="18"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c r="AR321" s="67"/>
      <c r="AS321" s="67"/>
      <c r="AT321" s="67"/>
      <c r="AU321" s="67"/>
      <c r="AV321" s="67"/>
      <c r="AW321" s="67"/>
      <c r="AX321" s="67"/>
      <c r="AY321" s="67"/>
      <c r="AZ321" s="67"/>
      <c r="BA321" s="67"/>
    </row>
    <row r="322" spans="1:53" ht="18"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c r="AR322" s="67"/>
      <c r="AS322" s="67"/>
      <c r="AT322" s="67"/>
      <c r="AU322" s="67"/>
      <c r="AV322" s="67"/>
      <c r="AW322" s="67"/>
      <c r="AX322" s="67"/>
      <c r="AY322" s="67"/>
      <c r="AZ322" s="67"/>
      <c r="BA322" s="67"/>
    </row>
    <row r="323" spans="1:53" ht="18"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c r="AP323" s="67"/>
      <c r="AQ323" s="67"/>
      <c r="AR323" s="67"/>
      <c r="AS323" s="67"/>
      <c r="AT323" s="67"/>
      <c r="AU323" s="67"/>
      <c r="AV323" s="67"/>
      <c r="AW323" s="67"/>
      <c r="AX323" s="67"/>
      <c r="AY323" s="67"/>
      <c r="AZ323" s="67"/>
      <c r="BA323" s="67"/>
    </row>
    <row r="324" spans="1:53" ht="18"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c r="AP324" s="67"/>
      <c r="AQ324" s="67"/>
      <c r="AR324" s="67"/>
      <c r="AS324" s="67"/>
      <c r="AT324" s="67"/>
      <c r="AU324" s="67"/>
      <c r="AV324" s="67"/>
      <c r="AW324" s="67"/>
      <c r="AX324" s="67"/>
      <c r="AY324" s="67"/>
      <c r="AZ324" s="67"/>
      <c r="BA324" s="67"/>
    </row>
    <row r="325" spans="1:53" ht="18"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c r="AR325" s="67"/>
      <c r="AS325" s="67"/>
      <c r="AT325" s="67"/>
      <c r="AU325" s="67"/>
      <c r="AV325" s="67"/>
      <c r="AW325" s="67"/>
      <c r="AX325" s="67"/>
      <c r="AY325" s="67"/>
      <c r="AZ325" s="67"/>
      <c r="BA325" s="67"/>
    </row>
    <row r="326" spans="1:53" ht="18"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c r="AR326" s="67"/>
      <c r="AS326" s="67"/>
      <c r="AT326" s="67"/>
      <c r="AU326" s="67"/>
      <c r="AV326" s="67"/>
      <c r="AW326" s="67"/>
      <c r="AX326" s="67"/>
      <c r="AY326" s="67"/>
      <c r="AZ326" s="67"/>
      <c r="BA326" s="67"/>
    </row>
    <row r="327" spans="1:53" ht="18"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c r="AY327" s="67"/>
      <c r="AZ327" s="67"/>
      <c r="BA327" s="67"/>
    </row>
    <row r="328" spans="1:53" ht="18"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c r="AR328" s="67"/>
      <c r="AS328" s="67"/>
      <c r="AT328" s="67"/>
      <c r="AU328" s="67"/>
      <c r="AV328" s="67"/>
      <c r="AW328" s="67"/>
      <c r="AX328" s="67"/>
      <c r="AY328" s="67"/>
      <c r="AZ328" s="67"/>
      <c r="BA328" s="67"/>
    </row>
    <row r="329" spans="1:53" ht="18"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c r="AR329" s="67"/>
      <c r="AS329" s="67"/>
      <c r="AT329" s="67"/>
      <c r="AU329" s="67"/>
      <c r="AV329" s="67"/>
      <c r="AW329" s="67"/>
      <c r="AX329" s="67"/>
      <c r="AY329" s="67"/>
      <c r="AZ329" s="67"/>
      <c r="BA329" s="67"/>
    </row>
    <row r="330" spans="1:53" ht="18"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c r="AY330" s="67"/>
      <c r="AZ330" s="67"/>
      <c r="BA330" s="67"/>
    </row>
    <row r="331" spans="1:53" ht="18"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c r="AY331" s="67"/>
      <c r="AZ331" s="67"/>
      <c r="BA331" s="67"/>
    </row>
    <row r="332" spans="1:53" ht="18"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c r="AR332" s="67"/>
      <c r="AS332" s="67"/>
      <c r="AT332" s="67"/>
      <c r="AU332" s="67"/>
      <c r="AV332" s="67"/>
      <c r="AW332" s="67"/>
      <c r="AX332" s="67"/>
      <c r="AY332" s="67"/>
      <c r="AZ332" s="67"/>
      <c r="BA332" s="67"/>
    </row>
    <row r="333" spans="1:53" ht="18"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c r="AR333" s="67"/>
      <c r="AS333" s="67"/>
      <c r="AT333" s="67"/>
      <c r="AU333" s="67"/>
      <c r="AV333" s="67"/>
      <c r="AW333" s="67"/>
      <c r="AX333" s="67"/>
      <c r="AY333" s="67"/>
      <c r="AZ333" s="67"/>
      <c r="BA333" s="67"/>
    </row>
    <row r="334" spans="1:53" ht="18"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c r="AR334" s="67"/>
      <c r="AS334" s="67"/>
      <c r="AT334" s="67"/>
      <c r="AU334" s="67"/>
      <c r="AV334" s="67"/>
      <c r="AW334" s="67"/>
      <c r="AX334" s="67"/>
      <c r="AY334" s="67"/>
      <c r="AZ334" s="67"/>
      <c r="BA334" s="67"/>
    </row>
    <row r="335" spans="1:53" ht="18"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c r="AR335" s="67"/>
      <c r="AS335" s="67"/>
      <c r="AT335" s="67"/>
      <c r="AU335" s="67"/>
      <c r="AV335" s="67"/>
      <c r="AW335" s="67"/>
      <c r="AX335" s="67"/>
      <c r="AY335" s="67"/>
      <c r="AZ335" s="67"/>
      <c r="BA335" s="67"/>
    </row>
    <row r="336" spans="1:53" ht="18"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c r="AR336" s="67"/>
      <c r="AS336" s="67"/>
      <c r="AT336" s="67"/>
      <c r="AU336" s="67"/>
      <c r="AV336" s="67"/>
      <c r="AW336" s="67"/>
      <c r="AX336" s="67"/>
      <c r="AY336" s="67"/>
      <c r="AZ336" s="67"/>
      <c r="BA336" s="67"/>
    </row>
    <row r="337" spans="1:53" ht="18"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c r="AR337" s="67"/>
      <c r="AS337" s="67"/>
      <c r="AT337" s="67"/>
      <c r="AU337" s="67"/>
      <c r="AV337" s="67"/>
      <c r="AW337" s="67"/>
      <c r="AX337" s="67"/>
      <c r="AY337" s="67"/>
      <c r="AZ337" s="67"/>
      <c r="BA337" s="67"/>
    </row>
    <row r="338" spans="1:53" ht="18"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c r="AY338" s="67"/>
      <c r="AZ338" s="67"/>
      <c r="BA338" s="67"/>
    </row>
    <row r="339" spans="1:53" ht="18"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c r="AR339" s="67"/>
      <c r="AS339" s="67"/>
      <c r="AT339" s="67"/>
      <c r="AU339" s="67"/>
      <c r="AV339" s="67"/>
      <c r="AW339" s="67"/>
      <c r="AX339" s="67"/>
      <c r="AY339" s="67"/>
      <c r="AZ339" s="67"/>
      <c r="BA339" s="67"/>
    </row>
    <row r="340" spans="1:53" ht="18"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c r="AR340" s="67"/>
      <c r="AS340" s="67"/>
      <c r="AT340" s="67"/>
      <c r="AU340" s="67"/>
      <c r="AV340" s="67"/>
      <c r="AW340" s="67"/>
      <c r="AX340" s="67"/>
      <c r="AY340" s="67"/>
      <c r="AZ340" s="67"/>
      <c r="BA340" s="67"/>
    </row>
    <row r="341" spans="1:53" ht="18"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c r="AR341" s="67"/>
      <c r="AS341" s="67"/>
      <c r="AT341" s="67"/>
      <c r="AU341" s="67"/>
      <c r="AV341" s="67"/>
      <c r="AW341" s="67"/>
      <c r="AX341" s="67"/>
      <c r="AY341" s="67"/>
      <c r="AZ341" s="67"/>
      <c r="BA341" s="67"/>
    </row>
    <row r="342" spans="1:53" ht="18"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c r="AR342" s="67"/>
      <c r="AS342" s="67"/>
      <c r="AT342" s="67"/>
      <c r="AU342" s="67"/>
      <c r="AV342" s="67"/>
      <c r="AW342" s="67"/>
      <c r="AX342" s="67"/>
      <c r="AY342" s="67"/>
      <c r="AZ342" s="67"/>
      <c r="BA342" s="67"/>
    </row>
    <row r="343" spans="1:53" ht="18"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c r="AR343" s="67"/>
      <c r="AS343" s="67"/>
      <c r="AT343" s="67"/>
      <c r="AU343" s="67"/>
      <c r="AV343" s="67"/>
      <c r="AW343" s="67"/>
      <c r="AX343" s="67"/>
      <c r="AY343" s="67"/>
      <c r="AZ343" s="67"/>
      <c r="BA343" s="67"/>
    </row>
    <row r="344" spans="1:53" ht="18"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c r="AR344" s="67"/>
      <c r="AS344" s="67"/>
      <c r="AT344" s="67"/>
      <c r="AU344" s="67"/>
      <c r="AV344" s="67"/>
      <c r="AW344" s="67"/>
      <c r="AX344" s="67"/>
      <c r="AY344" s="67"/>
      <c r="AZ344" s="67"/>
      <c r="BA344" s="67"/>
    </row>
    <row r="345" spans="1:53" ht="18"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c r="AR345" s="67"/>
      <c r="AS345" s="67"/>
      <c r="AT345" s="67"/>
      <c r="AU345" s="67"/>
      <c r="AV345" s="67"/>
      <c r="AW345" s="67"/>
      <c r="AX345" s="67"/>
      <c r="AY345" s="67"/>
      <c r="AZ345" s="67"/>
      <c r="BA345" s="67"/>
    </row>
    <row r="346" spans="1:53" ht="18"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c r="AR346" s="67"/>
      <c r="AS346" s="67"/>
      <c r="AT346" s="67"/>
      <c r="AU346" s="67"/>
      <c r="AV346" s="67"/>
      <c r="AW346" s="67"/>
      <c r="AX346" s="67"/>
      <c r="AY346" s="67"/>
      <c r="AZ346" s="67"/>
      <c r="BA346" s="67"/>
    </row>
    <row r="347" spans="1:53" ht="18"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c r="AR347" s="67"/>
      <c r="AS347" s="67"/>
      <c r="AT347" s="67"/>
      <c r="AU347" s="67"/>
      <c r="AV347" s="67"/>
      <c r="AW347" s="67"/>
      <c r="AX347" s="67"/>
      <c r="AY347" s="67"/>
      <c r="AZ347" s="67"/>
      <c r="BA347" s="67"/>
    </row>
    <row r="348" spans="1:53" ht="18"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c r="AR348" s="67"/>
      <c r="AS348" s="67"/>
      <c r="AT348" s="67"/>
      <c r="AU348" s="67"/>
      <c r="AV348" s="67"/>
      <c r="AW348" s="67"/>
      <c r="AX348" s="67"/>
      <c r="AY348" s="67"/>
      <c r="AZ348" s="67"/>
      <c r="BA348" s="67"/>
    </row>
    <row r="349" spans="1:53" ht="18"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c r="AR349" s="67"/>
      <c r="AS349" s="67"/>
      <c r="AT349" s="67"/>
      <c r="AU349" s="67"/>
      <c r="AV349" s="67"/>
      <c r="AW349" s="67"/>
      <c r="AX349" s="67"/>
      <c r="AY349" s="67"/>
      <c r="AZ349" s="67"/>
      <c r="BA349" s="67"/>
    </row>
    <row r="350" spans="1:53" ht="18"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c r="AR350" s="67"/>
      <c r="AS350" s="67"/>
      <c r="AT350" s="67"/>
      <c r="AU350" s="67"/>
      <c r="AV350" s="67"/>
      <c r="AW350" s="67"/>
      <c r="AX350" s="67"/>
      <c r="AY350" s="67"/>
      <c r="AZ350" s="67"/>
      <c r="BA350" s="67"/>
    </row>
    <row r="351" spans="1:53" ht="18"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c r="AR351" s="67"/>
      <c r="AS351" s="67"/>
      <c r="AT351" s="67"/>
      <c r="AU351" s="67"/>
      <c r="AV351" s="67"/>
      <c r="AW351" s="67"/>
      <c r="AX351" s="67"/>
      <c r="AY351" s="67"/>
      <c r="AZ351" s="67"/>
      <c r="BA351" s="67"/>
    </row>
    <row r="352" spans="1:53" ht="18"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c r="AR352" s="67"/>
      <c r="AS352" s="67"/>
      <c r="AT352" s="67"/>
      <c r="AU352" s="67"/>
      <c r="AV352" s="67"/>
      <c r="AW352" s="67"/>
      <c r="AX352" s="67"/>
      <c r="AY352" s="67"/>
      <c r="AZ352" s="67"/>
      <c r="BA352" s="67"/>
    </row>
    <row r="353" spans="1:53" ht="18"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c r="AR353" s="67"/>
      <c r="AS353" s="67"/>
      <c r="AT353" s="67"/>
      <c r="AU353" s="67"/>
      <c r="AV353" s="67"/>
      <c r="AW353" s="67"/>
      <c r="AX353" s="67"/>
      <c r="AY353" s="67"/>
      <c r="AZ353" s="67"/>
      <c r="BA353" s="67"/>
    </row>
    <row r="354" spans="1:53" ht="18"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c r="AR354" s="67"/>
      <c r="AS354" s="67"/>
      <c r="AT354" s="67"/>
      <c r="AU354" s="67"/>
      <c r="AV354" s="67"/>
      <c r="AW354" s="67"/>
      <c r="AX354" s="67"/>
      <c r="AY354" s="67"/>
      <c r="AZ354" s="67"/>
      <c r="BA354" s="67"/>
    </row>
    <row r="355" spans="1:53" ht="18"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c r="AR355" s="67"/>
      <c r="AS355" s="67"/>
      <c r="AT355" s="67"/>
      <c r="AU355" s="67"/>
      <c r="AV355" s="67"/>
      <c r="AW355" s="67"/>
      <c r="AX355" s="67"/>
      <c r="AY355" s="67"/>
      <c r="AZ355" s="67"/>
      <c r="BA355" s="67"/>
    </row>
    <row r="356" spans="1:53" ht="18"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c r="AR356" s="67"/>
      <c r="AS356" s="67"/>
      <c r="AT356" s="67"/>
      <c r="AU356" s="67"/>
      <c r="AV356" s="67"/>
      <c r="AW356" s="67"/>
      <c r="AX356" s="67"/>
      <c r="AY356" s="67"/>
      <c r="AZ356" s="67"/>
      <c r="BA356" s="67"/>
    </row>
    <row r="357" spans="1:53" ht="18"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c r="AR357" s="67"/>
      <c r="AS357" s="67"/>
      <c r="AT357" s="67"/>
      <c r="AU357" s="67"/>
      <c r="AV357" s="67"/>
      <c r="AW357" s="67"/>
      <c r="AX357" s="67"/>
      <c r="AY357" s="67"/>
      <c r="AZ357" s="67"/>
      <c r="BA357" s="67"/>
    </row>
    <row r="358" spans="1:53" ht="18"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c r="AR358" s="67"/>
      <c r="AS358" s="67"/>
      <c r="AT358" s="67"/>
      <c r="AU358" s="67"/>
      <c r="AV358" s="67"/>
      <c r="AW358" s="67"/>
      <c r="AX358" s="67"/>
      <c r="AY358" s="67"/>
      <c r="AZ358" s="67"/>
      <c r="BA358" s="67"/>
    </row>
    <row r="359" spans="1:53" ht="18"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c r="AR359" s="67"/>
      <c r="AS359" s="67"/>
      <c r="AT359" s="67"/>
      <c r="AU359" s="67"/>
      <c r="AV359" s="67"/>
      <c r="AW359" s="67"/>
      <c r="AX359" s="67"/>
      <c r="AY359" s="67"/>
      <c r="AZ359" s="67"/>
      <c r="BA359" s="67"/>
    </row>
    <row r="360" spans="1:53" ht="18"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c r="AR360" s="67"/>
      <c r="AS360" s="67"/>
      <c r="AT360" s="67"/>
      <c r="AU360" s="67"/>
      <c r="AV360" s="67"/>
      <c r="AW360" s="67"/>
      <c r="AX360" s="67"/>
      <c r="AY360" s="67"/>
      <c r="AZ360" s="67"/>
      <c r="BA360" s="67"/>
    </row>
    <row r="361" spans="1:53" ht="18"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c r="AR361" s="67"/>
      <c r="AS361" s="67"/>
      <c r="AT361" s="67"/>
      <c r="AU361" s="67"/>
      <c r="AV361" s="67"/>
      <c r="AW361" s="67"/>
      <c r="AX361" s="67"/>
      <c r="AY361" s="67"/>
      <c r="AZ361" s="67"/>
      <c r="BA361" s="67"/>
    </row>
    <row r="362" spans="1:53" ht="18"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c r="AR362" s="67"/>
      <c r="AS362" s="67"/>
      <c r="AT362" s="67"/>
      <c r="AU362" s="67"/>
      <c r="AV362" s="67"/>
      <c r="AW362" s="67"/>
      <c r="AX362" s="67"/>
      <c r="AY362" s="67"/>
      <c r="AZ362" s="67"/>
      <c r="BA362" s="67"/>
    </row>
    <row r="363" spans="1:53" ht="18"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c r="AR363" s="67"/>
      <c r="AS363" s="67"/>
      <c r="AT363" s="67"/>
      <c r="AU363" s="67"/>
      <c r="AV363" s="67"/>
      <c r="AW363" s="67"/>
      <c r="AX363" s="67"/>
      <c r="AY363" s="67"/>
      <c r="AZ363" s="67"/>
      <c r="BA363" s="67"/>
    </row>
    <row r="364" spans="1:53" ht="18"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c r="AR364" s="67"/>
      <c r="AS364" s="67"/>
      <c r="AT364" s="67"/>
      <c r="AU364" s="67"/>
      <c r="AV364" s="67"/>
      <c r="AW364" s="67"/>
      <c r="AX364" s="67"/>
      <c r="AY364" s="67"/>
      <c r="AZ364" s="67"/>
      <c r="BA364" s="67"/>
    </row>
    <row r="365" spans="1:53" ht="18"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c r="AR365" s="67"/>
      <c r="AS365" s="67"/>
      <c r="AT365" s="67"/>
      <c r="AU365" s="67"/>
      <c r="AV365" s="67"/>
      <c r="AW365" s="67"/>
      <c r="AX365" s="67"/>
      <c r="AY365" s="67"/>
      <c r="AZ365" s="67"/>
      <c r="BA365" s="67"/>
    </row>
    <row r="366" spans="1:53" ht="18"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c r="AR366" s="67"/>
      <c r="AS366" s="67"/>
      <c r="AT366" s="67"/>
      <c r="AU366" s="67"/>
      <c r="AV366" s="67"/>
      <c r="AW366" s="67"/>
      <c r="AX366" s="67"/>
      <c r="AY366" s="67"/>
      <c r="AZ366" s="67"/>
      <c r="BA366" s="67"/>
    </row>
    <row r="367" spans="1:53" ht="18"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c r="AR367" s="67"/>
      <c r="AS367" s="67"/>
      <c r="AT367" s="67"/>
      <c r="AU367" s="67"/>
      <c r="AV367" s="67"/>
      <c r="AW367" s="67"/>
      <c r="AX367" s="67"/>
      <c r="AY367" s="67"/>
      <c r="AZ367" s="67"/>
      <c r="BA367" s="67"/>
    </row>
    <row r="368" spans="1:53" ht="18"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c r="AR368" s="67"/>
      <c r="AS368" s="67"/>
      <c r="AT368" s="67"/>
      <c r="AU368" s="67"/>
      <c r="AV368" s="67"/>
      <c r="AW368" s="67"/>
      <c r="AX368" s="67"/>
      <c r="AY368" s="67"/>
      <c r="AZ368" s="67"/>
      <c r="BA368" s="67"/>
    </row>
    <row r="369" spans="1:53" ht="18"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c r="AR369" s="67"/>
      <c r="AS369" s="67"/>
      <c r="AT369" s="67"/>
      <c r="AU369" s="67"/>
      <c r="AV369" s="67"/>
      <c r="AW369" s="67"/>
      <c r="AX369" s="67"/>
      <c r="AY369" s="67"/>
      <c r="AZ369" s="67"/>
      <c r="BA369" s="67"/>
    </row>
    <row r="370" spans="1:53" ht="18"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c r="AR370" s="67"/>
      <c r="AS370" s="67"/>
      <c r="AT370" s="67"/>
      <c r="AU370" s="67"/>
      <c r="AV370" s="67"/>
      <c r="AW370" s="67"/>
      <c r="AX370" s="67"/>
      <c r="AY370" s="67"/>
      <c r="AZ370" s="67"/>
      <c r="BA370" s="67"/>
    </row>
    <row r="371" spans="1:53" ht="18"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c r="AR371" s="67"/>
      <c r="AS371" s="67"/>
      <c r="AT371" s="67"/>
      <c r="AU371" s="67"/>
      <c r="AV371" s="67"/>
      <c r="AW371" s="67"/>
      <c r="AX371" s="67"/>
      <c r="AY371" s="67"/>
      <c r="AZ371" s="67"/>
      <c r="BA371" s="67"/>
    </row>
    <row r="372" spans="1:53" ht="18"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c r="AR372" s="67"/>
      <c r="AS372" s="67"/>
      <c r="AT372" s="67"/>
      <c r="AU372" s="67"/>
      <c r="AV372" s="67"/>
      <c r="AW372" s="67"/>
      <c r="AX372" s="67"/>
      <c r="AY372" s="67"/>
      <c r="AZ372" s="67"/>
      <c r="BA372" s="67"/>
    </row>
    <row r="373" spans="1:53" ht="18"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c r="AR373" s="67"/>
      <c r="AS373" s="67"/>
      <c r="AT373" s="67"/>
      <c r="AU373" s="67"/>
      <c r="AV373" s="67"/>
      <c r="AW373" s="67"/>
      <c r="AX373" s="67"/>
      <c r="AY373" s="67"/>
      <c r="AZ373" s="67"/>
      <c r="BA373" s="67"/>
    </row>
    <row r="374" spans="1:53" ht="18"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c r="AR374" s="67"/>
      <c r="AS374" s="67"/>
      <c r="AT374" s="67"/>
      <c r="AU374" s="67"/>
      <c r="AV374" s="67"/>
      <c r="AW374" s="67"/>
      <c r="AX374" s="67"/>
      <c r="AY374" s="67"/>
      <c r="AZ374" s="67"/>
      <c r="BA374" s="67"/>
    </row>
    <row r="375" spans="1:53" ht="18"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c r="AR375" s="67"/>
      <c r="AS375" s="67"/>
      <c r="AT375" s="67"/>
      <c r="AU375" s="67"/>
      <c r="AV375" s="67"/>
      <c r="AW375" s="67"/>
      <c r="AX375" s="67"/>
      <c r="AY375" s="67"/>
      <c r="AZ375" s="67"/>
      <c r="BA375" s="67"/>
    </row>
    <row r="376" spans="1:53" ht="18"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c r="AR376" s="67"/>
      <c r="AS376" s="67"/>
      <c r="AT376" s="67"/>
      <c r="AU376" s="67"/>
      <c r="AV376" s="67"/>
      <c r="AW376" s="67"/>
      <c r="AX376" s="67"/>
      <c r="AY376" s="67"/>
      <c r="AZ376" s="67"/>
      <c r="BA376" s="67"/>
    </row>
    <row r="377" spans="1:53" ht="18"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c r="AR377" s="67"/>
      <c r="AS377" s="67"/>
      <c r="AT377" s="67"/>
      <c r="AU377" s="67"/>
      <c r="AV377" s="67"/>
      <c r="AW377" s="67"/>
      <c r="AX377" s="67"/>
      <c r="AY377" s="67"/>
      <c r="AZ377" s="67"/>
      <c r="BA377" s="67"/>
    </row>
    <row r="378" spans="1:53" ht="18"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c r="AR378" s="67"/>
      <c r="AS378" s="67"/>
      <c r="AT378" s="67"/>
      <c r="AU378" s="67"/>
      <c r="AV378" s="67"/>
      <c r="AW378" s="67"/>
      <c r="AX378" s="67"/>
      <c r="AY378" s="67"/>
      <c r="AZ378" s="67"/>
      <c r="BA378" s="67"/>
    </row>
    <row r="379" spans="1:53" ht="18"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c r="AR379" s="67"/>
      <c r="AS379" s="67"/>
      <c r="AT379" s="67"/>
      <c r="AU379" s="67"/>
      <c r="AV379" s="67"/>
      <c r="AW379" s="67"/>
      <c r="AX379" s="67"/>
      <c r="AY379" s="67"/>
      <c r="AZ379" s="67"/>
      <c r="BA379" s="67"/>
    </row>
    <row r="380" spans="1:53" ht="18"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c r="AR380" s="67"/>
      <c r="AS380" s="67"/>
      <c r="AT380" s="67"/>
      <c r="AU380" s="67"/>
      <c r="AV380" s="67"/>
      <c r="AW380" s="67"/>
      <c r="AX380" s="67"/>
      <c r="AY380" s="67"/>
      <c r="AZ380" s="67"/>
      <c r="BA380" s="67"/>
    </row>
    <row r="381" spans="1:53" ht="18"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c r="AP381" s="67"/>
      <c r="AQ381" s="67"/>
      <c r="AR381" s="67"/>
      <c r="AS381" s="67"/>
      <c r="AT381" s="67"/>
      <c r="AU381" s="67"/>
      <c r="AV381" s="67"/>
      <c r="AW381" s="67"/>
      <c r="AX381" s="67"/>
      <c r="AY381" s="67"/>
      <c r="AZ381" s="67"/>
      <c r="BA381" s="67"/>
    </row>
    <row r="382" spans="1:53" ht="18"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c r="AP382" s="67"/>
      <c r="AQ382" s="67"/>
      <c r="AR382" s="67"/>
      <c r="AS382" s="67"/>
      <c r="AT382" s="67"/>
      <c r="AU382" s="67"/>
      <c r="AV382" s="67"/>
      <c r="AW382" s="67"/>
      <c r="AX382" s="67"/>
      <c r="AY382" s="67"/>
      <c r="AZ382" s="67"/>
      <c r="BA382" s="67"/>
    </row>
    <row r="383" spans="1:53" ht="18"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c r="AP383" s="67"/>
      <c r="AQ383" s="67"/>
      <c r="AR383" s="67"/>
      <c r="AS383" s="67"/>
      <c r="AT383" s="67"/>
      <c r="AU383" s="67"/>
      <c r="AV383" s="67"/>
      <c r="AW383" s="67"/>
      <c r="AX383" s="67"/>
      <c r="AY383" s="67"/>
      <c r="AZ383" s="67"/>
      <c r="BA383" s="67"/>
    </row>
    <row r="384" spans="1:53" ht="18"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c r="AP384" s="67"/>
      <c r="AQ384" s="67"/>
      <c r="AR384" s="67"/>
      <c r="AS384" s="67"/>
      <c r="AT384" s="67"/>
      <c r="AU384" s="67"/>
      <c r="AV384" s="67"/>
      <c r="AW384" s="67"/>
      <c r="AX384" s="67"/>
      <c r="AY384" s="67"/>
      <c r="AZ384" s="67"/>
      <c r="BA384" s="67"/>
    </row>
    <row r="385" spans="1:53" ht="18"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c r="AR385" s="67"/>
      <c r="AS385" s="67"/>
      <c r="AT385" s="67"/>
      <c r="AU385" s="67"/>
      <c r="AV385" s="67"/>
      <c r="AW385" s="67"/>
      <c r="AX385" s="67"/>
      <c r="AY385" s="67"/>
      <c r="AZ385" s="67"/>
      <c r="BA385" s="67"/>
    </row>
    <row r="386" spans="1:53" ht="18"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c r="AP386" s="67"/>
      <c r="AQ386" s="67"/>
      <c r="AR386" s="67"/>
      <c r="AS386" s="67"/>
      <c r="AT386" s="67"/>
      <c r="AU386" s="67"/>
      <c r="AV386" s="67"/>
      <c r="AW386" s="67"/>
      <c r="AX386" s="67"/>
      <c r="AY386" s="67"/>
      <c r="AZ386" s="67"/>
      <c r="BA386" s="67"/>
    </row>
    <row r="387" spans="1:53" ht="18"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c r="AP387" s="67"/>
      <c r="AQ387" s="67"/>
      <c r="AR387" s="67"/>
      <c r="AS387" s="67"/>
      <c r="AT387" s="67"/>
      <c r="AU387" s="67"/>
      <c r="AV387" s="67"/>
      <c r="AW387" s="67"/>
      <c r="AX387" s="67"/>
      <c r="AY387" s="67"/>
      <c r="AZ387" s="67"/>
      <c r="BA387" s="67"/>
    </row>
    <row r="388" spans="1:53" ht="18"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c r="AR388" s="67"/>
      <c r="AS388" s="67"/>
      <c r="AT388" s="67"/>
      <c r="AU388" s="67"/>
      <c r="AV388" s="67"/>
      <c r="AW388" s="67"/>
      <c r="AX388" s="67"/>
      <c r="AY388" s="67"/>
      <c r="AZ388" s="67"/>
      <c r="BA388" s="67"/>
    </row>
    <row r="389" spans="1:53" ht="18"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c r="AR389" s="67"/>
      <c r="AS389" s="67"/>
      <c r="AT389" s="67"/>
      <c r="AU389" s="67"/>
      <c r="AV389" s="67"/>
      <c r="AW389" s="67"/>
      <c r="AX389" s="67"/>
      <c r="AY389" s="67"/>
      <c r="AZ389" s="67"/>
      <c r="BA389" s="67"/>
    </row>
    <row r="390" spans="1:53" ht="18"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c r="AR390" s="67"/>
      <c r="AS390" s="67"/>
      <c r="AT390" s="67"/>
      <c r="AU390" s="67"/>
      <c r="AV390" s="67"/>
      <c r="AW390" s="67"/>
      <c r="AX390" s="67"/>
      <c r="AY390" s="67"/>
      <c r="AZ390" s="67"/>
      <c r="BA390" s="67"/>
    </row>
    <row r="391" spans="1:53" ht="18"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c r="AR391" s="67"/>
      <c r="AS391" s="67"/>
      <c r="AT391" s="67"/>
      <c r="AU391" s="67"/>
      <c r="AV391" s="67"/>
      <c r="AW391" s="67"/>
      <c r="AX391" s="67"/>
      <c r="AY391" s="67"/>
      <c r="AZ391" s="67"/>
      <c r="BA391" s="67"/>
    </row>
    <row r="392" spans="1:53" ht="18"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c r="AR392" s="67"/>
      <c r="AS392" s="67"/>
      <c r="AT392" s="67"/>
      <c r="AU392" s="67"/>
      <c r="AV392" s="67"/>
      <c r="AW392" s="67"/>
      <c r="AX392" s="67"/>
      <c r="AY392" s="67"/>
      <c r="AZ392" s="67"/>
      <c r="BA392" s="67"/>
    </row>
    <row r="393" spans="1:53" ht="18"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c r="AP393" s="67"/>
      <c r="AQ393" s="67"/>
      <c r="AR393" s="67"/>
      <c r="AS393" s="67"/>
      <c r="AT393" s="67"/>
      <c r="AU393" s="67"/>
      <c r="AV393" s="67"/>
      <c r="AW393" s="67"/>
      <c r="AX393" s="67"/>
      <c r="AY393" s="67"/>
      <c r="AZ393" s="67"/>
      <c r="BA393" s="67"/>
    </row>
    <row r="394" spans="1:53" ht="18"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c r="AP394" s="67"/>
      <c r="AQ394" s="67"/>
      <c r="AR394" s="67"/>
      <c r="AS394" s="67"/>
      <c r="AT394" s="67"/>
      <c r="AU394" s="67"/>
      <c r="AV394" s="67"/>
      <c r="AW394" s="67"/>
      <c r="AX394" s="67"/>
      <c r="AY394" s="67"/>
      <c r="AZ394" s="67"/>
      <c r="BA394" s="67"/>
    </row>
    <row r="395" spans="1:53" ht="18"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c r="AR395" s="67"/>
      <c r="AS395" s="67"/>
      <c r="AT395" s="67"/>
      <c r="AU395" s="67"/>
      <c r="AV395" s="67"/>
      <c r="AW395" s="67"/>
      <c r="AX395" s="67"/>
      <c r="AY395" s="67"/>
      <c r="AZ395" s="67"/>
      <c r="BA395" s="67"/>
    </row>
    <row r="396" spans="1:53" ht="18"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c r="AR396" s="67"/>
      <c r="AS396" s="67"/>
      <c r="AT396" s="67"/>
      <c r="AU396" s="67"/>
      <c r="AV396" s="67"/>
      <c r="AW396" s="67"/>
      <c r="AX396" s="67"/>
      <c r="AY396" s="67"/>
      <c r="AZ396" s="67"/>
      <c r="BA396" s="67"/>
    </row>
    <row r="397" spans="1:53" ht="18"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c r="AR397" s="67"/>
      <c r="AS397" s="67"/>
      <c r="AT397" s="67"/>
      <c r="AU397" s="67"/>
      <c r="AV397" s="67"/>
      <c r="AW397" s="67"/>
      <c r="AX397" s="67"/>
      <c r="AY397" s="67"/>
      <c r="AZ397" s="67"/>
      <c r="BA397" s="67"/>
    </row>
    <row r="398" spans="1:53" ht="18"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c r="AR398" s="67"/>
      <c r="AS398" s="67"/>
      <c r="AT398" s="67"/>
      <c r="AU398" s="67"/>
      <c r="AV398" s="67"/>
      <c r="AW398" s="67"/>
      <c r="AX398" s="67"/>
      <c r="AY398" s="67"/>
      <c r="AZ398" s="67"/>
      <c r="BA398" s="67"/>
    </row>
    <row r="399" spans="1:53" ht="18"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c r="AR399" s="67"/>
      <c r="AS399" s="67"/>
      <c r="AT399" s="67"/>
      <c r="AU399" s="67"/>
      <c r="AV399" s="67"/>
      <c r="AW399" s="67"/>
      <c r="AX399" s="67"/>
      <c r="AY399" s="67"/>
      <c r="AZ399" s="67"/>
      <c r="BA399" s="67"/>
    </row>
    <row r="400" spans="1:53" ht="18"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c r="AP400" s="67"/>
      <c r="AQ400" s="67"/>
      <c r="AR400" s="67"/>
      <c r="AS400" s="67"/>
      <c r="AT400" s="67"/>
      <c r="AU400" s="67"/>
      <c r="AV400" s="67"/>
      <c r="AW400" s="67"/>
      <c r="AX400" s="67"/>
      <c r="AY400" s="67"/>
      <c r="AZ400" s="67"/>
      <c r="BA400" s="67"/>
    </row>
    <row r="401" spans="1:53" ht="18"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c r="AR401" s="67"/>
      <c r="AS401" s="67"/>
      <c r="AT401" s="67"/>
      <c r="AU401" s="67"/>
      <c r="AV401" s="67"/>
      <c r="AW401" s="67"/>
      <c r="AX401" s="67"/>
      <c r="AY401" s="67"/>
      <c r="AZ401" s="67"/>
      <c r="BA401" s="67"/>
    </row>
    <row r="402" spans="1:53" ht="18"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c r="AR402" s="67"/>
      <c r="AS402" s="67"/>
      <c r="AT402" s="67"/>
      <c r="AU402" s="67"/>
      <c r="AV402" s="67"/>
      <c r="AW402" s="67"/>
      <c r="AX402" s="67"/>
      <c r="AY402" s="67"/>
      <c r="AZ402" s="67"/>
      <c r="BA402" s="67"/>
    </row>
    <row r="403" spans="1:53" ht="18"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c r="AR403" s="67"/>
      <c r="AS403" s="67"/>
      <c r="AT403" s="67"/>
      <c r="AU403" s="67"/>
      <c r="AV403" s="67"/>
      <c r="AW403" s="67"/>
      <c r="AX403" s="67"/>
      <c r="AY403" s="67"/>
      <c r="AZ403" s="67"/>
      <c r="BA403" s="67"/>
    </row>
    <row r="404" spans="1:53" ht="18"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c r="AR404" s="67"/>
      <c r="AS404" s="67"/>
      <c r="AT404" s="67"/>
      <c r="AU404" s="67"/>
      <c r="AV404" s="67"/>
      <c r="AW404" s="67"/>
      <c r="AX404" s="67"/>
      <c r="AY404" s="67"/>
      <c r="AZ404" s="67"/>
      <c r="BA404" s="67"/>
    </row>
    <row r="405" spans="1:53" ht="18"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c r="AR405" s="67"/>
      <c r="AS405" s="67"/>
      <c r="AT405" s="67"/>
      <c r="AU405" s="67"/>
      <c r="AV405" s="67"/>
      <c r="AW405" s="67"/>
      <c r="AX405" s="67"/>
      <c r="AY405" s="67"/>
      <c r="AZ405" s="67"/>
      <c r="BA405" s="67"/>
    </row>
    <row r="406" spans="1:53" ht="18"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c r="AR406" s="67"/>
      <c r="AS406" s="67"/>
      <c r="AT406" s="67"/>
      <c r="AU406" s="67"/>
      <c r="AV406" s="67"/>
      <c r="AW406" s="67"/>
      <c r="AX406" s="67"/>
      <c r="AY406" s="67"/>
      <c r="AZ406" s="67"/>
      <c r="BA406" s="67"/>
    </row>
    <row r="407" spans="1:53" ht="18"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c r="AR407" s="67"/>
      <c r="AS407" s="67"/>
      <c r="AT407" s="67"/>
      <c r="AU407" s="67"/>
      <c r="AV407" s="67"/>
      <c r="AW407" s="67"/>
      <c r="AX407" s="67"/>
      <c r="AY407" s="67"/>
      <c r="AZ407" s="67"/>
      <c r="BA407" s="67"/>
    </row>
    <row r="408" spans="1:53" ht="18"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c r="AR408" s="67"/>
      <c r="AS408" s="67"/>
      <c r="AT408" s="67"/>
      <c r="AU408" s="67"/>
      <c r="AV408" s="67"/>
      <c r="AW408" s="67"/>
      <c r="AX408" s="67"/>
      <c r="AY408" s="67"/>
      <c r="AZ408" s="67"/>
      <c r="BA408" s="67"/>
    </row>
    <row r="409" spans="1:53" ht="18"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c r="AR409" s="67"/>
      <c r="AS409" s="67"/>
      <c r="AT409" s="67"/>
      <c r="AU409" s="67"/>
      <c r="AV409" s="67"/>
      <c r="AW409" s="67"/>
      <c r="AX409" s="67"/>
      <c r="AY409" s="67"/>
      <c r="AZ409" s="67"/>
      <c r="BA409" s="67"/>
    </row>
    <row r="410" spans="1:53" ht="18"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c r="AR410" s="67"/>
      <c r="AS410" s="67"/>
      <c r="AT410" s="67"/>
      <c r="AU410" s="67"/>
      <c r="AV410" s="67"/>
      <c r="AW410" s="67"/>
      <c r="AX410" s="67"/>
      <c r="AY410" s="67"/>
      <c r="AZ410" s="67"/>
      <c r="BA410" s="67"/>
    </row>
    <row r="411" spans="1:53" ht="18"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c r="AR411" s="67"/>
      <c r="AS411" s="67"/>
      <c r="AT411" s="67"/>
      <c r="AU411" s="67"/>
      <c r="AV411" s="67"/>
      <c r="AW411" s="67"/>
      <c r="AX411" s="67"/>
      <c r="AY411" s="67"/>
      <c r="AZ411" s="67"/>
      <c r="BA411" s="67"/>
    </row>
    <row r="412" spans="1:53" ht="18"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c r="AR412" s="67"/>
      <c r="AS412" s="67"/>
      <c r="AT412" s="67"/>
      <c r="AU412" s="67"/>
      <c r="AV412" s="67"/>
      <c r="AW412" s="67"/>
      <c r="AX412" s="67"/>
      <c r="AY412" s="67"/>
      <c r="AZ412" s="67"/>
      <c r="BA412" s="67"/>
    </row>
    <row r="413" spans="1:53" ht="18"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row>
    <row r="414" spans="1:53" ht="18"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row>
    <row r="415" spans="1:53"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c r="AP415" s="67"/>
      <c r="AQ415" s="67"/>
      <c r="AR415" s="67"/>
      <c r="AS415" s="67"/>
      <c r="AT415" s="67"/>
      <c r="AU415" s="67"/>
      <c r="AV415" s="67"/>
      <c r="AW415" s="67"/>
      <c r="AX415" s="67"/>
      <c r="AY415" s="67"/>
      <c r="AZ415" s="67"/>
      <c r="BA415" s="67"/>
    </row>
    <row r="416" spans="1:53"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row>
    <row r="417" spans="1:53"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c r="AR417" s="67"/>
      <c r="AS417" s="67"/>
      <c r="AT417" s="67"/>
      <c r="AU417" s="67"/>
      <c r="AV417" s="67"/>
      <c r="AW417" s="67"/>
      <c r="AX417" s="67"/>
      <c r="AY417" s="67"/>
      <c r="AZ417" s="67"/>
      <c r="BA417" s="67"/>
    </row>
    <row r="418" spans="1:53"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c r="AR418" s="67"/>
      <c r="AS418" s="67"/>
      <c r="AT418" s="67"/>
      <c r="AU418" s="67"/>
      <c r="AV418" s="67"/>
      <c r="AW418" s="67"/>
      <c r="AX418" s="67"/>
      <c r="AY418" s="67"/>
      <c r="AZ418" s="67"/>
      <c r="BA418" s="67"/>
    </row>
    <row r="419" spans="1:53"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c r="AR419" s="67"/>
      <c r="AS419" s="67"/>
      <c r="AT419" s="67"/>
      <c r="AU419" s="67"/>
      <c r="AV419" s="67"/>
      <c r="AW419" s="67"/>
      <c r="AX419" s="67"/>
      <c r="AY419" s="67"/>
      <c r="AZ419" s="67"/>
      <c r="BA419" s="67"/>
    </row>
    <row r="420" spans="1:53"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67"/>
      <c r="AR420" s="67"/>
      <c r="AS420" s="67"/>
      <c r="AT420" s="67"/>
      <c r="AU420" s="67"/>
      <c r="AV420" s="67"/>
      <c r="AW420" s="67"/>
      <c r="AX420" s="67"/>
      <c r="AY420" s="67"/>
      <c r="AZ420" s="67"/>
      <c r="BA420" s="67"/>
    </row>
    <row r="421" spans="1:53"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c r="AP421" s="67"/>
      <c r="AQ421" s="67"/>
      <c r="AR421" s="67"/>
      <c r="AS421" s="67"/>
      <c r="AT421" s="67"/>
      <c r="AU421" s="67"/>
      <c r="AV421" s="67"/>
      <c r="AW421" s="67"/>
      <c r="AX421" s="67"/>
      <c r="AY421" s="67"/>
      <c r="AZ421" s="67"/>
      <c r="BA421" s="67"/>
    </row>
    <row r="422" spans="1:53"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c r="AR422" s="67"/>
      <c r="AS422" s="67"/>
      <c r="AT422" s="67"/>
      <c r="AU422" s="67"/>
      <c r="AV422" s="67"/>
      <c r="AW422" s="67"/>
      <c r="AX422" s="67"/>
      <c r="AY422" s="67"/>
      <c r="AZ422" s="67"/>
      <c r="BA422" s="67"/>
    </row>
    <row r="423" spans="1:53"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c r="AP423" s="67"/>
      <c r="AQ423" s="67"/>
      <c r="AR423" s="67"/>
      <c r="AS423" s="67"/>
      <c r="AT423" s="67"/>
      <c r="AU423" s="67"/>
      <c r="AV423" s="67"/>
      <c r="AW423" s="67"/>
      <c r="AX423" s="67"/>
      <c r="AY423" s="67"/>
      <c r="AZ423" s="67"/>
      <c r="BA423" s="67"/>
    </row>
    <row r="424" spans="1:53"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c r="AP424" s="67"/>
      <c r="AQ424" s="67"/>
      <c r="AR424" s="67"/>
      <c r="AS424" s="67"/>
      <c r="AT424" s="67"/>
      <c r="AU424" s="67"/>
      <c r="AV424" s="67"/>
      <c r="AW424" s="67"/>
      <c r="AX424" s="67"/>
      <c r="AY424" s="67"/>
      <c r="AZ424" s="67"/>
      <c r="BA424" s="67"/>
    </row>
    <row r="425" spans="1:53"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c r="AR425" s="67"/>
      <c r="AS425" s="67"/>
      <c r="AT425" s="67"/>
      <c r="AU425" s="67"/>
      <c r="AV425" s="67"/>
      <c r="AW425" s="67"/>
      <c r="AX425" s="67"/>
      <c r="AY425" s="67"/>
      <c r="AZ425" s="67"/>
      <c r="BA425" s="67"/>
    </row>
    <row r="426" spans="1:53"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c r="AR426" s="67"/>
      <c r="AS426" s="67"/>
      <c r="AT426" s="67"/>
      <c r="AU426" s="67"/>
      <c r="AV426" s="67"/>
      <c r="AW426" s="67"/>
      <c r="AX426" s="67"/>
      <c r="AY426" s="67"/>
      <c r="AZ426" s="67"/>
      <c r="BA426" s="67"/>
    </row>
    <row r="427" spans="1:53"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c r="AR427" s="67"/>
      <c r="AS427" s="67"/>
      <c r="AT427" s="67"/>
      <c r="AU427" s="67"/>
      <c r="AV427" s="67"/>
      <c r="AW427" s="67"/>
      <c r="AX427" s="67"/>
      <c r="AY427" s="67"/>
      <c r="AZ427" s="67"/>
      <c r="BA427" s="67"/>
    </row>
    <row r="428" spans="1:53"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c r="AR428" s="67"/>
      <c r="AS428" s="67"/>
      <c r="AT428" s="67"/>
      <c r="AU428" s="67"/>
      <c r="AV428" s="67"/>
      <c r="AW428" s="67"/>
      <c r="AX428" s="67"/>
      <c r="AY428" s="67"/>
      <c r="AZ428" s="67"/>
      <c r="BA428" s="67"/>
    </row>
    <row r="429" spans="1:53"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c r="AR429" s="67"/>
      <c r="AS429" s="67"/>
      <c r="AT429" s="67"/>
      <c r="AU429" s="67"/>
      <c r="AV429" s="67"/>
      <c r="AW429" s="67"/>
      <c r="AX429" s="67"/>
      <c r="AY429" s="67"/>
      <c r="AZ429" s="67"/>
      <c r="BA429" s="67"/>
    </row>
    <row r="430" spans="1:53"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c r="AP430" s="67"/>
      <c r="AQ430" s="67"/>
      <c r="AR430" s="67"/>
      <c r="AS430" s="67"/>
      <c r="AT430" s="67"/>
      <c r="AU430" s="67"/>
      <c r="AV430" s="67"/>
      <c r="AW430" s="67"/>
      <c r="AX430" s="67"/>
      <c r="AY430" s="67"/>
      <c r="AZ430" s="67"/>
      <c r="BA430" s="67"/>
    </row>
    <row r="431" spans="1:53"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c r="AS431" s="67"/>
      <c r="AT431" s="67"/>
      <c r="AU431" s="67"/>
      <c r="AV431" s="67"/>
      <c r="AW431" s="67"/>
      <c r="AX431" s="67"/>
      <c r="AY431" s="67"/>
      <c r="AZ431" s="67"/>
      <c r="BA431" s="67"/>
    </row>
    <row r="432" spans="1:53"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c r="AW432" s="67"/>
      <c r="AX432" s="67"/>
      <c r="AY432" s="67"/>
      <c r="AZ432" s="67"/>
      <c r="BA432" s="67"/>
    </row>
    <row r="433" spans="1:53"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c r="AR433" s="67"/>
      <c r="AS433" s="67"/>
      <c r="AT433" s="67"/>
      <c r="AU433" s="67"/>
      <c r="AV433" s="67"/>
      <c r="AW433" s="67"/>
      <c r="AX433" s="67"/>
      <c r="AY433" s="67"/>
      <c r="AZ433" s="67"/>
      <c r="BA433" s="67"/>
    </row>
    <row r="434" spans="1:53"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c r="AR434" s="67"/>
      <c r="AS434" s="67"/>
      <c r="AT434" s="67"/>
      <c r="AU434" s="67"/>
      <c r="AV434" s="67"/>
      <c r="AW434" s="67"/>
      <c r="AX434" s="67"/>
      <c r="AY434" s="67"/>
      <c r="AZ434" s="67"/>
      <c r="BA434" s="67"/>
    </row>
    <row r="435" spans="1:53"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c r="AR435" s="67"/>
      <c r="AS435" s="67"/>
      <c r="AT435" s="67"/>
      <c r="AU435" s="67"/>
      <c r="AV435" s="67"/>
      <c r="AW435" s="67"/>
      <c r="AX435" s="67"/>
      <c r="AY435" s="67"/>
      <c r="AZ435" s="67"/>
      <c r="BA435" s="67"/>
    </row>
    <row r="436" spans="1:53"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c r="AP436" s="67"/>
      <c r="AQ436" s="67"/>
      <c r="AR436" s="67"/>
      <c r="AS436" s="67"/>
      <c r="AT436" s="67"/>
      <c r="AU436" s="67"/>
      <c r="AV436" s="67"/>
      <c r="AW436" s="67"/>
      <c r="AX436" s="67"/>
      <c r="AY436" s="67"/>
      <c r="AZ436" s="67"/>
      <c r="BA436" s="67"/>
    </row>
    <row r="437" spans="1:53"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c r="AR437" s="67"/>
      <c r="AS437" s="67"/>
      <c r="AT437" s="67"/>
      <c r="AU437" s="67"/>
      <c r="AV437" s="67"/>
      <c r="AW437" s="67"/>
      <c r="AX437" s="67"/>
      <c r="AY437" s="67"/>
      <c r="AZ437" s="67"/>
      <c r="BA437" s="67"/>
    </row>
    <row r="438" spans="1:53"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c r="AR438" s="67"/>
      <c r="AS438" s="67"/>
      <c r="AT438" s="67"/>
      <c r="AU438" s="67"/>
      <c r="AV438" s="67"/>
      <c r="AW438" s="67"/>
      <c r="AX438" s="67"/>
      <c r="AY438" s="67"/>
      <c r="AZ438" s="67"/>
      <c r="BA438" s="67"/>
    </row>
    <row r="439" spans="1:53"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c r="AR439" s="67"/>
      <c r="AS439" s="67"/>
      <c r="AT439" s="67"/>
      <c r="AU439" s="67"/>
      <c r="AV439" s="67"/>
      <c r="AW439" s="67"/>
      <c r="AX439" s="67"/>
      <c r="AY439" s="67"/>
      <c r="AZ439" s="67"/>
      <c r="BA439" s="67"/>
    </row>
    <row r="440" spans="1:53"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c r="AR440" s="67"/>
      <c r="AS440" s="67"/>
      <c r="AT440" s="67"/>
      <c r="AU440" s="67"/>
      <c r="AV440" s="67"/>
      <c r="AW440" s="67"/>
      <c r="AX440" s="67"/>
      <c r="AY440" s="67"/>
      <c r="AZ440" s="67"/>
      <c r="BA440" s="67"/>
    </row>
    <row r="441" spans="1:53"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c r="AR441" s="67"/>
      <c r="AS441" s="67"/>
      <c r="AT441" s="67"/>
      <c r="AU441" s="67"/>
      <c r="AV441" s="67"/>
      <c r="AW441" s="67"/>
      <c r="AX441" s="67"/>
      <c r="AY441" s="67"/>
      <c r="AZ441" s="67"/>
      <c r="BA441" s="67"/>
    </row>
    <row r="442" spans="1:53"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c r="AR442" s="67"/>
      <c r="AS442" s="67"/>
      <c r="AT442" s="67"/>
      <c r="AU442" s="67"/>
      <c r="AV442" s="67"/>
      <c r="AW442" s="67"/>
      <c r="AX442" s="67"/>
      <c r="AY442" s="67"/>
      <c r="AZ442" s="67"/>
      <c r="BA442" s="67"/>
    </row>
    <row r="443" spans="1:53"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c r="AR443" s="67"/>
      <c r="AS443" s="67"/>
      <c r="AT443" s="67"/>
      <c r="AU443" s="67"/>
      <c r="AV443" s="67"/>
      <c r="AW443" s="67"/>
      <c r="AX443" s="67"/>
      <c r="AY443" s="67"/>
      <c r="AZ443" s="67"/>
      <c r="BA443" s="67"/>
    </row>
    <row r="444" spans="1:53"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c r="AR444" s="67"/>
      <c r="AS444" s="67"/>
      <c r="AT444" s="67"/>
      <c r="AU444" s="67"/>
      <c r="AV444" s="67"/>
      <c r="AW444" s="67"/>
      <c r="AX444" s="67"/>
      <c r="AY444" s="67"/>
      <c r="AZ444" s="67"/>
      <c r="BA444" s="67"/>
    </row>
    <row r="445" spans="1:53"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c r="AR445" s="67"/>
      <c r="AS445" s="67"/>
      <c r="AT445" s="67"/>
      <c r="AU445" s="67"/>
      <c r="AV445" s="67"/>
      <c r="AW445" s="67"/>
      <c r="AX445" s="67"/>
      <c r="AY445" s="67"/>
      <c r="AZ445" s="67"/>
      <c r="BA445" s="67"/>
    </row>
    <row r="446" spans="1:53"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c r="AR446" s="67"/>
      <c r="AS446" s="67"/>
      <c r="AT446" s="67"/>
      <c r="AU446" s="67"/>
      <c r="AV446" s="67"/>
      <c r="AW446" s="67"/>
      <c r="AX446" s="67"/>
      <c r="AY446" s="67"/>
      <c r="AZ446" s="67"/>
      <c r="BA446" s="67"/>
    </row>
    <row r="447" spans="1:53"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c r="AR447" s="67"/>
      <c r="AS447" s="67"/>
      <c r="AT447" s="67"/>
      <c r="AU447" s="67"/>
      <c r="AV447" s="67"/>
      <c r="AW447" s="67"/>
      <c r="AX447" s="67"/>
      <c r="AY447" s="67"/>
      <c r="AZ447" s="67"/>
      <c r="BA447" s="67"/>
    </row>
    <row r="448" spans="1:53"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c r="AP448" s="67"/>
      <c r="AQ448" s="67"/>
      <c r="AR448" s="67"/>
      <c r="AS448" s="67"/>
      <c r="AT448" s="67"/>
      <c r="AU448" s="67"/>
      <c r="AV448" s="67"/>
      <c r="AW448" s="67"/>
      <c r="AX448" s="67"/>
      <c r="AY448" s="67"/>
      <c r="AZ448" s="67"/>
      <c r="BA448" s="67"/>
    </row>
    <row r="449" spans="1:53"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c r="AR449" s="67"/>
      <c r="AS449" s="67"/>
      <c r="AT449" s="67"/>
      <c r="AU449" s="67"/>
      <c r="AV449" s="67"/>
      <c r="AW449" s="67"/>
      <c r="AX449" s="67"/>
      <c r="AY449" s="67"/>
      <c r="AZ449" s="67"/>
      <c r="BA449" s="67"/>
    </row>
    <row r="450" spans="1:53"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c r="AR450" s="67"/>
      <c r="AS450" s="67"/>
      <c r="AT450" s="67"/>
      <c r="AU450" s="67"/>
      <c r="AV450" s="67"/>
      <c r="AW450" s="67"/>
      <c r="AX450" s="67"/>
      <c r="AY450" s="67"/>
      <c r="AZ450" s="67"/>
      <c r="BA450" s="67"/>
    </row>
    <row r="451" spans="1:53"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c r="AR451" s="67"/>
      <c r="AS451" s="67"/>
      <c r="AT451" s="67"/>
      <c r="AU451" s="67"/>
      <c r="AV451" s="67"/>
      <c r="AW451" s="67"/>
      <c r="AX451" s="67"/>
      <c r="AY451" s="67"/>
      <c r="AZ451" s="67"/>
      <c r="BA451" s="67"/>
    </row>
    <row r="452" spans="1:53"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c r="AR452" s="67"/>
      <c r="AS452" s="67"/>
      <c r="AT452" s="67"/>
      <c r="AU452" s="67"/>
      <c r="AV452" s="67"/>
      <c r="AW452" s="67"/>
      <c r="AX452" s="67"/>
      <c r="AY452" s="67"/>
      <c r="AZ452" s="67"/>
      <c r="BA452" s="67"/>
    </row>
    <row r="453" spans="1:53"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c r="AR453" s="67"/>
      <c r="AS453" s="67"/>
      <c r="AT453" s="67"/>
      <c r="AU453" s="67"/>
      <c r="AV453" s="67"/>
      <c r="AW453" s="67"/>
      <c r="AX453" s="67"/>
      <c r="AY453" s="67"/>
      <c r="AZ453" s="67"/>
      <c r="BA453" s="67"/>
    </row>
    <row r="454" spans="1:53"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c r="AP454" s="67"/>
      <c r="AQ454" s="67"/>
      <c r="AR454" s="67"/>
      <c r="AS454" s="67"/>
      <c r="AT454" s="67"/>
      <c r="AU454" s="67"/>
      <c r="AV454" s="67"/>
      <c r="AW454" s="67"/>
      <c r="AX454" s="67"/>
      <c r="AY454" s="67"/>
      <c r="AZ454" s="67"/>
      <c r="BA454" s="67"/>
    </row>
    <row r="455" spans="1:53"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c r="AP455" s="67"/>
      <c r="AQ455" s="67"/>
      <c r="AR455" s="67"/>
      <c r="AS455" s="67"/>
      <c r="AT455" s="67"/>
      <c r="AU455" s="67"/>
      <c r="AV455" s="67"/>
      <c r="AW455" s="67"/>
      <c r="AX455" s="67"/>
      <c r="AY455" s="67"/>
      <c r="AZ455" s="67"/>
      <c r="BA455" s="67"/>
    </row>
    <row r="456" spans="1:53"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c r="AP456" s="67"/>
      <c r="AQ456" s="67"/>
      <c r="AR456" s="67"/>
      <c r="AS456" s="67"/>
      <c r="AT456" s="67"/>
      <c r="AU456" s="67"/>
      <c r="AV456" s="67"/>
      <c r="AW456" s="67"/>
      <c r="AX456" s="67"/>
      <c r="AY456" s="67"/>
      <c r="AZ456" s="67"/>
      <c r="BA456" s="67"/>
    </row>
    <row r="457" spans="1:53"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c r="AP457" s="67"/>
      <c r="AQ457" s="67"/>
      <c r="AR457" s="67"/>
      <c r="AS457" s="67"/>
      <c r="AT457" s="67"/>
      <c r="AU457" s="67"/>
      <c r="AV457" s="67"/>
      <c r="AW457" s="67"/>
      <c r="AX457" s="67"/>
      <c r="AY457" s="67"/>
      <c r="AZ457" s="67"/>
      <c r="BA457" s="67"/>
    </row>
    <row r="458" spans="1:53"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c r="AP458" s="67"/>
      <c r="AQ458" s="67"/>
      <c r="AR458" s="67"/>
      <c r="AS458" s="67"/>
      <c r="AT458" s="67"/>
      <c r="AU458" s="67"/>
      <c r="AV458" s="67"/>
      <c r="AW458" s="67"/>
      <c r="AX458" s="67"/>
      <c r="AY458" s="67"/>
      <c r="AZ458" s="67"/>
      <c r="BA458" s="67"/>
    </row>
    <row r="459" spans="1:53"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c r="AP459" s="67"/>
      <c r="AQ459" s="67"/>
      <c r="AR459" s="67"/>
      <c r="AS459" s="67"/>
      <c r="AT459" s="67"/>
      <c r="AU459" s="67"/>
      <c r="AV459" s="67"/>
      <c r="AW459" s="67"/>
      <c r="AX459" s="67"/>
      <c r="AY459" s="67"/>
      <c r="AZ459" s="67"/>
      <c r="BA459" s="67"/>
    </row>
    <row r="460" spans="1:53"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c r="AP460" s="67"/>
      <c r="AQ460" s="67"/>
      <c r="AR460" s="67"/>
      <c r="AS460" s="67"/>
      <c r="AT460" s="67"/>
      <c r="AU460" s="67"/>
      <c r="AV460" s="67"/>
      <c r="AW460" s="67"/>
      <c r="AX460" s="67"/>
      <c r="AY460" s="67"/>
      <c r="AZ460" s="67"/>
      <c r="BA460" s="67"/>
    </row>
    <row r="461" spans="1:53"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c r="AP461" s="67"/>
      <c r="AQ461" s="67"/>
      <c r="AR461" s="67"/>
      <c r="AS461" s="67"/>
      <c r="AT461" s="67"/>
      <c r="AU461" s="67"/>
      <c r="AV461" s="67"/>
      <c r="AW461" s="67"/>
      <c r="AX461" s="67"/>
      <c r="AY461" s="67"/>
      <c r="AZ461" s="67"/>
      <c r="BA461" s="67"/>
    </row>
    <row r="462" spans="1:53"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c r="AP462" s="67"/>
      <c r="AQ462" s="67"/>
      <c r="AR462" s="67"/>
      <c r="AS462" s="67"/>
      <c r="AT462" s="67"/>
      <c r="AU462" s="67"/>
      <c r="AV462" s="67"/>
      <c r="AW462" s="67"/>
      <c r="AX462" s="67"/>
      <c r="AY462" s="67"/>
      <c r="AZ462" s="67"/>
      <c r="BA462" s="67"/>
    </row>
    <row r="463" spans="1:53"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c r="AP463" s="67"/>
      <c r="AQ463" s="67"/>
      <c r="AR463" s="67"/>
      <c r="AS463" s="67"/>
      <c r="AT463" s="67"/>
      <c r="AU463" s="67"/>
      <c r="AV463" s="67"/>
      <c r="AW463" s="67"/>
      <c r="AX463" s="67"/>
      <c r="AY463" s="67"/>
      <c r="AZ463" s="67"/>
      <c r="BA463" s="67"/>
    </row>
    <row r="464" spans="1:53"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c r="AP464" s="67"/>
      <c r="AQ464" s="67"/>
      <c r="AR464" s="67"/>
      <c r="AS464" s="67"/>
      <c r="AT464" s="67"/>
      <c r="AU464" s="67"/>
      <c r="AV464" s="67"/>
      <c r="AW464" s="67"/>
      <c r="AX464" s="67"/>
      <c r="AY464" s="67"/>
      <c r="AZ464" s="67"/>
      <c r="BA464" s="67"/>
    </row>
    <row r="465" spans="1:53"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c r="AP465" s="67"/>
      <c r="AQ465" s="67"/>
      <c r="AR465" s="67"/>
      <c r="AS465" s="67"/>
      <c r="AT465" s="67"/>
      <c r="AU465" s="67"/>
      <c r="AV465" s="67"/>
      <c r="AW465" s="67"/>
      <c r="AX465" s="67"/>
      <c r="AY465" s="67"/>
      <c r="AZ465" s="67"/>
      <c r="BA465" s="67"/>
    </row>
    <row r="466" spans="1:53"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c r="AP466" s="67"/>
      <c r="AQ466" s="67"/>
      <c r="AR466" s="67"/>
      <c r="AS466" s="67"/>
      <c r="AT466" s="67"/>
      <c r="AU466" s="67"/>
      <c r="AV466" s="67"/>
      <c r="AW466" s="67"/>
      <c r="AX466" s="67"/>
      <c r="AY466" s="67"/>
      <c r="AZ466" s="67"/>
      <c r="BA466" s="67"/>
    </row>
    <row r="467" spans="1:53"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c r="AR467" s="67"/>
      <c r="AS467" s="67"/>
      <c r="AT467" s="67"/>
      <c r="AU467" s="67"/>
      <c r="AV467" s="67"/>
      <c r="AW467" s="67"/>
      <c r="AX467" s="67"/>
      <c r="AY467" s="67"/>
      <c r="AZ467" s="67"/>
      <c r="BA467" s="67"/>
    </row>
    <row r="468" spans="1:53"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c r="AR468" s="67"/>
      <c r="AS468" s="67"/>
      <c r="AT468" s="67"/>
      <c r="AU468" s="67"/>
      <c r="AV468" s="67"/>
      <c r="AW468" s="67"/>
      <c r="AX468" s="67"/>
      <c r="AY468" s="67"/>
      <c r="AZ468" s="67"/>
      <c r="BA468" s="67"/>
    </row>
    <row r="469" spans="1:53"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c r="AP469" s="67"/>
      <c r="AQ469" s="67"/>
      <c r="AR469" s="67"/>
      <c r="AS469" s="67"/>
      <c r="AT469" s="67"/>
      <c r="AU469" s="67"/>
      <c r="AV469" s="67"/>
      <c r="AW469" s="67"/>
      <c r="AX469" s="67"/>
      <c r="AY469" s="67"/>
      <c r="AZ469" s="67"/>
      <c r="BA469" s="67"/>
    </row>
    <row r="470" spans="1:53"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c r="AP470" s="67"/>
      <c r="AQ470" s="67"/>
      <c r="AR470" s="67"/>
      <c r="AS470" s="67"/>
      <c r="AT470" s="67"/>
      <c r="AU470" s="67"/>
      <c r="AV470" s="67"/>
      <c r="AW470" s="67"/>
      <c r="AX470" s="67"/>
      <c r="AY470" s="67"/>
      <c r="AZ470" s="67"/>
      <c r="BA470" s="67"/>
    </row>
    <row r="471" spans="1:53"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c r="AP471" s="67"/>
      <c r="AQ471" s="67"/>
      <c r="AR471" s="67"/>
      <c r="AS471" s="67"/>
      <c r="AT471" s="67"/>
      <c r="AU471" s="67"/>
      <c r="AV471" s="67"/>
      <c r="AW471" s="67"/>
      <c r="AX471" s="67"/>
      <c r="AY471" s="67"/>
      <c r="AZ471" s="67"/>
      <c r="BA471" s="67"/>
    </row>
    <row r="472" spans="1:53"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c r="AR472" s="67"/>
      <c r="AS472" s="67"/>
      <c r="AT472" s="67"/>
      <c r="AU472" s="67"/>
      <c r="AV472" s="67"/>
      <c r="AW472" s="67"/>
      <c r="AX472" s="67"/>
      <c r="AY472" s="67"/>
      <c r="AZ472" s="67"/>
      <c r="BA472" s="67"/>
    </row>
    <row r="473" spans="1:53"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c r="AP473" s="67"/>
      <c r="AQ473" s="67"/>
      <c r="AR473" s="67"/>
      <c r="AS473" s="67"/>
      <c r="AT473" s="67"/>
      <c r="AU473" s="67"/>
      <c r="AV473" s="67"/>
      <c r="AW473" s="67"/>
      <c r="AX473" s="67"/>
      <c r="AY473" s="67"/>
      <c r="AZ473" s="67"/>
      <c r="BA473" s="67"/>
    </row>
    <row r="474" spans="1:53"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c r="AP474" s="67"/>
      <c r="AQ474" s="67"/>
      <c r="AR474" s="67"/>
      <c r="AS474" s="67"/>
      <c r="AT474" s="67"/>
      <c r="AU474" s="67"/>
      <c r="AV474" s="67"/>
      <c r="AW474" s="67"/>
      <c r="AX474" s="67"/>
      <c r="AY474" s="67"/>
      <c r="AZ474" s="67"/>
      <c r="BA474" s="67"/>
    </row>
    <row r="475" spans="1:53"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c r="AP475" s="67"/>
      <c r="AQ475" s="67"/>
      <c r="AR475" s="67"/>
      <c r="AS475" s="67"/>
      <c r="AT475" s="67"/>
      <c r="AU475" s="67"/>
      <c r="AV475" s="67"/>
      <c r="AW475" s="67"/>
      <c r="AX475" s="67"/>
      <c r="AY475" s="67"/>
      <c r="AZ475" s="67"/>
      <c r="BA475" s="67"/>
    </row>
    <row r="476" spans="1:53"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c r="AP476" s="67"/>
      <c r="AQ476" s="67"/>
      <c r="AR476" s="67"/>
      <c r="AS476" s="67"/>
      <c r="AT476" s="67"/>
      <c r="AU476" s="67"/>
      <c r="AV476" s="67"/>
      <c r="AW476" s="67"/>
      <c r="AX476" s="67"/>
      <c r="AY476" s="67"/>
      <c r="AZ476" s="67"/>
      <c r="BA476" s="67"/>
    </row>
    <row r="477" spans="1:53"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c r="AR477" s="67"/>
      <c r="AS477" s="67"/>
      <c r="AT477" s="67"/>
      <c r="AU477" s="67"/>
      <c r="AV477" s="67"/>
      <c r="AW477" s="67"/>
      <c r="AX477" s="67"/>
      <c r="AY477" s="67"/>
      <c r="AZ477" s="67"/>
      <c r="BA477" s="67"/>
    </row>
    <row r="478" spans="1:53"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c r="AP478" s="67"/>
      <c r="AQ478" s="67"/>
      <c r="AR478" s="67"/>
      <c r="AS478" s="67"/>
      <c r="AT478" s="67"/>
      <c r="AU478" s="67"/>
      <c r="AV478" s="67"/>
      <c r="AW478" s="67"/>
      <c r="AX478" s="67"/>
      <c r="AY478" s="67"/>
      <c r="AZ478" s="67"/>
      <c r="BA478" s="67"/>
    </row>
    <row r="479" spans="1:53"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c r="AP479" s="67"/>
      <c r="AQ479" s="67"/>
      <c r="AR479" s="67"/>
      <c r="AS479" s="67"/>
      <c r="AT479" s="67"/>
      <c r="AU479" s="67"/>
      <c r="AV479" s="67"/>
      <c r="AW479" s="67"/>
      <c r="AX479" s="67"/>
      <c r="AY479" s="67"/>
      <c r="AZ479" s="67"/>
      <c r="BA479" s="67"/>
    </row>
    <row r="480" spans="1:53"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c r="AP480" s="67"/>
      <c r="AQ480" s="67"/>
      <c r="AR480" s="67"/>
      <c r="AS480" s="67"/>
      <c r="AT480" s="67"/>
      <c r="AU480" s="67"/>
      <c r="AV480" s="67"/>
      <c r="AW480" s="67"/>
      <c r="AX480" s="67"/>
      <c r="AY480" s="67"/>
      <c r="AZ480" s="67"/>
      <c r="BA480" s="67"/>
    </row>
    <row r="481" spans="1:53"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c r="AP481" s="67"/>
      <c r="AQ481" s="67"/>
      <c r="AR481" s="67"/>
      <c r="AS481" s="67"/>
      <c r="AT481" s="67"/>
      <c r="AU481" s="67"/>
      <c r="AV481" s="67"/>
      <c r="AW481" s="67"/>
      <c r="AX481" s="67"/>
      <c r="AY481" s="67"/>
      <c r="AZ481" s="67"/>
      <c r="BA481" s="67"/>
    </row>
    <row r="482" spans="1:53"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c r="AP482" s="67"/>
      <c r="AQ482" s="67"/>
      <c r="AR482" s="67"/>
      <c r="AS482" s="67"/>
      <c r="AT482" s="67"/>
      <c r="AU482" s="67"/>
      <c r="AV482" s="67"/>
      <c r="AW482" s="67"/>
      <c r="AX482" s="67"/>
      <c r="AY482" s="67"/>
      <c r="AZ482" s="67"/>
      <c r="BA482" s="67"/>
    </row>
    <row r="483" spans="1:53"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c r="AP483" s="67"/>
      <c r="AQ483" s="67"/>
      <c r="AR483" s="67"/>
      <c r="AS483" s="67"/>
      <c r="AT483" s="67"/>
      <c r="AU483" s="67"/>
      <c r="AV483" s="67"/>
      <c r="AW483" s="67"/>
      <c r="AX483" s="67"/>
      <c r="AY483" s="67"/>
      <c r="AZ483" s="67"/>
      <c r="BA483" s="67"/>
    </row>
    <row r="484" spans="1:53"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c r="AP484" s="67"/>
      <c r="AQ484" s="67"/>
      <c r="AR484" s="67"/>
      <c r="AS484" s="67"/>
      <c r="AT484" s="67"/>
      <c r="AU484" s="67"/>
      <c r="AV484" s="67"/>
      <c r="AW484" s="67"/>
      <c r="AX484" s="67"/>
      <c r="AY484" s="67"/>
      <c r="AZ484" s="67"/>
      <c r="BA484" s="67"/>
    </row>
    <row r="485" spans="1:53"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c r="AP485" s="67"/>
      <c r="AQ485" s="67"/>
      <c r="AR485" s="67"/>
      <c r="AS485" s="67"/>
      <c r="AT485" s="67"/>
      <c r="AU485" s="67"/>
      <c r="AV485" s="67"/>
      <c r="AW485" s="67"/>
      <c r="AX485" s="67"/>
      <c r="AY485" s="67"/>
      <c r="AZ485" s="67"/>
      <c r="BA485" s="67"/>
    </row>
    <row r="486" spans="1:53"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c r="AP486" s="67"/>
      <c r="AQ486" s="67"/>
      <c r="AR486" s="67"/>
      <c r="AS486" s="67"/>
      <c r="AT486" s="67"/>
      <c r="AU486" s="67"/>
      <c r="AV486" s="67"/>
      <c r="AW486" s="67"/>
      <c r="AX486" s="67"/>
      <c r="AY486" s="67"/>
      <c r="AZ486" s="67"/>
      <c r="BA486" s="67"/>
    </row>
    <row r="487" spans="1:53"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c r="AP487" s="67"/>
      <c r="AQ487" s="67"/>
      <c r="AR487" s="67"/>
      <c r="AS487" s="67"/>
      <c r="AT487" s="67"/>
      <c r="AU487" s="67"/>
      <c r="AV487" s="67"/>
      <c r="AW487" s="67"/>
      <c r="AX487" s="67"/>
      <c r="AY487" s="67"/>
      <c r="AZ487" s="67"/>
      <c r="BA487" s="67"/>
    </row>
    <row r="488" spans="1:53"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c r="AP488" s="67"/>
      <c r="AQ488" s="67"/>
      <c r="AR488" s="67"/>
      <c r="AS488" s="67"/>
      <c r="AT488" s="67"/>
      <c r="AU488" s="67"/>
      <c r="AV488" s="67"/>
      <c r="AW488" s="67"/>
      <c r="AX488" s="67"/>
      <c r="AY488" s="67"/>
      <c r="AZ488" s="67"/>
      <c r="BA488" s="67"/>
    </row>
    <row r="489" spans="1:53"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c r="AP489" s="67"/>
      <c r="AQ489" s="67"/>
      <c r="AR489" s="67"/>
      <c r="AS489" s="67"/>
      <c r="AT489" s="67"/>
      <c r="AU489" s="67"/>
      <c r="AV489" s="67"/>
      <c r="AW489" s="67"/>
      <c r="AX489" s="67"/>
      <c r="AY489" s="67"/>
      <c r="AZ489" s="67"/>
      <c r="BA489" s="67"/>
    </row>
    <row r="490" spans="1:53"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c r="AR490" s="67"/>
      <c r="AS490" s="67"/>
      <c r="AT490" s="67"/>
      <c r="AU490" s="67"/>
      <c r="AV490" s="67"/>
      <c r="AW490" s="67"/>
      <c r="AX490" s="67"/>
      <c r="AY490" s="67"/>
      <c r="AZ490" s="67"/>
      <c r="BA490" s="67"/>
    </row>
    <row r="491" spans="1:53"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c r="AP491" s="67"/>
      <c r="AQ491" s="67"/>
      <c r="AR491" s="67"/>
      <c r="AS491" s="67"/>
      <c r="AT491" s="67"/>
      <c r="AU491" s="67"/>
      <c r="AV491" s="67"/>
      <c r="AW491" s="67"/>
      <c r="AX491" s="67"/>
      <c r="AY491" s="67"/>
      <c r="AZ491" s="67"/>
      <c r="BA491" s="67"/>
    </row>
    <row r="492" spans="1:53"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c r="AP492" s="67"/>
      <c r="AQ492" s="67"/>
      <c r="AR492" s="67"/>
      <c r="AS492" s="67"/>
      <c r="AT492" s="67"/>
      <c r="AU492" s="67"/>
      <c r="AV492" s="67"/>
      <c r="AW492" s="67"/>
      <c r="AX492" s="67"/>
      <c r="AY492" s="67"/>
      <c r="AZ492" s="67"/>
      <c r="BA492" s="67"/>
    </row>
    <row r="493" spans="1:53"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c r="AP493" s="67"/>
      <c r="AQ493" s="67"/>
      <c r="AR493" s="67"/>
      <c r="AS493" s="67"/>
      <c r="AT493" s="67"/>
      <c r="AU493" s="67"/>
      <c r="AV493" s="67"/>
      <c r="AW493" s="67"/>
      <c r="AX493" s="67"/>
      <c r="AY493" s="67"/>
      <c r="AZ493" s="67"/>
      <c r="BA493" s="67"/>
    </row>
    <row r="494" spans="1:53"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c r="AP494" s="67"/>
      <c r="AQ494" s="67"/>
      <c r="AR494" s="67"/>
      <c r="AS494" s="67"/>
      <c r="AT494" s="67"/>
      <c r="AU494" s="67"/>
      <c r="AV494" s="67"/>
      <c r="AW494" s="67"/>
      <c r="AX494" s="67"/>
      <c r="AY494" s="67"/>
      <c r="AZ494" s="67"/>
      <c r="BA494" s="67"/>
    </row>
    <row r="495" spans="1:53"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c r="AP495" s="67"/>
      <c r="AQ495" s="67"/>
      <c r="AR495" s="67"/>
      <c r="AS495" s="67"/>
      <c r="AT495" s="67"/>
      <c r="AU495" s="67"/>
      <c r="AV495" s="67"/>
      <c r="AW495" s="67"/>
      <c r="AX495" s="67"/>
      <c r="AY495" s="67"/>
      <c r="AZ495" s="67"/>
      <c r="BA495" s="67"/>
    </row>
    <row r="496" spans="1:53"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c r="AP496" s="67"/>
      <c r="AQ496" s="67"/>
      <c r="AR496" s="67"/>
      <c r="AS496" s="67"/>
      <c r="AT496" s="67"/>
      <c r="AU496" s="67"/>
      <c r="AV496" s="67"/>
      <c r="AW496" s="67"/>
      <c r="AX496" s="67"/>
      <c r="AY496" s="67"/>
      <c r="AZ496" s="67"/>
      <c r="BA496" s="67"/>
    </row>
    <row r="497" spans="1:53"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c r="AP497" s="67"/>
      <c r="AQ497" s="67"/>
      <c r="AR497" s="67"/>
      <c r="AS497" s="67"/>
      <c r="AT497" s="67"/>
      <c r="AU497" s="67"/>
      <c r="AV497" s="67"/>
      <c r="AW497" s="67"/>
      <c r="AX497" s="67"/>
      <c r="AY497" s="67"/>
      <c r="AZ497" s="67"/>
      <c r="BA497" s="67"/>
    </row>
    <row r="498" spans="1:53"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c r="AP498" s="67"/>
      <c r="AQ498" s="67"/>
      <c r="AR498" s="67"/>
      <c r="AS498" s="67"/>
      <c r="AT498" s="67"/>
      <c r="AU498" s="67"/>
      <c r="AV498" s="67"/>
      <c r="AW498" s="67"/>
      <c r="AX498" s="67"/>
      <c r="AY498" s="67"/>
      <c r="AZ498" s="67"/>
      <c r="BA498" s="67"/>
    </row>
    <row r="499" spans="1:53"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c r="AP499" s="67"/>
      <c r="AQ499" s="67"/>
      <c r="AR499" s="67"/>
      <c r="AS499" s="67"/>
      <c r="AT499" s="67"/>
      <c r="AU499" s="67"/>
      <c r="AV499" s="67"/>
      <c r="AW499" s="67"/>
      <c r="AX499" s="67"/>
      <c r="AY499" s="67"/>
      <c r="AZ499" s="67"/>
      <c r="BA499" s="67"/>
    </row>
    <row r="500" spans="1:53"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c r="AP500" s="67"/>
      <c r="AQ500" s="67"/>
      <c r="AR500" s="67"/>
      <c r="AS500" s="67"/>
      <c r="AT500" s="67"/>
      <c r="AU500" s="67"/>
      <c r="AV500" s="67"/>
      <c r="AW500" s="67"/>
      <c r="AX500" s="67"/>
      <c r="AY500" s="67"/>
      <c r="AZ500" s="67"/>
      <c r="BA500" s="67"/>
    </row>
    <row r="501" spans="1:53"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c r="AP501" s="67"/>
      <c r="AQ501" s="67"/>
      <c r="AR501" s="67"/>
      <c r="AS501" s="67"/>
      <c r="AT501" s="67"/>
      <c r="AU501" s="67"/>
      <c r="AV501" s="67"/>
      <c r="AW501" s="67"/>
      <c r="AX501" s="67"/>
      <c r="AY501" s="67"/>
      <c r="AZ501" s="67"/>
      <c r="BA501" s="67"/>
    </row>
    <row r="502" spans="1:53"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c r="AP502" s="67"/>
      <c r="AQ502" s="67"/>
      <c r="AR502" s="67"/>
      <c r="AS502" s="67"/>
      <c r="AT502" s="67"/>
      <c r="AU502" s="67"/>
      <c r="AV502" s="67"/>
      <c r="AW502" s="67"/>
      <c r="AX502" s="67"/>
      <c r="AY502" s="67"/>
      <c r="AZ502" s="67"/>
      <c r="BA502" s="67"/>
    </row>
    <row r="503" spans="1:53"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c r="AP503" s="67"/>
      <c r="AQ503" s="67"/>
      <c r="AR503" s="67"/>
      <c r="AS503" s="67"/>
      <c r="AT503" s="67"/>
      <c r="AU503" s="67"/>
      <c r="AV503" s="67"/>
      <c r="AW503" s="67"/>
      <c r="AX503" s="67"/>
      <c r="AY503" s="67"/>
      <c r="AZ503" s="67"/>
      <c r="BA503" s="67"/>
    </row>
    <row r="504" spans="1:53"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c r="AP504" s="67"/>
      <c r="AQ504" s="67"/>
      <c r="AR504" s="67"/>
      <c r="AS504" s="67"/>
      <c r="AT504" s="67"/>
      <c r="AU504" s="67"/>
      <c r="AV504" s="67"/>
      <c r="AW504" s="67"/>
      <c r="AX504" s="67"/>
      <c r="AY504" s="67"/>
      <c r="AZ504" s="67"/>
      <c r="BA504" s="67"/>
    </row>
    <row r="505" spans="1:53"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c r="AP505" s="67"/>
      <c r="AQ505" s="67"/>
      <c r="AR505" s="67"/>
      <c r="AS505" s="67"/>
      <c r="AT505" s="67"/>
      <c r="AU505" s="67"/>
      <c r="AV505" s="67"/>
      <c r="AW505" s="67"/>
      <c r="AX505" s="67"/>
      <c r="AY505" s="67"/>
      <c r="AZ505" s="67"/>
      <c r="BA505" s="67"/>
    </row>
    <row r="506" spans="1:53"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c r="AP506" s="67"/>
      <c r="AQ506" s="67"/>
      <c r="AR506" s="67"/>
      <c r="AS506" s="67"/>
      <c r="AT506" s="67"/>
      <c r="AU506" s="67"/>
      <c r="AV506" s="67"/>
      <c r="AW506" s="67"/>
      <c r="AX506" s="67"/>
      <c r="AY506" s="67"/>
      <c r="AZ506" s="67"/>
      <c r="BA506" s="67"/>
    </row>
    <row r="507" spans="1:53"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c r="AP507" s="67"/>
      <c r="AQ507" s="67"/>
      <c r="AR507" s="67"/>
      <c r="AS507" s="67"/>
      <c r="AT507" s="67"/>
      <c r="AU507" s="67"/>
      <c r="AV507" s="67"/>
      <c r="AW507" s="67"/>
      <c r="AX507" s="67"/>
      <c r="AY507" s="67"/>
      <c r="AZ507" s="67"/>
      <c r="BA507" s="67"/>
    </row>
    <row r="508" spans="1:53"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c r="AP508" s="67"/>
      <c r="AQ508" s="67"/>
      <c r="AR508" s="67"/>
      <c r="AS508" s="67"/>
      <c r="AT508" s="67"/>
      <c r="AU508" s="67"/>
      <c r="AV508" s="67"/>
      <c r="AW508" s="67"/>
      <c r="AX508" s="67"/>
      <c r="AY508" s="67"/>
      <c r="AZ508" s="67"/>
      <c r="BA508" s="67"/>
    </row>
    <row r="509" spans="1:53"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c r="AR509" s="67"/>
      <c r="AS509" s="67"/>
      <c r="AT509" s="67"/>
      <c r="AU509" s="67"/>
      <c r="AV509" s="67"/>
      <c r="AW509" s="67"/>
      <c r="AX509" s="67"/>
      <c r="AY509" s="67"/>
      <c r="AZ509" s="67"/>
      <c r="BA509" s="67"/>
    </row>
    <row r="510" spans="1:53"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c r="AP510" s="67"/>
      <c r="AQ510" s="67"/>
      <c r="AR510" s="67"/>
      <c r="AS510" s="67"/>
      <c r="AT510" s="67"/>
      <c r="AU510" s="67"/>
      <c r="AV510" s="67"/>
      <c r="AW510" s="67"/>
      <c r="AX510" s="67"/>
      <c r="AY510" s="67"/>
      <c r="AZ510" s="67"/>
      <c r="BA510" s="67"/>
    </row>
    <row r="511" spans="1:53"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c r="AP511" s="67"/>
      <c r="AQ511" s="67"/>
      <c r="AR511" s="67"/>
      <c r="AS511" s="67"/>
      <c r="AT511" s="67"/>
      <c r="AU511" s="67"/>
      <c r="AV511" s="67"/>
      <c r="AW511" s="67"/>
      <c r="AX511" s="67"/>
      <c r="AY511" s="67"/>
      <c r="AZ511" s="67"/>
      <c r="BA511" s="67"/>
    </row>
    <row r="512" spans="1:53"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c r="AP512" s="67"/>
      <c r="AQ512" s="67"/>
      <c r="AR512" s="67"/>
      <c r="AS512" s="67"/>
      <c r="AT512" s="67"/>
      <c r="AU512" s="67"/>
      <c r="AV512" s="67"/>
      <c r="AW512" s="67"/>
      <c r="AX512" s="67"/>
      <c r="AY512" s="67"/>
      <c r="AZ512" s="67"/>
      <c r="BA512" s="67"/>
    </row>
    <row r="513" spans="1:53"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c r="AP513" s="67"/>
      <c r="AQ513" s="67"/>
      <c r="AR513" s="67"/>
      <c r="AS513" s="67"/>
      <c r="AT513" s="67"/>
      <c r="AU513" s="67"/>
      <c r="AV513" s="67"/>
      <c r="AW513" s="67"/>
      <c r="AX513" s="67"/>
      <c r="AY513" s="67"/>
      <c r="AZ513" s="67"/>
      <c r="BA513" s="67"/>
    </row>
    <row r="514" spans="1:53"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c r="AP514" s="67"/>
      <c r="AQ514" s="67"/>
      <c r="AR514" s="67"/>
      <c r="AS514" s="67"/>
      <c r="AT514" s="67"/>
      <c r="AU514" s="67"/>
      <c r="AV514" s="67"/>
      <c r="AW514" s="67"/>
      <c r="AX514" s="67"/>
      <c r="AY514" s="67"/>
      <c r="AZ514" s="67"/>
      <c r="BA514" s="67"/>
    </row>
    <row r="515" spans="1:53"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c r="AP515" s="67"/>
      <c r="AQ515" s="67"/>
      <c r="AR515" s="67"/>
      <c r="AS515" s="67"/>
      <c r="AT515" s="67"/>
      <c r="AU515" s="67"/>
      <c r="AV515" s="67"/>
      <c r="AW515" s="67"/>
      <c r="AX515" s="67"/>
      <c r="AY515" s="67"/>
      <c r="AZ515" s="67"/>
      <c r="BA515" s="67"/>
    </row>
    <row r="516" spans="1:53"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c r="AP516" s="67"/>
      <c r="AQ516" s="67"/>
      <c r="AR516" s="67"/>
      <c r="AS516" s="67"/>
      <c r="AT516" s="67"/>
      <c r="AU516" s="67"/>
      <c r="AV516" s="67"/>
      <c r="AW516" s="67"/>
      <c r="AX516" s="67"/>
      <c r="AY516" s="67"/>
      <c r="AZ516" s="67"/>
      <c r="BA516" s="67"/>
    </row>
    <row r="517" spans="1:53"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c r="AP517" s="67"/>
      <c r="AQ517" s="67"/>
      <c r="AR517" s="67"/>
      <c r="AS517" s="67"/>
      <c r="AT517" s="67"/>
      <c r="AU517" s="67"/>
      <c r="AV517" s="67"/>
      <c r="AW517" s="67"/>
      <c r="AX517" s="67"/>
      <c r="AY517" s="67"/>
      <c r="AZ517" s="67"/>
      <c r="BA517" s="67"/>
    </row>
    <row r="518" spans="1:53"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c r="AP518" s="67"/>
      <c r="AQ518" s="67"/>
      <c r="AR518" s="67"/>
      <c r="AS518" s="67"/>
      <c r="AT518" s="67"/>
      <c r="AU518" s="67"/>
      <c r="AV518" s="67"/>
      <c r="AW518" s="67"/>
      <c r="AX518" s="67"/>
      <c r="AY518" s="67"/>
      <c r="AZ518" s="67"/>
      <c r="BA518" s="67"/>
    </row>
    <row r="519" spans="1:53"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c r="AP519" s="67"/>
      <c r="AQ519" s="67"/>
      <c r="AR519" s="67"/>
      <c r="AS519" s="67"/>
      <c r="AT519" s="67"/>
      <c r="AU519" s="67"/>
      <c r="AV519" s="67"/>
      <c r="AW519" s="67"/>
      <c r="AX519" s="67"/>
      <c r="AY519" s="67"/>
      <c r="AZ519" s="67"/>
      <c r="BA519" s="67"/>
    </row>
    <row r="520" spans="1:53"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c r="AP520" s="67"/>
      <c r="AQ520" s="67"/>
      <c r="AR520" s="67"/>
      <c r="AS520" s="67"/>
      <c r="AT520" s="67"/>
      <c r="AU520" s="67"/>
      <c r="AV520" s="67"/>
      <c r="AW520" s="67"/>
      <c r="AX520" s="67"/>
      <c r="AY520" s="67"/>
      <c r="AZ520" s="67"/>
      <c r="BA520" s="67"/>
    </row>
    <row r="521" spans="1:53"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c r="AP521" s="67"/>
      <c r="AQ521" s="67"/>
      <c r="AR521" s="67"/>
      <c r="AS521" s="67"/>
      <c r="AT521" s="67"/>
      <c r="AU521" s="67"/>
      <c r="AV521" s="67"/>
      <c r="AW521" s="67"/>
      <c r="AX521" s="67"/>
      <c r="AY521" s="67"/>
      <c r="AZ521" s="67"/>
      <c r="BA521" s="67"/>
    </row>
    <row r="522" spans="1:53"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c r="AP522" s="67"/>
      <c r="AQ522" s="67"/>
      <c r="AR522" s="67"/>
      <c r="AS522" s="67"/>
      <c r="AT522" s="67"/>
      <c r="AU522" s="67"/>
      <c r="AV522" s="67"/>
      <c r="AW522" s="67"/>
      <c r="AX522" s="67"/>
      <c r="AY522" s="67"/>
      <c r="AZ522" s="67"/>
      <c r="BA522" s="67"/>
    </row>
    <row r="523" spans="1:53"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c r="AP523" s="67"/>
      <c r="AQ523" s="67"/>
      <c r="AR523" s="67"/>
      <c r="AS523" s="67"/>
      <c r="AT523" s="67"/>
      <c r="AU523" s="67"/>
      <c r="AV523" s="67"/>
      <c r="AW523" s="67"/>
      <c r="AX523" s="67"/>
      <c r="AY523" s="67"/>
      <c r="AZ523" s="67"/>
      <c r="BA523" s="67"/>
    </row>
    <row r="524" spans="1:53"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c r="AP524" s="67"/>
      <c r="AQ524" s="67"/>
      <c r="AR524" s="67"/>
      <c r="AS524" s="67"/>
      <c r="AT524" s="67"/>
      <c r="AU524" s="67"/>
      <c r="AV524" s="67"/>
      <c r="AW524" s="67"/>
      <c r="AX524" s="67"/>
      <c r="AY524" s="67"/>
      <c r="AZ524" s="67"/>
      <c r="BA524" s="67"/>
    </row>
    <row r="525" spans="1:53"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c r="AP525" s="67"/>
      <c r="AQ525" s="67"/>
      <c r="AR525" s="67"/>
      <c r="AS525" s="67"/>
      <c r="AT525" s="67"/>
      <c r="AU525" s="67"/>
      <c r="AV525" s="67"/>
      <c r="AW525" s="67"/>
      <c r="AX525" s="67"/>
      <c r="AY525" s="67"/>
      <c r="AZ525" s="67"/>
      <c r="BA525" s="67"/>
    </row>
    <row r="526" spans="1:53"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c r="AP526" s="67"/>
      <c r="AQ526" s="67"/>
      <c r="AR526" s="67"/>
      <c r="AS526" s="67"/>
      <c r="AT526" s="67"/>
      <c r="AU526" s="67"/>
      <c r="AV526" s="67"/>
      <c r="AW526" s="67"/>
      <c r="AX526" s="67"/>
      <c r="AY526" s="67"/>
      <c r="AZ526" s="67"/>
      <c r="BA526" s="67"/>
    </row>
    <row r="527" spans="1:53"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c r="AP527" s="67"/>
      <c r="AQ527" s="67"/>
      <c r="AR527" s="67"/>
      <c r="AS527" s="67"/>
      <c r="AT527" s="67"/>
      <c r="AU527" s="67"/>
      <c r="AV527" s="67"/>
      <c r="AW527" s="67"/>
      <c r="AX527" s="67"/>
      <c r="AY527" s="67"/>
      <c r="AZ527" s="67"/>
      <c r="BA527" s="67"/>
    </row>
    <row r="528" spans="1:53"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c r="AP528" s="67"/>
      <c r="AQ528" s="67"/>
      <c r="AR528" s="67"/>
      <c r="AS528" s="67"/>
      <c r="AT528" s="67"/>
      <c r="AU528" s="67"/>
      <c r="AV528" s="67"/>
      <c r="AW528" s="67"/>
      <c r="AX528" s="67"/>
      <c r="AY528" s="67"/>
      <c r="AZ528" s="67"/>
      <c r="BA528" s="67"/>
    </row>
    <row r="529" spans="1:53"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c r="AP529" s="67"/>
      <c r="AQ529" s="67"/>
      <c r="AR529" s="67"/>
      <c r="AS529" s="67"/>
      <c r="AT529" s="67"/>
      <c r="AU529" s="67"/>
      <c r="AV529" s="67"/>
      <c r="AW529" s="67"/>
      <c r="AX529" s="67"/>
      <c r="AY529" s="67"/>
      <c r="AZ529" s="67"/>
      <c r="BA529" s="67"/>
    </row>
    <row r="530" spans="1:53"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c r="AP530" s="67"/>
      <c r="AQ530" s="67"/>
      <c r="AR530" s="67"/>
      <c r="AS530" s="67"/>
      <c r="AT530" s="67"/>
      <c r="AU530" s="67"/>
      <c r="AV530" s="67"/>
      <c r="AW530" s="67"/>
      <c r="AX530" s="67"/>
      <c r="AY530" s="67"/>
      <c r="AZ530" s="67"/>
      <c r="BA530" s="67"/>
    </row>
    <row r="531" spans="1:53"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c r="AP531" s="67"/>
      <c r="AQ531" s="67"/>
      <c r="AR531" s="67"/>
      <c r="AS531" s="67"/>
      <c r="AT531" s="67"/>
      <c r="AU531" s="67"/>
      <c r="AV531" s="67"/>
      <c r="AW531" s="67"/>
      <c r="AX531" s="67"/>
      <c r="AY531" s="67"/>
      <c r="AZ531" s="67"/>
      <c r="BA531" s="67"/>
    </row>
    <row r="532" spans="1:53"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c r="AP532" s="67"/>
      <c r="AQ532" s="67"/>
      <c r="AR532" s="67"/>
      <c r="AS532" s="67"/>
      <c r="AT532" s="67"/>
      <c r="AU532" s="67"/>
      <c r="AV532" s="67"/>
      <c r="AW532" s="67"/>
      <c r="AX532" s="67"/>
      <c r="AY532" s="67"/>
      <c r="AZ532" s="67"/>
      <c r="BA532" s="67"/>
    </row>
    <row r="533" spans="1:53"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c r="AP533" s="67"/>
      <c r="AQ533" s="67"/>
      <c r="AR533" s="67"/>
      <c r="AS533" s="67"/>
      <c r="AT533" s="67"/>
      <c r="AU533" s="67"/>
      <c r="AV533" s="67"/>
      <c r="AW533" s="67"/>
      <c r="AX533" s="67"/>
      <c r="AY533" s="67"/>
      <c r="AZ533" s="67"/>
      <c r="BA533" s="67"/>
    </row>
    <row r="534" spans="1:53"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c r="AP534" s="67"/>
      <c r="AQ534" s="67"/>
      <c r="AR534" s="67"/>
      <c r="AS534" s="67"/>
      <c r="AT534" s="67"/>
      <c r="AU534" s="67"/>
      <c r="AV534" s="67"/>
      <c r="AW534" s="67"/>
      <c r="AX534" s="67"/>
      <c r="AY534" s="67"/>
      <c r="AZ534" s="67"/>
      <c r="BA534" s="67"/>
    </row>
    <row r="535" spans="1:53"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c r="AP535" s="67"/>
      <c r="AQ535" s="67"/>
      <c r="AR535" s="67"/>
      <c r="AS535" s="67"/>
      <c r="AT535" s="67"/>
      <c r="AU535" s="67"/>
      <c r="AV535" s="67"/>
      <c r="AW535" s="67"/>
      <c r="AX535" s="67"/>
      <c r="AY535" s="67"/>
      <c r="AZ535" s="67"/>
      <c r="BA535" s="67"/>
    </row>
    <row r="536" spans="1:53"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c r="AP536" s="67"/>
      <c r="AQ536" s="67"/>
      <c r="AR536" s="67"/>
      <c r="AS536" s="67"/>
      <c r="AT536" s="67"/>
      <c r="AU536" s="67"/>
      <c r="AV536" s="67"/>
      <c r="AW536" s="67"/>
      <c r="AX536" s="67"/>
      <c r="AY536" s="67"/>
      <c r="AZ536" s="67"/>
      <c r="BA536" s="67"/>
    </row>
    <row r="537" spans="1:53"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c r="AP537" s="67"/>
      <c r="AQ537" s="67"/>
      <c r="AR537" s="67"/>
      <c r="AS537" s="67"/>
      <c r="AT537" s="67"/>
      <c r="AU537" s="67"/>
      <c r="AV537" s="67"/>
      <c r="AW537" s="67"/>
      <c r="AX537" s="67"/>
      <c r="AY537" s="67"/>
      <c r="AZ537" s="67"/>
      <c r="BA537" s="67"/>
    </row>
    <row r="538" spans="1:53"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c r="AR538" s="67"/>
      <c r="AS538" s="67"/>
      <c r="AT538" s="67"/>
      <c r="AU538" s="67"/>
      <c r="AV538" s="67"/>
      <c r="AW538" s="67"/>
      <c r="AX538" s="67"/>
      <c r="AY538" s="67"/>
      <c r="AZ538" s="67"/>
      <c r="BA538" s="67"/>
    </row>
    <row r="539" spans="1:53"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c r="AP539" s="67"/>
      <c r="AQ539" s="67"/>
      <c r="AR539" s="67"/>
      <c r="AS539" s="67"/>
      <c r="AT539" s="67"/>
      <c r="AU539" s="67"/>
      <c r="AV539" s="67"/>
      <c r="AW539" s="67"/>
      <c r="AX539" s="67"/>
      <c r="AY539" s="67"/>
      <c r="AZ539" s="67"/>
      <c r="BA539" s="67"/>
    </row>
    <row r="540" spans="1:53"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c r="AP540" s="67"/>
      <c r="AQ540" s="67"/>
      <c r="AR540" s="67"/>
      <c r="AS540" s="67"/>
      <c r="AT540" s="67"/>
      <c r="AU540" s="67"/>
      <c r="AV540" s="67"/>
      <c r="AW540" s="67"/>
      <c r="AX540" s="67"/>
      <c r="AY540" s="67"/>
      <c r="AZ540" s="67"/>
      <c r="BA540" s="67"/>
    </row>
    <row r="541" spans="1:53"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c r="AP541" s="67"/>
      <c r="AQ541" s="67"/>
      <c r="AR541" s="67"/>
      <c r="AS541" s="67"/>
      <c r="AT541" s="67"/>
      <c r="AU541" s="67"/>
      <c r="AV541" s="67"/>
      <c r="AW541" s="67"/>
      <c r="AX541" s="67"/>
      <c r="AY541" s="67"/>
      <c r="AZ541" s="67"/>
      <c r="BA541" s="67"/>
    </row>
    <row r="542" spans="1:53"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c r="AP542" s="67"/>
      <c r="AQ542" s="67"/>
      <c r="AR542" s="67"/>
      <c r="AS542" s="67"/>
      <c r="AT542" s="67"/>
      <c r="AU542" s="67"/>
      <c r="AV542" s="67"/>
      <c r="AW542" s="67"/>
      <c r="AX542" s="67"/>
      <c r="AY542" s="67"/>
      <c r="AZ542" s="67"/>
      <c r="BA542" s="67"/>
    </row>
    <row r="543" spans="1:53"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c r="AP543" s="67"/>
      <c r="AQ543" s="67"/>
      <c r="AR543" s="67"/>
      <c r="AS543" s="67"/>
      <c r="AT543" s="67"/>
      <c r="AU543" s="67"/>
      <c r="AV543" s="67"/>
      <c r="AW543" s="67"/>
      <c r="AX543" s="67"/>
      <c r="AY543" s="67"/>
      <c r="AZ543" s="67"/>
      <c r="BA543" s="67"/>
    </row>
    <row r="544" spans="1:53"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c r="AP544" s="67"/>
      <c r="AQ544" s="67"/>
      <c r="AR544" s="67"/>
      <c r="AS544" s="67"/>
      <c r="AT544" s="67"/>
      <c r="AU544" s="67"/>
      <c r="AV544" s="67"/>
      <c r="AW544" s="67"/>
      <c r="AX544" s="67"/>
      <c r="AY544" s="67"/>
      <c r="AZ544" s="67"/>
      <c r="BA544" s="67"/>
    </row>
    <row r="545" spans="1:53"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c r="AP545" s="67"/>
      <c r="AQ545" s="67"/>
      <c r="AR545" s="67"/>
      <c r="AS545" s="67"/>
      <c r="AT545" s="67"/>
      <c r="AU545" s="67"/>
      <c r="AV545" s="67"/>
      <c r="AW545" s="67"/>
      <c r="AX545" s="67"/>
      <c r="AY545" s="67"/>
      <c r="AZ545" s="67"/>
      <c r="BA545" s="67"/>
    </row>
    <row r="546" spans="1:53"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c r="AP546" s="67"/>
      <c r="AQ546" s="67"/>
      <c r="AR546" s="67"/>
      <c r="AS546" s="67"/>
      <c r="AT546" s="67"/>
      <c r="AU546" s="67"/>
      <c r="AV546" s="67"/>
      <c r="AW546" s="67"/>
      <c r="AX546" s="67"/>
      <c r="AY546" s="67"/>
      <c r="AZ546" s="67"/>
      <c r="BA546" s="67"/>
    </row>
    <row r="547" spans="1:53"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c r="AP547" s="67"/>
      <c r="AQ547" s="67"/>
      <c r="AR547" s="67"/>
      <c r="AS547" s="67"/>
      <c r="AT547" s="67"/>
      <c r="AU547" s="67"/>
      <c r="AV547" s="67"/>
      <c r="AW547" s="67"/>
      <c r="AX547" s="67"/>
      <c r="AY547" s="67"/>
      <c r="AZ547" s="67"/>
      <c r="BA547" s="67"/>
    </row>
    <row r="548" spans="1:53"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c r="AP548" s="67"/>
      <c r="AQ548" s="67"/>
      <c r="AR548" s="67"/>
      <c r="AS548" s="67"/>
      <c r="AT548" s="67"/>
      <c r="AU548" s="67"/>
      <c r="AV548" s="67"/>
      <c r="AW548" s="67"/>
      <c r="AX548" s="67"/>
      <c r="AY548" s="67"/>
      <c r="AZ548" s="67"/>
      <c r="BA548" s="67"/>
    </row>
    <row r="549" spans="1:53"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c r="AR549" s="67"/>
      <c r="AS549" s="67"/>
      <c r="AT549" s="67"/>
      <c r="AU549" s="67"/>
      <c r="AV549" s="67"/>
      <c r="AW549" s="67"/>
      <c r="AX549" s="67"/>
      <c r="AY549" s="67"/>
      <c r="AZ549" s="67"/>
      <c r="BA549" s="67"/>
    </row>
    <row r="550" spans="1:53"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c r="AR550" s="67"/>
      <c r="AS550" s="67"/>
      <c r="AT550" s="67"/>
      <c r="AU550" s="67"/>
      <c r="AV550" s="67"/>
      <c r="AW550" s="67"/>
      <c r="AX550" s="67"/>
      <c r="AY550" s="67"/>
      <c r="AZ550" s="67"/>
      <c r="BA550" s="67"/>
    </row>
    <row r="551" spans="1:53"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c r="AR551" s="67"/>
      <c r="AS551" s="67"/>
      <c r="AT551" s="67"/>
      <c r="AU551" s="67"/>
      <c r="AV551" s="67"/>
      <c r="AW551" s="67"/>
      <c r="AX551" s="67"/>
      <c r="AY551" s="67"/>
      <c r="AZ551" s="67"/>
      <c r="BA551" s="67"/>
    </row>
    <row r="552" spans="1:53"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c r="AR552" s="67"/>
      <c r="AS552" s="67"/>
      <c r="AT552" s="67"/>
      <c r="AU552" s="67"/>
      <c r="AV552" s="67"/>
      <c r="AW552" s="67"/>
      <c r="AX552" s="67"/>
      <c r="AY552" s="67"/>
      <c r="AZ552" s="67"/>
      <c r="BA552" s="67"/>
    </row>
    <row r="553" spans="1:53"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c r="AR553" s="67"/>
      <c r="AS553" s="67"/>
      <c r="AT553" s="67"/>
      <c r="AU553" s="67"/>
      <c r="AV553" s="67"/>
      <c r="AW553" s="67"/>
      <c r="AX553" s="67"/>
      <c r="AY553" s="67"/>
      <c r="AZ553" s="67"/>
      <c r="BA553" s="67"/>
    </row>
    <row r="554" spans="1:53"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c r="AR554" s="67"/>
      <c r="AS554" s="67"/>
      <c r="AT554" s="67"/>
      <c r="AU554" s="67"/>
      <c r="AV554" s="67"/>
      <c r="AW554" s="67"/>
      <c r="AX554" s="67"/>
      <c r="AY554" s="67"/>
      <c r="AZ554" s="67"/>
      <c r="BA554" s="67"/>
    </row>
    <row r="555" spans="1:53"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c r="AR555" s="67"/>
      <c r="AS555" s="67"/>
      <c r="AT555" s="67"/>
      <c r="AU555" s="67"/>
      <c r="AV555" s="67"/>
      <c r="AW555" s="67"/>
      <c r="AX555" s="67"/>
      <c r="AY555" s="67"/>
      <c r="AZ555" s="67"/>
      <c r="BA555" s="67"/>
    </row>
    <row r="556" spans="1:53"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c r="AR556" s="67"/>
      <c r="AS556" s="67"/>
      <c r="AT556" s="67"/>
      <c r="AU556" s="67"/>
      <c r="AV556" s="67"/>
      <c r="AW556" s="67"/>
      <c r="AX556" s="67"/>
      <c r="AY556" s="67"/>
      <c r="AZ556" s="67"/>
      <c r="BA556" s="67"/>
    </row>
    <row r="557" spans="1:53"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c r="AR557" s="67"/>
      <c r="AS557" s="67"/>
      <c r="AT557" s="67"/>
      <c r="AU557" s="67"/>
      <c r="AV557" s="67"/>
      <c r="AW557" s="67"/>
      <c r="AX557" s="67"/>
      <c r="AY557" s="67"/>
      <c r="AZ557" s="67"/>
      <c r="BA557" s="67"/>
    </row>
    <row r="558" spans="1:53"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c r="AR558" s="67"/>
      <c r="AS558" s="67"/>
      <c r="AT558" s="67"/>
      <c r="AU558" s="67"/>
      <c r="AV558" s="67"/>
      <c r="AW558" s="67"/>
      <c r="AX558" s="67"/>
      <c r="AY558" s="67"/>
      <c r="AZ558" s="67"/>
      <c r="BA558" s="67"/>
    </row>
    <row r="559" spans="1:53"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c r="AR559" s="67"/>
      <c r="AS559" s="67"/>
      <c r="AT559" s="67"/>
      <c r="AU559" s="67"/>
      <c r="AV559" s="67"/>
      <c r="AW559" s="67"/>
      <c r="AX559" s="67"/>
      <c r="AY559" s="67"/>
      <c r="AZ559" s="67"/>
      <c r="BA559" s="67"/>
    </row>
    <row r="560" spans="1:53"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c r="AR560" s="67"/>
      <c r="AS560" s="67"/>
      <c r="AT560" s="67"/>
      <c r="AU560" s="67"/>
      <c r="AV560" s="67"/>
      <c r="AW560" s="67"/>
      <c r="AX560" s="67"/>
      <c r="AY560" s="67"/>
      <c r="AZ560" s="67"/>
      <c r="BA560" s="67"/>
    </row>
    <row r="561" spans="1:53"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c r="AR561" s="67"/>
      <c r="AS561" s="67"/>
      <c r="AT561" s="67"/>
      <c r="AU561" s="67"/>
      <c r="AV561" s="67"/>
      <c r="AW561" s="67"/>
      <c r="AX561" s="67"/>
      <c r="AY561" s="67"/>
      <c r="AZ561" s="67"/>
      <c r="BA561" s="67"/>
    </row>
    <row r="562" spans="1:53"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c r="AR562" s="67"/>
      <c r="AS562" s="67"/>
      <c r="AT562" s="67"/>
      <c r="AU562" s="67"/>
      <c r="AV562" s="67"/>
      <c r="AW562" s="67"/>
      <c r="AX562" s="67"/>
      <c r="AY562" s="67"/>
      <c r="AZ562" s="67"/>
      <c r="BA562" s="67"/>
    </row>
    <row r="563" spans="1:53"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c r="AR563" s="67"/>
      <c r="AS563" s="67"/>
      <c r="AT563" s="67"/>
      <c r="AU563" s="67"/>
      <c r="AV563" s="67"/>
      <c r="AW563" s="67"/>
      <c r="AX563" s="67"/>
      <c r="AY563" s="67"/>
      <c r="AZ563" s="67"/>
      <c r="BA563" s="67"/>
    </row>
    <row r="564" spans="1:53"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c r="AR564" s="67"/>
      <c r="AS564" s="67"/>
      <c r="AT564" s="67"/>
      <c r="AU564" s="67"/>
      <c r="AV564" s="67"/>
      <c r="AW564" s="67"/>
      <c r="AX564" s="67"/>
      <c r="AY564" s="67"/>
      <c r="AZ564" s="67"/>
      <c r="BA564" s="67"/>
    </row>
    <row r="565" spans="1:53"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c r="AR565" s="67"/>
      <c r="AS565" s="67"/>
      <c r="AT565" s="67"/>
      <c r="AU565" s="67"/>
      <c r="AV565" s="67"/>
      <c r="AW565" s="67"/>
      <c r="AX565" s="67"/>
      <c r="AY565" s="67"/>
      <c r="AZ565" s="67"/>
      <c r="BA565" s="67"/>
    </row>
    <row r="566" spans="1:53"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c r="AR566" s="67"/>
      <c r="AS566" s="67"/>
      <c r="AT566" s="67"/>
      <c r="AU566" s="67"/>
      <c r="AV566" s="67"/>
      <c r="AW566" s="67"/>
      <c r="AX566" s="67"/>
      <c r="AY566" s="67"/>
      <c r="AZ566" s="67"/>
      <c r="BA566" s="67"/>
    </row>
    <row r="567" spans="1:53"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c r="AR567" s="67"/>
      <c r="AS567" s="67"/>
      <c r="AT567" s="67"/>
      <c r="AU567" s="67"/>
      <c r="AV567" s="67"/>
      <c r="AW567" s="67"/>
      <c r="AX567" s="67"/>
      <c r="AY567" s="67"/>
      <c r="AZ567" s="67"/>
      <c r="BA567" s="67"/>
    </row>
    <row r="568" spans="1:53"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c r="AR568" s="67"/>
      <c r="AS568" s="67"/>
      <c r="AT568" s="67"/>
      <c r="AU568" s="67"/>
      <c r="AV568" s="67"/>
      <c r="AW568" s="67"/>
      <c r="AX568" s="67"/>
      <c r="AY568" s="67"/>
      <c r="AZ568" s="67"/>
      <c r="BA568" s="67"/>
    </row>
    <row r="569" spans="1:53"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c r="AR569" s="67"/>
      <c r="AS569" s="67"/>
      <c r="AT569" s="67"/>
      <c r="AU569" s="67"/>
      <c r="AV569" s="67"/>
      <c r="AW569" s="67"/>
      <c r="AX569" s="67"/>
      <c r="AY569" s="67"/>
      <c r="AZ569" s="67"/>
      <c r="BA569" s="67"/>
    </row>
    <row r="570" spans="1:53"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c r="AR570" s="67"/>
      <c r="AS570" s="67"/>
      <c r="AT570" s="67"/>
      <c r="AU570" s="67"/>
      <c r="AV570" s="67"/>
      <c r="AW570" s="67"/>
      <c r="AX570" s="67"/>
      <c r="AY570" s="67"/>
      <c r="AZ570" s="67"/>
      <c r="BA570" s="67"/>
    </row>
    <row r="571" spans="1:53"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c r="AR571" s="67"/>
      <c r="AS571" s="67"/>
      <c r="AT571" s="67"/>
      <c r="AU571" s="67"/>
      <c r="AV571" s="67"/>
      <c r="AW571" s="67"/>
      <c r="AX571" s="67"/>
      <c r="AY571" s="67"/>
      <c r="AZ571" s="67"/>
      <c r="BA571" s="67"/>
    </row>
    <row r="572" spans="1:53"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c r="AR572" s="67"/>
      <c r="AS572" s="67"/>
      <c r="AT572" s="67"/>
      <c r="AU572" s="67"/>
      <c r="AV572" s="67"/>
      <c r="AW572" s="67"/>
      <c r="AX572" s="67"/>
      <c r="AY572" s="67"/>
      <c r="AZ572" s="67"/>
      <c r="BA572" s="67"/>
    </row>
    <row r="573" spans="1:53"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c r="AR573" s="67"/>
      <c r="AS573" s="67"/>
      <c r="AT573" s="67"/>
      <c r="AU573" s="67"/>
      <c r="AV573" s="67"/>
      <c r="AW573" s="67"/>
      <c r="AX573" s="67"/>
      <c r="AY573" s="67"/>
      <c r="AZ573" s="67"/>
      <c r="BA573" s="67"/>
    </row>
    <row r="574" spans="1:53"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c r="AR574" s="67"/>
      <c r="AS574" s="67"/>
      <c r="AT574" s="67"/>
      <c r="AU574" s="67"/>
      <c r="AV574" s="67"/>
      <c r="AW574" s="67"/>
      <c r="AX574" s="67"/>
      <c r="AY574" s="67"/>
      <c r="AZ574" s="67"/>
      <c r="BA574" s="67"/>
    </row>
    <row r="575" spans="1:53"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c r="AR575" s="67"/>
      <c r="AS575" s="67"/>
      <c r="AT575" s="67"/>
      <c r="AU575" s="67"/>
      <c r="AV575" s="67"/>
      <c r="AW575" s="67"/>
      <c r="AX575" s="67"/>
      <c r="AY575" s="67"/>
      <c r="AZ575" s="67"/>
      <c r="BA575" s="67"/>
    </row>
    <row r="576" spans="1:53"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c r="AR576" s="67"/>
      <c r="AS576" s="67"/>
      <c r="AT576" s="67"/>
      <c r="AU576" s="67"/>
      <c r="AV576" s="67"/>
      <c r="AW576" s="67"/>
      <c r="AX576" s="67"/>
      <c r="AY576" s="67"/>
      <c r="AZ576" s="67"/>
      <c r="BA576" s="67"/>
    </row>
    <row r="577" spans="1:53"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c r="AR577" s="67"/>
      <c r="AS577" s="67"/>
      <c r="AT577" s="67"/>
      <c r="AU577" s="67"/>
      <c r="AV577" s="67"/>
      <c r="AW577" s="67"/>
      <c r="AX577" s="67"/>
      <c r="AY577" s="67"/>
      <c r="AZ577" s="67"/>
      <c r="BA577" s="67"/>
    </row>
    <row r="578" spans="1:53"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c r="AR578" s="67"/>
      <c r="AS578" s="67"/>
      <c r="AT578" s="67"/>
      <c r="AU578" s="67"/>
      <c r="AV578" s="67"/>
      <c r="AW578" s="67"/>
      <c r="AX578" s="67"/>
      <c r="AY578" s="67"/>
      <c r="AZ578" s="67"/>
      <c r="BA578" s="67"/>
    </row>
    <row r="579" spans="1:53"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c r="AR579" s="67"/>
      <c r="AS579" s="67"/>
      <c r="AT579" s="67"/>
      <c r="AU579" s="67"/>
      <c r="AV579" s="67"/>
      <c r="AW579" s="67"/>
      <c r="AX579" s="67"/>
      <c r="AY579" s="67"/>
      <c r="AZ579" s="67"/>
      <c r="BA579" s="67"/>
    </row>
    <row r="580" spans="1:53"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c r="AR580" s="67"/>
      <c r="AS580" s="67"/>
      <c r="AT580" s="67"/>
      <c r="AU580" s="67"/>
      <c r="AV580" s="67"/>
      <c r="AW580" s="67"/>
      <c r="AX580" s="67"/>
      <c r="AY580" s="67"/>
      <c r="AZ580" s="67"/>
      <c r="BA580" s="67"/>
    </row>
    <row r="581" spans="1:53"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c r="AR581" s="67"/>
      <c r="AS581" s="67"/>
      <c r="AT581" s="67"/>
      <c r="AU581" s="67"/>
      <c r="AV581" s="67"/>
      <c r="AW581" s="67"/>
      <c r="AX581" s="67"/>
      <c r="AY581" s="67"/>
      <c r="AZ581" s="67"/>
      <c r="BA581" s="67"/>
    </row>
    <row r="582" spans="1:53"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c r="AR582" s="67"/>
      <c r="AS582" s="67"/>
      <c r="AT582" s="67"/>
      <c r="AU582" s="67"/>
      <c r="AV582" s="67"/>
      <c r="AW582" s="67"/>
      <c r="AX582" s="67"/>
      <c r="AY582" s="67"/>
      <c r="AZ582" s="67"/>
      <c r="BA582" s="67"/>
    </row>
    <row r="583" spans="1:53"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c r="AR583" s="67"/>
      <c r="AS583" s="67"/>
      <c r="AT583" s="67"/>
      <c r="AU583" s="67"/>
      <c r="AV583" s="67"/>
      <c r="AW583" s="67"/>
      <c r="AX583" s="67"/>
      <c r="AY583" s="67"/>
      <c r="AZ583" s="67"/>
      <c r="BA583" s="67"/>
    </row>
    <row r="584" spans="1:53"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c r="AR584" s="67"/>
      <c r="AS584" s="67"/>
      <c r="AT584" s="67"/>
      <c r="AU584" s="67"/>
      <c r="AV584" s="67"/>
      <c r="AW584" s="67"/>
      <c r="AX584" s="67"/>
      <c r="AY584" s="67"/>
      <c r="AZ584" s="67"/>
      <c r="BA584" s="67"/>
    </row>
    <row r="585" spans="1:53"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c r="AR585" s="67"/>
      <c r="AS585" s="67"/>
      <c r="AT585" s="67"/>
      <c r="AU585" s="67"/>
      <c r="AV585" s="67"/>
      <c r="AW585" s="67"/>
      <c r="AX585" s="67"/>
      <c r="AY585" s="67"/>
      <c r="AZ585" s="67"/>
      <c r="BA585" s="67"/>
    </row>
    <row r="586" spans="1:53"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c r="AR586" s="67"/>
      <c r="AS586" s="67"/>
      <c r="AT586" s="67"/>
      <c r="AU586" s="67"/>
      <c r="AV586" s="67"/>
      <c r="AW586" s="67"/>
      <c r="AX586" s="67"/>
      <c r="AY586" s="67"/>
      <c r="AZ586" s="67"/>
      <c r="BA586" s="67"/>
    </row>
    <row r="587" spans="1:53"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c r="AR587" s="67"/>
      <c r="AS587" s="67"/>
      <c r="AT587" s="67"/>
      <c r="AU587" s="67"/>
      <c r="AV587" s="67"/>
      <c r="AW587" s="67"/>
      <c r="AX587" s="67"/>
      <c r="AY587" s="67"/>
      <c r="AZ587" s="67"/>
      <c r="BA587" s="67"/>
    </row>
    <row r="588" spans="1:53"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c r="AR588" s="67"/>
      <c r="AS588" s="67"/>
      <c r="AT588" s="67"/>
      <c r="AU588" s="67"/>
      <c r="AV588" s="67"/>
      <c r="AW588" s="67"/>
      <c r="AX588" s="67"/>
      <c r="AY588" s="67"/>
      <c r="AZ588" s="67"/>
      <c r="BA588" s="67"/>
    </row>
    <row r="589" spans="1:53"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c r="AR589" s="67"/>
      <c r="AS589" s="67"/>
      <c r="AT589" s="67"/>
      <c r="AU589" s="67"/>
      <c r="AV589" s="67"/>
      <c r="AW589" s="67"/>
      <c r="AX589" s="67"/>
      <c r="AY589" s="67"/>
      <c r="AZ589" s="67"/>
      <c r="BA589" s="67"/>
    </row>
    <row r="590" spans="1:53"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c r="AR590" s="67"/>
      <c r="AS590" s="67"/>
      <c r="AT590" s="67"/>
      <c r="AU590" s="67"/>
      <c r="AV590" s="67"/>
      <c r="AW590" s="67"/>
      <c r="AX590" s="67"/>
      <c r="AY590" s="67"/>
      <c r="AZ590" s="67"/>
      <c r="BA590" s="67"/>
    </row>
    <row r="591" spans="1:53"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c r="AR591" s="67"/>
      <c r="AS591" s="67"/>
      <c r="AT591" s="67"/>
      <c r="AU591" s="67"/>
      <c r="AV591" s="67"/>
      <c r="AW591" s="67"/>
      <c r="AX591" s="67"/>
      <c r="AY591" s="67"/>
      <c r="AZ591" s="67"/>
      <c r="BA591" s="67"/>
    </row>
    <row r="592" spans="1:53"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c r="AR592" s="67"/>
      <c r="AS592" s="67"/>
      <c r="AT592" s="67"/>
      <c r="AU592" s="67"/>
      <c r="AV592" s="67"/>
      <c r="AW592" s="67"/>
      <c r="AX592" s="67"/>
      <c r="AY592" s="67"/>
      <c r="AZ592" s="67"/>
      <c r="BA592" s="67"/>
    </row>
    <row r="593" spans="1:53"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c r="AR593" s="67"/>
      <c r="AS593" s="67"/>
      <c r="AT593" s="67"/>
      <c r="AU593" s="67"/>
      <c r="AV593" s="67"/>
      <c r="AW593" s="67"/>
      <c r="AX593" s="67"/>
      <c r="AY593" s="67"/>
      <c r="AZ593" s="67"/>
      <c r="BA593" s="67"/>
    </row>
    <row r="594" spans="1:53"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c r="AR594" s="67"/>
      <c r="AS594" s="67"/>
      <c r="AT594" s="67"/>
      <c r="AU594" s="67"/>
      <c r="AV594" s="67"/>
      <c r="AW594" s="67"/>
      <c r="AX594" s="67"/>
      <c r="AY594" s="67"/>
      <c r="AZ594" s="67"/>
      <c r="BA594" s="67"/>
    </row>
    <row r="595" spans="1:53"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c r="AR595" s="67"/>
      <c r="AS595" s="67"/>
      <c r="AT595" s="67"/>
      <c r="AU595" s="67"/>
      <c r="AV595" s="67"/>
      <c r="AW595" s="67"/>
      <c r="AX595" s="67"/>
      <c r="AY595" s="67"/>
      <c r="AZ595" s="67"/>
      <c r="BA595" s="67"/>
    </row>
    <row r="596" spans="1:53"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c r="AR596" s="67"/>
      <c r="AS596" s="67"/>
      <c r="AT596" s="67"/>
      <c r="AU596" s="67"/>
      <c r="AV596" s="67"/>
      <c r="AW596" s="67"/>
      <c r="AX596" s="67"/>
      <c r="AY596" s="67"/>
      <c r="AZ596" s="67"/>
      <c r="BA596" s="67"/>
    </row>
    <row r="597" spans="1:53"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c r="AR597" s="67"/>
      <c r="AS597" s="67"/>
      <c r="AT597" s="67"/>
      <c r="AU597" s="67"/>
      <c r="AV597" s="67"/>
      <c r="AW597" s="67"/>
      <c r="AX597" s="67"/>
      <c r="AY597" s="67"/>
      <c r="AZ597" s="67"/>
      <c r="BA597" s="67"/>
    </row>
    <row r="598" spans="1:53"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c r="AR598" s="67"/>
      <c r="AS598" s="67"/>
      <c r="AT598" s="67"/>
      <c r="AU598" s="67"/>
      <c r="AV598" s="67"/>
      <c r="AW598" s="67"/>
      <c r="AX598" s="67"/>
      <c r="AY598" s="67"/>
      <c r="AZ598" s="67"/>
      <c r="BA598" s="67"/>
    </row>
    <row r="599" spans="1:53"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c r="AR599" s="67"/>
      <c r="AS599" s="67"/>
      <c r="AT599" s="67"/>
      <c r="AU599" s="67"/>
      <c r="AV599" s="67"/>
      <c r="AW599" s="67"/>
      <c r="AX599" s="67"/>
      <c r="AY599" s="67"/>
      <c r="AZ599" s="67"/>
      <c r="BA599" s="67"/>
    </row>
    <row r="600" spans="1:53"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c r="AR600" s="67"/>
      <c r="AS600" s="67"/>
      <c r="AT600" s="67"/>
      <c r="AU600" s="67"/>
      <c r="AV600" s="67"/>
      <c r="AW600" s="67"/>
      <c r="AX600" s="67"/>
      <c r="AY600" s="67"/>
      <c r="AZ600" s="67"/>
      <c r="BA600" s="67"/>
    </row>
    <row r="601" spans="1:53"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c r="AR601" s="67"/>
      <c r="AS601" s="67"/>
      <c r="AT601" s="67"/>
      <c r="AU601" s="67"/>
      <c r="AV601" s="67"/>
      <c r="AW601" s="67"/>
      <c r="AX601" s="67"/>
      <c r="AY601" s="67"/>
      <c r="AZ601" s="67"/>
      <c r="BA601" s="67"/>
    </row>
    <row r="602" spans="1:53"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c r="AR602" s="67"/>
      <c r="AS602" s="67"/>
      <c r="AT602" s="67"/>
      <c r="AU602" s="67"/>
      <c r="AV602" s="67"/>
      <c r="AW602" s="67"/>
      <c r="AX602" s="67"/>
      <c r="AY602" s="67"/>
      <c r="AZ602" s="67"/>
      <c r="BA602" s="67"/>
    </row>
    <row r="603" spans="1:53"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c r="AR603" s="67"/>
      <c r="AS603" s="67"/>
      <c r="AT603" s="67"/>
      <c r="AU603" s="67"/>
      <c r="AV603" s="67"/>
      <c r="AW603" s="67"/>
      <c r="AX603" s="67"/>
      <c r="AY603" s="67"/>
      <c r="AZ603" s="67"/>
      <c r="BA603" s="67"/>
    </row>
    <row r="604" spans="1:53"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c r="AR604" s="67"/>
      <c r="AS604" s="67"/>
      <c r="AT604" s="67"/>
      <c r="AU604" s="67"/>
      <c r="AV604" s="67"/>
      <c r="AW604" s="67"/>
      <c r="AX604" s="67"/>
      <c r="AY604" s="67"/>
      <c r="AZ604" s="67"/>
      <c r="BA604" s="67"/>
    </row>
    <row r="605" spans="1:53"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c r="AR605" s="67"/>
      <c r="AS605" s="67"/>
      <c r="AT605" s="67"/>
      <c r="AU605" s="67"/>
      <c r="AV605" s="67"/>
      <c r="AW605" s="67"/>
      <c r="AX605" s="67"/>
      <c r="AY605" s="67"/>
      <c r="AZ605" s="67"/>
      <c r="BA605" s="67"/>
    </row>
    <row r="606" spans="1:53"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c r="AR606" s="67"/>
      <c r="AS606" s="67"/>
      <c r="AT606" s="67"/>
      <c r="AU606" s="67"/>
      <c r="AV606" s="67"/>
      <c r="AW606" s="67"/>
      <c r="AX606" s="67"/>
      <c r="AY606" s="67"/>
      <c r="AZ606" s="67"/>
      <c r="BA606" s="67"/>
    </row>
    <row r="607" spans="1:53"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c r="AR607" s="67"/>
      <c r="AS607" s="67"/>
      <c r="AT607" s="67"/>
      <c r="AU607" s="67"/>
      <c r="AV607" s="67"/>
      <c r="AW607" s="67"/>
      <c r="AX607" s="67"/>
      <c r="AY607" s="67"/>
      <c r="AZ607" s="67"/>
      <c r="BA607" s="67"/>
    </row>
    <row r="608" spans="1:53"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c r="AR608" s="67"/>
      <c r="AS608" s="67"/>
      <c r="AT608" s="67"/>
      <c r="AU608" s="67"/>
      <c r="AV608" s="67"/>
      <c r="AW608" s="67"/>
      <c r="AX608" s="67"/>
      <c r="AY608" s="67"/>
      <c r="AZ608" s="67"/>
      <c r="BA608" s="67"/>
    </row>
    <row r="609" spans="1:53"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c r="AR609" s="67"/>
      <c r="AS609" s="67"/>
      <c r="AT609" s="67"/>
      <c r="AU609" s="67"/>
      <c r="AV609" s="67"/>
      <c r="AW609" s="67"/>
      <c r="AX609" s="67"/>
      <c r="AY609" s="67"/>
      <c r="AZ609" s="67"/>
      <c r="BA609" s="67"/>
    </row>
    <row r="610" spans="1:53"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c r="AR610" s="67"/>
      <c r="AS610" s="67"/>
      <c r="AT610" s="67"/>
      <c r="AU610" s="67"/>
      <c r="AV610" s="67"/>
      <c r="AW610" s="67"/>
      <c r="AX610" s="67"/>
      <c r="AY610" s="67"/>
      <c r="AZ610" s="67"/>
      <c r="BA610" s="67"/>
    </row>
    <row r="611" spans="1:53"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c r="AR611" s="67"/>
      <c r="AS611" s="67"/>
      <c r="AT611" s="67"/>
      <c r="AU611" s="67"/>
      <c r="AV611" s="67"/>
      <c r="AW611" s="67"/>
      <c r="AX611" s="67"/>
      <c r="AY611" s="67"/>
      <c r="AZ611" s="67"/>
      <c r="BA611" s="67"/>
    </row>
    <row r="612" spans="1:53"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c r="AR612" s="67"/>
      <c r="AS612" s="67"/>
      <c r="AT612" s="67"/>
      <c r="AU612" s="67"/>
      <c r="AV612" s="67"/>
      <c r="AW612" s="67"/>
      <c r="AX612" s="67"/>
      <c r="AY612" s="67"/>
      <c r="AZ612" s="67"/>
      <c r="BA612" s="67"/>
    </row>
    <row r="613" spans="1:53"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c r="AR613" s="67"/>
      <c r="AS613" s="67"/>
      <c r="AT613" s="67"/>
      <c r="AU613" s="67"/>
      <c r="AV613" s="67"/>
      <c r="AW613" s="67"/>
      <c r="AX613" s="67"/>
      <c r="AY613" s="67"/>
      <c r="AZ613" s="67"/>
      <c r="BA613" s="67"/>
    </row>
    <row r="614" spans="1:53"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c r="AR614" s="67"/>
      <c r="AS614" s="67"/>
      <c r="AT614" s="67"/>
      <c r="AU614" s="67"/>
      <c r="AV614" s="67"/>
      <c r="AW614" s="67"/>
      <c r="AX614" s="67"/>
      <c r="AY614" s="67"/>
      <c r="AZ614" s="67"/>
      <c r="BA614" s="67"/>
    </row>
    <row r="615" spans="1:53"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c r="AR615" s="67"/>
      <c r="AS615" s="67"/>
      <c r="AT615" s="67"/>
      <c r="AU615" s="67"/>
      <c r="AV615" s="67"/>
      <c r="AW615" s="67"/>
      <c r="AX615" s="67"/>
      <c r="AY615" s="67"/>
      <c r="AZ615" s="67"/>
      <c r="BA615" s="67"/>
    </row>
    <row r="616" spans="1:53"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c r="AR616" s="67"/>
      <c r="AS616" s="67"/>
      <c r="AT616" s="67"/>
      <c r="AU616" s="67"/>
      <c r="AV616" s="67"/>
      <c r="AW616" s="67"/>
      <c r="AX616" s="67"/>
      <c r="AY616" s="67"/>
      <c r="AZ616" s="67"/>
      <c r="BA616" s="67"/>
    </row>
    <row r="617" spans="1:53"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c r="AR617" s="67"/>
      <c r="AS617" s="67"/>
      <c r="AT617" s="67"/>
      <c r="AU617" s="67"/>
      <c r="AV617" s="67"/>
      <c r="AW617" s="67"/>
      <c r="AX617" s="67"/>
      <c r="AY617" s="67"/>
      <c r="AZ617" s="67"/>
      <c r="BA617" s="67"/>
    </row>
    <row r="618" spans="1:53"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c r="AR618" s="67"/>
      <c r="AS618" s="67"/>
      <c r="AT618" s="67"/>
      <c r="AU618" s="67"/>
      <c r="AV618" s="67"/>
      <c r="AW618" s="67"/>
      <c r="AX618" s="67"/>
      <c r="AY618" s="67"/>
      <c r="AZ618" s="67"/>
      <c r="BA618" s="67"/>
    </row>
    <row r="619" spans="1:53"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c r="AR619" s="67"/>
      <c r="AS619" s="67"/>
      <c r="AT619" s="67"/>
      <c r="AU619" s="67"/>
      <c r="AV619" s="67"/>
      <c r="AW619" s="67"/>
      <c r="AX619" s="67"/>
      <c r="AY619" s="67"/>
      <c r="AZ619" s="67"/>
      <c r="BA619" s="67"/>
    </row>
    <row r="620" spans="1:53"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c r="AR620" s="67"/>
      <c r="AS620" s="67"/>
      <c r="AT620" s="67"/>
      <c r="AU620" s="67"/>
      <c r="AV620" s="67"/>
      <c r="AW620" s="67"/>
      <c r="AX620" s="67"/>
      <c r="AY620" s="67"/>
      <c r="AZ620" s="67"/>
      <c r="BA620" s="67"/>
    </row>
    <row r="621" spans="1:53"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c r="AR621" s="67"/>
      <c r="AS621" s="67"/>
      <c r="AT621" s="67"/>
      <c r="AU621" s="67"/>
      <c r="AV621" s="67"/>
      <c r="AW621" s="67"/>
      <c r="AX621" s="67"/>
      <c r="AY621" s="67"/>
      <c r="AZ621" s="67"/>
      <c r="BA621" s="67"/>
    </row>
    <row r="622" spans="1:53"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c r="AR622" s="67"/>
      <c r="AS622" s="67"/>
      <c r="AT622" s="67"/>
      <c r="AU622" s="67"/>
      <c r="AV622" s="67"/>
      <c r="AW622" s="67"/>
      <c r="AX622" s="67"/>
      <c r="AY622" s="67"/>
      <c r="AZ622" s="67"/>
      <c r="BA622" s="67"/>
    </row>
    <row r="623" spans="1:53"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c r="AR623" s="67"/>
      <c r="AS623" s="67"/>
      <c r="AT623" s="67"/>
      <c r="AU623" s="67"/>
      <c r="AV623" s="67"/>
      <c r="AW623" s="67"/>
      <c r="AX623" s="67"/>
      <c r="AY623" s="67"/>
      <c r="AZ623" s="67"/>
      <c r="BA623" s="67"/>
    </row>
    <row r="624" spans="1:53"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c r="AR624" s="67"/>
      <c r="AS624" s="67"/>
      <c r="AT624" s="67"/>
      <c r="AU624" s="67"/>
      <c r="AV624" s="67"/>
      <c r="AW624" s="67"/>
      <c r="AX624" s="67"/>
      <c r="AY624" s="67"/>
      <c r="AZ624" s="67"/>
      <c r="BA624" s="67"/>
    </row>
    <row r="625" spans="1:53"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c r="AR625" s="67"/>
      <c r="AS625" s="67"/>
      <c r="AT625" s="67"/>
      <c r="AU625" s="67"/>
      <c r="AV625" s="67"/>
      <c r="AW625" s="67"/>
      <c r="AX625" s="67"/>
      <c r="AY625" s="67"/>
      <c r="AZ625" s="67"/>
      <c r="BA625" s="67"/>
    </row>
    <row r="626" spans="1:53"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c r="AR626" s="67"/>
      <c r="AS626" s="67"/>
      <c r="AT626" s="67"/>
      <c r="AU626" s="67"/>
      <c r="AV626" s="67"/>
      <c r="AW626" s="67"/>
      <c r="AX626" s="67"/>
      <c r="AY626" s="67"/>
      <c r="AZ626" s="67"/>
      <c r="BA626" s="67"/>
    </row>
    <row r="627" spans="1:53"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c r="AR627" s="67"/>
      <c r="AS627" s="67"/>
      <c r="AT627" s="67"/>
      <c r="AU627" s="67"/>
      <c r="AV627" s="67"/>
      <c r="AW627" s="67"/>
      <c r="AX627" s="67"/>
      <c r="AY627" s="67"/>
      <c r="AZ627" s="67"/>
      <c r="BA627" s="67"/>
    </row>
    <row r="628" spans="1:53"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c r="AR628" s="67"/>
      <c r="AS628" s="67"/>
      <c r="AT628" s="67"/>
      <c r="AU628" s="67"/>
      <c r="AV628" s="67"/>
      <c r="AW628" s="67"/>
      <c r="AX628" s="67"/>
      <c r="AY628" s="67"/>
      <c r="AZ628" s="67"/>
      <c r="BA628" s="67"/>
    </row>
    <row r="629" spans="1:53"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c r="AR629" s="67"/>
      <c r="AS629" s="67"/>
      <c r="AT629" s="67"/>
      <c r="AU629" s="67"/>
      <c r="AV629" s="67"/>
      <c r="AW629" s="67"/>
      <c r="AX629" s="67"/>
      <c r="AY629" s="67"/>
      <c r="AZ629" s="67"/>
      <c r="BA629" s="67"/>
    </row>
    <row r="630" spans="1:53"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c r="AR630" s="67"/>
      <c r="AS630" s="67"/>
      <c r="AT630" s="67"/>
      <c r="AU630" s="67"/>
      <c r="AV630" s="67"/>
      <c r="AW630" s="67"/>
      <c r="AX630" s="67"/>
      <c r="AY630" s="67"/>
      <c r="AZ630" s="67"/>
      <c r="BA630" s="67"/>
    </row>
    <row r="631" spans="1:53"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c r="AR631" s="67"/>
      <c r="AS631" s="67"/>
      <c r="AT631" s="67"/>
      <c r="AU631" s="67"/>
      <c r="AV631" s="67"/>
      <c r="AW631" s="67"/>
      <c r="AX631" s="67"/>
      <c r="AY631" s="67"/>
      <c r="AZ631" s="67"/>
      <c r="BA631" s="67"/>
    </row>
    <row r="632" spans="1:53"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c r="AR632" s="67"/>
      <c r="AS632" s="67"/>
      <c r="AT632" s="67"/>
      <c r="AU632" s="67"/>
      <c r="AV632" s="67"/>
      <c r="AW632" s="67"/>
      <c r="AX632" s="67"/>
      <c r="AY632" s="67"/>
      <c r="AZ632" s="67"/>
      <c r="BA632" s="67"/>
    </row>
    <row r="633" spans="1:53"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c r="AR633" s="67"/>
      <c r="AS633" s="67"/>
      <c r="AT633" s="67"/>
      <c r="AU633" s="67"/>
      <c r="AV633" s="67"/>
      <c r="AW633" s="67"/>
      <c r="AX633" s="67"/>
      <c r="AY633" s="67"/>
      <c r="AZ633" s="67"/>
      <c r="BA633" s="67"/>
    </row>
    <row r="634" spans="1:53"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c r="AR634" s="67"/>
      <c r="AS634" s="67"/>
      <c r="AT634" s="67"/>
      <c r="AU634" s="67"/>
      <c r="AV634" s="67"/>
      <c r="AW634" s="67"/>
      <c r="AX634" s="67"/>
      <c r="AY634" s="67"/>
      <c r="AZ634" s="67"/>
      <c r="BA634" s="67"/>
    </row>
    <row r="635" spans="1:53"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c r="AR635" s="67"/>
      <c r="AS635" s="67"/>
      <c r="AT635" s="67"/>
      <c r="AU635" s="67"/>
      <c r="AV635" s="67"/>
      <c r="AW635" s="67"/>
      <c r="AX635" s="67"/>
      <c r="AY635" s="67"/>
      <c r="AZ635" s="67"/>
      <c r="BA635" s="67"/>
    </row>
    <row r="636" spans="1:53"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c r="AR636" s="67"/>
      <c r="AS636" s="67"/>
      <c r="AT636" s="67"/>
      <c r="AU636" s="67"/>
      <c r="AV636" s="67"/>
      <c r="AW636" s="67"/>
      <c r="AX636" s="67"/>
      <c r="AY636" s="67"/>
      <c r="AZ636" s="67"/>
      <c r="BA636" s="67"/>
    </row>
    <row r="637" spans="1:53"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c r="AR637" s="67"/>
      <c r="AS637" s="67"/>
      <c r="AT637" s="67"/>
      <c r="AU637" s="67"/>
      <c r="AV637" s="67"/>
      <c r="AW637" s="67"/>
      <c r="AX637" s="67"/>
      <c r="AY637" s="67"/>
      <c r="AZ637" s="67"/>
      <c r="BA637" s="67"/>
    </row>
    <row r="638" spans="1:53"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c r="AR638" s="67"/>
      <c r="AS638" s="67"/>
      <c r="AT638" s="67"/>
      <c r="AU638" s="67"/>
      <c r="AV638" s="67"/>
      <c r="AW638" s="67"/>
      <c r="AX638" s="67"/>
      <c r="AY638" s="67"/>
      <c r="AZ638" s="67"/>
      <c r="BA638" s="67"/>
    </row>
    <row r="639" spans="1:53"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c r="AR639" s="67"/>
      <c r="AS639" s="67"/>
      <c r="AT639" s="67"/>
      <c r="AU639" s="67"/>
      <c r="AV639" s="67"/>
      <c r="AW639" s="67"/>
      <c r="AX639" s="67"/>
      <c r="AY639" s="67"/>
      <c r="AZ639" s="67"/>
      <c r="BA639" s="67"/>
    </row>
    <row r="640" spans="1:53"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c r="AR640" s="67"/>
      <c r="AS640" s="67"/>
      <c r="AT640" s="67"/>
      <c r="AU640" s="67"/>
      <c r="AV640" s="67"/>
      <c r="AW640" s="67"/>
      <c r="AX640" s="67"/>
      <c r="AY640" s="67"/>
      <c r="AZ640" s="67"/>
      <c r="BA640" s="67"/>
    </row>
    <row r="641" spans="1:53"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c r="AR641" s="67"/>
      <c r="AS641" s="67"/>
      <c r="AT641" s="67"/>
      <c r="AU641" s="67"/>
      <c r="AV641" s="67"/>
      <c r="AW641" s="67"/>
      <c r="AX641" s="67"/>
      <c r="AY641" s="67"/>
      <c r="AZ641" s="67"/>
      <c r="BA641" s="67"/>
    </row>
    <row r="642" spans="1:53"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c r="AR642" s="67"/>
      <c r="AS642" s="67"/>
      <c r="AT642" s="67"/>
      <c r="AU642" s="67"/>
      <c r="AV642" s="67"/>
      <c r="AW642" s="67"/>
      <c r="AX642" s="67"/>
      <c r="AY642" s="67"/>
      <c r="AZ642" s="67"/>
      <c r="BA642" s="67"/>
    </row>
    <row r="643" spans="1:53"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c r="AR643" s="67"/>
      <c r="AS643" s="67"/>
      <c r="AT643" s="67"/>
      <c r="AU643" s="67"/>
      <c r="AV643" s="67"/>
      <c r="AW643" s="67"/>
      <c r="AX643" s="67"/>
      <c r="AY643" s="67"/>
      <c r="AZ643" s="67"/>
      <c r="BA643" s="67"/>
    </row>
    <row r="644" spans="1:53"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c r="AR644" s="67"/>
      <c r="AS644" s="67"/>
      <c r="AT644" s="67"/>
      <c r="AU644" s="67"/>
      <c r="AV644" s="67"/>
      <c r="AW644" s="67"/>
      <c r="AX644" s="67"/>
      <c r="AY644" s="67"/>
      <c r="AZ644" s="67"/>
      <c r="BA644" s="67"/>
    </row>
    <row r="645" spans="1:53"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c r="AR645" s="67"/>
      <c r="AS645" s="67"/>
      <c r="AT645" s="67"/>
      <c r="AU645" s="67"/>
      <c r="AV645" s="67"/>
      <c r="AW645" s="67"/>
      <c r="AX645" s="67"/>
      <c r="AY645" s="67"/>
      <c r="AZ645" s="67"/>
      <c r="BA645" s="67"/>
    </row>
    <row r="646" spans="1:53"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c r="AR646" s="67"/>
      <c r="AS646" s="67"/>
      <c r="AT646" s="67"/>
      <c r="AU646" s="67"/>
      <c r="AV646" s="67"/>
      <c r="AW646" s="67"/>
      <c r="AX646" s="67"/>
      <c r="AY646" s="67"/>
      <c r="AZ646" s="67"/>
      <c r="BA646" s="67"/>
    </row>
    <row r="647" spans="1:53"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c r="AR647" s="67"/>
      <c r="AS647" s="67"/>
      <c r="AT647" s="67"/>
      <c r="AU647" s="67"/>
      <c r="AV647" s="67"/>
      <c r="AW647" s="67"/>
      <c r="AX647" s="67"/>
      <c r="AY647" s="67"/>
      <c r="AZ647" s="67"/>
      <c r="BA647" s="67"/>
    </row>
    <row r="648" spans="1:53"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c r="AR648" s="67"/>
      <c r="AS648" s="67"/>
      <c r="AT648" s="67"/>
      <c r="AU648" s="67"/>
      <c r="AV648" s="67"/>
      <c r="AW648" s="67"/>
      <c r="AX648" s="67"/>
      <c r="AY648" s="67"/>
      <c r="AZ648" s="67"/>
      <c r="BA648" s="67"/>
    </row>
    <row r="649" spans="1:53"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c r="AR649" s="67"/>
      <c r="AS649" s="67"/>
      <c r="AT649" s="67"/>
      <c r="AU649" s="67"/>
      <c r="AV649" s="67"/>
      <c r="AW649" s="67"/>
      <c r="AX649" s="67"/>
      <c r="AY649" s="67"/>
      <c r="AZ649" s="67"/>
      <c r="BA649" s="67"/>
    </row>
    <row r="650" spans="1:53"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c r="AR650" s="67"/>
      <c r="AS650" s="67"/>
      <c r="AT650" s="67"/>
      <c r="AU650" s="67"/>
      <c r="AV650" s="67"/>
      <c r="AW650" s="67"/>
      <c r="AX650" s="67"/>
      <c r="AY650" s="67"/>
      <c r="AZ650" s="67"/>
      <c r="BA650" s="67"/>
    </row>
    <row r="651" spans="1:53"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c r="AR651" s="67"/>
      <c r="AS651" s="67"/>
      <c r="AT651" s="67"/>
      <c r="AU651" s="67"/>
      <c r="AV651" s="67"/>
      <c r="AW651" s="67"/>
      <c r="AX651" s="67"/>
      <c r="AY651" s="67"/>
      <c r="AZ651" s="67"/>
      <c r="BA651" s="67"/>
    </row>
    <row r="652" spans="1:53"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c r="AR652" s="67"/>
      <c r="AS652" s="67"/>
      <c r="AT652" s="67"/>
      <c r="AU652" s="67"/>
      <c r="AV652" s="67"/>
      <c r="AW652" s="67"/>
      <c r="AX652" s="67"/>
      <c r="AY652" s="67"/>
      <c r="AZ652" s="67"/>
      <c r="BA652" s="67"/>
    </row>
    <row r="653" spans="1:53"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c r="AR653" s="67"/>
      <c r="AS653" s="67"/>
      <c r="AT653" s="67"/>
      <c r="AU653" s="67"/>
      <c r="AV653" s="67"/>
      <c r="AW653" s="67"/>
      <c r="AX653" s="67"/>
      <c r="AY653" s="67"/>
      <c r="AZ653" s="67"/>
      <c r="BA653" s="67"/>
    </row>
    <row r="654" spans="1:53"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c r="AR654" s="67"/>
      <c r="AS654" s="67"/>
      <c r="AT654" s="67"/>
      <c r="AU654" s="67"/>
      <c r="AV654" s="67"/>
      <c r="AW654" s="67"/>
      <c r="AX654" s="67"/>
      <c r="AY654" s="67"/>
      <c r="AZ654" s="67"/>
      <c r="BA654" s="67"/>
    </row>
    <row r="655" spans="1:53"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c r="AR655" s="67"/>
      <c r="AS655" s="67"/>
      <c r="AT655" s="67"/>
      <c r="AU655" s="67"/>
      <c r="AV655" s="67"/>
      <c r="AW655" s="67"/>
      <c r="AX655" s="67"/>
      <c r="AY655" s="67"/>
      <c r="AZ655" s="67"/>
      <c r="BA655" s="67"/>
    </row>
    <row r="656" spans="1:53"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c r="AR656" s="67"/>
      <c r="AS656" s="67"/>
      <c r="AT656" s="67"/>
      <c r="AU656" s="67"/>
      <c r="AV656" s="67"/>
      <c r="AW656" s="67"/>
      <c r="AX656" s="67"/>
      <c r="AY656" s="67"/>
      <c r="AZ656" s="67"/>
      <c r="BA656" s="67"/>
    </row>
    <row r="657" spans="1:53"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c r="AR657" s="67"/>
      <c r="AS657" s="67"/>
      <c r="AT657" s="67"/>
      <c r="AU657" s="67"/>
      <c r="AV657" s="67"/>
      <c r="AW657" s="67"/>
      <c r="AX657" s="67"/>
      <c r="AY657" s="67"/>
      <c r="AZ657" s="67"/>
      <c r="BA657" s="67"/>
    </row>
    <row r="658" spans="1:53"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c r="AR658" s="67"/>
      <c r="AS658" s="67"/>
      <c r="AT658" s="67"/>
      <c r="AU658" s="67"/>
      <c r="AV658" s="67"/>
      <c r="AW658" s="67"/>
      <c r="AX658" s="67"/>
      <c r="AY658" s="67"/>
      <c r="AZ658" s="67"/>
      <c r="BA658" s="67"/>
    </row>
    <row r="659" spans="1:53"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c r="AR659" s="67"/>
      <c r="AS659" s="67"/>
      <c r="AT659" s="67"/>
      <c r="AU659" s="67"/>
      <c r="AV659" s="67"/>
      <c r="AW659" s="67"/>
      <c r="AX659" s="67"/>
      <c r="AY659" s="67"/>
      <c r="AZ659" s="67"/>
      <c r="BA659" s="67"/>
    </row>
    <row r="660" spans="1:53"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c r="AR660" s="67"/>
      <c r="AS660" s="67"/>
      <c r="AT660" s="67"/>
      <c r="AU660" s="67"/>
      <c r="AV660" s="67"/>
      <c r="AW660" s="67"/>
      <c r="AX660" s="67"/>
      <c r="AY660" s="67"/>
      <c r="AZ660" s="67"/>
      <c r="BA660" s="67"/>
    </row>
    <row r="661" spans="1:53"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c r="AR661" s="67"/>
      <c r="AS661" s="67"/>
      <c r="AT661" s="67"/>
      <c r="AU661" s="67"/>
      <c r="AV661" s="67"/>
      <c r="AW661" s="67"/>
      <c r="AX661" s="67"/>
      <c r="AY661" s="67"/>
      <c r="AZ661" s="67"/>
      <c r="BA661" s="67"/>
    </row>
    <row r="662" spans="1:53"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c r="AR662" s="67"/>
      <c r="AS662" s="67"/>
      <c r="AT662" s="67"/>
      <c r="AU662" s="67"/>
      <c r="AV662" s="67"/>
      <c r="AW662" s="67"/>
      <c r="AX662" s="67"/>
      <c r="AY662" s="67"/>
      <c r="AZ662" s="67"/>
      <c r="BA662" s="67"/>
    </row>
    <row r="663" spans="1:53"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c r="AR663" s="67"/>
      <c r="AS663" s="67"/>
      <c r="AT663" s="67"/>
      <c r="AU663" s="67"/>
      <c r="AV663" s="67"/>
      <c r="AW663" s="67"/>
      <c r="AX663" s="67"/>
      <c r="AY663" s="67"/>
      <c r="AZ663" s="67"/>
      <c r="BA663" s="67"/>
    </row>
    <row r="664" spans="1:53"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c r="AR664" s="67"/>
      <c r="AS664" s="67"/>
      <c r="AT664" s="67"/>
      <c r="AU664" s="67"/>
      <c r="AV664" s="67"/>
      <c r="AW664" s="67"/>
      <c r="AX664" s="67"/>
      <c r="AY664" s="67"/>
      <c r="AZ664" s="67"/>
      <c r="BA664" s="67"/>
    </row>
    <row r="665" spans="1:53"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c r="AR665" s="67"/>
      <c r="AS665" s="67"/>
      <c r="AT665" s="67"/>
      <c r="AU665" s="67"/>
      <c r="AV665" s="67"/>
      <c r="AW665" s="67"/>
      <c r="AX665" s="67"/>
      <c r="AY665" s="67"/>
      <c r="AZ665" s="67"/>
      <c r="BA665" s="67"/>
    </row>
    <row r="666" spans="1:53"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c r="AR666" s="67"/>
      <c r="AS666" s="67"/>
      <c r="AT666" s="67"/>
      <c r="AU666" s="67"/>
      <c r="AV666" s="67"/>
      <c r="AW666" s="67"/>
      <c r="AX666" s="67"/>
      <c r="AY666" s="67"/>
      <c r="AZ666" s="67"/>
      <c r="BA666" s="67"/>
    </row>
    <row r="667" spans="1:53"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c r="AR667" s="67"/>
      <c r="AS667" s="67"/>
      <c r="AT667" s="67"/>
      <c r="AU667" s="67"/>
      <c r="AV667" s="67"/>
      <c r="AW667" s="67"/>
      <c r="AX667" s="67"/>
      <c r="AY667" s="67"/>
      <c r="AZ667" s="67"/>
      <c r="BA667" s="67"/>
    </row>
    <row r="668" spans="1:53"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c r="AR668" s="67"/>
      <c r="AS668" s="67"/>
      <c r="AT668" s="67"/>
      <c r="AU668" s="67"/>
      <c r="AV668" s="67"/>
      <c r="AW668" s="67"/>
      <c r="AX668" s="67"/>
      <c r="AY668" s="67"/>
      <c r="AZ668" s="67"/>
      <c r="BA668" s="67"/>
    </row>
    <row r="669" spans="1:53"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c r="AR669" s="67"/>
      <c r="AS669" s="67"/>
      <c r="AT669" s="67"/>
      <c r="AU669" s="67"/>
      <c r="AV669" s="67"/>
      <c r="AW669" s="67"/>
      <c r="AX669" s="67"/>
      <c r="AY669" s="67"/>
      <c r="AZ669" s="67"/>
      <c r="BA669" s="67"/>
    </row>
    <row r="670" spans="1:53"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c r="AR670" s="67"/>
      <c r="AS670" s="67"/>
      <c r="AT670" s="67"/>
      <c r="AU670" s="67"/>
      <c r="AV670" s="67"/>
      <c r="AW670" s="67"/>
      <c r="AX670" s="67"/>
      <c r="AY670" s="67"/>
      <c r="AZ670" s="67"/>
      <c r="BA670" s="67"/>
    </row>
    <row r="671" spans="1:53"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c r="AR671" s="67"/>
      <c r="AS671" s="67"/>
      <c r="AT671" s="67"/>
      <c r="AU671" s="67"/>
      <c r="AV671" s="67"/>
      <c r="AW671" s="67"/>
      <c r="AX671" s="67"/>
      <c r="AY671" s="67"/>
      <c r="AZ671" s="67"/>
      <c r="BA671" s="67"/>
    </row>
    <row r="672" spans="1:53"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c r="AR672" s="67"/>
      <c r="AS672" s="67"/>
      <c r="AT672" s="67"/>
      <c r="AU672" s="67"/>
      <c r="AV672" s="67"/>
      <c r="AW672" s="67"/>
      <c r="AX672" s="67"/>
      <c r="AY672" s="67"/>
      <c r="AZ672" s="67"/>
      <c r="BA672" s="67"/>
    </row>
    <row r="673" spans="1:53"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c r="AR673" s="67"/>
      <c r="AS673" s="67"/>
      <c r="AT673" s="67"/>
      <c r="AU673" s="67"/>
      <c r="AV673" s="67"/>
      <c r="AW673" s="67"/>
      <c r="AX673" s="67"/>
      <c r="AY673" s="67"/>
      <c r="AZ673" s="67"/>
      <c r="BA673" s="67"/>
    </row>
    <row r="674" spans="1:53"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c r="AR674" s="67"/>
      <c r="AS674" s="67"/>
      <c r="AT674" s="67"/>
      <c r="AU674" s="67"/>
      <c r="AV674" s="67"/>
      <c r="AW674" s="67"/>
      <c r="AX674" s="67"/>
      <c r="AY674" s="67"/>
      <c r="AZ674" s="67"/>
      <c r="BA674" s="67"/>
    </row>
    <row r="675" spans="1:53"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c r="AR675" s="67"/>
      <c r="AS675" s="67"/>
      <c r="AT675" s="67"/>
      <c r="AU675" s="67"/>
      <c r="AV675" s="67"/>
      <c r="AW675" s="67"/>
      <c r="AX675" s="67"/>
      <c r="AY675" s="67"/>
      <c r="AZ675" s="67"/>
      <c r="BA675" s="67"/>
    </row>
    <row r="676" spans="1:53"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c r="AR676" s="67"/>
      <c r="AS676" s="67"/>
      <c r="AT676" s="67"/>
      <c r="AU676" s="67"/>
      <c r="AV676" s="67"/>
      <c r="AW676" s="67"/>
      <c r="AX676" s="67"/>
      <c r="AY676" s="67"/>
      <c r="AZ676" s="67"/>
      <c r="BA676" s="67"/>
    </row>
    <row r="677" spans="1:53"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c r="AR677" s="67"/>
      <c r="AS677" s="67"/>
      <c r="AT677" s="67"/>
      <c r="AU677" s="67"/>
      <c r="AV677" s="67"/>
      <c r="AW677" s="67"/>
      <c r="AX677" s="67"/>
      <c r="AY677" s="67"/>
      <c r="AZ677" s="67"/>
      <c r="BA677" s="67"/>
    </row>
    <row r="678" spans="1:53"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c r="AR678" s="67"/>
      <c r="AS678" s="67"/>
      <c r="AT678" s="67"/>
      <c r="AU678" s="67"/>
      <c r="AV678" s="67"/>
      <c r="AW678" s="67"/>
      <c r="AX678" s="67"/>
      <c r="AY678" s="67"/>
      <c r="AZ678" s="67"/>
      <c r="BA678" s="67"/>
    </row>
    <row r="679" spans="1:53"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c r="AR679" s="67"/>
      <c r="AS679" s="67"/>
      <c r="AT679" s="67"/>
      <c r="AU679" s="67"/>
      <c r="AV679" s="67"/>
      <c r="AW679" s="67"/>
      <c r="AX679" s="67"/>
      <c r="AY679" s="67"/>
      <c r="AZ679" s="67"/>
      <c r="BA679" s="67"/>
    </row>
    <row r="680" spans="1:53"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c r="AR680" s="67"/>
      <c r="AS680" s="67"/>
      <c r="AT680" s="67"/>
      <c r="AU680" s="67"/>
      <c r="AV680" s="67"/>
      <c r="AW680" s="67"/>
      <c r="AX680" s="67"/>
      <c r="AY680" s="67"/>
      <c r="AZ680" s="67"/>
      <c r="BA680" s="67"/>
    </row>
    <row r="681" spans="1:53"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c r="AR681" s="67"/>
      <c r="AS681" s="67"/>
      <c r="AT681" s="67"/>
      <c r="AU681" s="67"/>
      <c r="AV681" s="67"/>
      <c r="AW681" s="67"/>
      <c r="AX681" s="67"/>
      <c r="AY681" s="67"/>
      <c r="AZ681" s="67"/>
      <c r="BA681" s="67"/>
    </row>
    <row r="682" spans="1:53"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c r="AR682" s="67"/>
      <c r="AS682" s="67"/>
      <c r="AT682" s="67"/>
      <c r="AU682" s="67"/>
      <c r="AV682" s="67"/>
      <c r="AW682" s="67"/>
      <c r="AX682" s="67"/>
      <c r="AY682" s="67"/>
      <c r="AZ682" s="67"/>
      <c r="BA682" s="67"/>
    </row>
    <row r="683" spans="1:53"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c r="AR683" s="67"/>
      <c r="AS683" s="67"/>
      <c r="AT683" s="67"/>
      <c r="AU683" s="67"/>
      <c r="AV683" s="67"/>
      <c r="AW683" s="67"/>
      <c r="AX683" s="67"/>
      <c r="AY683" s="67"/>
      <c r="AZ683" s="67"/>
      <c r="BA683" s="67"/>
    </row>
    <row r="684" spans="1:53"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c r="AR684" s="67"/>
      <c r="AS684" s="67"/>
      <c r="AT684" s="67"/>
      <c r="AU684" s="67"/>
      <c r="AV684" s="67"/>
      <c r="AW684" s="67"/>
      <c r="AX684" s="67"/>
      <c r="AY684" s="67"/>
      <c r="AZ684" s="67"/>
      <c r="BA684" s="67"/>
    </row>
    <row r="685" spans="1:53"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c r="AR685" s="67"/>
      <c r="AS685" s="67"/>
      <c r="AT685" s="67"/>
      <c r="AU685" s="67"/>
      <c r="AV685" s="67"/>
      <c r="AW685" s="67"/>
      <c r="AX685" s="67"/>
      <c r="AY685" s="67"/>
      <c r="AZ685" s="67"/>
      <c r="BA685" s="67"/>
    </row>
    <row r="686" spans="1:53"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c r="AR686" s="67"/>
      <c r="AS686" s="67"/>
      <c r="AT686" s="67"/>
      <c r="AU686" s="67"/>
      <c r="AV686" s="67"/>
      <c r="AW686" s="67"/>
      <c r="AX686" s="67"/>
      <c r="AY686" s="67"/>
      <c r="AZ686" s="67"/>
      <c r="BA686" s="67"/>
    </row>
    <row r="687" spans="1:53"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c r="AR687" s="67"/>
      <c r="AS687" s="67"/>
      <c r="AT687" s="67"/>
      <c r="AU687" s="67"/>
      <c r="AV687" s="67"/>
      <c r="AW687" s="67"/>
      <c r="AX687" s="67"/>
      <c r="AY687" s="67"/>
      <c r="AZ687" s="67"/>
      <c r="BA687" s="67"/>
    </row>
    <row r="688" spans="1:53"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c r="AR688" s="67"/>
      <c r="AS688" s="67"/>
      <c r="AT688" s="67"/>
      <c r="AU688" s="67"/>
      <c r="AV688" s="67"/>
      <c r="AW688" s="67"/>
      <c r="AX688" s="67"/>
      <c r="AY688" s="67"/>
      <c r="AZ688" s="67"/>
      <c r="BA688" s="67"/>
    </row>
    <row r="689" spans="1:53"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c r="AR689" s="67"/>
      <c r="AS689" s="67"/>
      <c r="AT689" s="67"/>
      <c r="AU689" s="67"/>
      <c r="AV689" s="67"/>
      <c r="AW689" s="67"/>
      <c r="AX689" s="67"/>
      <c r="AY689" s="67"/>
      <c r="AZ689" s="67"/>
      <c r="BA689" s="67"/>
    </row>
    <row r="690" spans="1:53"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c r="AR690" s="67"/>
      <c r="AS690" s="67"/>
      <c r="AT690" s="67"/>
      <c r="AU690" s="67"/>
      <c r="AV690" s="67"/>
      <c r="AW690" s="67"/>
      <c r="AX690" s="67"/>
      <c r="AY690" s="67"/>
      <c r="AZ690" s="67"/>
      <c r="BA690" s="67"/>
    </row>
    <row r="691" spans="1:53"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c r="AR691" s="67"/>
      <c r="AS691" s="67"/>
      <c r="AT691" s="67"/>
      <c r="AU691" s="67"/>
      <c r="AV691" s="67"/>
      <c r="AW691" s="67"/>
      <c r="AX691" s="67"/>
      <c r="AY691" s="67"/>
      <c r="AZ691" s="67"/>
      <c r="BA691" s="67"/>
    </row>
    <row r="692" spans="1:53"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c r="AR692" s="67"/>
      <c r="AS692" s="67"/>
      <c r="AT692" s="67"/>
      <c r="AU692" s="67"/>
      <c r="AV692" s="67"/>
      <c r="AW692" s="67"/>
      <c r="AX692" s="67"/>
      <c r="AY692" s="67"/>
      <c r="AZ692" s="67"/>
      <c r="BA692" s="67"/>
    </row>
    <row r="693" spans="1:53"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67"/>
      <c r="BA693" s="67"/>
    </row>
    <row r="694" spans="1:53"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c r="AR694" s="67"/>
      <c r="AS694" s="67"/>
      <c r="AT694" s="67"/>
      <c r="AU694" s="67"/>
      <c r="AV694" s="67"/>
      <c r="AW694" s="67"/>
      <c r="AX694" s="67"/>
      <c r="AY694" s="67"/>
      <c r="AZ694" s="67"/>
      <c r="BA694" s="67"/>
    </row>
    <row r="695" spans="1:53"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c r="AR695" s="67"/>
      <c r="AS695" s="67"/>
      <c r="AT695" s="67"/>
      <c r="AU695" s="67"/>
      <c r="AV695" s="67"/>
      <c r="AW695" s="67"/>
      <c r="AX695" s="67"/>
      <c r="AY695" s="67"/>
      <c r="AZ695" s="67"/>
      <c r="BA695" s="67"/>
    </row>
    <row r="696" spans="1:53"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c r="AR696" s="67"/>
      <c r="AS696" s="67"/>
      <c r="AT696" s="67"/>
      <c r="AU696" s="67"/>
      <c r="AV696" s="67"/>
      <c r="AW696" s="67"/>
      <c r="AX696" s="67"/>
      <c r="AY696" s="67"/>
      <c r="AZ696" s="67"/>
      <c r="BA696" s="67"/>
    </row>
    <row r="697" spans="1:53"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c r="AR697" s="67"/>
      <c r="AS697" s="67"/>
      <c r="AT697" s="67"/>
      <c r="AU697" s="67"/>
      <c r="AV697" s="67"/>
      <c r="AW697" s="67"/>
      <c r="AX697" s="67"/>
      <c r="AY697" s="67"/>
      <c r="AZ697" s="67"/>
      <c r="BA697" s="67"/>
    </row>
    <row r="698" spans="1:53"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c r="AR698" s="67"/>
      <c r="AS698" s="67"/>
      <c r="AT698" s="67"/>
      <c r="AU698" s="67"/>
      <c r="AV698" s="67"/>
      <c r="AW698" s="67"/>
      <c r="AX698" s="67"/>
      <c r="AY698" s="67"/>
      <c r="AZ698" s="67"/>
      <c r="BA698" s="67"/>
    </row>
    <row r="699" spans="1:53"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c r="AR699" s="67"/>
      <c r="AS699" s="67"/>
      <c r="AT699" s="67"/>
      <c r="AU699" s="67"/>
      <c r="AV699" s="67"/>
      <c r="AW699" s="67"/>
      <c r="AX699" s="67"/>
      <c r="AY699" s="67"/>
      <c r="AZ699" s="67"/>
      <c r="BA699" s="67"/>
    </row>
    <row r="700" spans="1:53"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c r="AR700" s="67"/>
      <c r="AS700" s="67"/>
      <c r="AT700" s="67"/>
      <c r="AU700" s="67"/>
      <c r="AV700" s="67"/>
      <c r="AW700" s="67"/>
      <c r="AX700" s="67"/>
      <c r="AY700" s="67"/>
      <c r="AZ700" s="67"/>
      <c r="BA700" s="67"/>
    </row>
    <row r="701" spans="1:53"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c r="AR701" s="67"/>
      <c r="AS701" s="67"/>
      <c r="AT701" s="67"/>
      <c r="AU701" s="67"/>
      <c r="AV701" s="67"/>
      <c r="AW701" s="67"/>
      <c r="AX701" s="67"/>
      <c r="AY701" s="67"/>
      <c r="AZ701" s="67"/>
      <c r="BA701" s="67"/>
    </row>
    <row r="702" spans="1:53"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c r="AR702" s="67"/>
      <c r="AS702" s="67"/>
      <c r="AT702" s="67"/>
      <c r="AU702" s="67"/>
      <c r="AV702" s="67"/>
      <c r="AW702" s="67"/>
      <c r="AX702" s="67"/>
      <c r="AY702" s="67"/>
      <c r="AZ702" s="67"/>
      <c r="BA702" s="67"/>
    </row>
    <row r="703" spans="1:53"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c r="AR703" s="67"/>
      <c r="AS703" s="67"/>
      <c r="AT703" s="67"/>
      <c r="AU703" s="67"/>
      <c r="AV703" s="67"/>
      <c r="AW703" s="67"/>
      <c r="AX703" s="67"/>
      <c r="AY703" s="67"/>
      <c r="AZ703" s="67"/>
      <c r="BA703" s="67"/>
    </row>
    <row r="704" spans="1:53"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c r="AR704" s="67"/>
      <c r="AS704" s="67"/>
      <c r="AT704" s="67"/>
      <c r="AU704" s="67"/>
      <c r="AV704" s="67"/>
      <c r="AW704" s="67"/>
      <c r="AX704" s="67"/>
      <c r="AY704" s="67"/>
      <c r="AZ704" s="67"/>
      <c r="BA704" s="67"/>
    </row>
    <row r="705" spans="1:53"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c r="AR705" s="67"/>
      <c r="AS705" s="67"/>
      <c r="AT705" s="67"/>
      <c r="AU705" s="67"/>
      <c r="AV705" s="67"/>
      <c r="AW705" s="67"/>
      <c r="AX705" s="67"/>
      <c r="AY705" s="67"/>
      <c r="AZ705" s="67"/>
      <c r="BA705" s="67"/>
    </row>
    <row r="706" spans="1:53"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c r="AR706" s="67"/>
      <c r="AS706" s="67"/>
      <c r="AT706" s="67"/>
      <c r="AU706" s="67"/>
      <c r="AV706" s="67"/>
      <c r="AW706" s="67"/>
      <c r="AX706" s="67"/>
      <c r="AY706" s="67"/>
      <c r="AZ706" s="67"/>
      <c r="BA706" s="67"/>
    </row>
    <row r="707" spans="1:53"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c r="AR707" s="67"/>
      <c r="AS707" s="67"/>
      <c r="AT707" s="67"/>
      <c r="AU707" s="67"/>
      <c r="AV707" s="67"/>
      <c r="AW707" s="67"/>
      <c r="AX707" s="67"/>
      <c r="AY707" s="67"/>
      <c r="AZ707" s="67"/>
      <c r="BA707" s="67"/>
    </row>
    <row r="708" spans="1:53"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c r="AR708" s="67"/>
      <c r="AS708" s="67"/>
      <c r="AT708" s="67"/>
      <c r="AU708" s="67"/>
      <c r="AV708" s="67"/>
      <c r="AW708" s="67"/>
      <c r="AX708" s="67"/>
      <c r="AY708" s="67"/>
      <c r="AZ708" s="67"/>
      <c r="BA708" s="67"/>
    </row>
    <row r="709" spans="1:53"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c r="AR709" s="67"/>
      <c r="AS709" s="67"/>
      <c r="AT709" s="67"/>
      <c r="AU709" s="67"/>
      <c r="AV709" s="67"/>
      <c r="AW709" s="67"/>
      <c r="AX709" s="67"/>
      <c r="AY709" s="67"/>
      <c r="AZ709" s="67"/>
      <c r="BA709" s="67"/>
    </row>
    <row r="710" spans="1:53"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c r="AR710" s="67"/>
      <c r="AS710" s="67"/>
      <c r="AT710" s="67"/>
      <c r="AU710" s="67"/>
      <c r="AV710" s="67"/>
      <c r="AW710" s="67"/>
      <c r="AX710" s="67"/>
      <c r="AY710" s="67"/>
      <c r="AZ710" s="67"/>
      <c r="BA710" s="67"/>
    </row>
    <row r="711" spans="1:53"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c r="AR711" s="67"/>
      <c r="AS711" s="67"/>
      <c r="AT711" s="67"/>
      <c r="AU711" s="67"/>
      <c r="AV711" s="67"/>
      <c r="AW711" s="67"/>
      <c r="AX711" s="67"/>
      <c r="AY711" s="67"/>
      <c r="AZ711" s="67"/>
      <c r="BA711" s="67"/>
    </row>
    <row r="712" spans="1:53"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c r="AR712" s="67"/>
      <c r="AS712" s="67"/>
      <c r="AT712" s="67"/>
      <c r="AU712" s="67"/>
      <c r="AV712" s="67"/>
      <c r="AW712" s="67"/>
      <c r="AX712" s="67"/>
      <c r="AY712" s="67"/>
      <c r="AZ712" s="67"/>
      <c r="BA712" s="67"/>
    </row>
    <row r="713" spans="1:53"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c r="AR713" s="67"/>
      <c r="AS713" s="67"/>
      <c r="AT713" s="67"/>
      <c r="AU713" s="67"/>
      <c r="AV713" s="67"/>
      <c r="AW713" s="67"/>
      <c r="AX713" s="67"/>
      <c r="AY713" s="67"/>
      <c r="AZ713" s="67"/>
      <c r="BA713" s="67"/>
    </row>
    <row r="714" spans="1:53"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c r="AR714" s="67"/>
      <c r="AS714" s="67"/>
      <c r="AT714" s="67"/>
      <c r="AU714" s="67"/>
      <c r="AV714" s="67"/>
      <c r="AW714" s="67"/>
      <c r="AX714" s="67"/>
      <c r="AY714" s="67"/>
      <c r="AZ714" s="67"/>
      <c r="BA714" s="67"/>
    </row>
    <row r="715" spans="1:53"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row>
    <row r="716" spans="1:53"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row>
    <row r="717" spans="1:53"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row>
    <row r="718" spans="1:53"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row>
    <row r="719" spans="1:53"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row>
    <row r="720" spans="1:53"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row>
    <row r="721" spans="1:53"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row>
    <row r="722" spans="1:53"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row>
    <row r="723" spans="1:53"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row>
    <row r="724" spans="1:53"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row>
    <row r="725" spans="1:53"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row>
    <row r="726" spans="1:53"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row>
    <row r="727" spans="1:53"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row>
    <row r="728" spans="1:53"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row>
    <row r="729" spans="1:53"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row>
    <row r="730" spans="1:53"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row>
    <row r="731" spans="1:53"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row>
    <row r="732" spans="1:53"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row>
    <row r="733" spans="1:53"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row>
    <row r="734" spans="1:53"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row>
    <row r="735" spans="1:53"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row>
    <row r="736" spans="1:53"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row>
    <row r="737" spans="1:53"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row>
    <row r="738" spans="1:53"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row>
    <row r="739" spans="1:53"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row>
    <row r="740" spans="1:53"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row>
    <row r="741" spans="1:53"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row>
    <row r="742" spans="1:53"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row>
    <row r="743" spans="1:53"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row>
    <row r="744" spans="1:53"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row>
    <row r="745" spans="1:53"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row>
    <row r="746" spans="1:53"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row>
    <row r="747" spans="1:53"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row>
    <row r="748" spans="1:53"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row>
    <row r="749" spans="1:53"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c r="AR749" s="67"/>
      <c r="AS749" s="67"/>
      <c r="AT749" s="67"/>
      <c r="AU749" s="67"/>
      <c r="AV749" s="67"/>
      <c r="AW749" s="67"/>
      <c r="AX749" s="67"/>
      <c r="AY749" s="67"/>
      <c r="AZ749" s="67"/>
      <c r="BA749" s="67"/>
    </row>
    <row r="750" spans="1:53"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c r="AR750" s="67"/>
      <c r="AS750" s="67"/>
      <c r="AT750" s="67"/>
      <c r="AU750" s="67"/>
      <c r="AV750" s="67"/>
      <c r="AW750" s="67"/>
      <c r="AX750" s="67"/>
      <c r="AY750" s="67"/>
      <c r="AZ750" s="67"/>
      <c r="BA750" s="67"/>
    </row>
    <row r="751" spans="1:53"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c r="AR751" s="67"/>
      <c r="AS751" s="67"/>
      <c r="AT751" s="67"/>
      <c r="AU751" s="67"/>
      <c r="AV751" s="67"/>
      <c r="AW751" s="67"/>
      <c r="AX751" s="67"/>
      <c r="AY751" s="67"/>
      <c r="AZ751" s="67"/>
      <c r="BA751" s="67"/>
    </row>
    <row r="752" spans="1:53"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c r="AR752" s="67"/>
      <c r="AS752" s="67"/>
      <c r="AT752" s="67"/>
      <c r="AU752" s="67"/>
      <c r="AV752" s="67"/>
      <c r="AW752" s="67"/>
      <c r="AX752" s="67"/>
      <c r="AY752" s="67"/>
      <c r="AZ752" s="67"/>
      <c r="BA752" s="67"/>
    </row>
    <row r="753" spans="1:53"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c r="AR753" s="67"/>
      <c r="AS753" s="67"/>
      <c r="AT753" s="67"/>
      <c r="AU753" s="67"/>
      <c r="AV753" s="67"/>
      <c r="AW753" s="67"/>
      <c r="AX753" s="67"/>
      <c r="AY753" s="67"/>
      <c r="AZ753" s="67"/>
      <c r="BA753" s="67"/>
    </row>
    <row r="754" spans="1:53"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c r="AR754" s="67"/>
      <c r="AS754" s="67"/>
      <c r="AT754" s="67"/>
      <c r="AU754" s="67"/>
      <c r="AV754" s="67"/>
      <c r="AW754" s="67"/>
      <c r="AX754" s="67"/>
      <c r="AY754" s="67"/>
      <c r="AZ754" s="67"/>
      <c r="BA754" s="67"/>
    </row>
    <row r="755" spans="1:53"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c r="AR755" s="67"/>
      <c r="AS755" s="67"/>
      <c r="AT755" s="67"/>
      <c r="AU755" s="67"/>
      <c r="AV755" s="67"/>
      <c r="AW755" s="67"/>
      <c r="AX755" s="67"/>
      <c r="AY755" s="67"/>
      <c r="AZ755" s="67"/>
      <c r="BA755" s="67"/>
    </row>
    <row r="756" spans="1:53"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c r="AR756" s="67"/>
      <c r="AS756" s="67"/>
      <c r="AT756" s="67"/>
      <c r="AU756" s="67"/>
      <c r="AV756" s="67"/>
      <c r="AW756" s="67"/>
      <c r="AX756" s="67"/>
      <c r="AY756" s="67"/>
      <c r="AZ756" s="67"/>
      <c r="BA756" s="67"/>
    </row>
    <row r="757" spans="1:53"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c r="AR757" s="67"/>
      <c r="AS757" s="67"/>
      <c r="AT757" s="67"/>
      <c r="AU757" s="67"/>
      <c r="AV757" s="67"/>
      <c r="AW757" s="67"/>
      <c r="AX757" s="67"/>
      <c r="AY757" s="67"/>
      <c r="AZ757" s="67"/>
      <c r="BA757" s="67"/>
    </row>
    <row r="758" spans="1:53"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c r="AR758" s="67"/>
      <c r="AS758" s="67"/>
      <c r="AT758" s="67"/>
      <c r="AU758" s="67"/>
      <c r="AV758" s="67"/>
      <c r="AW758" s="67"/>
      <c r="AX758" s="67"/>
      <c r="AY758" s="67"/>
      <c r="AZ758" s="67"/>
      <c r="BA758" s="67"/>
    </row>
    <row r="759" spans="1:53"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c r="AR759" s="67"/>
      <c r="AS759" s="67"/>
      <c r="AT759" s="67"/>
      <c r="AU759" s="67"/>
      <c r="AV759" s="67"/>
      <c r="AW759" s="67"/>
      <c r="AX759" s="67"/>
      <c r="AY759" s="67"/>
      <c r="AZ759" s="67"/>
      <c r="BA759" s="67"/>
    </row>
    <row r="760" spans="1:53"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c r="AR760" s="67"/>
      <c r="AS760" s="67"/>
      <c r="AT760" s="67"/>
      <c r="AU760" s="67"/>
      <c r="AV760" s="67"/>
      <c r="AW760" s="67"/>
      <c r="AX760" s="67"/>
      <c r="AY760" s="67"/>
      <c r="AZ760" s="67"/>
      <c r="BA760" s="67"/>
    </row>
    <row r="761" spans="1:53"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c r="AR761" s="67"/>
      <c r="AS761" s="67"/>
      <c r="AT761" s="67"/>
      <c r="AU761" s="67"/>
      <c r="AV761" s="67"/>
      <c r="AW761" s="67"/>
      <c r="AX761" s="67"/>
      <c r="AY761" s="67"/>
      <c r="AZ761" s="67"/>
      <c r="BA761" s="67"/>
    </row>
    <row r="762" spans="1:53"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c r="AR762" s="67"/>
      <c r="AS762" s="67"/>
      <c r="AT762" s="67"/>
      <c r="AU762" s="67"/>
      <c r="AV762" s="67"/>
      <c r="AW762" s="67"/>
      <c r="AX762" s="67"/>
      <c r="AY762" s="67"/>
      <c r="AZ762" s="67"/>
      <c r="BA762" s="67"/>
    </row>
    <row r="763" spans="1:53"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c r="AR763" s="67"/>
      <c r="AS763" s="67"/>
      <c r="AT763" s="67"/>
      <c r="AU763" s="67"/>
      <c r="AV763" s="67"/>
      <c r="AW763" s="67"/>
      <c r="AX763" s="67"/>
      <c r="AY763" s="67"/>
      <c r="AZ763" s="67"/>
      <c r="BA763" s="67"/>
    </row>
    <row r="764" spans="1:53"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c r="AR764" s="67"/>
      <c r="AS764" s="67"/>
      <c r="AT764" s="67"/>
      <c r="AU764" s="67"/>
      <c r="AV764" s="67"/>
      <c r="AW764" s="67"/>
      <c r="AX764" s="67"/>
      <c r="AY764" s="67"/>
      <c r="AZ764" s="67"/>
      <c r="BA764" s="67"/>
    </row>
    <row r="765" spans="1:53"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c r="AR765" s="67"/>
      <c r="AS765" s="67"/>
      <c r="AT765" s="67"/>
      <c r="AU765" s="67"/>
      <c r="AV765" s="67"/>
      <c r="AW765" s="67"/>
      <c r="AX765" s="67"/>
      <c r="AY765" s="67"/>
      <c r="AZ765" s="67"/>
      <c r="BA765" s="67"/>
    </row>
    <row r="766" spans="1:53"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c r="AR766" s="67"/>
      <c r="AS766" s="67"/>
      <c r="AT766" s="67"/>
      <c r="AU766" s="67"/>
      <c r="AV766" s="67"/>
      <c r="AW766" s="67"/>
      <c r="AX766" s="67"/>
      <c r="AY766" s="67"/>
      <c r="AZ766" s="67"/>
      <c r="BA766" s="67"/>
    </row>
    <row r="767" spans="1:53"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c r="AR767" s="67"/>
      <c r="AS767" s="67"/>
      <c r="AT767" s="67"/>
      <c r="AU767" s="67"/>
      <c r="AV767" s="67"/>
      <c r="AW767" s="67"/>
      <c r="AX767" s="67"/>
      <c r="AY767" s="67"/>
      <c r="AZ767" s="67"/>
      <c r="BA767" s="67"/>
    </row>
    <row r="768" spans="1:53"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c r="AR768" s="67"/>
      <c r="AS768" s="67"/>
      <c r="AT768" s="67"/>
      <c r="AU768" s="67"/>
      <c r="AV768" s="67"/>
      <c r="AW768" s="67"/>
      <c r="AX768" s="67"/>
      <c r="AY768" s="67"/>
      <c r="AZ768" s="67"/>
      <c r="BA768" s="67"/>
    </row>
    <row r="769" spans="1:53"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c r="AR769" s="67"/>
      <c r="AS769" s="67"/>
      <c r="AT769" s="67"/>
      <c r="AU769" s="67"/>
      <c r="AV769" s="67"/>
      <c r="AW769" s="67"/>
      <c r="AX769" s="67"/>
      <c r="AY769" s="67"/>
      <c r="AZ769" s="67"/>
      <c r="BA769" s="67"/>
    </row>
    <row r="770" spans="1:53"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c r="AR770" s="67"/>
      <c r="AS770" s="67"/>
      <c r="AT770" s="67"/>
      <c r="AU770" s="67"/>
      <c r="AV770" s="67"/>
      <c r="AW770" s="67"/>
      <c r="AX770" s="67"/>
      <c r="AY770" s="67"/>
      <c r="AZ770" s="67"/>
      <c r="BA770" s="67"/>
    </row>
    <row r="771" spans="1:53"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c r="AR771" s="67"/>
      <c r="AS771" s="67"/>
      <c r="AT771" s="67"/>
      <c r="AU771" s="67"/>
      <c r="AV771" s="67"/>
      <c r="AW771" s="67"/>
      <c r="AX771" s="67"/>
      <c r="AY771" s="67"/>
      <c r="AZ771" s="67"/>
      <c r="BA771" s="67"/>
    </row>
    <row r="772" spans="1:53"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c r="AR772" s="67"/>
      <c r="AS772" s="67"/>
      <c r="AT772" s="67"/>
      <c r="AU772" s="67"/>
      <c r="AV772" s="67"/>
      <c r="AW772" s="67"/>
      <c r="AX772" s="67"/>
      <c r="AY772" s="67"/>
      <c r="AZ772" s="67"/>
      <c r="BA772" s="67"/>
    </row>
    <row r="773" spans="1:53"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c r="AR773" s="67"/>
      <c r="AS773" s="67"/>
      <c r="AT773" s="67"/>
      <c r="AU773" s="67"/>
      <c r="AV773" s="67"/>
      <c r="AW773" s="67"/>
      <c r="AX773" s="67"/>
      <c r="AY773" s="67"/>
      <c r="AZ773" s="67"/>
      <c r="BA773" s="67"/>
    </row>
    <row r="774" spans="1:53"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c r="AR774" s="67"/>
      <c r="AS774" s="67"/>
      <c r="AT774" s="67"/>
      <c r="AU774" s="67"/>
      <c r="AV774" s="67"/>
      <c r="AW774" s="67"/>
      <c r="AX774" s="67"/>
      <c r="AY774" s="67"/>
      <c r="AZ774" s="67"/>
      <c r="BA774" s="67"/>
    </row>
    <row r="775" spans="1:53"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c r="AR775" s="67"/>
      <c r="AS775" s="67"/>
      <c r="AT775" s="67"/>
      <c r="AU775" s="67"/>
      <c r="AV775" s="67"/>
      <c r="AW775" s="67"/>
      <c r="AX775" s="67"/>
      <c r="AY775" s="67"/>
      <c r="AZ775" s="67"/>
      <c r="BA775" s="67"/>
    </row>
    <row r="776" spans="1:53"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c r="AP776" s="67"/>
      <c r="AQ776" s="67"/>
      <c r="AR776" s="67"/>
      <c r="AS776" s="67"/>
      <c r="AT776" s="67"/>
      <c r="AU776" s="67"/>
      <c r="AV776" s="67"/>
      <c r="AW776" s="67"/>
      <c r="AX776" s="67"/>
      <c r="AY776" s="67"/>
      <c r="AZ776" s="67"/>
      <c r="BA776" s="67"/>
    </row>
    <row r="777" spans="1:53"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c r="AP777" s="67"/>
      <c r="AQ777" s="67"/>
      <c r="AR777" s="67"/>
      <c r="AS777" s="67"/>
      <c r="AT777" s="67"/>
      <c r="AU777" s="67"/>
      <c r="AV777" s="67"/>
      <c r="AW777" s="67"/>
      <c r="AX777" s="67"/>
      <c r="AY777" s="67"/>
      <c r="AZ777" s="67"/>
      <c r="BA777" s="67"/>
    </row>
    <row r="778" spans="1:53"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c r="AP778" s="67"/>
      <c r="AQ778" s="67"/>
      <c r="AR778" s="67"/>
      <c r="AS778" s="67"/>
      <c r="AT778" s="67"/>
      <c r="AU778" s="67"/>
      <c r="AV778" s="67"/>
      <c r="AW778" s="67"/>
      <c r="AX778" s="67"/>
      <c r="AY778" s="67"/>
      <c r="AZ778" s="67"/>
      <c r="BA778" s="67"/>
    </row>
    <row r="779" spans="1:53"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c r="AP779" s="67"/>
      <c r="AQ779" s="67"/>
      <c r="AR779" s="67"/>
      <c r="AS779" s="67"/>
      <c r="AT779" s="67"/>
      <c r="AU779" s="67"/>
      <c r="AV779" s="67"/>
      <c r="AW779" s="67"/>
      <c r="AX779" s="67"/>
      <c r="AY779" s="67"/>
      <c r="AZ779" s="67"/>
      <c r="BA779" s="67"/>
    </row>
    <row r="780" spans="1:53"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c r="AP780" s="67"/>
      <c r="AQ780" s="67"/>
      <c r="AR780" s="67"/>
      <c r="AS780" s="67"/>
      <c r="AT780" s="67"/>
      <c r="AU780" s="67"/>
      <c r="AV780" s="67"/>
      <c r="AW780" s="67"/>
      <c r="AX780" s="67"/>
      <c r="AY780" s="67"/>
      <c r="AZ780" s="67"/>
      <c r="BA780" s="67"/>
    </row>
    <row r="781" spans="1:53"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c r="AP781" s="67"/>
      <c r="AQ781" s="67"/>
      <c r="AR781" s="67"/>
      <c r="AS781" s="67"/>
      <c r="AT781" s="67"/>
      <c r="AU781" s="67"/>
      <c r="AV781" s="67"/>
      <c r="AW781" s="67"/>
      <c r="AX781" s="67"/>
      <c r="AY781" s="67"/>
      <c r="AZ781" s="67"/>
      <c r="BA781" s="67"/>
    </row>
    <row r="782" spans="1:53"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c r="AP782" s="67"/>
      <c r="AQ782" s="67"/>
      <c r="AR782" s="67"/>
      <c r="AS782" s="67"/>
      <c r="AT782" s="67"/>
      <c r="AU782" s="67"/>
      <c r="AV782" s="67"/>
      <c r="AW782" s="67"/>
      <c r="AX782" s="67"/>
      <c r="AY782" s="67"/>
      <c r="AZ782" s="67"/>
      <c r="BA782" s="67"/>
    </row>
    <row r="783" spans="1:53"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c r="AP783" s="67"/>
      <c r="AQ783" s="67"/>
      <c r="AR783" s="67"/>
      <c r="AS783" s="67"/>
      <c r="AT783" s="67"/>
      <c r="AU783" s="67"/>
      <c r="AV783" s="67"/>
      <c r="AW783" s="67"/>
      <c r="AX783" s="67"/>
      <c r="AY783" s="67"/>
      <c r="AZ783" s="67"/>
      <c r="BA783" s="67"/>
    </row>
    <row r="784" spans="1:53"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c r="AP784" s="67"/>
      <c r="AQ784" s="67"/>
      <c r="AR784" s="67"/>
      <c r="AS784" s="67"/>
      <c r="AT784" s="67"/>
      <c r="AU784" s="67"/>
      <c r="AV784" s="67"/>
      <c r="AW784" s="67"/>
      <c r="AX784" s="67"/>
      <c r="AY784" s="67"/>
      <c r="AZ784" s="67"/>
      <c r="BA784" s="67"/>
    </row>
    <row r="785" spans="1:53"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c r="AP785" s="67"/>
      <c r="AQ785" s="67"/>
      <c r="AR785" s="67"/>
      <c r="AS785" s="67"/>
      <c r="AT785" s="67"/>
      <c r="AU785" s="67"/>
      <c r="AV785" s="67"/>
      <c r="AW785" s="67"/>
      <c r="AX785" s="67"/>
      <c r="AY785" s="67"/>
      <c r="AZ785" s="67"/>
      <c r="BA785" s="67"/>
    </row>
    <row r="786" spans="1:53"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c r="AP786" s="67"/>
      <c r="AQ786" s="67"/>
      <c r="AR786" s="67"/>
      <c r="AS786" s="67"/>
      <c r="AT786" s="67"/>
      <c r="AU786" s="67"/>
      <c r="AV786" s="67"/>
      <c r="AW786" s="67"/>
      <c r="AX786" s="67"/>
      <c r="AY786" s="67"/>
      <c r="AZ786" s="67"/>
      <c r="BA786" s="67"/>
    </row>
    <row r="787" spans="1:53"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c r="AP787" s="67"/>
      <c r="AQ787" s="67"/>
      <c r="AR787" s="67"/>
      <c r="AS787" s="67"/>
      <c r="AT787" s="67"/>
      <c r="AU787" s="67"/>
      <c r="AV787" s="67"/>
      <c r="AW787" s="67"/>
      <c r="AX787" s="67"/>
      <c r="AY787" s="67"/>
      <c r="AZ787" s="67"/>
      <c r="BA787" s="67"/>
    </row>
    <row r="788" spans="1:53"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c r="AP788" s="67"/>
      <c r="AQ788" s="67"/>
      <c r="AR788" s="67"/>
      <c r="AS788" s="67"/>
      <c r="AT788" s="67"/>
      <c r="AU788" s="67"/>
      <c r="AV788" s="67"/>
      <c r="AW788" s="67"/>
      <c r="AX788" s="67"/>
      <c r="AY788" s="67"/>
      <c r="AZ788" s="67"/>
      <c r="BA788" s="67"/>
    </row>
    <row r="789" spans="1:53"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s="67"/>
      <c r="AQ789" s="67"/>
      <c r="AR789" s="67"/>
      <c r="AS789" s="67"/>
      <c r="AT789" s="67"/>
      <c r="AU789" s="67"/>
      <c r="AV789" s="67"/>
      <c r="AW789" s="67"/>
      <c r="AX789" s="67"/>
      <c r="AY789" s="67"/>
      <c r="AZ789" s="67"/>
      <c r="BA789" s="67"/>
    </row>
    <row r="790" spans="1:53"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c r="AP790" s="67"/>
      <c r="AQ790" s="67"/>
      <c r="AR790" s="67"/>
      <c r="AS790" s="67"/>
      <c r="AT790" s="67"/>
      <c r="AU790" s="67"/>
      <c r="AV790" s="67"/>
      <c r="AW790" s="67"/>
      <c r="AX790" s="67"/>
      <c r="AY790" s="67"/>
      <c r="AZ790" s="67"/>
      <c r="BA790" s="67"/>
    </row>
    <row r="791" spans="1:53"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c r="AP791" s="67"/>
      <c r="AQ791" s="67"/>
      <c r="AR791" s="67"/>
      <c r="AS791" s="67"/>
      <c r="AT791" s="67"/>
      <c r="AU791" s="67"/>
      <c r="AV791" s="67"/>
      <c r="AW791" s="67"/>
      <c r="AX791" s="67"/>
      <c r="AY791" s="67"/>
      <c r="AZ791" s="67"/>
      <c r="BA791" s="67"/>
    </row>
    <row r="792" spans="1:53"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c r="AZ792" s="67"/>
      <c r="BA792" s="67"/>
    </row>
    <row r="793" spans="1:53"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c r="AZ793" s="67"/>
      <c r="BA793" s="67"/>
    </row>
    <row r="794" spans="1:53"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c r="AZ794" s="67"/>
      <c r="BA794" s="67"/>
    </row>
    <row r="795" spans="1:53"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c r="AZ795" s="67"/>
      <c r="BA795" s="67"/>
    </row>
    <row r="796" spans="1:53"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c r="AZ796" s="67"/>
      <c r="BA796" s="67"/>
    </row>
    <row r="797" spans="1:53"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c r="AZ797" s="67"/>
      <c r="BA797" s="67"/>
    </row>
    <row r="798" spans="1:53"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c r="AZ798" s="67"/>
      <c r="BA798" s="67"/>
    </row>
    <row r="799" spans="1:53"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c r="AZ799" s="67"/>
      <c r="BA799" s="67"/>
    </row>
    <row r="800" spans="1:53"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c r="AZ800" s="67"/>
      <c r="BA800" s="67"/>
    </row>
    <row r="801" spans="1:53"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c r="AZ801" s="67"/>
      <c r="BA801" s="67"/>
    </row>
    <row r="802" spans="1:53"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c r="AZ802" s="67"/>
      <c r="BA802" s="67"/>
    </row>
    <row r="803" spans="1:53"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c r="AZ803" s="67"/>
      <c r="BA803" s="67"/>
    </row>
    <row r="804" spans="1:53"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c r="AZ804" s="67"/>
      <c r="BA804" s="67"/>
    </row>
    <row r="805" spans="1:53"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c r="AZ805" s="67"/>
      <c r="BA805" s="67"/>
    </row>
    <row r="806" spans="1:53"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c r="AZ806" s="67"/>
      <c r="BA806" s="67"/>
    </row>
    <row r="807" spans="1:53"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c r="AZ807" s="67"/>
      <c r="BA807" s="67"/>
    </row>
    <row r="808" spans="1:53"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c r="AZ808" s="67"/>
      <c r="BA808" s="67"/>
    </row>
    <row r="809" spans="1:53"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c r="AZ809" s="67"/>
      <c r="BA809" s="67"/>
    </row>
    <row r="810" spans="1:53"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c r="AZ810" s="67"/>
      <c r="BA810" s="67"/>
    </row>
    <row r="811" spans="1:53"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c r="AZ811" s="67"/>
      <c r="BA811" s="67"/>
    </row>
    <row r="812" spans="1:53"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c r="AZ812" s="67"/>
      <c r="BA812" s="67"/>
    </row>
    <row r="813" spans="1:53"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c r="AZ813" s="67"/>
      <c r="BA813" s="67"/>
    </row>
    <row r="814" spans="1:53"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c r="AZ814" s="67"/>
      <c r="BA814" s="67"/>
    </row>
    <row r="815" spans="1:53"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c r="AZ815" s="67"/>
      <c r="BA815" s="67"/>
    </row>
    <row r="816" spans="1:53"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c r="AZ816" s="67"/>
      <c r="BA816" s="67"/>
    </row>
    <row r="817" spans="1:53"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c r="AZ817" s="67"/>
      <c r="BA817" s="67"/>
    </row>
    <row r="818" spans="1:53"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c r="AZ818" s="67"/>
      <c r="BA818" s="67"/>
    </row>
    <row r="819" spans="1:53"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c r="AZ819" s="67"/>
      <c r="BA819" s="67"/>
    </row>
    <row r="820" spans="1:53"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c r="AZ820" s="67"/>
      <c r="BA820" s="67"/>
    </row>
    <row r="821" spans="1:53"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c r="AZ821" s="67"/>
      <c r="BA821" s="67"/>
    </row>
    <row r="822" spans="1:53"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c r="AZ822" s="67"/>
      <c r="BA822" s="67"/>
    </row>
    <row r="823" spans="1:53"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c r="AZ823" s="67"/>
      <c r="BA823" s="67"/>
    </row>
    <row r="824" spans="1:53"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c r="AZ824" s="67"/>
      <c r="BA824" s="67"/>
    </row>
    <row r="825" spans="1:53"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c r="AZ825" s="67"/>
      <c r="BA825" s="67"/>
    </row>
    <row r="826" spans="1:53"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c r="AZ826" s="67"/>
      <c r="BA826" s="67"/>
    </row>
    <row r="827" spans="1:53"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c r="AZ827" s="67"/>
      <c r="BA827" s="67"/>
    </row>
    <row r="828" spans="1:53"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c r="AZ828" s="67"/>
      <c r="BA828" s="67"/>
    </row>
    <row r="829" spans="1:53"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c r="AZ829" s="67"/>
      <c r="BA829" s="67"/>
    </row>
    <row r="830" spans="1:53"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c r="AZ830" s="67"/>
      <c r="BA830" s="67"/>
    </row>
    <row r="831" spans="1:53"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c r="AZ831" s="67"/>
      <c r="BA831" s="67"/>
    </row>
    <row r="832" spans="1:53"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c r="AZ832" s="67"/>
      <c r="BA832" s="67"/>
    </row>
    <row r="833" spans="1:53"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c r="AZ833" s="67"/>
      <c r="BA833" s="67"/>
    </row>
    <row r="834" spans="1:53"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c r="AZ834" s="67"/>
      <c r="BA834" s="67"/>
    </row>
    <row r="835" spans="1:53"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c r="AZ835" s="67"/>
      <c r="BA835" s="67"/>
    </row>
    <row r="836" spans="1:53"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c r="AZ836" s="67"/>
      <c r="BA836" s="67"/>
    </row>
    <row r="837" spans="1:53"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c r="AZ837" s="67"/>
      <c r="BA837" s="67"/>
    </row>
    <row r="838" spans="1:53"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c r="AZ838" s="67"/>
      <c r="BA838" s="67"/>
    </row>
    <row r="839" spans="1:53"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c r="AZ839" s="67"/>
      <c r="BA839" s="67"/>
    </row>
    <row r="840" spans="1:53"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c r="AZ840" s="67"/>
      <c r="BA840" s="67"/>
    </row>
    <row r="841" spans="1:53"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c r="AZ841" s="67"/>
      <c r="BA841" s="67"/>
    </row>
    <row r="842" spans="1:53"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c r="AZ842" s="67"/>
      <c r="BA842" s="67"/>
    </row>
    <row r="843" spans="1:53"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c r="AZ843" s="67"/>
      <c r="BA843" s="67"/>
    </row>
    <row r="844" spans="1:53"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c r="AZ844" s="67"/>
      <c r="BA844" s="67"/>
    </row>
    <row r="845" spans="1:53"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c r="AZ845" s="67"/>
      <c r="BA845" s="67"/>
    </row>
    <row r="846" spans="1:53"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c r="AZ846" s="67"/>
      <c r="BA846" s="67"/>
    </row>
    <row r="847" spans="1:53"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c r="AZ847" s="67"/>
      <c r="BA847" s="67"/>
    </row>
    <row r="848" spans="1:53"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c r="AZ848" s="67"/>
      <c r="BA848" s="67"/>
    </row>
    <row r="849" spans="1:53"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c r="AZ849" s="67"/>
      <c r="BA849" s="67"/>
    </row>
    <row r="850" spans="1:53"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c r="AZ850" s="67"/>
      <c r="BA850" s="67"/>
    </row>
    <row r="851" spans="1:53"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c r="AZ851" s="67"/>
      <c r="BA851" s="67"/>
    </row>
    <row r="852" spans="1:53"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c r="AZ852" s="67"/>
      <c r="BA852" s="67"/>
    </row>
    <row r="853" spans="1:53"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c r="AZ853" s="67"/>
      <c r="BA853" s="67"/>
    </row>
    <row r="854" spans="1:53"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c r="AZ854" s="67"/>
      <c r="BA854" s="67"/>
    </row>
    <row r="855" spans="1:53"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c r="AZ855" s="67"/>
      <c r="BA855" s="67"/>
    </row>
    <row r="856" spans="1:53"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c r="AZ856" s="67"/>
      <c r="BA856" s="67"/>
    </row>
    <row r="857" spans="1:53"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c r="AZ857" s="67"/>
      <c r="BA857" s="67"/>
    </row>
    <row r="858" spans="1:53"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c r="AZ858" s="67"/>
      <c r="BA858" s="67"/>
    </row>
    <row r="859" spans="1:53"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c r="AZ859" s="67"/>
      <c r="BA859" s="67"/>
    </row>
    <row r="860" spans="1:53"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c r="AZ860" s="67"/>
      <c r="BA860" s="67"/>
    </row>
    <row r="861" spans="1:53"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c r="AZ861" s="67"/>
      <c r="BA861" s="67"/>
    </row>
    <row r="862" spans="1:53"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c r="AZ862" s="67"/>
      <c r="BA862" s="67"/>
    </row>
    <row r="863" spans="1:53"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c r="AZ863" s="67"/>
      <c r="BA863" s="67"/>
    </row>
    <row r="864" spans="1:53"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c r="AZ864" s="67"/>
      <c r="BA864" s="67"/>
    </row>
    <row r="865" spans="1:53"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c r="AZ865" s="67"/>
      <c r="BA865" s="67"/>
    </row>
    <row r="866" spans="1:53"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c r="AZ866" s="67"/>
      <c r="BA866" s="67"/>
    </row>
    <row r="867" spans="1:53"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c r="AZ867" s="67"/>
      <c r="BA867" s="67"/>
    </row>
    <row r="868" spans="1:53"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c r="AZ868" s="67"/>
      <c r="BA868" s="67"/>
    </row>
    <row r="869" spans="1:53"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c r="AZ869" s="67"/>
      <c r="BA869" s="67"/>
    </row>
    <row r="870" spans="1:53"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c r="AZ870" s="67"/>
      <c r="BA870" s="67"/>
    </row>
    <row r="871" spans="1:53"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c r="AZ871" s="67"/>
      <c r="BA871" s="67"/>
    </row>
    <row r="872" spans="1:53"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c r="AZ872" s="67"/>
      <c r="BA872" s="67"/>
    </row>
    <row r="873" spans="1:53"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c r="AZ873" s="67"/>
      <c r="BA873" s="67"/>
    </row>
    <row r="874" spans="1:53"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c r="AZ874" s="67"/>
      <c r="BA874" s="67"/>
    </row>
    <row r="875" spans="1:53"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c r="AZ875" s="67"/>
      <c r="BA875" s="67"/>
    </row>
    <row r="876" spans="1:53"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c r="AZ876" s="67"/>
      <c r="BA876" s="67"/>
    </row>
    <row r="877" spans="1:53"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c r="AZ877" s="67"/>
      <c r="BA877" s="67"/>
    </row>
    <row r="878" spans="1:53"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c r="AZ878" s="67"/>
      <c r="BA878" s="67"/>
    </row>
    <row r="879" spans="1:53"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c r="AZ879" s="67"/>
      <c r="BA879" s="67"/>
    </row>
    <row r="880" spans="1:53"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c r="AZ880" s="67"/>
      <c r="BA880" s="67"/>
    </row>
    <row r="881" spans="1:53"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c r="AZ881" s="67"/>
      <c r="BA881" s="67"/>
    </row>
    <row r="882" spans="1:53"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c r="AZ882" s="67"/>
      <c r="BA882" s="67"/>
    </row>
    <row r="883" spans="1:53"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c r="AZ883" s="67"/>
      <c r="BA883" s="67"/>
    </row>
    <row r="884" spans="1:53"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c r="AZ884" s="67"/>
      <c r="BA884" s="67"/>
    </row>
    <row r="885" spans="1:53"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c r="AZ885" s="67"/>
      <c r="BA885" s="67"/>
    </row>
    <row r="886" spans="1:53"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c r="AZ886" s="67"/>
      <c r="BA886" s="67"/>
    </row>
    <row r="887" spans="1:53"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c r="AZ887" s="67"/>
      <c r="BA887" s="67"/>
    </row>
    <row r="888" spans="1:53"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c r="AZ888" s="67"/>
      <c r="BA888" s="67"/>
    </row>
    <row r="889" spans="1:53"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c r="AZ889" s="67"/>
      <c r="BA889" s="67"/>
    </row>
    <row r="890" spans="1:53"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c r="AZ890" s="67"/>
      <c r="BA890" s="67"/>
    </row>
    <row r="891" spans="1:53"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c r="AZ891" s="67"/>
      <c r="BA891" s="67"/>
    </row>
    <row r="892" spans="1:53"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c r="AZ892" s="67"/>
      <c r="BA892" s="67"/>
    </row>
    <row r="893" spans="1:53"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c r="AZ893" s="67"/>
      <c r="BA893" s="67"/>
    </row>
    <row r="894" spans="1:53"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c r="AZ894" s="67"/>
      <c r="BA894" s="67"/>
    </row>
    <row r="895" spans="1:53"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c r="AZ895" s="67"/>
      <c r="BA895" s="67"/>
    </row>
    <row r="896" spans="1:53"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c r="AZ896" s="67"/>
      <c r="BA896" s="67"/>
    </row>
    <row r="897" spans="1:53"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c r="AZ897" s="67"/>
      <c r="BA897" s="67"/>
    </row>
    <row r="898" spans="1:53"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c r="AZ898" s="67"/>
      <c r="BA898" s="67"/>
    </row>
    <row r="899" spans="1:53"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c r="AZ899" s="67"/>
      <c r="BA899" s="67"/>
    </row>
    <row r="900" spans="1:53"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c r="AZ900" s="67"/>
      <c r="BA900" s="67"/>
    </row>
    <row r="901" spans="1:53"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c r="AZ901" s="67"/>
      <c r="BA901" s="67"/>
    </row>
    <row r="902" spans="1:53"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c r="AZ902" s="67"/>
      <c r="BA902" s="67"/>
    </row>
    <row r="903" spans="1:53"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c r="AZ903" s="67"/>
      <c r="BA903" s="67"/>
    </row>
    <row r="904" spans="1:53"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c r="AZ904" s="67"/>
      <c r="BA904" s="67"/>
    </row>
    <row r="905" spans="1:53"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c r="AZ905" s="67"/>
      <c r="BA905" s="67"/>
    </row>
    <row r="906" spans="1:53"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c r="AZ906" s="67"/>
      <c r="BA906" s="67"/>
    </row>
    <row r="907" spans="1:53"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c r="AZ907" s="67"/>
      <c r="BA907" s="67"/>
    </row>
    <row r="908" spans="1:53"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c r="AZ908" s="67"/>
      <c r="BA908" s="67"/>
    </row>
    <row r="909" spans="1:53"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c r="AZ909" s="67"/>
      <c r="BA909" s="67"/>
    </row>
    <row r="910" spans="1:53"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c r="AZ910" s="67"/>
      <c r="BA910" s="67"/>
    </row>
    <row r="911" spans="1:53"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c r="AZ911" s="67"/>
      <c r="BA911" s="67"/>
    </row>
    <row r="912" spans="1:53"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c r="AZ912" s="67"/>
      <c r="BA912" s="67"/>
    </row>
    <row r="913" spans="1:53"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c r="AZ913" s="67"/>
      <c r="BA913" s="67"/>
    </row>
    <row r="914" spans="1:53"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c r="AZ914" s="67"/>
      <c r="BA914" s="67"/>
    </row>
    <row r="915" spans="1:53"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c r="AZ915" s="67"/>
      <c r="BA915" s="67"/>
    </row>
    <row r="916" spans="1:53"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c r="AZ916" s="67"/>
      <c r="BA916" s="67"/>
    </row>
    <row r="917" spans="1:53"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c r="AZ917" s="67"/>
      <c r="BA917" s="67"/>
    </row>
    <row r="918" spans="1:53"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c r="AZ918" s="67"/>
      <c r="BA918" s="67"/>
    </row>
    <row r="919" spans="1:53"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c r="AZ919" s="67"/>
      <c r="BA919" s="67"/>
    </row>
    <row r="920" spans="1:53"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c r="AZ920" s="67"/>
      <c r="BA920" s="67"/>
    </row>
    <row r="921" spans="1:53"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c r="AZ921" s="67"/>
      <c r="BA921" s="67"/>
    </row>
    <row r="922" spans="1:53"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c r="AZ922" s="67"/>
      <c r="BA922" s="67"/>
    </row>
    <row r="923" spans="1:53"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c r="AZ923" s="67"/>
      <c r="BA923" s="67"/>
    </row>
    <row r="924" spans="1:53"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c r="AZ924" s="67"/>
      <c r="BA924" s="67"/>
    </row>
    <row r="925" spans="1:53"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c r="AZ925" s="67"/>
      <c r="BA925" s="67"/>
    </row>
    <row r="926" spans="1:53"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c r="AZ926" s="67"/>
      <c r="BA926" s="67"/>
    </row>
    <row r="927" spans="1:53"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c r="AZ927" s="67"/>
      <c r="BA927" s="67"/>
    </row>
    <row r="928" spans="1:53"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c r="AZ928" s="67"/>
      <c r="BA928" s="67"/>
    </row>
    <row r="929" spans="1:53"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c r="AZ929" s="67"/>
      <c r="BA929" s="67"/>
    </row>
    <row r="930" spans="1:53"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c r="AZ930" s="67"/>
      <c r="BA930" s="67"/>
    </row>
    <row r="931" spans="1:53"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c r="AZ931" s="67"/>
      <c r="BA931" s="67"/>
    </row>
    <row r="932" spans="1:53"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c r="AZ932" s="67"/>
      <c r="BA932" s="67"/>
    </row>
    <row r="933" spans="1:53"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c r="AZ933" s="67"/>
      <c r="BA933" s="67"/>
    </row>
    <row r="934" spans="1:53" ht="18"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c r="AZ934" s="67"/>
      <c r="BA934" s="67"/>
    </row>
    <row r="935" spans="1:53" ht="18"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c r="AZ935" s="67"/>
      <c r="BA935" s="67"/>
    </row>
    <row r="936" spans="1:53" ht="18"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c r="AZ936" s="67"/>
      <c r="BA936" s="67"/>
    </row>
    <row r="937" spans="1:53" ht="18"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c r="AZ937" s="67"/>
      <c r="BA937" s="67"/>
    </row>
    <row r="938" spans="1:53" ht="18"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c r="AZ938" s="67"/>
      <c r="BA938" s="67"/>
    </row>
    <row r="939" spans="1:53" ht="18"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c r="AZ939" s="67"/>
      <c r="BA939" s="67"/>
    </row>
    <row r="940" spans="1:53" ht="18"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c r="AZ940" s="67"/>
      <c r="BA940" s="67"/>
    </row>
    <row r="941" spans="1:53" ht="18"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c r="AZ941" s="67"/>
      <c r="BA941" s="67"/>
    </row>
    <row r="942" spans="1:53" ht="18"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c r="AZ942" s="67"/>
      <c r="BA942" s="67"/>
    </row>
    <row r="943" spans="1:53" ht="18"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c r="AZ943" s="67"/>
      <c r="BA943" s="67"/>
    </row>
    <row r="944" spans="1:53" ht="18"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c r="AZ944" s="67"/>
      <c r="BA944" s="67"/>
    </row>
    <row r="945" spans="1:53" ht="18"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c r="AZ945" s="67"/>
      <c r="BA945" s="67"/>
    </row>
    <row r="946" spans="1:53" ht="18"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c r="AZ946" s="67"/>
      <c r="BA946" s="67"/>
    </row>
    <row r="947" spans="1:53" ht="18"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c r="AZ947" s="67"/>
      <c r="BA947" s="67"/>
    </row>
    <row r="948" spans="1:53" ht="18"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c r="AZ948" s="67"/>
      <c r="BA948" s="67"/>
    </row>
    <row r="949" spans="1:53" ht="18"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c r="AZ949" s="67"/>
      <c r="BA949" s="67"/>
    </row>
    <row r="950" spans="1:53" ht="18"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c r="AZ950" s="67"/>
      <c r="BA950" s="67"/>
    </row>
    <row r="951" spans="1:53" ht="18"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c r="AZ951" s="67"/>
      <c r="BA951" s="67"/>
    </row>
    <row r="952" spans="1:53" ht="18"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c r="AZ952" s="67"/>
      <c r="BA952" s="67"/>
    </row>
    <row r="953" spans="1:53" ht="18"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c r="AZ953" s="67"/>
      <c r="BA953" s="67"/>
    </row>
    <row r="954" spans="1:53" ht="18"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c r="AZ954" s="67"/>
      <c r="BA954" s="67"/>
    </row>
    <row r="955" spans="1:53" ht="18"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c r="AZ955" s="67"/>
      <c r="BA955" s="67"/>
    </row>
    <row r="956" spans="1:53" ht="18"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c r="AZ956" s="67"/>
      <c r="BA956" s="67"/>
    </row>
    <row r="957" spans="1:53" ht="18"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c r="AZ957" s="67"/>
      <c r="BA957" s="67"/>
    </row>
    <row r="958" spans="1:53" ht="18"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c r="AZ958" s="67"/>
      <c r="BA958" s="67"/>
    </row>
    <row r="959" spans="1:53" ht="18"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c r="AZ959" s="67"/>
      <c r="BA959" s="67"/>
    </row>
    <row r="960" spans="1:53" ht="18"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c r="AZ960" s="67"/>
      <c r="BA960" s="67"/>
    </row>
    <row r="961" spans="1:53" ht="18"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c r="AZ961" s="67"/>
      <c r="BA961" s="67"/>
    </row>
    <row r="962" spans="1:53" ht="18"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c r="AZ962" s="67"/>
      <c r="BA962" s="67"/>
    </row>
    <row r="963" spans="1:53" ht="18"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c r="AZ963" s="67"/>
      <c r="BA963" s="67"/>
    </row>
    <row r="964" spans="1:53" ht="18"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c r="AZ964" s="67"/>
      <c r="BA964" s="67"/>
    </row>
    <row r="965" spans="1:53" ht="18"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c r="AZ965" s="67"/>
      <c r="BA965" s="67"/>
    </row>
    <row r="966" spans="1:53" ht="18"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c r="AZ966" s="67"/>
      <c r="BA966" s="67"/>
    </row>
    <row r="967" spans="1:53" ht="18"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c r="AZ967" s="67"/>
      <c r="BA967" s="67"/>
    </row>
    <row r="968" spans="1:53" ht="18"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c r="AZ968" s="67"/>
      <c r="BA968" s="67"/>
    </row>
    <row r="969" spans="1:53" ht="18"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c r="AZ969" s="67"/>
      <c r="BA969" s="67"/>
    </row>
    <row r="970" spans="1:53" ht="18"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c r="AZ970" s="67"/>
      <c r="BA970" s="67"/>
    </row>
    <row r="971" spans="1:53" ht="18"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c r="AZ971" s="67"/>
      <c r="BA971" s="67"/>
    </row>
    <row r="972" spans="1:53" ht="18"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c r="AZ972" s="67"/>
      <c r="BA972" s="67"/>
    </row>
    <row r="973" spans="1:53" ht="18"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c r="AZ973" s="67"/>
      <c r="BA973" s="67"/>
    </row>
    <row r="974" spans="1:53" ht="18"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c r="AZ974" s="67"/>
      <c r="BA974" s="67"/>
    </row>
    <row r="975" spans="1:53" ht="18"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c r="AZ975" s="67"/>
      <c r="BA975" s="67"/>
    </row>
    <row r="976" spans="1:53" ht="18"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c r="AZ976" s="67"/>
      <c r="BA976" s="67"/>
    </row>
    <row r="977" spans="1:53" ht="18"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c r="AZ977" s="67"/>
      <c r="BA977" s="67"/>
    </row>
    <row r="978" spans="1:53" ht="18"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c r="AZ978" s="67"/>
      <c r="BA978" s="67"/>
    </row>
    <row r="979" spans="1:53" ht="18"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c r="AZ979" s="67"/>
      <c r="BA979" s="67"/>
    </row>
    <row r="980" spans="1:53" ht="18"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c r="AZ980" s="67"/>
      <c r="BA980" s="67"/>
    </row>
    <row r="981" spans="1:53" ht="18"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c r="AZ981" s="67"/>
      <c r="BA981" s="67"/>
    </row>
    <row r="982" spans="1:53" ht="18"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c r="AZ982" s="67"/>
      <c r="BA982" s="67"/>
    </row>
    <row r="983" spans="1:53" ht="18"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c r="AZ983" s="67"/>
      <c r="BA983" s="67"/>
    </row>
    <row r="984" spans="1:53" ht="18"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c r="AZ984" s="67"/>
      <c r="BA984" s="67"/>
    </row>
    <row r="985" spans="1:53" ht="18"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c r="AZ985" s="67"/>
      <c r="BA985" s="67"/>
    </row>
    <row r="986" spans="1:53" ht="18"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c r="AZ986" s="67"/>
      <c r="BA986" s="67"/>
    </row>
    <row r="987" spans="1:53" ht="18"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c r="AZ987" s="67"/>
      <c r="BA987" s="67"/>
    </row>
    <row r="988" spans="1:53" ht="18"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c r="AZ988" s="67"/>
      <c r="BA988" s="67"/>
    </row>
    <row r="989" spans="1:53" ht="18"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c r="AZ989" s="67"/>
      <c r="BA989" s="67"/>
    </row>
    <row r="990" spans="1:53" ht="18"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c r="AZ990" s="67"/>
      <c r="BA990" s="67"/>
    </row>
    <row r="991" spans="1:53" ht="18"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c r="AZ991" s="67"/>
      <c r="BA991" s="67"/>
    </row>
    <row r="992" spans="1:53" ht="18"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c r="AZ992" s="67"/>
      <c r="BA992" s="67"/>
    </row>
    <row r="993" spans="1:53" ht="18"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c r="AZ993" s="67"/>
      <c r="BA993" s="67"/>
    </row>
    <row r="994" spans="1:53" ht="18"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c r="AZ994" s="67"/>
      <c r="BA994" s="67"/>
    </row>
    <row r="995" spans="1:53" ht="18"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c r="AZ995" s="67"/>
      <c r="BA995" s="67"/>
    </row>
    <row r="996" spans="1:53" ht="18"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c r="AZ996" s="67"/>
      <c r="BA996" s="67"/>
    </row>
    <row r="997" spans="1:53" ht="18"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c r="AZ997" s="67"/>
      <c r="BA997" s="67"/>
    </row>
    <row r="998" spans="1:53" ht="18"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c r="AZ998" s="67"/>
      <c r="BA998" s="67"/>
    </row>
    <row r="999" spans="1:53" ht="18"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c r="AZ999" s="67"/>
      <c r="BA999" s="67"/>
    </row>
    <row r="1000" spans="1:53" ht="18"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c r="AZ1000" s="67"/>
      <c r="BA1000" s="67"/>
    </row>
  </sheetData>
  <phoneticPr fontId="30"/>
  <pageMargins left="0.7" right="0.7" top="0.75" bottom="0.75" header="0" footer="0"/>
  <pageSetup paperSize="9"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D1000"/>
  <sheetViews>
    <sheetView showGridLines="0" zoomScale="115" workbookViewId="0">
      <selection activeCell="C17" sqref="C17"/>
    </sheetView>
  </sheetViews>
  <sheetFormatPr defaultColWidth="14.42578125" defaultRowHeight="15" customHeight="1"/>
  <cols>
    <col min="1" max="1" width="3.7109375" customWidth="1"/>
    <col min="2" max="2" width="11.42578125" customWidth="1"/>
    <col min="3" max="3" width="15.7109375" customWidth="1"/>
    <col min="4" max="4" width="11.42578125" customWidth="1"/>
    <col min="5" max="5" width="14.7109375" customWidth="1"/>
    <col min="6" max="6" width="15.42578125" customWidth="1"/>
    <col min="7" max="7" width="32" customWidth="1"/>
    <col min="8" max="8" width="39.7109375" customWidth="1"/>
    <col min="9" max="9" width="28.7109375" customWidth="1"/>
    <col min="10" max="10" width="40.7109375" customWidth="1"/>
    <col min="11" max="11" width="34.7109375" customWidth="1"/>
    <col min="12" max="12" width="36.7109375" customWidth="1"/>
    <col min="13" max="13" width="33.140625" customWidth="1"/>
    <col min="14" max="14" width="37.140625" customWidth="1"/>
    <col min="15" max="15" width="23.7109375" customWidth="1"/>
    <col min="16" max="16" width="19.42578125" customWidth="1"/>
    <col min="17" max="17" width="25.140625" customWidth="1"/>
    <col min="18" max="18" width="40" customWidth="1"/>
    <col min="19" max="19" width="24.7109375" customWidth="1"/>
    <col min="20" max="20" width="23.7109375" customWidth="1"/>
    <col min="21" max="21" width="26.42578125" customWidth="1"/>
    <col min="22" max="22" width="27.7109375" customWidth="1"/>
    <col min="23" max="23" width="31.42578125" customWidth="1"/>
    <col min="24" max="24" width="11.7109375" customWidth="1"/>
    <col min="25" max="25" width="24.28515625" customWidth="1"/>
    <col min="26" max="26" width="23.7109375" customWidth="1"/>
    <col min="27" max="27" width="16.140625" customWidth="1"/>
    <col min="28" max="28" width="24.7109375" customWidth="1"/>
    <col min="29" max="29" width="23.7109375" customWidth="1"/>
    <col min="30" max="30" width="16.7109375" customWidth="1"/>
  </cols>
  <sheetData>
    <row r="1" spans="1:30"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row>
    <row r="2" spans="1:30" ht="18" customHeight="1">
      <c r="A2" s="67"/>
      <c r="B2" s="68" t="s">
        <v>340</v>
      </c>
      <c r="C2" s="69" t="s">
        <v>450</v>
      </c>
      <c r="D2" s="67"/>
      <c r="E2" s="70"/>
      <c r="F2" s="67"/>
      <c r="G2" s="67"/>
      <c r="H2" s="67"/>
      <c r="I2" s="67"/>
      <c r="J2" s="67"/>
      <c r="K2" s="67"/>
      <c r="L2" s="67"/>
      <c r="M2" s="67"/>
      <c r="N2" s="67"/>
      <c r="O2" s="67"/>
      <c r="P2" s="67"/>
      <c r="Q2" s="67"/>
      <c r="R2" s="67"/>
      <c r="S2" s="67"/>
      <c r="T2" s="67"/>
      <c r="U2" s="67"/>
      <c r="V2" s="67"/>
      <c r="W2" s="67"/>
      <c r="X2" s="67"/>
      <c r="Y2" s="67"/>
      <c r="Z2" s="67"/>
      <c r="AA2" s="67"/>
      <c r="AB2" s="67"/>
      <c r="AC2" s="67"/>
      <c r="AD2" s="67"/>
    </row>
    <row r="3" spans="1:30" ht="18" customHeight="1">
      <c r="A3" s="67"/>
      <c r="B3" s="68" t="s">
        <v>342</v>
      </c>
      <c r="C3" s="69" t="s">
        <v>451</v>
      </c>
      <c r="D3" s="67"/>
      <c r="E3" s="67"/>
      <c r="F3" s="67"/>
      <c r="G3" s="67"/>
      <c r="H3" s="67"/>
      <c r="I3" s="67"/>
      <c r="J3" s="67"/>
      <c r="K3" s="67"/>
      <c r="L3" s="67"/>
      <c r="M3" s="67"/>
      <c r="N3" s="67"/>
      <c r="O3" s="67"/>
      <c r="P3" s="67"/>
      <c r="Q3" s="67"/>
      <c r="R3" s="67"/>
      <c r="S3" s="67"/>
      <c r="T3" s="67"/>
      <c r="U3" s="67"/>
      <c r="V3" s="67"/>
      <c r="W3" s="67"/>
      <c r="X3" s="67"/>
      <c r="Y3" s="67"/>
      <c r="Z3" s="67"/>
      <c r="AA3" s="67"/>
      <c r="AB3" s="67"/>
      <c r="AC3" s="67"/>
      <c r="AD3" s="67"/>
    </row>
    <row r="4" spans="1:30" ht="18" customHeight="1">
      <c r="A4" s="67"/>
      <c r="B4" s="71" t="s">
        <v>344</v>
      </c>
      <c r="C4" s="71" t="s">
        <v>345</v>
      </c>
      <c r="D4" s="71" t="s">
        <v>452</v>
      </c>
      <c r="E4" s="71" t="s">
        <v>453</v>
      </c>
      <c r="F4" s="71" t="s">
        <v>454</v>
      </c>
      <c r="G4" s="71" t="s">
        <v>455</v>
      </c>
      <c r="H4" s="71" t="s">
        <v>456</v>
      </c>
      <c r="I4" s="71" t="s">
        <v>457</v>
      </c>
      <c r="J4" s="71" t="s">
        <v>78</v>
      </c>
      <c r="K4" s="71" t="s">
        <v>458</v>
      </c>
      <c r="L4" s="71" t="s">
        <v>459</v>
      </c>
      <c r="M4" s="71" t="s">
        <v>460</v>
      </c>
      <c r="N4" s="71" t="s">
        <v>461</v>
      </c>
      <c r="O4" s="71" t="s">
        <v>462</v>
      </c>
      <c r="P4" s="71" t="s">
        <v>463</v>
      </c>
      <c r="Q4" s="71" t="s">
        <v>464</v>
      </c>
      <c r="R4" s="71" t="s">
        <v>465</v>
      </c>
      <c r="S4" s="71" t="s">
        <v>466</v>
      </c>
      <c r="T4" s="71" t="s">
        <v>467</v>
      </c>
      <c r="U4" s="71" t="s">
        <v>468</v>
      </c>
      <c r="V4" s="71" t="s">
        <v>469</v>
      </c>
      <c r="W4" s="71" t="s">
        <v>470</v>
      </c>
      <c r="X4" s="71" t="s">
        <v>387</v>
      </c>
      <c r="Y4" s="71" t="s">
        <v>388</v>
      </c>
      <c r="Z4" s="71" t="s">
        <v>389</v>
      </c>
      <c r="AA4" s="71" t="s">
        <v>390</v>
      </c>
      <c r="AB4" s="71" t="s">
        <v>391</v>
      </c>
      <c r="AC4" s="71" t="s">
        <v>392</v>
      </c>
      <c r="AD4" s="71" t="s">
        <v>393</v>
      </c>
    </row>
    <row r="5" spans="1:30" ht="18" customHeight="1">
      <c r="A5" s="67"/>
      <c r="B5" s="72" t="s">
        <v>394</v>
      </c>
      <c r="C5" s="71" t="s">
        <v>395</v>
      </c>
      <c r="D5" s="71" t="s">
        <v>471</v>
      </c>
      <c r="E5" s="71" t="s">
        <v>472</v>
      </c>
      <c r="F5" s="71" t="s">
        <v>473</v>
      </c>
      <c r="G5" s="71" t="s">
        <v>474</v>
      </c>
      <c r="H5" s="71" t="s">
        <v>475</v>
      </c>
      <c r="I5" s="71" t="s">
        <v>476</v>
      </c>
      <c r="J5" s="71" t="s">
        <v>477</v>
      </c>
      <c r="K5" s="71" t="s">
        <v>478</v>
      </c>
      <c r="L5" s="71" t="s">
        <v>479</v>
      </c>
      <c r="M5" s="71" t="s">
        <v>480</v>
      </c>
      <c r="N5" s="71" t="s">
        <v>481</v>
      </c>
      <c r="O5" s="71" t="s">
        <v>482</v>
      </c>
      <c r="P5" s="71" t="s">
        <v>483</v>
      </c>
      <c r="Q5" s="71" t="s">
        <v>484</v>
      </c>
      <c r="R5" s="71" t="s">
        <v>485</v>
      </c>
      <c r="S5" s="71" t="s">
        <v>486</v>
      </c>
      <c r="T5" s="71" t="s">
        <v>487</v>
      </c>
      <c r="U5" s="71" t="s">
        <v>488</v>
      </c>
      <c r="V5" s="71" t="s">
        <v>489</v>
      </c>
      <c r="W5" s="71" t="s">
        <v>490</v>
      </c>
      <c r="X5" s="71" t="s">
        <v>439</v>
      </c>
      <c r="Y5" s="71" t="s">
        <v>440</v>
      </c>
      <c r="Z5" s="71" t="s">
        <v>441</v>
      </c>
      <c r="AA5" s="71" t="s">
        <v>442</v>
      </c>
      <c r="AB5" s="71" t="s">
        <v>443</v>
      </c>
      <c r="AC5" s="71" t="s">
        <v>444</v>
      </c>
      <c r="AD5" s="71" t="s">
        <v>445</v>
      </c>
    </row>
    <row r="6" spans="1:30" ht="18" customHeight="1">
      <c r="A6" s="67"/>
      <c r="B6" s="71" t="s">
        <v>446</v>
      </c>
      <c r="C6" s="71"/>
      <c r="D6" s="71"/>
      <c r="E6" s="71"/>
      <c r="F6" s="71"/>
      <c r="G6" s="71"/>
      <c r="H6" s="71"/>
      <c r="I6" s="71"/>
      <c r="J6" s="71"/>
      <c r="K6" s="71"/>
      <c r="L6" s="71"/>
      <c r="M6" s="71"/>
      <c r="N6" s="71"/>
      <c r="O6" s="71"/>
      <c r="P6" s="71"/>
      <c r="Q6" s="71"/>
      <c r="R6" s="71"/>
      <c r="S6" s="71"/>
      <c r="T6" s="71"/>
      <c r="U6" s="71"/>
      <c r="V6" s="71"/>
      <c r="W6" s="71"/>
      <c r="X6" s="71"/>
      <c r="Y6" s="71"/>
      <c r="Z6" s="71"/>
      <c r="AA6" s="71"/>
      <c r="AB6" s="71"/>
      <c r="AC6" s="71"/>
      <c r="AD6" s="71"/>
    </row>
    <row r="7" spans="1:30" ht="18" customHeight="1">
      <c r="A7" s="67"/>
      <c r="B7" s="69" t="s">
        <v>447</v>
      </c>
      <c r="C7" s="73" t="str">
        <f>"'"&amp;プロジェクトデータ!$C$4&amp;"'"</f>
        <v>'80001'</v>
      </c>
      <c r="D7" s="74" t="s">
        <v>491</v>
      </c>
      <c r="E7" s="74" t="s">
        <v>492</v>
      </c>
      <c r="F7" s="74" t="s">
        <v>493</v>
      </c>
      <c r="G7" s="74" t="s">
        <v>491</v>
      </c>
      <c r="H7" s="74" t="s">
        <v>491</v>
      </c>
      <c r="I7" s="75" t="s">
        <v>494</v>
      </c>
      <c r="J7" s="42" t="str">
        <f>"'"&amp;TEXT(プロジェクトデータ!C19,"yyyy/mm/dd")&amp;"'"</f>
        <v>'2024/01/26'</v>
      </c>
      <c r="K7" s="42" t="str">
        <f>"'"&amp;TEXT(プロジェクトデータ!C20,"yyyy/mm/dd")&amp;"'"</f>
        <v>'2024/03/24'</v>
      </c>
      <c r="L7" s="74" t="s">
        <v>494</v>
      </c>
      <c r="M7" s="74" t="s">
        <v>494</v>
      </c>
      <c r="N7" s="74" t="s">
        <v>495</v>
      </c>
      <c r="O7" s="76" t="s">
        <v>448</v>
      </c>
      <c r="P7" s="76" t="s">
        <v>448</v>
      </c>
      <c r="Q7" s="76" t="s">
        <v>448</v>
      </c>
      <c r="R7" s="74" t="s">
        <v>496</v>
      </c>
      <c r="S7" s="77">
        <f>プロジェクトデータ!C21</f>
        <v>1</v>
      </c>
      <c r="T7" s="76" t="s">
        <v>448</v>
      </c>
      <c r="U7" s="76" t="s">
        <v>448</v>
      </c>
      <c r="V7" s="76" t="s">
        <v>448</v>
      </c>
      <c r="W7" s="76" t="s">
        <v>448</v>
      </c>
      <c r="X7" s="74" t="s">
        <v>497</v>
      </c>
      <c r="Y7" s="49" t="str">
        <f t="shared" ref="Y7:Y10" si="0">"'COMMON'"</f>
        <v>'COMMON'</v>
      </c>
      <c r="Z7" s="69" t="s">
        <v>449</v>
      </c>
      <c r="AA7" s="49" t="str">
        <f t="shared" ref="AA7:AB10" si="1">"'COMMON'"</f>
        <v>'COMMON'</v>
      </c>
      <c r="AB7" s="49" t="str">
        <f t="shared" si="1"/>
        <v>'COMMON'</v>
      </c>
      <c r="AC7" s="69" t="s">
        <v>449</v>
      </c>
      <c r="AD7" s="49" t="str">
        <f t="shared" ref="AD7:AD10" si="2">"'COMMON'"</f>
        <v>'COMMON'</v>
      </c>
    </row>
    <row r="8" spans="1:30" ht="18" customHeight="1">
      <c r="A8" s="67"/>
      <c r="B8" s="69" t="s">
        <v>498</v>
      </c>
      <c r="C8" s="73" t="str">
        <f>"'"&amp;プロジェクトデータ!$C$4&amp;"'"</f>
        <v>'80001'</v>
      </c>
      <c r="D8" s="74" t="s">
        <v>499</v>
      </c>
      <c r="E8" s="74" t="s">
        <v>500</v>
      </c>
      <c r="F8" s="74" t="s">
        <v>501</v>
      </c>
      <c r="G8" s="74" t="s">
        <v>491</v>
      </c>
      <c r="H8" s="74" t="s">
        <v>491</v>
      </c>
      <c r="I8" s="75" t="s">
        <v>494</v>
      </c>
      <c r="J8" s="42" t="str">
        <f>"'"&amp;TEXT(プロジェクトデータ!D19,"yyyy/mm/dd")&amp;"'"</f>
        <v>'2024/01/26'</v>
      </c>
      <c r="K8" s="42" t="str">
        <f>"'"&amp;TEXT(プロジェクトデータ!D20,"yyyy/mm/dd")&amp;"'"</f>
        <v>'2024/04/05'</v>
      </c>
      <c r="L8" s="74" t="s">
        <v>494</v>
      </c>
      <c r="M8" s="74" t="s">
        <v>494</v>
      </c>
      <c r="N8" s="74" t="s">
        <v>495</v>
      </c>
      <c r="O8" s="76" t="s">
        <v>448</v>
      </c>
      <c r="P8" s="76" t="s">
        <v>448</v>
      </c>
      <c r="Q8" s="76" t="s">
        <v>448</v>
      </c>
      <c r="R8" s="74" t="s">
        <v>496</v>
      </c>
      <c r="S8" s="77">
        <f>プロジェクトデータ!D21</f>
        <v>1</v>
      </c>
      <c r="T8" s="76" t="s">
        <v>448</v>
      </c>
      <c r="U8" s="76" t="s">
        <v>448</v>
      </c>
      <c r="V8" s="76" t="s">
        <v>448</v>
      </c>
      <c r="W8" s="76" t="s">
        <v>448</v>
      </c>
      <c r="X8" s="74" t="s">
        <v>497</v>
      </c>
      <c r="Y8" s="49" t="str">
        <f t="shared" si="0"/>
        <v>'COMMON'</v>
      </c>
      <c r="Z8" s="69" t="s">
        <v>449</v>
      </c>
      <c r="AA8" s="49" t="str">
        <f t="shared" si="1"/>
        <v>'COMMON'</v>
      </c>
      <c r="AB8" s="49" t="str">
        <f t="shared" si="1"/>
        <v>'COMMON'</v>
      </c>
      <c r="AC8" s="69" t="s">
        <v>449</v>
      </c>
      <c r="AD8" s="49" t="str">
        <f t="shared" si="2"/>
        <v>'COMMON'</v>
      </c>
    </row>
    <row r="9" spans="1:30" ht="18" customHeight="1">
      <c r="A9" s="67"/>
      <c r="B9" s="69" t="s">
        <v>502</v>
      </c>
      <c r="C9" s="73" t="str">
        <f>"'"&amp;プロジェクトデータ!$C$4&amp;"'"</f>
        <v>'80001'</v>
      </c>
      <c r="D9" s="74" t="s">
        <v>503</v>
      </c>
      <c r="E9" s="74" t="s">
        <v>504</v>
      </c>
      <c r="F9" s="74" t="s">
        <v>505</v>
      </c>
      <c r="G9" s="74" t="s">
        <v>491</v>
      </c>
      <c r="H9" s="74" t="s">
        <v>491</v>
      </c>
      <c r="I9" s="75" t="s">
        <v>494</v>
      </c>
      <c r="J9" s="42" t="str">
        <f>"'"&amp;TEXT(プロジェクトデータ!G19,"yyyy/mm/dd")&amp;"'"</f>
        <v>'2023/05/12'</v>
      </c>
      <c r="K9" s="42" t="str">
        <f>"'"&amp;TEXT(プロジェクトデータ!G20,"yyyy/mm/dd")&amp;"'"</f>
        <v>'2023/05/11'</v>
      </c>
      <c r="L9" s="74" t="s">
        <v>494</v>
      </c>
      <c r="M9" s="74" t="s">
        <v>494</v>
      </c>
      <c r="N9" s="74" t="s">
        <v>495</v>
      </c>
      <c r="O9" s="76" t="s">
        <v>448</v>
      </c>
      <c r="P9" s="76" t="s">
        <v>448</v>
      </c>
      <c r="Q9" s="76" t="s">
        <v>448</v>
      </c>
      <c r="R9" s="74" t="s">
        <v>496</v>
      </c>
      <c r="S9" s="77">
        <f>プロジェクトデータ!G21</f>
        <v>0</v>
      </c>
      <c r="T9" s="76" t="s">
        <v>448</v>
      </c>
      <c r="U9" s="76" t="s">
        <v>448</v>
      </c>
      <c r="V9" s="76" t="s">
        <v>448</v>
      </c>
      <c r="W9" s="76" t="s">
        <v>448</v>
      </c>
      <c r="X9" s="74" t="s">
        <v>497</v>
      </c>
      <c r="Y9" s="49" t="str">
        <f t="shared" si="0"/>
        <v>'COMMON'</v>
      </c>
      <c r="Z9" s="69" t="s">
        <v>449</v>
      </c>
      <c r="AA9" s="49" t="str">
        <f t="shared" si="1"/>
        <v>'COMMON'</v>
      </c>
      <c r="AB9" s="49" t="str">
        <f t="shared" si="1"/>
        <v>'COMMON'</v>
      </c>
      <c r="AC9" s="69" t="s">
        <v>449</v>
      </c>
      <c r="AD9" s="49" t="str">
        <f t="shared" si="2"/>
        <v>'COMMON'</v>
      </c>
    </row>
    <row r="10" spans="1:30" ht="18" customHeight="1">
      <c r="A10" s="67"/>
      <c r="B10" s="69" t="s">
        <v>506</v>
      </c>
      <c r="C10" s="73" t="str">
        <f>"'"&amp;プロジェクトデータ!$C$4&amp;"'"</f>
        <v>'80001'</v>
      </c>
      <c r="D10" s="74" t="s">
        <v>507</v>
      </c>
      <c r="E10" s="74" t="s">
        <v>508</v>
      </c>
      <c r="F10" s="74" t="s">
        <v>509</v>
      </c>
      <c r="G10" s="74" t="s">
        <v>491</v>
      </c>
      <c r="H10" s="74" t="s">
        <v>491</v>
      </c>
      <c r="I10" s="75" t="s">
        <v>494</v>
      </c>
      <c r="J10" s="42" t="str">
        <f>"'"&amp;TEXT(プロジェクトデータ!H19,"yyyy/mm/dd")&amp;"'"</f>
        <v>'2024/05/31'</v>
      </c>
      <c r="K10" s="42" t="str">
        <f>"'"&amp;TEXT(プロジェクトデータ!G20,"yyyy/mm/dd")&amp;"'"</f>
        <v>'2023/05/11'</v>
      </c>
      <c r="L10" s="74" t="s">
        <v>494</v>
      </c>
      <c r="M10" s="74" t="s">
        <v>494</v>
      </c>
      <c r="N10" s="74" t="s">
        <v>495</v>
      </c>
      <c r="O10" s="76" t="s">
        <v>448</v>
      </c>
      <c r="P10" s="76" t="s">
        <v>448</v>
      </c>
      <c r="Q10" s="76" t="s">
        <v>448</v>
      </c>
      <c r="R10" s="74" t="s">
        <v>496</v>
      </c>
      <c r="S10" s="77">
        <f>プロジェクトデータ!H21</f>
        <v>2</v>
      </c>
      <c r="T10" s="76" t="s">
        <v>448</v>
      </c>
      <c r="U10" s="76" t="s">
        <v>448</v>
      </c>
      <c r="V10" s="76" t="s">
        <v>448</v>
      </c>
      <c r="W10" s="76" t="s">
        <v>448</v>
      </c>
      <c r="X10" s="74" t="s">
        <v>497</v>
      </c>
      <c r="Y10" s="49" t="str">
        <f t="shared" si="0"/>
        <v>'COMMON'</v>
      </c>
      <c r="Z10" s="69" t="s">
        <v>449</v>
      </c>
      <c r="AA10" s="49" t="str">
        <f t="shared" si="1"/>
        <v>'COMMON'</v>
      </c>
      <c r="AB10" s="49" t="str">
        <f t="shared" si="1"/>
        <v>'COMMON'</v>
      </c>
      <c r="AC10" s="69" t="s">
        <v>449</v>
      </c>
      <c r="AD10" s="49" t="str">
        <f t="shared" si="2"/>
        <v>'COMMON'</v>
      </c>
    </row>
    <row r="11" spans="1:30" ht="18" customHeight="1">
      <c r="A11" s="67"/>
      <c r="B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row>
    <row r="12" spans="1:30" ht="18" customHeight="1">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row>
    <row r="13" spans="1:30" ht="18" customHeight="1">
      <c r="A13" s="67"/>
      <c r="B13" s="67"/>
      <c r="C13" s="70" t="str">
        <f t="shared" ref="C13:C15" si="3">"REPLACE INTO "&amp;$C$3&amp;" ("&amp;_xlfn.TEXTJOIN(",",FALSE,$C$5:$AD$5)&amp;") VALUES ("&amp;_xlfn.TEXTJOIN(",",FALSE,C7:AD7)&amp;");"</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1','001','入居説明会','1','1','','2024/01/26','2024/03/24','','','オンライン変更受付を停止しております。',NULL,NULL,NULL,'予約変更は下記お問合せ先までご連絡ください。',1,NULL,NULL,NULL,NULL,'0','COMMON',CURRENT_TIMESTAMP,'COMMON','COMMON',CURRENT_TIMESTAMP,'COMMON');</v>
      </c>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row>
    <row r="14" spans="1:30" ht="18" customHeight="1">
      <c r="A14" s="67"/>
      <c r="B14" s="67"/>
      <c r="C14" s="70" t="str">
        <f t="shared" si="3"/>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2','002','内覧会','1','1','','2024/01/26','2024/04/05','','','オンライン変更受付を停止しております。',NULL,NULL,NULL,'予約変更は下記お問合せ先までご連絡ください。',1,NULL,NULL,NULL,NULL,'0','COMMON',CURRENT_TIMESTAMP,'COMMON','COMMON',CURRENT_TIMESTAMP,'COMMON');</v>
      </c>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row>
    <row r="15" spans="1:30" ht="18" customHeight="1">
      <c r="A15" s="67"/>
      <c r="B15" s="67"/>
      <c r="C15" s="70" t="str">
        <f t="shared" si="3"/>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3','003','確認会','1','1','','2023/05/12','2023/05/11','','','オンライン変更受付を停止しております。',NULL,NULL,NULL,'予約変更は下記お問合せ先までご連絡ください。',0,NULL,NULL,NULL,NULL,'0','COMMON',CURRENT_TIMESTAMP,'COMMON','COMMON',CURRENT_TIMESTAMP,'COMMON');</v>
      </c>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row>
    <row r="16" spans="1:30" ht="18" customHeight="1">
      <c r="A16" s="67"/>
      <c r="B16" s="67"/>
      <c r="C16" s="70" t="str">
        <f>"REPLACE INTO "&amp;$C$3&amp;" ("&amp;_xlfn.TEXTJOIN(",",FALSE,$C$5:$AD$5)&amp;") VALUES ("&amp;_xlfn.TEXTJOIN(",",FALSE,C10:AD10)&amp;");"</f>
        <v>REPLACE INTO EVENT (PROJECT_ID,EVENT_ID,EVENT_TYPE,EVENT_NAME,CUSTOMER_CAN_USE,CUSTOMER_CAN_CHANGE_RESERVE,RESERVE_CHANGE_START,ONLINE_CHANGE_RECEPTION_START,ONLINE_RECEPTION_DEADLINE,ONLINE_RECEPTION_STOP_FROM,ONLINE_RECEPTION_STOP_TO,ONLINE_RECEPTION_STOP_MEMO,PRE_RESERVE_MEMO,RESERVE_MEMO,POST_RESERVE_MEMO,CAN_NOT_CHANGE_RESERVE_MEMO,LAST_DISPLAY_VALUE,REMINDER_MAIL,REMINDER_SEND_DATE,REMINDER_SENT_FLAG,PLURAL_RESERVE_MESSAGE,DEL_FLAG,CREATE_PROGRAM_ID,CREATE_DATE,CREATE_USER,UPDATE_PROGRAM_ID,UPDATE_DATE,UPDATE_USER) VALUES ('80001','4','004','引渡会','1','1','','2024/05/31','2023/05/11','','','オンライン変更受付を停止しております。',NULL,NULL,NULL,'予約変更は下記お問合せ先までご連絡ください。',2,NULL,NULL,NULL,NULL,'0','COMMON',CURRENT_TIMESTAMP,'COMMON','COMMON',CURRENT_TIMESTAMP,'COMMON');</v>
      </c>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row>
    <row r="17" spans="1:30" ht="18"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row>
    <row r="18" spans="1:30" ht="18"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c r="AA18" s="67"/>
      <c r="AB18" s="67"/>
      <c r="AC18" s="67"/>
      <c r="AD18" s="67"/>
    </row>
    <row r="19" spans="1:30" ht="18"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row>
    <row r="20" spans="1:30" ht="18"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c r="AA20" s="67"/>
      <c r="AB20" s="67"/>
      <c r="AC20" s="67"/>
      <c r="AD20" s="67"/>
    </row>
    <row r="21" spans="1:30" ht="18"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row>
    <row r="22" spans="1:30" ht="18"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row>
    <row r="23" spans="1:30" ht="18"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row>
    <row r="24" spans="1:30" ht="18"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row>
    <row r="25" spans="1:30" ht="18"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row>
    <row r="26" spans="1:30" ht="18"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row>
    <row r="27" spans="1:30" ht="18"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row>
    <row r="28" spans="1:30" ht="18"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row>
    <row r="29" spans="1:30" ht="18"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row>
    <row r="30" spans="1:30" ht="18"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row>
    <row r="31" spans="1:30" ht="18"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row>
    <row r="32" spans="1:30" ht="18"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row>
    <row r="33" spans="1:30" ht="18"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row>
    <row r="34" spans="1:30" ht="18"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row>
    <row r="35" spans="1:30" ht="18"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row>
    <row r="36" spans="1:30" ht="18"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row>
    <row r="37" spans="1:30" ht="18"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row>
    <row r="38" spans="1:30" ht="18"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row>
    <row r="39" spans="1:30" ht="18"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row>
    <row r="40" spans="1:30" ht="18"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row>
    <row r="41" spans="1:30" ht="18"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row>
    <row r="42" spans="1:30" ht="18"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row>
    <row r="43" spans="1:30" ht="18"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row>
    <row r="44" spans="1:30" ht="18"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row>
    <row r="45" spans="1:30" ht="18"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row>
    <row r="46" spans="1:30" ht="18"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row>
    <row r="47" spans="1:30" ht="18"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row>
    <row r="48" spans="1:30" ht="18"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row>
    <row r="49" spans="1:30" ht="18"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row>
    <row r="50" spans="1:30" ht="18"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row>
    <row r="51" spans="1:30" ht="18"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row>
    <row r="52" spans="1:30" ht="18"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row>
    <row r="53" spans="1:30" ht="18"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row>
    <row r="54" spans="1:30" ht="18"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row>
    <row r="55" spans="1:30" ht="18"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row>
    <row r="56" spans="1:30" ht="18"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row>
    <row r="57" spans="1:30" ht="18"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row>
    <row r="58" spans="1:30" ht="18"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row>
    <row r="59" spans="1:30" ht="18"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row>
    <row r="60" spans="1:30" ht="18"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row>
    <row r="61" spans="1:30" ht="18"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row>
    <row r="62" spans="1:30" ht="18"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row>
    <row r="63" spans="1:30" ht="18"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row>
    <row r="64" spans="1:30" ht="18"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row>
    <row r="65" spans="1:30" ht="18"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row>
    <row r="66" spans="1:30" ht="18"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row>
    <row r="67" spans="1:30" ht="18"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row>
    <row r="68" spans="1:30" ht="18"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row>
    <row r="69" spans="1:30" ht="18"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row>
    <row r="70" spans="1:30" ht="18"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row>
    <row r="71" spans="1:30" ht="18"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row>
    <row r="72" spans="1:30" ht="18"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c r="AA72" s="67"/>
      <c r="AB72" s="67"/>
      <c r="AC72" s="67"/>
      <c r="AD72" s="67"/>
    </row>
    <row r="73" spans="1:30" ht="18"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row>
    <row r="74" spans="1:30" ht="18"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row>
    <row r="75" spans="1:30" ht="18"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row>
    <row r="76" spans="1:30" ht="18"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row>
    <row r="77" spans="1:30" ht="18"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row>
    <row r="78" spans="1:30" ht="18"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row>
    <row r="79" spans="1:30" ht="18"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row>
    <row r="80" spans="1:30" ht="18"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row>
    <row r="81" spans="1:30" ht="18"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row>
    <row r="82" spans="1:30" ht="18"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row>
    <row r="83" spans="1:30" ht="18"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row>
    <row r="84" spans="1:30" ht="18"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row>
    <row r="85" spans="1:30" ht="18"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row>
    <row r="86" spans="1:30" ht="18"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row>
    <row r="87" spans="1:30" ht="18"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row>
    <row r="88" spans="1:30" ht="18"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row>
    <row r="89" spans="1:30" ht="18"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row>
    <row r="90" spans="1:30" ht="18"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row>
    <row r="91" spans="1:30" ht="18"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row>
    <row r="92" spans="1:30" ht="18"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row>
    <row r="93" spans="1:30" ht="18"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row>
    <row r="94" spans="1:30" ht="18"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row>
    <row r="95" spans="1:30" ht="18"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row>
    <row r="96" spans="1:30" ht="18"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row>
    <row r="97" spans="1:30" ht="18"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row>
    <row r="98" spans="1:30" ht="18"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row>
    <row r="99" spans="1:30" ht="18"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row>
    <row r="100" spans="1:30" ht="18"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row>
    <row r="101" spans="1:30" ht="18"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row>
    <row r="102" spans="1:30" ht="18"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row>
    <row r="103" spans="1:30" ht="18"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row>
    <row r="104" spans="1:30" ht="18"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row>
    <row r="105" spans="1:30" ht="18"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row>
    <row r="106" spans="1:30" ht="18"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row>
    <row r="107" spans="1:30" ht="18"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row>
    <row r="108" spans="1:30" ht="18"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row>
    <row r="109" spans="1:30" ht="18"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row>
    <row r="110" spans="1:30" ht="18"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row>
    <row r="111" spans="1:30" ht="18"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row>
    <row r="112" spans="1:30" ht="18"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row>
    <row r="113" spans="1:30" ht="18"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row>
    <row r="114" spans="1:30" ht="18"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row>
    <row r="115" spans="1:30" ht="18"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row>
    <row r="116" spans="1:30" ht="18"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c r="AA116" s="67"/>
      <c r="AB116" s="67"/>
      <c r="AC116" s="67"/>
      <c r="AD116" s="67"/>
    </row>
    <row r="117" spans="1:30" ht="18"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c r="AB117" s="67"/>
      <c r="AC117" s="67"/>
      <c r="AD117" s="67"/>
    </row>
    <row r="118" spans="1:30" ht="18"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c r="AA118" s="67"/>
      <c r="AB118" s="67"/>
      <c r="AC118" s="67"/>
      <c r="AD118" s="67"/>
    </row>
    <row r="119" spans="1:30" ht="18"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row>
    <row r="120" spans="1:30" ht="18"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row>
    <row r="121" spans="1:30" ht="18"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row>
    <row r="122" spans="1:30" ht="18"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row>
    <row r="123" spans="1:30" ht="18"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c r="AA123" s="67"/>
      <c r="AB123" s="67"/>
      <c r="AC123" s="67"/>
      <c r="AD123" s="67"/>
    </row>
    <row r="124" spans="1:30" ht="18"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row>
    <row r="125" spans="1:30" ht="18"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row>
    <row r="126" spans="1:30" ht="18"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row>
    <row r="127" spans="1:30" ht="18"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row>
    <row r="128" spans="1:30" ht="18"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row>
    <row r="129" spans="1:30" ht="18"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row>
    <row r="130" spans="1:30" ht="18"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row>
    <row r="131" spans="1:30" ht="18"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row>
    <row r="132" spans="1:30" ht="18"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row>
    <row r="133" spans="1:30" ht="18"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row>
    <row r="134" spans="1:30" ht="18"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row>
    <row r="135" spans="1:30" ht="18"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row>
    <row r="136" spans="1:30" ht="18"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row>
    <row r="137" spans="1:30" ht="18"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row>
    <row r="138" spans="1:30" ht="18"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row>
    <row r="139" spans="1:30" ht="18"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row>
    <row r="140" spans="1:30" ht="18"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row>
    <row r="141" spans="1:30" ht="18"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row>
    <row r="142" spans="1:30" ht="18"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row>
    <row r="143" spans="1:30" ht="18"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c r="AA143" s="67"/>
      <c r="AB143" s="67"/>
      <c r="AC143" s="67"/>
      <c r="AD143" s="67"/>
    </row>
    <row r="144" spans="1:30" ht="18"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row>
    <row r="145" spans="1:30" ht="18"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row>
    <row r="146" spans="1:30" ht="18"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row>
    <row r="147" spans="1:30" ht="18"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row>
    <row r="148" spans="1:30" ht="18"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c r="AA148" s="67"/>
      <c r="AB148" s="67"/>
      <c r="AC148" s="67"/>
      <c r="AD148" s="67"/>
    </row>
    <row r="149" spans="1:30" ht="18"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row>
    <row r="150" spans="1:30" ht="18"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row>
    <row r="151" spans="1:30" ht="18"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row>
    <row r="152" spans="1:30" ht="18"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row>
    <row r="153" spans="1:30" ht="18"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row>
    <row r="154" spans="1:30" ht="18"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row>
    <row r="155" spans="1:30" ht="18"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row>
    <row r="156" spans="1:30" ht="18"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row>
    <row r="157" spans="1:30" ht="18"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row>
    <row r="158" spans="1:30" ht="18"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row>
    <row r="159" spans="1:30" ht="18"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row>
    <row r="160" spans="1:30" ht="18"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row>
    <row r="161" spans="1:30" ht="18"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row>
    <row r="162" spans="1:30" ht="18"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row>
    <row r="163" spans="1:30" ht="18"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row>
    <row r="164" spans="1:30" ht="18"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row>
    <row r="165" spans="1:30" ht="18"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row>
    <row r="166" spans="1:30" ht="18"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row>
    <row r="167" spans="1:30" ht="18"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row>
    <row r="168" spans="1:30" ht="18"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row>
    <row r="169" spans="1:30" ht="18"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row>
    <row r="170" spans="1:30" ht="18"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row>
    <row r="171" spans="1:30" ht="18"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row>
    <row r="172" spans="1:30" ht="18"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row>
    <row r="173" spans="1:30" ht="18"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row>
    <row r="174" spans="1:30" ht="18"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row>
    <row r="175" spans="1:30" ht="18"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row>
    <row r="176" spans="1:30" ht="18"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row>
    <row r="177" spans="1:30" ht="18"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row>
    <row r="178" spans="1:30" ht="18"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row>
    <row r="179" spans="1:30" ht="18"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row>
    <row r="180" spans="1:30" ht="18"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row>
    <row r="181" spans="1:30" ht="18"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row>
    <row r="182" spans="1:30" ht="18"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row>
    <row r="183" spans="1:30" ht="18"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row>
    <row r="184" spans="1:30" ht="18"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row>
    <row r="185" spans="1:30" ht="18"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row>
    <row r="186" spans="1:30" ht="18"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row>
    <row r="187" spans="1:30" ht="18"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row>
    <row r="188" spans="1:30" ht="18"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row>
    <row r="189" spans="1:30" ht="18"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row>
    <row r="190" spans="1:30" ht="18"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row>
    <row r="191" spans="1:30" ht="18"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row>
    <row r="192" spans="1:30" ht="18"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row>
    <row r="193" spans="1:30" ht="18"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row>
    <row r="194" spans="1:30" ht="18"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row>
    <row r="195" spans="1:30" ht="18"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row>
    <row r="196" spans="1:30" ht="18"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row>
    <row r="197" spans="1:30" ht="18"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row>
    <row r="198" spans="1:30" ht="18"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row>
    <row r="199" spans="1:30" ht="18"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row>
    <row r="200" spans="1:30" ht="18"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row>
    <row r="201" spans="1:30" ht="18"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c r="AD201" s="67"/>
    </row>
    <row r="202" spans="1:30" ht="18"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row>
    <row r="203" spans="1:30" ht="18"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row>
    <row r="204" spans="1:30" ht="18"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row>
    <row r="205" spans="1:30" ht="18"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row>
    <row r="206" spans="1:30" ht="18"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row>
    <row r="207" spans="1:30" ht="18"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row>
    <row r="208" spans="1:30" ht="18"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row>
    <row r="209" spans="1:30" ht="18"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row>
    <row r="210" spans="1:30" ht="18"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row>
    <row r="211" spans="1:30" ht="18"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row>
    <row r="212" spans="1:30" ht="18"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row>
    <row r="213" spans="1:30" ht="18"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c r="AD213" s="67"/>
    </row>
    <row r="214" spans="1:30" ht="18"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c r="AD214" s="67"/>
    </row>
    <row r="215" spans="1:30" ht="18"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row>
    <row r="216" spans="1:30" ht="18"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c r="AD216" s="67"/>
    </row>
    <row r="217" spans="1:30" ht="18"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row>
    <row r="218" spans="1:30" ht="18"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row>
    <row r="219" spans="1:30" ht="18"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row>
    <row r="220" spans="1:30" ht="18"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row>
    <row r="221" spans="1:30" ht="18"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row>
    <row r="222" spans="1:30" ht="18"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row>
    <row r="223" spans="1:30" ht="18"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row>
    <row r="224" spans="1:30" ht="18"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row>
    <row r="225" spans="1:30" ht="18"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row>
    <row r="226" spans="1:30" ht="18"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row>
    <row r="227" spans="1:30" ht="18"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row>
    <row r="228" spans="1:30" ht="18"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row>
    <row r="229" spans="1:30" ht="18"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row>
    <row r="230" spans="1:30" ht="18"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row>
    <row r="231" spans="1:30" ht="18"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row>
    <row r="232" spans="1:30" ht="18"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row>
    <row r="233" spans="1:30" ht="18"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row>
    <row r="234" spans="1:30" ht="18"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row>
    <row r="235" spans="1:30" ht="18"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row>
    <row r="236" spans="1:30" ht="18"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row>
    <row r="237" spans="1:30" ht="18"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row>
    <row r="238" spans="1:30" ht="18"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row>
    <row r="239" spans="1:30" ht="18"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row>
    <row r="240" spans="1:30" ht="18"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row>
    <row r="241" spans="1:30" ht="18"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row>
    <row r="242" spans="1:30" ht="18"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row>
    <row r="243" spans="1:30" ht="18"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row>
    <row r="244" spans="1:30" ht="18"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row>
    <row r="245" spans="1:30" ht="18"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row>
    <row r="246" spans="1:30" ht="18"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row>
    <row r="247" spans="1:30" ht="18"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row>
    <row r="248" spans="1:30" ht="18"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row>
    <row r="249" spans="1:30" ht="18"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row>
    <row r="250" spans="1:30" ht="18"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row>
    <row r="251" spans="1:30" ht="18"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row>
    <row r="252" spans="1:30" ht="18"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row>
    <row r="253" spans="1:30" ht="18"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row>
    <row r="254" spans="1:30" ht="18"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row>
    <row r="255" spans="1:30" ht="18"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row>
    <row r="256" spans="1:30" ht="18"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row>
    <row r="257" spans="1:30" ht="18"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row>
    <row r="258" spans="1:30" ht="18"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row>
    <row r="259" spans="1:30" ht="18"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row>
    <row r="260" spans="1:30" ht="18"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row>
    <row r="261" spans="1:30" ht="18"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row>
    <row r="262" spans="1:30" ht="18"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row>
    <row r="263" spans="1:30" ht="18"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row>
    <row r="264" spans="1:30" ht="18"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row>
    <row r="265" spans="1:30" ht="18"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row>
    <row r="266" spans="1:30" ht="18"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row>
    <row r="267" spans="1:30" ht="18"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row>
    <row r="268" spans="1:30" ht="18"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row>
    <row r="269" spans="1:30" ht="18"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row>
    <row r="270" spans="1:30" ht="18"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row>
    <row r="271" spans="1:30" ht="18"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row>
    <row r="272" spans="1:30" ht="18"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row>
    <row r="273" spans="1:30" ht="18"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row>
    <row r="274" spans="1:30" ht="18"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row>
    <row r="275" spans="1:30" ht="18"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row>
    <row r="276" spans="1:30" ht="18"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row>
    <row r="277" spans="1:30" ht="18"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row>
    <row r="278" spans="1:30" ht="18"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row>
    <row r="279" spans="1:30" ht="18"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row>
    <row r="280" spans="1:30" ht="18"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row>
    <row r="281" spans="1:30" ht="18"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row>
    <row r="282" spans="1:30" ht="18"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row>
    <row r="283" spans="1:30" ht="18"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row>
    <row r="284" spans="1:30" ht="18"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row>
    <row r="285" spans="1:30" ht="18"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row>
    <row r="286" spans="1:30" ht="18"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row>
    <row r="287" spans="1:30" ht="18"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row>
    <row r="288" spans="1:30" ht="18"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row>
    <row r="289" spans="1:30" ht="18"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row>
    <row r="290" spans="1:30" ht="18"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row>
    <row r="291" spans="1:30" ht="18"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row>
    <row r="292" spans="1:30" ht="18"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row>
    <row r="293" spans="1:30" ht="18"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row>
    <row r="294" spans="1:30" ht="18"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row>
    <row r="295" spans="1:30" ht="18"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row>
    <row r="296" spans="1:30" ht="18"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row>
    <row r="297" spans="1:30" ht="18"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row>
    <row r="298" spans="1:30" ht="18"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row>
    <row r="299" spans="1:30" ht="18"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row>
    <row r="300" spans="1:30" ht="18"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row>
    <row r="301" spans="1:30" ht="18"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row>
    <row r="302" spans="1:30" ht="18"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row>
    <row r="303" spans="1:30" ht="18"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row>
    <row r="304" spans="1:30" ht="18"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row>
    <row r="305" spans="1:30" ht="18"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row>
    <row r="306" spans="1:30" ht="18"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row>
    <row r="307" spans="1:30" ht="18"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row>
    <row r="308" spans="1:30" ht="18"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row>
    <row r="309" spans="1:30" ht="18"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row>
    <row r="310" spans="1:30" ht="18"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row>
    <row r="311" spans="1:30" ht="18"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row>
    <row r="312" spans="1:30" ht="18"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row>
    <row r="313" spans="1:30" ht="18"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row>
    <row r="314" spans="1:30" ht="18"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row>
    <row r="315" spans="1:30" ht="18"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row>
    <row r="316" spans="1:30" ht="18"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row>
    <row r="317" spans="1:30" ht="18"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row>
    <row r="318" spans="1:30" ht="18"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row>
    <row r="319" spans="1:30" ht="18"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row>
    <row r="320" spans="1:30" ht="18"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row>
    <row r="321" spans="1:30" ht="18"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row>
    <row r="322" spans="1:30" ht="18"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row>
    <row r="323" spans="1:30" ht="18"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row>
    <row r="324" spans="1:30" ht="18"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row>
    <row r="325" spans="1:30" ht="18"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row>
    <row r="326" spans="1:30" ht="18"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row>
    <row r="327" spans="1:30" ht="18"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row>
    <row r="328" spans="1:30" ht="18"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row>
    <row r="329" spans="1:30" ht="18"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row>
    <row r="330" spans="1:30" ht="18"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row>
    <row r="331" spans="1:30" ht="18"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row>
    <row r="332" spans="1:30" ht="18"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row>
    <row r="333" spans="1:30" ht="18"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row>
    <row r="334" spans="1:30" ht="18"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row>
    <row r="335" spans="1:30" ht="18"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row>
    <row r="336" spans="1:30" ht="18"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row>
    <row r="337" spans="1:30" ht="18"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row>
    <row r="338" spans="1:30" ht="18"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row>
    <row r="339" spans="1:30" ht="18"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row>
    <row r="340" spans="1:30" ht="18"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row>
    <row r="341" spans="1:30" ht="18"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row>
    <row r="342" spans="1:30" ht="18"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row>
    <row r="343" spans="1:30" ht="18"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row>
    <row r="344" spans="1:30" ht="18"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row>
    <row r="345" spans="1:30" ht="18"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row>
    <row r="346" spans="1:30" ht="18"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row>
    <row r="347" spans="1:30" ht="18"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row>
    <row r="348" spans="1:30" ht="18"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row>
    <row r="349" spans="1:30" ht="18"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row>
    <row r="350" spans="1:30" ht="18"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row>
    <row r="351" spans="1:30" ht="18"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row>
    <row r="352" spans="1:30" ht="18"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row>
    <row r="353" spans="1:30" ht="18"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row>
    <row r="354" spans="1:30" ht="18"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row>
    <row r="355" spans="1:30" ht="18"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row>
    <row r="356" spans="1:30" ht="18"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row>
    <row r="357" spans="1:30" ht="18"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row>
    <row r="358" spans="1:30" ht="18"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row>
    <row r="359" spans="1:30" ht="18"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row>
    <row r="360" spans="1:30" ht="18"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row>
    <row r="361" spans="1:30" ht="18"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row>
    <row r="362" spans="1:30" ht="18"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row>
    <row r="363" spans="1:30" ht="18"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row>
    <row r="364" spans="1:30" ht="18"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row>
    <row r="365" spans="1:30" ht="18"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row>
    <row r="366" spans="1:30" ht="18"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row>
    <row r="367" spans="1:30" ht="18"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row>
    <row r="368" spans="1:30" ht="18"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row>
    <row r="369" spans="1:30" ht="18"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row>
    <row r="370" spans="1:30" ht="18"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row>
    <row r="371" spans="1:30" ht="18"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row>
    <row r="372" spans="1:30" ht="18"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row>
    <row r="373" spans="1:30" ht="18"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row>
    <row r="374" spans="1:30" ht="18"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row>
    <row r="375" spans="1:30" ht="18"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row>
    <row r="376" spans="1:30" ht="18"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row>
    <row r="377" spans="1:30" ht="18"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row>
    <row r="378" spans="1:30" ht="18"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row>
    <row r="379" spans="1:30" ht="18"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row>
    <row r="380" spans="1:30" ht="18"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row>
    <row r="381" spans="1:30" ht="18"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row>
    <row r="382" spans="1:30" ht="18"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row>
    <row r="383" spans="1:30" ht="18"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row>
    <row r="384" spans="1:30" ht="18"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row>
    <row r="385" spans="1:30" ht="18"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row>
    <row r="386" spans="1:30" ht="18"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row>
    <row r="387" spans="1:30" ht="18"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row>
    <row r="388" spans="1:30" ht="18"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row>
    <row r="389" spans="1:30" ht="18"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row>
    <row r="390" spans="1:30" ht="18"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row>
    <row r="391" spans="1:30" ht="18"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row>
    <row r="392" spans="1:30" ht="18"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row>
    <row r="393" spans="1:30" ht="18"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row>
    <row r="394" spans="1:30" ht="18"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row>
    <row r="395" spans="1:30" ht="18"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row>
    <row r="396" spans="1:30" ht="18"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row>
    <row r="397" spans="1:30" ht="18"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row>
    <row r="398" spans="1:30" ht="18"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row>
    <row r="399" spans="1:30" ht="18"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row>
    <row r="400" spans="1:30" ht="18"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row>
    <row r="401" spans="1:30" ht="18"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row>
    <row r="402" spans="1:30" ht="18"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row>
    <row r="403" spans="1:30" ht="18"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row>
    <row r="404" spans="1:30" ht="18"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row>
    <row r="405" spans="1:30" ht="18"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row>
    <row r="406" spans="1:30" ht="18"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row>
    <row r="407" spans="1:30" ht="18"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row>
    <row r="408" spans="1:30" ht="18"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row>
    <row r="409" spans="1:30" ht="18"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row>
    <row r="410" spans="1:30" ht="18"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row>
    <row r="411" spans="1:30" ht="18"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row>
    <row r="412" spans="1:30" ht="18"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row>
    <row r="413" spans="1:30" ht="18"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row>
    <row r="414" spans="1:30" ht="18"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row>
    <row r="415" spans="1:30"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row>
    <row r="416" spans="1:30"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row>
    <row r="417" spans="1:30"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row>
    <row r="418" spans="1:30"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row>
    <row r="419" spans="1:30"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row>
    <row r="420" spans="1:30"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row>
    <row r="421" spans="1:30"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row>
    <row r="422" spans="1:30"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row>
    <row r="423" spans="1:30"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row>
    <row r="424" spans="1:30"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row>
    <row r="425" spans="1:30"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row>
    <row r="426" spans="1:30"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row>
    <row r="427" spans="1:30"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row>
    <row r="428" spans="1:30"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row>
    <row r="429" spans="1:30"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row>
    <row r="430" spans="1:30"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row>
    <row r="431" spans="1:30"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row>
    <row r="432" spans="1:30"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row>
    <row r="433" spans="1:30"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row>
    <row r="434" spans="1:30"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row>
    <row r="435" spans="1:30"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row>
    <row r="436" spans="1:30"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row>
    <row r="437" spans="1:30"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row>
    <row r="438" spans="1:30"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row>
    <row r="439" spans="1:30"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row>
    <row r="440" spans="1:30"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row>
    <row r="441" spans="1:30"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row>
    <row r="442" spans="1:30"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row>
    <row r="443" spans="1:30"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row>
    <row r="444" spans="1:30"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row>
    <row r="445" spans="1:30"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row>
    <row r="446" spans="1:30"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row>
    <row r="447" spans="1:30"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row>
    <row r="448" spans="1:30"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row>
    <row r="449" spans="1:30"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row>
    <row r="450" spans="1:30"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row>
    <row r="451" spans="1:30"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row>
    <row r="452" spans="1:30"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row>
    <row r="453" spans="1:30"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row>
    <row r="454" spans="1:30"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row>
    <row r="455" spans="1:30"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row>
    <row r="456" spans="1:30"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row>
    <row r="457" spans="1:30"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row>
    <row r="458" spans="1:30"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row>
    <row r="459" spans="1:30"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row>
    <row r="460" spans="1:30"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row>
    <row r="461" spans="1:30"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row>
    <row r="462" spans="1:30"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row>
    <row r="463" spans="1:30"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row>
    <row r="464" spans="1:30"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row>
    <row r="465" spans="1:30"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row>
    <row r="466" spans="1:30"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row>
    <row r="467" spans="1:30"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row>
    <row r="468" spans="1:30"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row>
    <row r="469" spans="1:30"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row>
    <row r="470" spans="1:30"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row>
    <row r="471" spans="1:30"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row>
    <row r="472" spans="1:30"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row>
    <row r="473" spans="1:30"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row>
    <row r="474" spans="1:30"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row>
    <row r="475" spans="1:30"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row>
    <row r="476" spans="1:30"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row>
    <row r="477" spans="1:30"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row>
    <row r="478" spans="1:30"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row>
    <row r="479" spans="1:30"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row>
    <row r="480" spans="1:30"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row>
    <row r="481" spans="1:30"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row>
    <row r="482" spans="1:30"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row>
    <row r="483" spans="1:30"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row>
    <row r="484" spans="1:30"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row>
    <row r="485" spans="1:30"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row>
    <row r="486" spans="1:30"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row>
    <row r="487" spans="1:30"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row>
    <row r="488" spans="1:30"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row>
    <row r="489" spans="1:30"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row>
    <row r="490" spans="1:30"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row>
    <row r="491" spans="1:30"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row>
    <row r="492" spans="1:30"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row>
    <row r="493" spans="1:30"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row>
    <row r="494" spans="1:30"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row>
    <row r="495" spans="1:30"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row>
    <row r="496" spans="1:30"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row>
    <row r="497" spans="1:30"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row>
    <row r="498" spans="1:30"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row>
    <row r="499" spans="1:30"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row>
    <row r="500" spans="1:30"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row>
    <row r="501" spans="1:30"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row>
    <row r="502" spans="1:30"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row>
    <row r="503" spans="1:30"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row>
    <row r="504" spans="1:30"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row>
    <row r="505" spans="1:30"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row>
    <row r="506" spans="1:30"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row>
    <row r="507" spans="1:30"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row>
    <row r="508" spans="1:30"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row>
    <row r="509" spans="1:30"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row>
    <row r="510" spans="1:30"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row>
    <row r="511" spans="1:30"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row>
    <row r="512" spans="1:30"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row>
    <row r="513" spans="1:30"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row>
    <row r="514" spans="1:30"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row>
    <row r="515" spans="1:30"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row>
    <row r="516" spans="1:30"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row>
    <row r="517" spans="1:30"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row>
    <row r="518" spans="1:30"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row>
    <row r="519" spans="1:30"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row>
    <row r="520" spans="1:30"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row>
    <row r="521" spans="1:30"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row>
    <row r="522" spans="1:30"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row>
    <row r="523" spans="1:30"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row>
    <row r="524" spans="1:30"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row>
    <row r="525" spans="1:30"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row>
    <row r="526" spans="1:30"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row>
    <row r="527" spans="1:30"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row>
    <row r="528" spans="1:30"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row>
    <row r="529" spans="1:30"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row>
    <row r="530" spans="1:30"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row>
    <row r="531" spans="1:30"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row>
    <row r="532" spans="1:30"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row>
    <row r="533" spans="1:30"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row>
    <row r="534" spans="1:30"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row>
    <row r="535" spans="1:30"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row>
    <row r="536" spans="1:30"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row>
    <row r="537" spans="1:30"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row>
    <row r="538" spans="1:30"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row>
    <row r="539" spans="1:30"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row>
    <row r="540" spans="1:30"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row>
    <row r="541" spans="1:30"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row>
    <row r="542" spans="1:30"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row>
    <row r="543" spans="1:30"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row>
    <row r="544" spans="1:30"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row>
    <row r="545" spans="1:30"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row>
    <row r="546" spans="1:30"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row>
    <row r="547" spans="1:30"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row>
    <row r="548" spans="1:30"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row>
    <row r="549" spans="1:30"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row>
    <row r="550" spans="1:30"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row>
    <row r="551" spans="1:30"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row>
    <row r="552" spans="1:30"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row>
    <row r="553" spans="1:30"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row>
    <row r="554" spans="1:30"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row>
    <row r="555" spans="1:30"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row>
    <row r="556" spans="1:30"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row>
    <row r="557" spans="1:30"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row>
    <row r="558" spans="1:30"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row>
    <row r="559" spans="1:30"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row>
    <row r="560" spans="1:30"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row>
    <row r="561" spans="1:30"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row>
    <row r="562" spans="1:30"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row>
    <row r="563" spans="1:30"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row>
    <row r="564" spans="1:30"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row>
    <row r="565" spans="1:30"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row>
    <row r="566" spans="1:30"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row>
    <row r="567" spans="1:30"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row>
    <row r="568" spans="1:30"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row>
    <row r="569" spans="1:30"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row>
    <row r="570" spans="1:30"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row>
    <row r="571" spans="1:30"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row>
    <row r="572" spans="1:30"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row>
    <row r="573" spans="1:30"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row>
    <row r="574" spans="1:30"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row>
    <row r="575" spans="1:30"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row>
    <row r="576" spans="1:30"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row>
    <row r="577" spans="1:30"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row>
    <row r="578" spans="1:30"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row>
    <row r="579" spans="1:30"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row>
    <row r="580" spans="1:30"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row>
    <row r="581" spans="1:30"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row>
    <row r="582" spans="1:30"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row>
    <row r="583" spans="1:30"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row>
    <row r="584" spans="1:30"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row>
    <row r="585" spans="1:30"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row>
    <row r="586" spans="1:30"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row>
    <row r="587" spans="1:30"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row>
    <row r="588" spans="1:30"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row>
    <row r="589" spans="1:30"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row>
    <row r="590" spans="1:30"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row>
    <row r="591" spans="1:30"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row>
    <row r="592" spans="1:30"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row>
    <row r="593" spans="1:30"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row>
    <row r="594" spans="1:30"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row>
    <row r="595" spans="1:30"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row>
    <row r="596" spans="1:30"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row>
    <row r="597" spans="1:30"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row>
    <row r="598" spans="1:30"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row>
    <row r="599" spans="1:30"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row>
    <row r="600" spans="1:30"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row>
    <row r="601" spans="1:30"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row>
    <row r="602" spans="1:30"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row>
    <row r="603" spans="1:30"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row>
    <row r="604" spans="1:30"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row>
    <row r="605" spans="1:30"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row>
    <row r="606" spans="1:30"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row>
    <row r="607" spans="1:30"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row>
    <row r="608" spans="1:30"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row>
    <row r="609" spans="1:30"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row>
    <row r="610" spans="1:30"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row>
    <row r="611" spans="1:30"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row>
    <row r="612" spans="1:30"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row>
    <row r="613" spans="1:30"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row>
    <row r="614" spans="1:30"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row>
    <row r="615" spans="1:30"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row>
    <row r="616" spans="1:30"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row>
    <row r="617" spans="1:30"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row>
    <row r="618" spans="1:30"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row>
    <row r="619" spans="1:30"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row>
    <row r="620" spans="1:30"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row>
    <row r="621" spans="1:30"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row>
    <row r="622" spans="1:30"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row>
    <row r="623" spans="1:30"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row>
    <row r="624" spans="1:30"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row>
    <row r="625" spans="1:30"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row>
    <row r="626" spans="1:30"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row>
    <row r="627" spans="1:30"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row>
    <row r="628" spans="1:30"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row>
    <row r="629" spans="1:30"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row>
    <row r="630" spans="1:30"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row>
    <row r="631" spans="1:30"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row>
    <row r="632" spans="1:30"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row>
    <row r="633" spans="1:30"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row>
    <row r="634" spans="1:30"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row>
    <row r="635" spans="1:30"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row>
    <row r="636" spans="1:30"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row>
    <row r="637" spans="1:30"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row>
    <row r="638" spans="1:30"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row>
    <row r="639" spans="1:30"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row>
    <row r="640" spans="1:30"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row>
    <row r="641" spans="1:30"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row>
    <row r="642" spans="1:30"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row>
    <row r="643" spans="1:30"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row>
    <row r="644" spans="1:30"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row>
    <row r="645" spans="1:30"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row>
    <row r="646" spans="1:30"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row>
    <row r="647" spans="1:30"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row>
    <row r="648" spans="1:30"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row>
    <row r="649" spans="1:30"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row>
    <row r="650" spans="1:30"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row>
    <row r="651" spans="1:30"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row>
    <row r="652" spans="1:30"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row>
    <row r="653" spans="1:30"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row>
    <row r="654" spans="1:30"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row>
    <row r="655" spans="1:30"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row>
    <row r="656" spans="1:30"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row>
    <row r="657" spans="1:30"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row>
    <row r="658" spans="1:30"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row>
    <row r="659" spans="1:30"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row>
    <row r="660" spans="1:30"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row>
    <row r="661" spans="1:30"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row>
    <row r="662" spans="1:30"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row>
    <row r="663" spans="1:30"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row>
    <row r="664" spans="1:30"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row>
    <row r="665" spans="1:30"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row>
    <row r="666" spans="1:30"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row>
    <row r="667" spans="1:30"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row>
    <row r="668" spans="1:30"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row>
    <row r="669" spans="1:30"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row>
    <row r="670" spans="1:30"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row>
    <row r="671" spans="1:30"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row>
    <row r="672" spans="1:30"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row>
    <row r="673" spans="1:30"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row>
    <row r="674" spans="1:30"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row>
    <row r="675" spans="1:30"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row>
    <row r="676" spans="1:30"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row>
    <row r="677" spans="1:30"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row>
    <row r="678" spans="1:30"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row>
    <row r="679" spans="1:30"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row>
    <row r="680" spans="1:30"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row>
    <row r="681" spans="1:30"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row>
    <row r="682" spans="1:30"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row>
    <row r="683" spans="1:30"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row>
    <row r="684" spans="1:30"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row>
    <row r="685" spans="1:30"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row>
    <row r="686" spans="1:30"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row>
    <row r="687" spans="1:30"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row>
    <row r="688" spans="1:30"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row>
    <row r="689" spans="1:30"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row>
    <row r="690" spans="1:30"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row>
    <row r="691" spans="1:30"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row>
    <row r="692" spans="1:30"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row>
    <row r="693" spans="1:30"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row>
    <row r="694" spans="1:30"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row>
    <row r="695" spans="1:30"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row>
    <row r="696" spans="1:30"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row>
    <row r="697" spans="1:30"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row>
    <row r="698" spans="1:30"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row>
    <row r="699" spans="1:30"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row>
    <row r="700" spans="1:30"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row>
    <row r="701" spans="1:30"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row>
    <row r="702" spans="1:30"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row>
    <row r="703" spans="1:30"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row>
    <row r="704" spans="1:30"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row>
    <row r="705" spans="1:30"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row>
    <row r="706" spans="1:30"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row>
    <row r="707" spans="1:30"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row>
    <row r="708" spans="1:30"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row>
    <row r="709" spans="1:30"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row>
    <row r="710" spans="1:30"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row>
    <row r="711" spans="1:30"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row>
    <row r="712" spans="1:30"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row>
    <row r="713" spans="1:30"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row>
    <row r="714" spans="1:30"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row>
    <row r="715" spans="1:30"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row>
    <row r="716" spans="1:30"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row>
    <row r="717" spans="1:30"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row>
    <row r="718" spans="1:30"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row>
    <row r="719" spans="1:30"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row>
    <row r="720" spans="1:30"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row>
    <row r="721" spans="1:30"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row>
    <row r="722" spans="1:30"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row>
    <row r="723" spans="1:30"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row>
    <row r="724" spans="1:30"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row>
    <row r="725" spans="1:30"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row>
    <row r="726" spans="1:30"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row>
    <row r="727" spans="1:30"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row>
    <row r="728" spans="1:30"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row>
    <row r="729" spans="1:30"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row>
    <row r="730" spans="1:30"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row>
    <row r="731" spans="1:30"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row>
    <row r="732" spans="1:30"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row>
    <row r="733" spans="1:30"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row>
    <row r="734" spans="1:30"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row>
    <row r="735" spans="1:30"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row>
    <row r="736" spans="1:30"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row>
    <row r="737" spans="1:30"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row>
    <row r="738" spans="1:30"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row>
    <row r="739" spans="1:30"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row>
    <row r="740" spans="1:30"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row>
    <row r="741" spans="1:30"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row>
    <row r="742" spans="1:30"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row>
    <row r="743" spans="1:30"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row>
    <row r="744" spans="1:30"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row>
    <row r="745" spans="1:30"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row>
    <row r="746" spans="1:30"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row>
    <row r="747" spans="1:30"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row>
    <row r="748" spans="1:30"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row>
    <row r="749" spans="1:30"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row>
    <row r="750" spans="1:30"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row>
    <row r="751" spans="1:30"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row>
    <row r="752" spans="1:30"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row>
    <row r="753" spans="1:30"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row>
    <row r="754" spans="1:30"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row>
    <row r="755" spans="1:30"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row>
    <row r="756" spans="1:30"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row>
    <row r="757" spans="1:30"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row>
    <row r="758" spans="1:30"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row>
    <row r="759" spans="1:30"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row>
    <row r="760" spans="1:30"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row>
    <row r="761" spans="1:30"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row>
    <row r="762" spans="1:30"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row>
    <row r="763" spans="1:30"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row>
    <row r="764" spans="1:30"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row>
    <row r="765" spans="1:30"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row>
    <row r="766" spans="1:30"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row>
    <row r="767" spans="1:30"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row>
    <row r="768" spans="1:30"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row>
    <row r="769" spans="1:30"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row>
    <row r="770" spans="1:30"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row>
    <row r="771" spans="1:30"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row>
    <row r="772" spans="1:30"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row>
    <row r="773" spans="1:30"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row>
    <row r="774" spans="1:30"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row>
    <row r="775" spans="1:30"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row>
    <row r="776" spans="1:30"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row>
    <row r="777" spans="1:30"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row>
    <row r="778" spans="1:30"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row>
    <row r="779" spans="1:30"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row>
    <row r="780" spans="1:30"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row>
    <row r="781" spans="1:30"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row>
    <row r="782" spans="1:30"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row>
    <row r="783" spans="1:30"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row>
    <row r="784" spans="1:30"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row>
    <row r="785" spans="1:30"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row>
    <row r="786" spans="1:30"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row>
    <row r="787" spans="1:30"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row>
    <row r="788" spans="1:30"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row>
    <row r="789" spans="1:30"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row>
    <row r="790" spans="1:30"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row>
    <row r="791" spans="1:30"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row>
    <row r="792" spans="1:30"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row>
    <row r="793" spans="1:30"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row>
    <row r="794" spans="1:30"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row>
    <row r="795" spans="1:30"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row>
    <row r="796" spans="1:30"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row>
    <row r="797" spans="1:30"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row>
    <row r="798" spans="1:30"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row>
    <row r="799" spans="1:30"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row>
    <row r="800" spans="1:30"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row>
    <row r="801" spans="1:30"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row>
    <row r="802" spans="1:30"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row>
    <row r="803" spans="1:30"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row>
    <row r="804" spans="1:30"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row>
    <row r="805" spans="1:30"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row>
    <row r="806" spans="1:30"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row>
    <row r="807" spans="1:30"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row>
    <row r="808" spans="1:30"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row>
    <row r="809" spans="1:30"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row>
    <row r="810" spans="1:30"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row>
    <row r="811" spans="1:30"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row>
    <row r="812" spans="1:30"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row>
    <row r="813" spans="1:30"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row>
    <row r="814" spans="1:30"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row>
    <row r="815" spans="1:30"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row>
    <row r="816" spans="1:30"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row>
    <row r="817" spans="1:30"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row>
    <row r="818" spans="1:30"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row>
    <row r="819" spans="1:30"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row>
    <row r="820" spans="1:30"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row>
    <row r="821" spans="1:30"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row>
    <row r="822" spans="1:30"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row>
    <row r="823" spans="1:30"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row>
    <row r="824" spans="1:30"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row>
    <row r="825" spans="1:30"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row>
    <row r="826" spans="1:30"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row>
    <row r="827" spans="1:30"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row>
    <row r="828" spans="1:30"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row>
    <row r="829" spans="1:30"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row>
    <row r="830" spans="1:30"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row>
    <row r="831" spans="1:30"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row>
    <row r="832" spans="1:30"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row>
    <row r="833" spans="1:30"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row>
    <row r="834" spans="1:30"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row>
    <row r="835" spans="1:30"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row>
    <row r="836" spans="1:30"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row>
    <row r="837" spans="1:30"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row>
    <row r="838" spans="1:30"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row>
    <row r="839" spans="1:30"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row>
    <row r="840" spans="1:30"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row>
    <row r="841" spans="1:30"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row>
    <row r="842" spans="1:30"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row>
    <row r="843" spans="1:30"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row>
    <row r="844" spans="1:30"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row>
    <row r="845" spans="1:30"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row>
    <row r="846" spans="1:30"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row>
    <row r="847" spans="1:30"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row>
    <row r="848" spans="1:30"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row>
    <row r="849" spans="1:30"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row>
    <row r="850" spans="1:30"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row>
    <row r="851" spans="1:30"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row>
    <row r="852" spans="1:30"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row>
    <row r="853" spans="1:30"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row>
    <row r="854" spans="1:30"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row>
    <row r="855" spans="1:30"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row>
    <row r="856" spans="1:30"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row>
    <row r="857" spans="1:30"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row>
    <row r="858" spans="1:30"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row>
    <row r="859" spans="1:30"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row>
    <row r="860" spans="1:30"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row>
    <row r="861" spans="1:30"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row>
    <row r="862" spans="1:30"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row>
    <row r="863" spans="1:30"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row>
    <row r="864" spans="1:30"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row>
    <row r="865" spans="1:30"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row>
    <row r="866" spans="1:30"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row>
    <row r="867" spans="1:30"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row>
    <row r="868" spans="1:30"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row>
    <row r="869" spans="1:30"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row>
    <row r="870" spans="1:30"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row>
    <row r="871" spans="1:30"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row>
    <row r="872" spans="1:30"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row>
    <row r="873" spans="1:30"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row>
    <row r="874" spans="1:30"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row>
    <row r="875" spans="1:30"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row>
    <row r="876" spans="1:30"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row>
    <row r="877" spans="1:30"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row>
    <row r="878" spans="1:30"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row>
    <row r="879" spans="1:30"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row>
    <row r="880" spans="1:30"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row>
    <row r="881" spans="1:30"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row>
    <row r="882" spans="1:30"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row>
    <row r="883" spans="1:30"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row>
    <row r="884" spans="1:30"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row>
    <row r="885" spans="1:30"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row>
    <row r="886" spans="1:30"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row>
    <row r="887" spans="1:30"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row>
    <row r="888" spans="1:30"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row>
    <row r="889" spans="1:30"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row>
    <row r="890" spans="1:30"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row>
    <row r="891" spans="1:30"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row>
    <row r="892" spans="1:30"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row>
    <row r="893" spans="1:30"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row>
    <row r="894" spans="1:30"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row>
    <row r="895" spans="1:30"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row>
    <row r="896" spans="1:30"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row>
    <row r="897" spans="1:30"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row>
    <row r="898" spans="1:30"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row>
    <row r="899" spans="1:30"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row>
    <row r="900" spans="1:30"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row>
    <row r="901" spans="1:30"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row>
    <row r="902" spans="1:30"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row>
    <row r="903" spans="1:30"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row>
    <row r="904" spans="1:30"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row>
    <row r="905" spans="1:30"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row>
    <row r="906" spans="1:30"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row>
    <row r="907" spans="1:30"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row>
    <row r="908" spans="1:30"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row>
    <row r="909" spans="1:30"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row>
    <row r="910" spans="1:30"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row>
    <row r="911" spans="1:30"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row>
    <row r="912" spans="1:30"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row>
    <row r="913" spans="1:30"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row>
    <row r="914" spans="1:30"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row>
    <row r="915" spans="1:30"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row>
    <row r="916" spans="1:30"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row>
    <row r="917" spans="1:30"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row>
    <row r="918" spans="1:30"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row>
    <row r="919" spans="1:30"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row>
    <row r="920" spans="1:30"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row>
    <row r="921" spans="1:30"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row>
    <row r="922" spans="1:30"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row>
    <row r="923" spans="1:30"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row>
    <row r="924" spans="1:30"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row>
    <row r="925" spans="1:30"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row>
    <row r="926" spans="1:30"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row>
    <row r="927" spans="1:30"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row>
    <row r="928" spans="1:30"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row>
    <row r="929" spans="1:30"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row>
    <row r="930" spans="1:30"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row>
    <row r="931" spans="1:30"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row>
    <row r="932" spans="1:30"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row>
    <row r="933" spans="1:30"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row>
    <row r="934" spans="1:30" ht="18"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row>
    <row r="935" spans="1:30" ht="18"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row>
    <row r="936" spans="1:30" ht="18"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row>
    <row r="937" spans="1:30" ht="18"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row>
    <row r="938" spans="1:30" ht="18"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row>
    <row r="939" spans="1:30" ht="18"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row>
    <row r="940" spans="1:30" ht="18"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row>
    <row r="941" spans="1:30" ht="18"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row>
    <row r="942" spans="1:30" ht="18"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row>
    <row r="943" spans="1:30" ht="18"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row>
    <row r="944" spans="1:30" ht="18"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row>
    <row r="945" spans="1:30" ht="18"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row>
    <row r="946" spans="1:30" ht="18"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row>
    <row r="947" spans="1:30" ht="18"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row>
    <row r="948" spans="1:30" ht="18"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row>
    <row r="949" spans="1:30" ht="18"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row>
    <row r="950" spans="1:30" ht="18"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row>
    <row r="951" spans="1:30" ht="18"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row>
    <row r="952" spans="1:30" ht="18"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row>
    <row r="953" spans="1:30" ht="18"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row>
    <row r="954" spans="1:30" ht="18"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row>
    <row r="955" spans="1:30" ht="18"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row>
    <row r="956" spans="1:30" ht="18"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row>
    <row r="957" spans="1:30" ht="18"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row>
    <row r="958" spans="1:30" ht="18"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row>
    <row r="959" spans="1:30" ht="18"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row>
    <row r="960" spans="1:30" ht="18"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row>
    <row r="961" spans="1:30" ht="18"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row>
    <row r="962" spans="1:30" ht="18"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row>
    <row r="963" spans="1:30" ht="18"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row>
    <row r="964" spans="1:30" ht="18"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row>
    <row r="965" spans="1:30" ht="18"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row>
    <row r="966" spans="1:30" ht="18"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row>
    <row r="967" spans="1:30" ht="18"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row>
    <row r="968" spans="1:30" ht="18"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row>
    <row r="969" spans="1:30" ht="18"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row>
    <row r="970" spans="1:30" ht="18"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row>
    <row r="971" spans="1:30" ht="18"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row>
    <row r="972" spans="1:30" ht="18"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row>
    <row r="973" spans="1:30" ht="18"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row>
    <row r="974" spans="1:30" ht="18"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row>
    <row r="975" spans="1:30" ht="18"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row>
    <row r="976" spans="1:30" ht="18"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row>
    <row r="977" spans="1:30" ht="18"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row>
    <row r="978" spans="1:30" ht="18"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row>
    <row r="979" spans="1:30" ht="18"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row>
    <row r="980" spans="1:30" ht="18"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row>
    <row r="981" spans="1:30" ht="18"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row>
    <row r="982" spans="1:30" ht="18"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row>
    <row r="983" spans="1:30" ht="18"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row>
    <row r="984" spans="1:30" ht="18"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row>
    <row r="985" spans="1:30" ht="18"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row>
    <row r="986" spans="1:30" ht="18"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row>
    <row r="987" spans="1:30" ht="18"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row>
    <row r="988" spans="1:30" ht="18"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row>
    <row r="989" spans="1:30" ht="18"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row>
    <row r="990" spans="1:30" ht="18"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row>
    <row r="991" spans="1:30" ht="18"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row>
    <row r="992" spans="1:30" ht="18"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row>
    <row r="993" spans="1:30" ht="18"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row>
    <row r="994" spans="1:30" ht="18"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row>
    <row r="995" spans="1:30" ht="18"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row>
    <row r="996" spans="1:30" ht="18"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row>
    <row r="997" spans="1:30" ht="18"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row>
    <row r="998" spans="1:30" ht="18"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row>
    <row r="999" spans="1:30" ht="18"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row>
    <row r="1000" spans="1:30" ht="18"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row>
  </sheetData>
  <phoneticPr fontId="30"/>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A933"/>
  <sheetViews>
    <sheetView showGridLines="0" topLeftCell="O209" zoomScale="216" workbookViewId="0">
      <selection activeCell="A114" sqref="A114:XFD114"/>
    </sheetView>
  </sheetViews>
  <sheetFormatPr defaultColWidth="14.42578125" defaultRowHeight="15" customHeight="1"/>
  <cols>
    <col min="1" max="1" width="3.7109375" customWidth="1"/>
    <col min="2" max="2" width="11.42578125" customWidth="1"/>
    <col min="3" max="3" width="22" customWidth="1"/>
    <col min="4" max="4" width="11.42578125" customWidth="1"/>
    <col min="5" max="5" width="19" customWidth="1"/>
    <col min="6" max="6" width="18.7109375" customWidth="1"/>
    <col min="7" max="7" width="13.140625" customWidth="1"/>
    <col min="8" max="9" width="24.140625" customWidth="1"/>
    <col min="10" max="10" width="18.7109375" customWidth="1"/>
    <col min="11" max="11" width="19.140625" customWidth="1"/>
    <col min="12" max="12" width="28.140625" customWidth="1"/>
    <col min="13" max="13" width="27.140625" customWidth="1"/>
    <col min="14" max="14" width="11.7109375" customWidth="1"/>
    <col min="15" max="15" width="24.28515625" customWidth="1"/>
    <col min="16" max="16" width="23.7109375" customWidth="1"/>
    <col min="17" max="17" width="16.140625" customWidth="1"/>
    <col min="18" max="18" width="24.7109375" customWidth="1"/>
    <col min="19" max="19" width="23.7109375" customWidth="1"/>
    <col min="20" max="20" width="16.7109375" customWidth="1"/>
    <col min="21" max="26" width="3.7109375" customWidth="1"/>
  </cols>
  <sheetData>
    <row r="1" spans="1:27"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row>
    <row r="2" spans="1:27" ht="18" customHeight="1">
      <c r="A2" s="67"/>
      <c r="B2" s="68" t="s">
        <v>340</v>
      </c>
      <c r="C2" s="69" t="s">
        <v>510</v>
      </c>
      <c r="D2" s="67"/>
      <c r="E2" s="70" t="str">
        <f>"INSERT INTO "&amp;$C$3&amp;" ("&amp;_xlfn.TEXTJOIN(",",FALSE,$C$5:$T$5)&amp;") VALUES ("&amp;_xlfn.TEXTJOIN(",",FALSE,C7:T7)&amp;");"</f>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('80001','101',NULL,'0','0','','','','','0','','0','COMMON',CURRENT_TIMESTAMP,'COMMON','COMMON',CURRENT_TIMESTAMP,'COMMON');</v>
      </c>
      <c r="F2" s="67"/>
      <c r="G2" s="67"/>
      <c r="H2" s="67"/>
      <c r="I2" s="67"/>
      <c r="J2" s="67"/>
      <c r="K2" s="67"/>
      <c r="L2" s="67"/>
      <c r="M2" s="67"/>
      <c r="N2" s="67"/>
      <c r="O2" s="67"/>
      <c r="P2" s="67"/>
      <c r="Q2" s="67"/>
      <c r="R2" s="67"/>
      <c r="S2" s="67"/>
      <c r="T2" s="67"/>
      <c r="U2" s="67"/>
      <c r="V2" s="67"/>
      <c r="W2" s="67"/>
      <c r="X2" s="67"/>
      <c r="Y2" s="67"/>
      <c r="Z2" s="67"/>
    </row>
    <row r="3" spans="1:27" ht="18" customHeight="1">
      <c r="A3" s="67"/>
      <c r="B3" s="68" t="s">
        <v>342</v>
      </c>
      <c r="C3" s="69" t="s">
        <v>511</v>
      </c>
      <c r="D3" s="67"/>
      <c r="E3" s="67"/>
      <c r="F3" s="67"/>
      <c r="G3" s="67"/>
      <c r="H3" s="67"/>
      <c r="I3" s="67"/>
      <c r="J3" s="67"/>
      <c r="K3" s="67"/>
      <c r="L3" s="67"/>
      <c r="M3" s="67"/>
      <c r="N3" s="67"/>
      <c r="O3" s="67"/>
      <c r="P3" s="67"/>
      <c r="Q3" s="67"/>
      <c r="R3" s="67"/>
      <c r="S3" s="67"/>
      <c r="T3" s="67"/>
      <c r="U3" s="67"/>
      <c r="V3" s="67"/>
      <c r="W3" s="67"/>
      <c r="X3" s="67"/>
      <c r="Y3" s="67"/>
      <c r="Z3" s="67"/>
    </row>
    <row r="4" spans="1:27" ht="18" customHeight="1">
      <c r="A4" s="67"/>
      <c r="B4" s="71" t="s">
        <v>344</v>
      </c>
      <c r="C4" s="71" t="s">
        <v>345</v>
      </c>
      <c r="D4" s="71" t="s">
        <v>512</v>
      </c>
      <c r="E4" s="71" t="s">
        <v>513</v>
      </c>
      <c r="F4" s="71" t="s">
        <v>514</v>
      </c>
      <c r="G4" s="71" t="s">
        <v>515</v>
      </c>
      <c r="H4" s="71" t="s">
        <v>516</v>
      </c>
      <c r="I4" s="71" t="s">
        <v>517</v>
      </c>
      <c r="J4" s="71" t="s">
        <v>518</v>
      </c>
      <c r="K4" s="71" t="s">
        <v>519</v>
      </c>
      <c r="L4" s="71" t="s">
        <v>520</v>
      </c>
      <c r="M4" s="71" t="s">
        <v>521</v>
      </c>
      <c r="N4" s="71" t="s">
        <v>387</v>
      </c>
      <c r="O4" s="71" t="s">
        <v>388</v>
      </c>
      <c r="P4" s="71" t="s">
        <v>389</v>
      </c>
      <c r="Q4" s="71" t="s">
        <v>390</v>
      </c>
      <c r="R4" s="71" t="s">
        <v>391</v>
      </c>
      <c r="S4" s="71" t="s">
        <v>392</v>
      </c>
      <c r="T4" s="71" t="s">
        <v>393</v>
      </c>
      <c r="U4" s="67"/>
      <c r="V4" s="67"/>
      <c r="W4" s="67"/>
      <c r="X4" s="67"/>
      <c r="Y4" s="67"/>
      <c r="Z4" s="67"/>
    </row>
    <row r="5" spans="1:27" ht="18" customHeight="1">
      <c r="A5" s="67"/>
      <c r="B5" s="72" t="s">
        <v>394</v>
      </c>
      <c r="C5" s="71" t="s">
        <v>395</v>
      </c>
      <c r="D5" s="71" t="s">
        <v>522</v>
      </c>
      <c r="E5" s="71" t="s">
        <v>523</v>
      </c>
      <c r="F5" s="71" t="s">
        <v>524</v>
      </c>
      <c r="G5" s="71" t="s">
        <v>525</v>
      </c>
      <c r="H5" s="71" t="s">
        <v>526</v>
      </c>
      <c r="I5" s="71" t="s">
        <v>527</v>
      </c>
      <c r="J5" s="71" t="s">
        <v>528</v>
      </c>
      <c r="K5" s="71" t="s">
        <v>529</v>
      </c>
      <c r="L5" s="71" t="s">
        <v>530</v>
      </c>
      <c r="M5" s="71" t="s">
        <v>531</v>
      </c>
      <c r="N5" s="71" t="s">
        <v>439</v>
      </c>
      <c r="O5" s="71" t="s">
        <v>440</v>
      </c>
      <c r="P5" s="71" t="s">
        <v>441</v>
      </c>
      <c r="Q5" s="71" t="s">
        <v>442</v>
      </c>
      <c r="R5" s="71" t="s">
        <v>443</v>
      </c>
      <c r="S5" s="71" t="s">
        <v>444</v>
      </c>
      <c r="T5" s="71" t="s">
        <v>445</v>
      </c>
      <c r="U5" s="67"/>
      <c r="V5" s="67"/>
      <c r="W5" s="67"/>
      <c r="X5" s="67"/>
      <c r="Y5" s="67"/>
      <c r="Z5" s="67"/>
    </row>
    <row r="6" spans="1:27" ht="18" customHeight="1">
      <c r="A6" s="67"/>
      <c r="B6" s="71" t="s">
        <v>446</v>
      </c>
      <c r="C6" s="71"/>
      <c r="D6" s="71"/>
      <c r="E6" s="71"/>
      <c r="F6" s="71"/>
      <c r="G6" s="71"/>
      <c r="H6" s="71"/>
      <c r="I6" s="71"/>
      <c r="J6" s="71"/>
      <c r="K6" s="71"/>
      <c r="L6" s="71"/>
      <c r="M6" s="71"/>
      <c r="N6" s="71"/>
      <c r="O6" s="71"/>
      <c r="P6" s="71"/>
      <c r="Q6" s="71"/>
      <c r="R6" s="71"/>
      <c r="S6" s="71"/>
      <c r="T6" s="71"/>
      <c r="U6" s="67"/>
      <c r="V6" s="67"/>
      <c r="W6" s="67"/>
      <c r="X6" s="67"/>
      <c r="Y6" s="67"/>
      <c r="Z6" s="67"/>
    </row>
    <row r="7" spans="1:27" ht="18" customHeight="1">
      <c r="A7" s="67"/>
      <c r="B7" s="49">
        <f t="shared" ref="B7:B70" si="0">ROW()-6</f>
        <v>1</v>
      </c>
      <c r="C7" s="73" t="str">
        <f>"'"&amp;プロジェクトデータ!$C$4&amp;"'"</f>
        <v>'80001'</v>
      </c>
      <c r="D7" s="42" t="str">
        <f>"'"&amp;TRIM(No.4＿区画状況一覧!E4)&amp;"'"</f>
        <v>'101'</v>
      </c>
      <c r="E7" s="78" t="s">
        <v>448</v>
      </c>
      <c r="F7" s="74" t="s">
        <v>497</v>
      </c>
      <c r="G7" s="74" t="s">
        <v>497</v>
      </c>
      <c r="H7" s="79" t="str">
        <f>"'"&amp;IF(No.4＿区画状況一覧!K4="","",TRIM(No.4＿区画状況一覧!K4))&amp;"'"</f>
        <v>''</v>
      </c>
      <c r="I7" s="79" t="str">
        <f>"'"&amp;IF(No.4＿区画状況一覧!L4="","",TRIM(No.4＿区画状況一覧!L4))&amp;"'"</f>
        <v>''</v>
      </c>
      <c r="J7" s="79" t="str">
        <f>"'"&amp;IF(No.4＿区画状況一覧!I4="","",TRIM(No.4＿区画状況一覧!I4))&amp;"'"</f>
        <v>''</v>
      </c>
      <c r="K7" s="79" t="str">
        <f>"'"&amp;IF(No.4＿区画状況一覧!J4="","",TRIM(No.4＿区画状況一覧!J4))&amp;"'"</f>
        <v>''</v>
      </c>
      <c r="L7" s="42" t="str">
        <f>"'"&amp;IF(No.5＿契約者【データ】!AK3="",0,1)&amp;"'"</f>
        <v>'0'</v>
      </c>
      <c r="M7" s="78" t="str">
        <f>"'"&amp;IF(No.5＿契約者【データ】!AG3="","", IF(No.5＿契約者【データ】!E3=No.5＿契約者【データ】!AG3,"",No.5＿契約者【データ】!E3))&amp;"'"</f>
        <v>''</v>
      </c>
      <c r="N7" s="74" t="s">
        <v>497</v>
      </c>
      <c r="O7" s="49" t="str">
        <f t="shared" ref="O7:O70" si="1">"'COMMON'"</f>
        <v>'COMMON'</v>
      </c>
      <c r="P7" s="69" t="s">
        <v>449</v>
      </c>
      <c r="Q7" s="49" t="str">
        <f t="shared" ref="Q7:R70" si="2">"'COMMON'"</f>
        <v>'COMMON'</v>
      </c>
      <c r="R7" s="49" t="str">
        <f>"'COMMON'"</f>
        <v>'COMMON'</v>
      </c>
      <c r="S7" s="69" t="s">
        <v>449</v>
      </c>
      <c r="T7" s="49" t="str">
        <f t="shared" ref="T7:T70" si="3">"'COMMON'"</f>
        <v>'COMMON'</v>
      </c>
      <c r="U7" s="67"/>
      <c r="W7" s="70" t="str">
        <f t="shared" ref="W7:W70" si="4">IF(D7="''","","INSERT INTO "&amp;$C$3&amp;" ("&amp;_xlfn.TEXTJOIN(",",FALSE,$C$5:$T$5)&amp;") VALUES ("&amp;_xlfn.TEXTJOIN(",",FALSE,C7:T7)&amp;");")</f>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('80001','101',NULL,'0','0','','','','','0','','0','COMMON',CURRENT_TIMESTAMP,'COMMON','COMMON',CURRENT_TIMESTAMP,'COMMON');</v>
      </c>
      <c r="X7" s="67"/>
      <c r="Y7" s="67"/>
      <c r="Z7" s="67"/>
      <c r="AA7" t="b">
        <f>INT(No.4＿区画状況一覧!E4)=INT(No.5＿契約者【データ】!E3)</f>
        <v>1</v>
      </c>
    </row>
    <row r="8" spans="1:27" ht="18" customHeight="1">
      <c r="A8" s="67"/>
      <c r="B8" s="49">
        <f t="shared" si="0"/>
        <v>2</v>
      </c>
      <c r="C8" s="73" t="str">
        <f>"'"&amp;プロジェクトデータ!$C$4&amp;"'"</f>
        <v>'80001'</v>
      </c>
      <c r="D8" s="42" t="str">
        <f>"'"&amp;TRIM(No.4＿区画状況一覧!E5)&amp;"'"</f>
        <v>'102'</v>
      </c>
      <c r="E8" s="78" t="s">
        <v>448</v>
      </c>
      <c r="F8" s="74" t="s">
        <v>497</v>
      </c>
      <c r="G8" s="74" t="s">
        <v>497</v>
      </c>
      <c r="H8" s="79" t="str">
        <f>"'"&amp;IF(No.4＿区画状況一覧!K5="","",TRIM(No.4＿区画状況一覧!K5))&amp;"'"</f>
        <v>''</v>
      </c>
      <c r="I8" s="79" t="str">
        <f>"'"&amp;IF(No.4＿区画状況一覧!L5="","",TRIM(No.4＿区画状況一覧!L5))&amp;"'"</f>
        <v>''</v>
      </c>
      <c r="J8" s="79" t="str">
        <f>"'"&amp;IF(No.4＿区画状況一覧!I5="","",TRIM(No.4＿区画状況一覧!I5))&amp;"'"</f>
        <v>''</v>
      </c>
      <c r="K8" s="79" t="str">
        <f>"'"&amp;IF(No.4＿区画状況一覧!J5="","",TRIM(No.4＿区画状況一覧!J5))&amp;"'"</f>
        <v>''</v>
      </c>
      <c r="L8" s="42" t="str">
        <f>"'"&amp;IF(No.5＿契約者【データ】!AK4="",0,1)&amp;"'"</f>
        <v>'0'</v>
      </c>
      <c r="M8" s="78" t="str">
        <f>"'"&amp;IF(No.5＿契約者【データ】!AG4="","",IF(No.5＿契約者【データ】!E4=No.5＿契約者【データ】!AG4,"",No.5＿契約者【データ】!E4))&amp;"'"</f>
        <v>''</v>
      </c>
      <c r="N8" s="74" t="s">
        <v>497</v>
      </c>
      <c r="O8" s="49" t="str">
        <f t="shared" si="1"/>
        <v>'COMMON'</v>
      </c>
      <c r="P8" s="69" t="s">
        <v>449</v>
      </c>
      <c r="Q8" s="49" t="str">
        <f t="shared" si="2"/>
        <v>'COMMON'</v>
      </c>
      <c r="R8" s="49" t="str">
        <f t="shared" si="2"/>
        <v>'COMMON'</v>
      </c>
      <c r="S8" s="69" t="s">
        <v>449</v>
      </c>
      <c r="T8" s="49" t="str">
        <f t="shared" si="3"/>
        <v>'COMMON'</v>
      </c>
      <c r="U8" s="67"/>
      <c r="W8"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('80001','102',NULL,'0','0','','','','','0','','0','COMMON',CURRENT_TIMESTAMP,'COMMON','COMMON',CURRENT_TIMESTAMP,'COMMON');</v>
      </c>
      <c r="X8" s="67"/>
      <c r="Y8" s="67"/>
      <c r="Z8" s="67"/>
      <c r="AA8" t="b">
        <f>INT(No.4＿区画状況一覧!E5)=INT(No.5＿契約者【データ】!E4)</f>
        <v>1</v>
      </c>
    </row>
    <row r="9" spans="1:27" ht="18" customHeight="1">
      <c r="A9" s="67"/>
      <c r="B9" s="49">
        <f t="shared" si="0"/>
        <v>3</v>
      </c>
      <c r="C9" s="73" t="str">
        <f>"'"&amp;プロジェクトデータ!$C$4&amp;"'"</f>
        <v>'80001'</v>
      </c>
      <c r="D9" s="42" t="str">
        <f>"'"&amp;TRIM(No.4＿区画状況一覧!E6)&amp;"'"</f>
        <v>'103'</v>
      </c>
      <c r="E9" s="78" t="s">
        <v>448</v>
      </c>
      <c r="F9" s="74" t="s">
        <v>497</v>
      </c>
      <c r="G9" s="74" t="s">
        <v>497</v>
      </c>
      <c r="H9" s="79" t="str">
        <f>"'"&amp;IF(No.4＿区画状況一覧!K6="","",TRIM(No.4＿区画状況一覧!K6))&amp;"'"</f>
        <v>''</v>
      </c>
      <c r="I9" s="79" t="str">
        <f>"'"&amp;IF(No.4＿区画状況一覧!L6="","",TRIM(No.4＿区画状況一覧!L6))&amp;"'"</f>
        <v>''</v>
      </c>
      <c r="J9" s="79" t="str">
        <f>"'"&amp;IF(No.4＿区画状況一覧!I6="","",TRIM(No.4＿区画状況一覧!I6))&amp;"'"</f>
        <v>''</v>
      </c>
      <c r="K9" s="79" t="str">
        <f>"'"&amp;IF(No.4＿区画状況一覧!J6="","",TRIM(No.4＿区画状況一覧!J6))&amp;"'"</f>
        <v>''</v>
      </c>
      <c r="L9" s="42" t="str">
        <f>"'"&amp;IF(No.5＿契約者【データ】!AK5="",0,1)&amp;"'"</f>
        <v>'0'</v>
      </c>
      <c r="M9" s="78" t="str">
        <f>"'"&amp;IF(No.5＿契約者【データ】!AG5="","",IF(No.5＿契約者【データ】!E5=No.5＿契約者【データ】!AG5,"",No.5＿契約者【データ】!E5))&amp;"'"</f>
        <v>''</v>
      </c>
      <c r="N9" s="74" t="s">
        <v>497</v>
      </c>
      <c r="O9" s="49" t="str">
        <f t="shared" si="1"/>
        <v>'COMMON'</v>
      </c>
      <c r="P9" s="69" t="s">
        <v>449</v>
      </c>
      <c r="Q9" s="49" t="str">
        <f t="shared" si="2"/>
        <v>'COMMON'</v>
      </c>
      <c r="R9" s="49" t="str">
        <f t="shared" si="2"/>
        <v>'COMMON'</v>
      </c>
      <c r="S9" s="69" t="s">
        <v>449</v>
      </c>
      <c r="T9" s="49" t="str">
        <f t="shared" si="3"/>
        <v>'COMMON'</v>
      </c>
      <c r="U9" s="67"/>
      <c r="W9"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('80001','103',NULL,'0','0','','','','','0','','0','COMMON',CURRENT_TIMESTAMP,'COMMON','COMMON',CURRENT_TIMESTAMP,'COMMON');</v>
      </c>
      <c r="X9" s="67"/>
      <c r="Y9" s="67"/>
      <c r="Z9" s="67"/>
      <c r="AA9" t="b">
        <f>INT(No.4＿区画状況一覧!E6)=INT(No.5＿契約者【データ】!E5)</f>
        <v>1</v>
      </c>
    </row>
    <row r="10" spans="1:27" ht="18" customHeight="1">
      <c r="A10" s="67"/>
      <c r="B10" s="49">
        <f t="shared" si="0"/>
        <v>4</v>
      </c>
      <c r="C10" s="73" t="str">
        <f>"'"&amp;プロジェクトデータ!$C$4&amp;"'"</f>
        <v>'80001'</v>
      </c>
      <c r="D10" s="42" t="str">
        <f>"'"&amp;TRIM(No.4＿区画状況一覧!E7)&amp;"'"</f>
        <v>'201'</v>
      </c>
      <c r="E10" s="78" t="s">
        <v>448</v>
      </c>
      <c r="F10" s="74" t="s">
        <v>497</v>
      </c>
      <c r="G10" s="74" t="s">
        <v>497</v>
      </c>
      <c r="H10" s="79" t="str">
        <f>"'"&amp;IF(No.4＿区画状況一覧!K7="","",TRIM(No.4＿区画状況一覧!K7))&amp;"'"</f>
        <v>''</v>
      </c>
      <c r="I10" s="79" t="str">
        <f>"'"&amp;IF(No.4＿区画状況一覧!L7="","",TRIM(No.4＿区画状況一覧!L7))&amp;"'"</f>
        <v>''</v>
      </c>
      <c r="J10" s="79" t="str">
        <f>"'"&amp;IF(No.4＿区画状況一覧!I7="","",TRIM(No.4＿区画状況一覧!I7))&amp;"'"</f>
        <v>''</v>
      </c>
      <c r="K10" s="79" t="str">
        <f>"'"&amp;IF(No.4＿区画状況一覧!J7="","",TRIM(No.4＿区画状況一覧!J7))&amp;"'"</f>
        <v>''</v>
      </c>
      <c r="L10" s="42" t="str">
        <f>"'"&amp;IF(No.5＿契約者【データ】!AK6="",0,1)&amp;"'"</f>
        <v>'0'</v>
      </c>
      <c r="M10" s="78" t="str">
        <f>"'"&amp;IF(No.5＿契約者【データ】!AG6="","",IF(No.5＿契約者【データ】!E6=No.5＿契約者【データ】!AG6,"",No.5＿契約者【データ】!E6))&amp;"'"</f>
        <v>''</v>
      </c>
      <c r="N10" s="74" t="s">
        <v>497</v>
      </c>
      <c r="O10" s="49" t="str">
        <f t="shared" si="1"/>
        <v>'COMMON'</v>
      </c>
      <c r="P10" s="69" t="s">
        <v>449</v>
      </c>
      <c r="Q10" s="49" t="str">
        <f t="shared" si="2"/>
        <v>'COMMON'</v>
      </c>
      <c r="R10" s="49" t="str">
        <f t="shared" si="2"/>
        <v>'COMMON'</v>
      </c>
      <c r="S10" s="69" t="s">
        <v>449</v>
      </c>
      <c r="T10" s="49" t="str">
        <f t="shared" si="3"/>
        <v>'COMMON'</v>
      </c>
      <c r="U10" s="67"/>
      <c r="W10"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('80001','201',NULL,'0','0','','','','','0','','0','COMMON',CURRENT_TIMESTAMP,'COMMON','COMMON',CURRENT_TIMESTAMP,'COMMON');</v>
      </c>
      <c r="X10" s="67"/>
      <c r="Y10" s="67"/>
      <c r="Z10" s="67"/>
      <c r="AA10" t="b">
        <f>INT(No.4＿区画状況一覧!E7)=INT(No.5＿契約者【データ】!E6)</f>
        <v>1</v>
      </c>
    </row>
    <row r="11" spans="1:27" ht="18" customHeight="1">
      <c r="A11" s="67"/>
      <c r="B11" s="49">
        <f t="shared" si="0"/>
        <v>5</v>
      </c>
      <c r="C11" s="73" t="str">
        <f>"'"&amp;プロジェクトデータ!$C$4&amp;"'"</f>
        <v>'80001'</v>
      </c>
      <c r="D11" s="42" t="str">
        <f>"'"&amp;TRIM(No.4＿区画状況一覧!E8)&amp;"'"</f>
        <v>'202'</v>
      </c>
      <c r="E11" s="78" t="s">
        <v>448</v>
      </c>
      <c r="F11" s="74" t="s">
        <v>497</v>
      </c>
      <c r="G11" s="74" t="s">
        <v>497</v>
      </c>
      <c r="H11" s="79" t="str">
        <f>"'"&amp;IF(No.4＿区画状況一覧!K8="","",TRIM(No.4＿区画状況一覧!K8))&amp;"'"</f>
        <v>''</v>
      </c>
      <c r="I11" s="79" t="str">
        <f>"'"&amp;IF(No.4＿区画状況一覧!L8="","",TRIM(No.4＿区画状況一覧!L8))&amp;"'"</f>
        <v>''</v>
      </c>
      <c r="J11" s="79" t="str">
        <f>"'"&amp;IF(No.4＿区画状況一覧!I8="","",TRIM(No.4＿区画状況一覧!I8))&amp;"'"</f>
        <v>''</v>
      </c>
      <c r="K11" s="79" t="str">
        <f>"'"&amp;IF(No.4＿区画状況一覧!J8="","",TRIM(No.4＿区画状況一覧!J8))&amp;"'"</f>
        <v>''</v>
      </c>
      <c r="L11" s="42" t="str">
        <f>"'"&amp;IF(No.5＿契約者【データ】!AK7="",0,1)&amp;"'"</f>
        <v>'0'</v>
      </c>
      <c r="M11" s="78" t="str">
        <f>"'"&amp;IF(No.5＿契約者【データ】!AG7="","",IF(No.5＿契約者【データ】!E7=No.5＿契約者【データ】!AG7,"",No.5＿契約者【データ】!E7))&amp;"'"</f>
        <v>''</v>
      </c>
      <c r="N11" s="74" t="s">
        <v>497</v>
      </c>
      <c r="O11" s="49" t="str">
        <f t="shared" si="1"/>
        <v>'COMMON'</v>
      </c>
      <c r="P11" s="69" t="s">
        <v>449</v>
      </c>
      <c r="Q11" s="49" t="str">
        <f t="shared" si="2"/>
        <v>'COMMON'</v>
      </c>
      <c r="R11" s="49" t="str">
        <f t="shared" si="2"/>
        <v>'COMMON'</v>
      </c>
      <c r="S11" s="69" t="s">
        <v>449</v>
      </c>
      <c r="T11" s="49" t="str">
        <f t="shared" si="3"/>
        <v>'COMMON'</v>
      </c>
      <c r="U11" s="67"/>
      <c r="W11"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('80001','202',NULL,'0','0','','','','','0','','0','COMMON',CURRENT_TIMESTAMP,'COMMON','COMMON',CURRENT_TIMESTAMP,'COMMON');</v>
      </c>
      <c r="X11" s="67"/>
      <c r="Y11" s="67"/>
      <c r="Z11" s="67"/>
      <c r="AA11" t="b">
        <f>INT(No.4＿区画状況一覧!E8)=INT(No.5＿契約者【データ】!E7)</f>
        <v>1</v>
      </c>
    </row>
    <row r="12" spans="1:27" ht="18" customHeight="1">
      <c r="A12" s="67"/>
      <c r="B12" s="49">
        <f t="shared" si="0"/>
        <v>6</v>
      </c>
      <c r="C12" s="73" t="str">
        <f>"'"&amp;プロジェクトデータ!$C$4&amp;"'"</f>
        <v>'80001'</v>
      </c>
      <c r="D12" s="42" t="str">
        <f>"'"&amp;TRIM(No.4＿区画状況一覧!E9)&amp;"'"</f>
        <v>'203'</v>
      </c>
      <c r="E12" s="78" t="s">
        <v>448</v>
      </c>
      <c r="F12" s="74" t="s">
        <v>497</v>
      </c>
      <c r="G12" s="74" t="s">
        <v>497</v>
      </c>
      <c r="H12" s="79" t="str">
        <f>"'"&amp;IF(No.4＿区画状況一覧!K9="","",TRIM(No.4＿区画状況一覧!K9))&amp;"'"</f>
        <v>''</v>
      </c>
      <c r="I12" s="79" t="str">
        <f>"'"&amp;IF(No.4＿区画状況一覧!L9="","",TRIM(No.4＿区画状況一覧!L9))&amp;"'"</f>
        <v>''</v>
      </c>
      <c r="J12" s="79" t="str">
        <f>"'"&amp;IF(No.4＿区画状況一覧!I9="","",TRIM(No.4＿区画状況一覧!I9))&amp;"'"</f>
        <v>''</v>
      </c>
      <c r="K12" s="79" t="str">
        <f>"'"&amp;IF(No.4＿区画状況一覧!J9="","",TRIM(No.4＿区画状況一覧!J9))&amp;"'"</f>
        <v>''</v>
      </c>
      <c r="L12" s="42" t="str">
        <f>"'"&amp;IF(No.5＿契約者【データ】!AK8="",0,1)&amp;"'"</f>
        <v>'0'</v>
      </c>
      <c r="M12" s="78" t="str">
        <f>"'"&amp;IF(No.5＿契約者【データ】!AG8="","",IF(No.5＿契約者【データ】!E8=No.5＿契約者【データ】!AG8,"",No.5＿契約者【データ】!E8))&amp;"'"</f>
        <v>''</v>
      </c>
      <c r="N12" s="74" t="s">
        <v>497</v>
      </c>
      <c r="O12" s="49" t="str">
        <f t="shared" si="1"/>
        <v>'COMMON'</v>
      </c>
      <c r="P12" s="69" t="s">
        <v>449</v>
      </c>
      <c r="Q12" s="49" t="str">
        <f t="shared" si="2"/>
        <v>'COMMON'</v>
      </c>
      <c r="R12" s="49" t="str">
        <f t="shared" si="2"/>
        <v>'COMMON'</v>
      </c>
      <c r="S12" s="69" t="s">
        <v>449</v>
      </c>
      <c r="T12" s="49" t="str">
        <f t="shared" si="3"/>
        <v>'COMMON'</v>
      </c>
      <c r="U12" s="67"/>
      <c r="W12"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('80001','203',NULL,'0','0','','','','','0','','0','COMMON',CURRENT_TIMESTAMP,'COMMON','COMMON',CURRENT_TIMESTAMP,'COMMON');</v>
      </c>
      <c r="X12" s="67"/>
      <c r="Y12" s="67"/>
      <c r="Z12" s="67"/>
      <c r="AA12" t="b">
        <f>INT(No.4＿区画状況一覧!E9)=INT(No.5＿契約者【データ】!E8)</f>
        <v>1</v>
      </c>
    </row>
    <row r="13" spans="1:27" ht="18" customHeight="1">
      <c r="A13" s="67"/>
      <c r="B13" s="49">
        <f t="shared" si="0"/>
        <v>7</v>
      </c>
      <c r="C13" s="73" t="str">
        <f>"'"&amp;プロジェクトデータ!$C$4&amp;"'"</f>
        <v>'80001'</v>
      </c>
      <c r="D13" s="42" t="str">
        <f>"'"&amp;TRIM(No.4＿区画状況一覧!E10)&amp;"'"</f>
        <v>'204'</v>
      </c>
      <c r="E13" s="78" t="s">
        <v>448</v>
      </c>
      <c r="F13" s="74" t="s">
        <v>497</v>
      </c>
      <c r="G13" s="74" t="s">
        <v>497</v>
      </c>
      <c r="H13" s="79" t="str">
        <f>"'"&amp;IF(No.4＿区画状況一覧!K10="","",TRIM(No.4＿区画状況一覧!K10))&amp;"'"</f>
        <v>''</v>
      </c>
      <c r="I13" s="79" t="str">
        <f>"'"&amp;IF(No.4＿区画状況一覧!L10="","",TRIM(No.4＿区画状況一覧!L10))&amp;"'"</f>
        <v>''</v>
      </c>
      <c r="J13" s="79" t="str">
        <f>"'"&amp;IF(No.4＿区画状況一覧!I10="","",TRIM(No.4＿区画状況一覧!I10))&amp;"'"</f>
        <v>''</v>
      </c>
      <c r="K13" s="79" t="str">
        <f>"'"&amp;IF(No.4＿区画状況一覧!J10="","",TRIM(No.4＿区画状況一覧!J10))&amp;"'"</f>
        <v>''</v>
      </c>
      <c r="L13" s="42" t="str">
        <f>"'"&amp;IF(No.5＿契約者【データ】!AK9="",0,1)&amp;"'"</f>
        <v>'0'</v>
      </c>
      <c r="M13" s="78" t="str">
        <f>"'"&amp;IF(No.5＿契約者【データ】!AG9="","",IF(No.5＿契約者【データ】!E9=No.5＿契約者【データ】!AG9,"",No.5＿契約者【データ】!E9))&amp;"'"</f>
        <v>''</v>
      </c>
      <c r="N13" s="74" t="s">
        <v>497</v>
      </c>
      <c r="O13" s="49" t="str">
        <f t="shared" si="1"/>
        <v>'COMMON'</v>
      </c>
      <c r="P13" s="69" t="s">
        <v>449</v>
      </c>
      <c r="Q13" s="49" t="str">
        <f t="shared" si="2"/>
        <v>'COMMON'</v>
      </c>
      <c r="R13" s="49" t="str">
        <f t="shared" si="2"/>
        <v>'COMMON'</v>
      </c>
      <c r="S13" s="69" t="s">
        <v>449</v>
      </c>
      <c r="T13" s="49" t="str">
        <f t="shared" si="3"/>
        <v>'COMMON'</v>
      </c>
      <c r="U13" s="67"/>
      <c r="W13"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('80001','204',NULL,'0','0','','','','','0','','0','COMMON',CURRENT_TIMESTAMP,'COMMON','COMMON',CURRENT_TIMESTAMP,'COMMON');</v>
      </c>
      <c r="X13" s="67"/>
      <c r="Y13" s="67"/>
      <c r="Z13" s="67"/>
      <c r="AA13" t="b">
        <f>INT(No.4＿区画状況一覧!E10)=INT(No.5＿契約者【データ】!E9)</f>
        <v>1</v>
      </c>
    </row>
    <row r="14" spans="1:27" ht="18" customHeight="1">
      <c r="A14" s="67"/>
      <c r="B14" s="49">
        <f t="shared" si="0"/>
        <v>8</v>
      </c>
      <c r="C14" s="73" t="str">
        <f>"'"&amp;プロジェクトデータ!$C$4&amp;"'"</f>
        <v>'80001'</v>
      </c>
      <c r="D14" s="42" t="str">
        <f>"'"&amp;TRIM(No.4＿区画状況一覧!E11)&amp;"'"</f>
        <v>'205'</v>
      </c>
      <c r="E14" s="78" t="s">
        <v>448</v>
      </c>
      <c r="F14" s="74" t="s">
        <v>497</v>
      </c>
      <c r="G14" s="74" t="s">
        <v>497</v>
      </c>
      <c r="H14" s="79" t="str">
        <f>"'"&amp;IF(No.4＿区画状況一覧!K11="","",TRIM(No.4＿区画状況一覧!K11))&amp;"'"</f>
        <v>''</v>
      </c>
      <c r="I14" s="79" t="str">
        <f>"'"&amp;IF(No.4＿区画状況一覧!L11="","",TRIM(No.4＿区画状況一覧!L11))&amp;"'"</f>
        <v>''</v>
      </c>
      <c r="J14" s="79" t="str">
        <f>"'"&amp;IF(No.4＿区画状況一覧!I11="","",TRIM(No.4＿区画状況一覧!I11))&amp;"'"</f>
        <v>''</v>
      </c>
      <c r="K14" s="79" t="str">
        <f>"'"&amp;IF(No.4＿区画状況一覧!J11="","",TRIM(No.4＿区画状況一覧!J11))&amp;"'"</f>
        <v>''</v>
      </c>
      <c r="L14" s="42" t="str">
        <f>"'"&amp;IF(No.5＿契約者【データ】!AK10="",0,1)&amp;"'"</f>
        <v>'0'</v>
      </c>
      <c r="M14" s="78" t="str">
        <f>"'"&amp;IF(No.5＿契約者【データ】!AG10="","", IF(No.5＿契約者【データ】!E10=No.5＿契約者【データ】!AG10,"",No.5＿契約者【データ】!E10))&amp;"'"</f>
        <v>''</v>
      </c>
      <c r="N14" s="74" t="s">
        <v>497</v>
      </c>
      <c r="O14" s="49" t="str">
        <f t="shared" si="1"/>
        <v>'COMMON'</v>
      </c>
      <c r="P14" s="69" t="s">
        <v>449</v>
      </c>
      <c r="Q14" s="49" t="str">
        <f t="shared" si="2"/>
        <v>'COMMON'</v>
      </c>
      <c r="R14" s="49" t="str">
        <f t="shared" si="2"/>
        <v>'COMMON'</v>
      </c>
      <c r="S14" s="69" t="s">
        <v>449</v>
      </c>
      <c r="T14" s="49" t="str">
        <f t="shared" si="3"/>
        <v>'COMMON'</v>
      </c>
      <c r="U14" s="67"/>
      <c r="W14"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('80001','205',NULL,'0','0','','','','','0','','0','COMMON',CURRENT_TIMESTAMP,'COMMON','COMMON',CURRENT_TIMESTAMP,'COMMON');</v>
      </c>
      <c r="X14" s="67"/>
      <c r="Y14" s="67"/>
      <c r="Z14" s="67"/>
      <c r="AA14" t="b">
        <f>INT(No.4＿区画状況一覧!E11)=INT(No.5＿契約者【データ】!E10)</f>
        <v>1</v>
      </c>
    </row>
    <row r="15" spans="1:27" ht="18" customHeight="1">
      <c r="A15" s="67"/>
      <c r="B15" s="49">
        <f t="shared" si="0"/>
        <v>9</v>
      </c>
      <c r="C15" s="73" t="str">
        <f>"'"&amp;プロジェクトデータ!$C$4&amp;"'"</f>
        <v>'80001'</v>
      </c>
      <c r="D15" s="42" t="str">
        <f>"'"&amp;TRIM(No.4＿区画状況一覧!E12)&amp;"'"</f>
        <v>'206'</v>
      </c>
      <c r="E15" s="78" t="s">
        <v>448</v>
      </c>
      <c r="F15" s="74" t="s">
        <v>497</v>
      </c>
      <c r="G15" s="74" t="s">
        <v>497</v>
      </c>
      <c r="H15" s="79" t="str">
        <f>"'"&amp;IF(No.4＿区画状況一覧!K12="","",TRIM(No.4＿区画状況一覧!K12))&amp;"'"</f>
        <v>''</v>
      </c>
      <c r="I15" s="79" t="str">
        <f>"'"&amp;IF(No.4＿区画状況一覧!L12="","",TRIM(No.4＿区画状況一覧!L12))&amp;"'"</f>
        <v>''</v>
      </c>
      <c r="J15" s="79" t="str">
        <f>"'"&amp;IF(No.4＿区画状況一覧!I12="","",TRIM(No.4＿区画状況一覧!I12))&amp;"'"</f>
        <v>''</v>
      </c>
      <c r="K15" s="79" t="str">
        <f>"'"&amp;IF(No.4＿区画状況一覧!J12="","",TRIM(No.4＿区画状況一覧!J12))&amp;"'"</f>
        <v>''</v>
      </c>
      <c r="L15" s="42" t="str">
        <f>"'"&amp;IF(No.5＿契約者【データ】!AK11="",0,1)&amp;"'"</f>
        <v>'0'</v>
      </c>
      <c r="M15" s="78" t="str">
        <f>"'"&amp;IF(No.5＿契約者【データ】!AG11="","",IF(No.5＿契約者【データ】!E11=No.5＿契約者【データ】!AG11,"",No.5＿契約者【データ】!E11))&amp;"'"</f>
        <v>''</v>
      </c>
      <c r="N15" s="74" t="s">
        <v>497</v>
      </c>
      <c r="O15" s="49" t="str">
        <f t="shared" si="1"/>
        <v>'COMMON'</v>
      </c>
      <c r="P15" s="69" t="s">
        <v>449</v>
      </c>
      <c r="Q15" s="49" t="str">
        <f t="shared" si="2"/>
        <v>'COMMON'</v>
      </c>
      <c r="R15" s="49" t="str">
        <f t="shared" si="2"/>
        <v>'COMMON'</v>
      </c>
      <c r="S15" s="69" t="s">
        <v>449</v>
      </c>
      <c r="T15" s="49" t="str">
        <f t="shared" si="3"/>
        <v>'COMMON'</v>
      </c>
      <c r="U15" s="67"/>
      <c r="W15"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('80001','206',NULL,'0','0','','','','','0','','0','COMMON',CURRENT_TIMESTAMP,'COMMON','COMMON',CURRENT_TIMESTAMP,'COMMON');</v>
      </c>
      <c r="X15" s="67"/>
      <c r="Y15" s="67"/>
      <c r="Z15" s="67"/>
      <c r="AA15" t="b">
        <f>INT(No.4＿区画状況一覧!E12)=INT(No.5＿契約者【データ】!E11)</f>
        <v>1</v>
      </c>
    </row>
    <row r="16" spans="1:27" ht="18" customHeight="1">
      <c r="A16" s="67"/>
      <c r="B16" s="49">
        <f t="shared" si="0"/>
        <v>10</v>
      </c>
      <c r="C16" s="73" t="str">
        <f>"'"&amp;プロジェクトデータ!$C$4&amp;"'"</f>
        <v>'80001'</v>
      </c>
      <c r="D16" s="42" t="str">
        <f>"'"&amp;TRIM(No.4＿区画状況一覧!E13)&amp;"'"</f>
        <v>'207'</v>
      </c>
      <c r="E16" s="78" t="s">
        <v>448</v>
      </c>
      <c r="F16" s="74" t="s">
        <v>497</v>
      </c>
      <c r="G16" s="74" t="s">
        <v>497</v>
      </c>
      <c r="H16" s="79" t="str">
        <f>"'"&amp;IF(No.4＿区画状況一覧!K13="","",TRIM(No.4＿区画状況一覧!K13))&amp;"'"</f>
        <v>''</v>
      </c>
      <c r="I16" s="79" t="str">
        <f>"'"&amp;IF(No.4＿区画状況一覧!L13="","",TRIM(No.4＿区画状況一覧!L13))&amp;"'"</f>
        <v>''</v>
      </c>
      <c r="J16" s="79" t="str">
        <f>"'"&amp;IF(No.4＿区画状況一覧!I13="","",TRIM(No.4＿区画状況一覧!I13))&amp;"'"</f>
        <v>''</v>
      </c>
      <c r="K16" s="79" t="str">
        <f>"'"&amp;IF(No.4＿区画状況一覧!J13="","",TRIM(No.4＿区画状況一覧!J13))&amp;"'"</f>
        <v>''</v>
      </c>
      <c r="L16" s="42" t="str">
        <f>"'"&amp;IF(No.5＿契約者【データ】!AK12="",0,1)&amp;"'"</f>
        <v>'0'</v>
      </c>
      <c r="M16" s="78" t="str">
        <f>"'"&amp;IF(No.5＿契約者【データ】!AG12="","",IF(No.5＿契約者【データ】!E12=No.5＿契約者【データ】!AG12,"",No.5＿契約者【データ】!E12))&amp;"'"</f>
        <v>''</v>
      </c>
      <c r="N16" s="74" t="s">
        <v>497</v>
      </c>
      <c r="O16" s="49" t="str">
        <f t="shared" si="1"/>
        <v>'COMMON'</v>
      </c>
      <c r="P16" s="69" t="s">
        <v>449</v>
      </c>
      <c r="Q16" s="49" t="str">
        <f t="shared" si="2"/>
        <v>'COMMON'</v>
      </c>
      <c r="R16" s="49" t="str">
        <f t="shared" si="2"/>
        <v>'COMMON'</v>
      </c>
      <c r="S16" s="69" t="s">
        <v>449</v>
      </c>
      <c r="T16" s="49" t="str">
        <f t="shared" si="3"/>
        <v>'COMMON'</v>
      </c>
      <c r="U16" s="67"/>
      <c r="W16"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('80001','207',NULL,'0','0','','','','','0','','0','COMMON',CURRENT_TIMESTAMP,'COMMON','COMMON',CURRENT_TIMESTAMP,'COMMON');</v>
      </c>
      <c r="X16" s="67"/>
      <c r="Y16" s="67"/>
      <c r="Z16" s="67"/>
      <c r="AA16" t="b">
        <f>INT(No.4＿区画状況一覧!E13)=INT(No.5＿契約者【データ】!E12)</f>
        <v>1</v>
      </c>
    </row>
    <row r="17" spans="1:27" ht="18" customHeight="1">
      <c r="A17" s="67"/>
      <c r="B17" s="49">
        <f t="shared" si="0"/>
        <v>11</v>
      </c>
      <c r="C17" s="73" t="str">
        <f>"'"&amp;プロジェクトデータ!$C$4&amp;"'"</f>
        <v>'80001'</v>
      </c>
      <c r="D17" s="42" t="str">
        <f>"'"&amp;TRIM(No.4＿区画状況一覧!E14)&amp;"'"</f>
        <v>'208'</v>
      </c>
      <c r="E17" s="78" t="s">
        <v>448</v>
      </c>
      <c r="F17" s="74" t="s">
        <v>497</v>
      </c>
      <c r="G17" s="74" t="s">
        <v>497</v>
      </c>
      <c r="H17" s="79" t="str">
        <f>"'"&amp;IF(No.4＿区画状況一覧!K14="","",TRIM(No.4＿区画状況一覧!K14))&amp;"'"</f>
        <v>''</v>
      </c>
      <c r="I17" s="79" t="str">
        <f>"'"&amp;IF(No.4＿区画状況一覧!L14="","",TRIM(No.4＿区画状況一覧!L14))&amp;"'"</f>
        <v>''</v>
      </c>
      <c r="J17" s="79" t="str">
        <f>"'"&amp;IF(No.4＿区画状況一覧!I14="","",TRIM(No.4＿区画状況一覧!I14))&amp;"'"</f>
        <v>''</v>
      </c>
      <c r="K17" s="79" t="str">
        <f>"'"&amp;IF(No.4＿区画状況一覧!J14="","",TRIM(No.4＿区画状況一覧!J14))&amp;"'"</f>
        <v>''</v>
      </c>
      <c r="L17" s="42" t="str">
        <f>"'"&amp;IF(No.5＿契約者【データ】!AK13="",0,1)&amp;"'"</f>
        <v>'0'</v>
      </c>
      <c r="M17" s="78" t="str">
        <f>"'"&amp;IF(No.5＿契約者【データ】!AG13="","",IF(No.5＿契約者【データ】!E13=No.5＿契約者【データ】!AG13,"",No.5＿契約者【データ】!E13))&amp;"'"</f>
        <v>''</v>
      </c>
      <c r="N17" s="74" t="s">
        <v>497</v>
      </c>
      <c r="O17" s="49" t="str">
        <f t="shared" si="1"/>
        <v>'COMMON'</v>
      </c>
      <c r="P17" s="69" t="s">
        <v>449</v>
      </c>
      <c r="Q17" s="49" t="str">
        <f t="shared" si="2"/>
        <v>'COMMON'</v>
      </c>
      <c r="R17" s="49" t="str">
        <f t="shared" si="2"/>
        <v>'COMMON'</v>
      </c>
      <c r="S17" s="69" t="s">
        <v>449</v>
      </c>
      <c r="T17" s="49" t="str">
        <f t="shared" si="3"/>
        <v>'COMMON'</v>
      </c>
      <c r="U17" s="67"/>
      <c r="W17"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('80001','208',NULL,'0','0','','','','','0','','0','COMMON',CURRENT_TIMESTAMP,'COMMON','COMMON',CURRENT_TIMESTAMP,'COMMON');</v>
      </c>
      <c r="X17" s="67"/>
      <c r="Y17" s="67"/>
      <c r="Z17" s="67"/>
      <c r="AA17" t="b">
        <f>INT(No.4＿区画状況一覧!E14)=INT(No.5＿契約者【データ】!E13)</f>
        <v>1</v>
      </c>
    </row>
    <row r="18" spans="1:27" ht="18" customHeight="1">
      <c r="A18" s="67"/>
      <c r="B18" s="49">
        <f t="shared" si="0"/>
        <v>12</v>
      </c>
      <c r="C18" s="73" t="str">
        <f>"'"&amp;プロジェクトデータ!$C$4&amp;"'"</f>
        <v>'80001'</v>
      </c>
      <c r="D18" s="42" t="str">
        <f>"'"&amp;TRIM(No.4＿区画状況一覧!E15)&amp;"'"</f>
        <v>'301'</v>
      </c>
      <c r="E18" s="78" t="s">
        <v>448</v>
      </c>
      <c r="F18" s="74" t="s">
        <v>497</v>
      </c>
      <c r="G18" s="74" t="s">
        <v>497</v>
      </c>
      <c r="H18" s="79" t="str">
        <f>"'"&amp;IF(No.4＿区画状況一覧!K15="","",TRIM(No.4＿区画状況一覧!K15))&amp;"'"</f>
        <v>''</v>
      </c>
      <c r="I18" s="79" t="str">
        <f>"'"&amp;IF(No.4＿区画状況一覧!L15="","",TRIM(No.4＿区画状況一覧!L15))&amp;"'"</f>
        <v>''</v>
      </c>
      <c r="J18" s="79" t="str">
        <f>"'"&amp;IF(No.4＿区画状況一覧!I15="","",TRIM(No.4＿区画状況一覧!I15))&amp;"'"</f>
        <v>''</v>
      </c>
      <c r="K18" s="79" t="str">
        <f>"'"&amp;IF(No.4＿区画状況一覧!J15="","",TRIM(No.4＿区画状況一覧!J15))&amp;"'"</f>
        <v>''</v>
      </c>
      <c r="L18" s="42" t="str">
        <f>"'"&amp;IF(No.5＿契約者【データ】!AK14="",0,1)&amp;"'"</f>
        <v>'0'</v>
      </c>
      <c r="M18" s="78" t="str">
        <f>"'"&amp;IF(No.5＿契約者【データ】!AG14="","",IF(No.5＿契約者【データ】!E14=No.5＿契約者【データ】!AG14,"",No.5＿契約者【データ】!E14))&amp;"'"</f>
        <v>''</v>
      </c>
      <c r="N18" s="74" t="s">
        <v>497</v>
      </c>
      <c r="O18" s="49" t="str">
        <f t="shared" si="1"/>
        <v>'COMMON'</v>
      </c>
      <c r="P18" s="69" t="s">
        <v>449</v>
      </c>
      <c r="Q18" s="49" t="str">
        <f t="shared" si="2"/>
        <v>'COMMON'</v>
      </c>
      <c r="R18" s="49" t="str">
        <f t="shared" si="2"/>
        <v>'COMMON'</v>
      </c>
      <c r="S18" s="69" t="s">
        <v>449</v>
      </c>
      <c r="T18" s="49" t="str">
        <f t="shared" si="3"/>
        <v>'COMMON'</v>
      </c>
      <c r="U18" s="67"/>
      <c r="W18"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('80001','301',NULL,'0','0','','','','','0','','0','COMMON',CURRENT_TIMESTAMP,'COMMON','COMMON',CURRENT_TIMESTAMP,'COMMON');</v>
      </c>
      <c r="X18" s="67"/>
      <c r="Y18" s="67"/>
      <c r="Z18" s="67"/>
      <c r="AA18" t="b">
        <f>INT(No.4＿区画状況一覧!E15)=INT(No.5＿契約者【データ】!E14)</f>
        <v>1</v>
      </c>
    </row>
    <row r="19" spans="1:27" ht="18" customHeight="1">
      <c r="A19" s="67"/>
      <c r="B19" s="49">
        <f t="shared" si="0"/>
        <v>13</v>
      </c>
      <c r="C19" s="73" t="str">
        <f>"'"&amp;プロジェクトデータ!$C$4&amp;"'"</f>
        <v>'80001'</v>
      </c>
      <c r="D19" s="42" t="str">
        <f>"'"&amp;TRIM(No.4＿区画状況一覧!E16)&amp;"'"</f>
        <v>'302'</v>
      </c>
      <c r="E19" s="78" t="s">
        <v>448</v>
      </c>
      <c r="F19" s="74" t="s">
        <v>497</v>
      </c>
      <c r="G19" s="74" t="s">
        <v>497</v>
      </c>
      <c r="H19" s="79" t="str">
        <f>"'"&amp;IF(No.4＿区画状況一覧!K16="","",TRIM(No.4＿区画状況一覧!K16))&amp;"'"</f>
        <v>''</v>
      </c>
      <c r="I19" s="79" t="str">
        <f>"'"&amp;IF(No.4＿区画状況一覧!L16="","",TRIM(No.4＿区画状況一覧!L16))&amp;"'"</f>
        <v>''</v>
      </c>
      <c r="J19" s="79" t="str">
        <f>"'"&amp;IF(No.4＿区画状況一覧!I16="","",TRIM(No.4＿区画状況一覧!I16))&amp;"'"</f>
        <v>''</v>
      </c>
      <c r="K19" s="79" t="str">
        <f>"'"&amp;IF(No.4＿区画状況一覧!J16="","",TRIM(No.4＿区画状況一覧!J16))&amp;"'"</f>
        <v>''</v>
      </c>
      <c r="L19" s="42" t="str">
        <f>"'"&amp;IF(No.5＿契約者【データ】!AK15="",0,1)&amp;"'"</f>
        <v>'0'</v>
      </c>
      <c r="M19" s="78" t="str">
        <f>"'"&amp;IF(No.5＿契約者【データ】!AG15="","",IF(No.5＿契約者【データ】!E15=No.5＿契約者【データ】!AG15,"",No.5＿契約者【データ】!E15))&amp;"'"</f>
        <v>''</v>
      </c>
      <c r="N19" s="74" t="s">
        <v>497</v>
      </c>
      <c r="O19" s="49" t="str">
        <f t="shared" si="1"/>
        <v>'COMMON'</v>
      </c>
      <c r="P19" s="69" t="s">
        <v>449</v>
      </c>
      <c r="Q19" s="49" t="str">
        <f t="shared" si="2"/>
        <v>'COMMON'</v>
      </c>
      <c r="R19" s="49" t="str">
        <f t="shared" si="2"/>
        <v>'COMMON'</v>
      </c>
      <c r="S19" s="69" t="s">
        <v>449</v>
      </c>
      <c r="T19" s="49" t="str">
        <f t="shared" si="3"/>
        <v>'COMMON'</v>
      </c>
      <c r="U19" s="67"/>
      <c r="W19"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('80001','302',NULL,'0','0','','','','','0','','0','COMMON',CURRENT_TIMESTAMP,'COMMON','COMMON',CURRENT_TIMESTAMP,'COMMON');</v>
      </c>
      <c r="X19" s="67"/>
      <c r="Y19" s="67"/>
      <c r="Z19" s="67"/>
      <c r="AA19" t="b">
        <f>INT(No.4＿区画状況一覧!E16)=INT(No.5＿契約者【データ】!E15)</f>
        <v>1</v>
      </c>
    </row>
    <row r="20" spans="1:27" ht="18" customHeight="1">
      <c r="A20" s="67"/>
      <c r="B20" s="49">
        <f t="shared" si="0"/>
        <v>14</v>
      </c>
      <c r="C20" s="73" t="str">
        <f>"'"&amp;プロジェクトデータ!$C$4&amp;"'"</f>
        <v>'80001'</v>
      </c>
      <c r="D20" s="42" t="str">
        <f>"'"&amp;TRIM(No.4＿区画状況一覧!E17)&amp;"'"</f>
        <v>'303'</v>
      </c>
      <c r="E20" s="78" t="s">
        <v>448</v>
      </c>
      <c r="F20" s="74" t="s">
        <v>497</v>
      </c>
      <c r="G20" s="74" t="s">
        <v>497</v>
      </c>
      <c r="H20" s="79" t="str">
        <f>"'"&amp;IF(No.4＿区画状況一覧!K17="","",TRIM(No.4＿区画状況一覧!K17))&amp;"'"</f>
        <v>''</v>
      </c>
      <c r="I20" s="79" t="str">
        <f>"'"&amp;IF(No.4＿区画状況一覧!L17="","",TRIM(No.4＿区画状況一覧!L17))&amp;"'"</f>
        <v>''</v>
      </c>
      <c r="J20" s="79" t="str">
        <f>"'"&amp;IF(No.4＿区画状況一覧!I17="","",TRIM(No.4＿区画状況一覧!I17))&amp;"'"</f>
        <v>''</v>
      </c>
      <c r="K20" s="79" t="str">
        <f>"'"&amp;IF(No.4＿区画状況一覧!J17="","",TRIM(No.4＿区画状況一覧!J17))&amp;"'"</f>
        <v>''</v>
      </c>
      <c r="L20" s="42" t="str">
        <f>"'"&amp;IF(No.5＿契約者【データ】!AK16="",0,1)&amp;"'"</f>
        <v>'0'</v>
      </c>
      <c r="M20" s="78" t="str">
        <f>"'"&amp;IF(No.5＿契約者【データ】!AG16="","",IF(No.5＿契約者【データ】!E16=No.5＿契約者【データ】!AG16,"",No.5＿契約者【データ】!E16))&amp;"'"</f>
        <v>''</v>
      </c>
      <c r="N20" s="74" t="s">
        <v>497</v>
      </c>
      <c r="O20" s="49" t="str">
        <f t="shared" si="1"/>
        <v>'COMMON'</v>
      </c>
      <c r="P20" s="69" t="s">
        <v>449</v>
      </c>
      <c r="Q20" s="49" t="str">
        <f t="shared" si="2"/>
        <v>'COMMON'</v>
      </c>
      <c r="R20" s="49" t="str">
        <f t="shared" si="2"/>
        <v>'COMMON'</v>
      </c>
      <c r="S20" s="69" t="s">
        <v>449</v>
      </c>
      <c r="T20" s="49" t="str">
        <f t="shared" si="3"/>
        <v>'COMMON'</v>
      </c>
      <c r="U20" s="67"/>
      <c r="W20"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('80001','303',NULL,'0','0','','','','','0','','0','COMMON',CURRENT_TIMESTAMP,'COMMON','COMMON',CURRENT_TIMESTAMP,'COMMON');</v>
      </c>
      <c r="X20" s="67"/>
      <c r="Y20" s="67"/>
      <c r="Z20" s="67"/>
      <c r="AA20" t="b">
        <f>INT(No.4＿区画状況一覧!E17)=INT(No.5＿契約者【データ】!E16)</f>
        <v>1</v>
      </c>
    </row>
    <row r="21" spans="1:27" ht="18" customHeight="1">
      <c r="A21" s="67"/>
      <c r="B21" s="49">
        <f t="shared" si="0"/>
        <v>15</v>
      </c>
      <c r="C21" s="73" t="str">
        <f>"'"&amp;プロジェクトデータ!$C$4&amp;"'"</f>
        <v>'80001'</v>
      </c>
      <c r="D21" s="42" t="str">
        <f>"'"&amp;TRIM(No.4＿区画状況一覧!E18)&amp;"'"</f>
        <v>'304'</v>
      </c>
      <c r="E21" s="78" t="s">
        <v>448</v>
      </c>
      <c r="F21" s="74" t="s">
        <v>497</v>
      </c>
      <c r="G21" s="74" t="s">
        <v>497</v>
      </c>
      <c r="H21" s="79" t="str">
        <f>"'"&amp;IF(No.4＿区画状況一覧!K18="","",TRIM(No.4＿区画状況一覧!K18))&amp;"'"</f>
        <v>''</v>
      </c>
      <c r="I21" s="79" t="str">
        <f>"'"&amp;IF(No.4＿区画状況一覧!L18="","",TRIM(No.4＿区画状況一覧!L18))&amp;"'"</f>
        <v>''</v>
      </c>
      <c r="J21" s="79" t="str">
        <f>"'"&amp;IF(No.4＿区画状況一覧!I18="","",TRIM(No.4＿区画状況一覧!I18))&amp;"'"</f>
        <v>''</v>
      </c>
      <c r="K21" s="79" t="str">
        <f>"'"&amp;IF(No.4＿区画状況一覧!J18="","",TRIM(No.4＿区画状況一覧!J18))&amp;"'"</f>
        <v>''</v>
      </c>
      <c r="L21" s="42" t="str">
        <f>"'"&amp;IF(No.5＿契約者【データ】!AK17="",0,1)&amp;"'"</f>
        <v>'0'</v>
      </c>
      <c r="M21" s="78" t="str">
        <f>"'"&amp;IF(No.5＿契約者【データ】!AG17="","",IF(No.5＿契約者【データ】!E17=No.5＿契約者【データ】!AG17,"",No.5＿契約者【データ】!E17))&amp;"'"</f>
        <v>''</v>
      </c>
      <c r="N21" s="74" t="s">
        <v>497</v>
      </c>
      <c r="O21" s="49" t="str">
        <f t="shared" si="1"/>
        <v>'COMMON'</v>
      </c>
      <c r="P21" s="69" t="s">
        <v>449</v>
      </c>
      <c r="Q21" s="49" t="str">
        <f t="shared" si="2"/>
        <v>'COMMON'</v>
      </c>
      <c r="R21" s="49" t="str">
        <f t="shared" si="2"/>
        <v>'COMMON'</v>
      </c>
      <c r="S21" s="69" t="s">
        <v>449</v>
      </c>
      <c r="T21" s="49" t="str">
        <f t="shared" si="3"/>
        <v>'COMMON'</v>
      </c>
      <c r="U21" s="67"/>
      <c r="W21"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('80001','304',NULL,'0','0','','','','','0','','0','COMMON',CURRENT_TIMESTAMP,'COMMON','COMMON',CURRENT_TIMESTAMP,'COMMON');</v>
      </c>
      <c r="X21" s="67"/>
      <c r="Y21" s="67"/>
      <c r="Z21" s="67"/>
      <c r="AA21" t="b">
        <f>INT(No.4＿区画状況一覧!E18)=INT(No.5＿契約者【データ】!E17)</f>
        <v>1</v>
      </c>
    </row>
    <row r="22" spans="1:27" ht="18" customHeight="1">
      <c r="A22" s="67"/>
      <c r="B22" s="49">
        <f t="shared" si="0"/>
        <v>16</v>
      </c>
      <c r="C22" s="73" t="str">
        <f>"'"&amp;プロジェクトデータ!$C$4&amp;"'"</f>
        <v>'80001'</v>
      </c>
      <c r="D22" s="42" t="str">
        <f>"'"&amp;TRIM(No.4＿区画状況一覧!E19)&amp;"'"</f>
        <v>'305'</v>
      </c>
      <c r="E22" s="78" t="s">
        <v>448</v>
      </c>
      <c r="F22" s="74" t="s">
        <v>497</v>
      </c>
      <c r="G22" s="74" t="s">
        <v>497</v>
      </c>
      <c r="H22" s="79" t="str">
        <f>"'"&amp;IF(No.4＿区画状況一覧!K19="","",TRIM(No.4＿区画状況一覧!K19))&amp;"'"</f>
        <v>''</v>
      </c>
      <c r="I22" s="79" t="str">
        <f>"'"&amp;IF(No.4＿区画状況一覧!L19="","",TRIM(No.4＿区画状況一覧!L19))&amp;"'"</f>
        <v>''</v>
      </c>
      <c r="J22" s="79" t="str">
        <f>"'"&amp;IF(No.4＿区画状況一覧!I19="","",TRIM(No.4＿区画状況一覧!I19))&amp;"'"</f>
        <v>''</v>
      </c>
      <c r="K22" s="79" t="str">
        <f>"'"&amp;IF(No.4＿区画状況一覧!J19="","",TRIM(No.4＿区画状況一覧!J19))&amp;"'"</f>
        <v>''</v>
      </c>
      <c r="L22" s="42" t="str">
        <f>"'"&amp;IF(No.5＿契約者【データ】!AK18="",0,1)&amp;"'"</f>
        <v>'0'</v>
      </c>
      <c r="M22" s="78" t="str">
        <f>"'"&amp;IF(No.5＿契約者【データ】!AG18="","",IF(No.5＿契約者【データ】!E18=No.5＿契約者【データ】!AG18,"",No.5＿契約者【データ】!E18))&amp;"'"</f>
        <v>''</v>
      </c>
      <c r="N22" s="74" t="s">
        <v>497</v>
      </c>
      <c r="O22" s="49" t="str">
        <f t="shared" si="1"/>
        <v>'COMMON'</v>
      </c>
      <c r="P22" s="69" t="s">
        <v>449</v>
      </c>
      <c r="Q22" s="49" t="str">
        <f t="shared" si="2"/>
        <v>'COMMON'</v>
      </c>
      <c r="R22" s="49" t="str">
        <f t="shared" si="2"/>
        <v>'COMMON'</v>
      </c>
      <c r="S22" s="69" t="s">
        <v>449</v>
      </c>
      <c r="T22" s="49" t="str">
        <f t="shared" si="3"/>
        <v>'COMMON'</v>
      </c>
      <c r="U22" s="67"/>
      <c r="W22"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('80001','305',NULL,'0','0','','','','','0','','0','COMMON',CURRENT_TIMESTAMP,'COMMON','COMMON',CURRENT_TIMESTAMP,'COMMON');</v>
      </c>
      <c r="X22" s="67"/>
      <c r="Y22" s="67"/>
      <c r="Z22" s="67"/>
      <c r="AA22" t="b">
        <f>INT(No.4＿区画状況一覧!E19)=INT(No.5＿契約者【データ】!E18)</f>
        <v>1</v>
      </c>
    </row>
    <row r="23" spans="1:27" ht="18" customHeight="1">
      <c r="A23" s="67"/>
      <c r="B23" s="49">
        <f t="shared" si="0"/>
        <v>17</v>
      </c>
      <c r="C23" s="73" t="str">
        <f>"'"&amp;プロジェクトデータ!$C$4&amp;"'"</f>
        <v>'80001'</v>
      </c>
      <c r="D23" s="42" t="str">
        <f>"'"&amp;TRIM(No.4＿区画状況一覧!E20)&amp;"'"</f>
        <v>'306'</v>
      </c>
      <c r="E23" s="78" t="s">
        <v>448</v>
      </c>
      <c r="F23" s="74" t="s">
        <v>497</v>
      </c>
      <c r="G23" s="74" t="s">
        <v>497</v>
      </c>
      <c r="H23" s="79" t="str">
        <f>"'"&amp;IF(No.4＿区画状況一覧!K20="","",TRIM(No.4＿区画状況一覧!K20))&amp;"'"</f>
        <v>''</v>
      </c>
      <c r="I23" s="79" t="str">
        <f>"'"&amp;IF(No.4＿区画状況一覧!L20="","",TRIM(No.4＿区画状況一覧!L20))&amp;"'"</f>
        <v>''</v>
      </c>
      <c r="J23" s="79" t="str">
        <f>"'"&amp;IF(No.4＿区画状況一覧!I20="","",TRIM(No.4＿区画状況一覧!I20))&amp;"'"</f>
        <v>''</v>
      </c>
      <c r="K23" s="79" t="str">
        <f>"'"&amp;IF(No.4＿区画状況一覧!J20="","",TRIM(No.4＿区画状況一覧!J20))&amp;"'"</f>
        <v>''</v>
      </c>
      <c r="L23" s="42" t="str">
        <f>"'"&amp;IF(No.5＿契約者【データ】!AK19="",0,1)&amp;"'"</f>
        <v>'0'</v>
      </c>
      <c r="M23" s="78" t="str">
        <f>"'"&amp;IF(No.5＿契約者【データ】!AG19="","",IF(No.5＿契約者【データ】!E19=No.5＿契約者【データ】!AG19,"",No.5＿契約者【データ】!E19))&amp;"'"</f>
        <v>''</v>
      </c>
      <c r="N23" s="74" t="s">
        <v>497</v>
      </c>
      <c r="O23" s="49" t="str">
        <f t="shared" si="1"/>
        <v>'COMMON'</v>
      </c>
      <c r="P23" s="69" t="s">
        <v>449</v>
      </c>
      <c r="Q23" s="49" t="str">
        <f t="shared" si="2"/>
        <v>'COMMON'</v>
      </c>
      <c r="R23" s="49" t="str">
        <f t="shared" si="2"/>
        <v>'COMMON'</v>
      </c>
      <c r="S23" s="69" t="s">
        <v>449</v>
      </c>
      <c r="T23" s="49" t="str">
        <f t="shared" si="3"/>
        <v>'COMMON'</v>
      </c>
      <c r="U23" s="67"/>
      <c r="W23"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('80001','306',NULL,'0','0','','','','','0','','0','COMMON',CURRENT_TIMESTAMP,'COMMON','COMMON',CURRENT_TIMESTAMP,'COMMON');</v>
      </c>
      <c r="X23" s="67"/>
      <c r="Y23" s="67"/>
      <c r="Z23" s="67"/>
      <c r="AA23" t="b">
        <f>INT(No.4＿区画状況一覧!E20)=INT(No.5＿契約者【データ】!E19)</f>
        <v>1</v>
      </c>
    </row>
    <row r="24" spans="1:27" ht="18" customHeight="1">
      <c r="A24" s="67"/>
      <c r="B24" s="49">
        <f t="shared" si="0"/>
        <v>18</v>
      </c>
      <c r="C24" s="73" t="str">
        <f>"'"&amp;プロジェクトデータ!$C$4&amp;"'"</f>
        <v>'80001'</v>
      </c>
      <c r="D24" s="42" t="str">
        <f>"'"&amp;TRIM(No.4＿区画状況一覧!E21)&amp;"'"</f>
        <v>'307'</v>
      </c>
      <c r="E24" s="78" t="s">
        <v>448</v>
      </c>
      <c r="F24" s="74" t="s">
        <v>497</v>
      </c>
      <c r="G24" s="74" t="s">
        <v>497</v>
      </c>
      <c r="H24" s="79" t="str">
        <f>"'"&amp;IF(No.4＿区画状況一覧!K21="","",TRIM(No.4＿区画状況一覧!K21))&amp;"'"</f>
        <v>''</v>
      </c>
      <c r="I24" s="79" t="str">
        <f>"'"&amp;IF(No.4＿区画状況一覧!L21="","",TRIM(No.4＿区画状況一覧!L21))&amp;"'"</f>
        <v>''</v>
      </c>
      <c r="J24" s="79" t="str">
        <f>"'"&amp;IF(No.4＿区画状況一覧!I21="","",TRIM(No.4＿区画状況一覧!I21))&amp;"'"</f>
        <v>''</v>
      </c>
      <c r="K24" s="79" t="str">
        <f>"'"&amp;IF(No.4＿区画状況一覧!J21="","",TRIM(No.4＿区画状況一覧!J21))&amp;"'"</f>
        <v>''</v>
      </c>
      <c r="L24" s="42" t="str">
        <f>"'"&amp;IF(No.5＿契約者【データ】!AK20="",0,1)&amp;"'"</f>
        <v>'0'</v>
      </c>
      <c r="M24" s="78" t="str">
        <f>"'"&amp;IF(No.5＿契約者【データ】!AG20="","",IF(No.5＿契約者【データ】!E20=No.5＿契約者【データ】!AG20,"",No.5＿契約者【データ】!E20))&amp;"'"</f>
        <v>''</v>
      </c>
      <c r="N24" s="74" t="s">
        <v>497</v>
      </c>
      <c r="O24" s="49" t="str">
        <f t="shared" si="1"/>
        <v>'COMMON'</v>
      </c>
      <c r="P24" s="69" t="s">
        <v>449</v>
      </c>
      <c r="Q24" s="49" t="str">
        <f t="shared" si="2"/>
        <v>'COMMON'</v>
      </c>
      <c r="R24" s="49" t="str">
        <f t="shared" si="2"/>
        <v>'COMMON'</v>
      </c>
      <c r="S24" s="69" t="s">
        <v>449</v>
      </c>
      <c r="T24" s="49" t="str">
        <f t="shared" si="3"/>
        <v>'COMMON'</v>
      </c>
      <c r="U24" s="67"/>
      <c r="W24"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('80001','307',NULL,'0','0','','','','','0','','0','COMMON',CURRENT_TIMESTAMP,'COMMON','COMMON',CURRENT_TIMESTAMP,'COMMON');</v>
      </c>
      <c r="X24" s="67"/>
      <c r="Y24" s="67"/>
      <c r="Z24" s="67"/>
      <c r="AA24" t="b">
        <f>INT(No.4＿区画状況一覧!E21)=INT(No.5＿契約者【データ】!E20)</f>
        <v>1</v>
      </c>
    </row>
    <row r="25" spans="1:27" ht="18" customHeight="1">
      <c r="A25" s="67"/>
      <c r="B25" s="49">
        <f t="shared" si="0"/>
        <v>19</v>
      </c>
      <c r="C25" s="73" t="str">
        <f>"'"&amp;プロジェクトデータ!$C$4&amp;"'"</f>
        <v>'80001'</v>
      </c>
      <c r="D25" s="42" t="str">
        <f>"'"&amp;TRIM(No.4＿区画状況一覧!E22)&amp;"'"</f>
        <v>'308'</v>
      </c>
      <c r="E25" s="78" t="s">
        <v>448</v>
      </c>
      <c r="F25" s="74" t="s">
        <v>497</v>
      </c>
      <c r="G25" s="74" t="s">
        <v>497</v>
      </c>
      <c r="H25" s="79" t="str">
        <f>"'"&amp;IF(No.4＿区画状況一覧!K22="","",TRIM(No.4＿区画状況一覧!K22))&amp;"'"</f>
        <v>''</v>
      </c>
      <c r="I25" s="79" t="str">
        <f>"'"&amp;IF(No.4＿区画状況一覧!L22="","",TRIM(No.4＿区画状況一覧!L22))&amp;"'"</f>
        <v>''</v>
      </c>
      <c r="J25" s="79" t="str">
        <f>"'"&amp;IF(No.4＿区画状況一覧!I22="","",TRIM(No.4＿区画状況一覧!I22))&amp;"'"</f>
        <v>''</v>
      </c>
      <c r="K25" s="79" t="str">
        <f>"'"&amp;IF(No.4＿区画状況一覧!J22="","",TRIM(No.4＿区画状況一覧!J22))&amp;"'"</f>
        <v>''</v>
      </c>
      <c r="L25" s="42" t="str">
        <f>"'"&amp;IF(No.5＿契約者【データ】!AK21="",0,1)&amp;"'"</f>
        <v>'0'</v>
      </c>
      <c r="M25" s="78" t="str">
        <f>"'"&amp;IF(No.5＿契約者【データ】!AG21="","",IF(No.5＿契約者【データ】!E21=No.5＿契約者【データ】!AG21,"",No.5＿契約者【データ】!E21))&amp;"'"</f>
        <v>''</v>
      </c>
      <c r="N25" s="74" t="s">
        <v>497</v>
      </c>
      <c r="O25" s="49" t="str">
        <f t="shared" si="1"/>
        <v>'COMMON'</v>
      </c>
      <c r="P25" s="69" t="s">
        <v>449</v>
      </c>
      <c r="Q25" s="49" t="str">
        <f t="shared" si="2"/>
        <v>'COMMON'</v>
      </c>
      <c r="R25" s="49" t="str">
        <f t="shared" si="2"/>
        <v>'COMMON'</v>
      </c>
      <c r="S25" s="69" t="s">
        <v>449</v>
      </c>
      <c r="T25" s="49" t="str">
        <f t="shared" si="3"/>
        <v>'COMMON'</v>
      </c>
      <c r="U25" s="67"/>
      <c r="W25"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('80001','308',NULL,'0','0','','','','','0','','0','COMMON',CURRENT_TIMESTAMP,'COMMON','COMMON',CURRENT_TIMESTAMP,'COMMON');</v>
      </c>
      <c r="X25" s="67"/>
      <c r="Y25" s="67"/>
      <c r="Z25" s="67"/>
      <c r="AA25" t="b">
        <f>INT(No.4＿区画状況一覧!E22)=INT(No.5＿契約者【データ】!E21)</f>
        <v>1</v>
      </c>
    </row>
    <row r="26" spans="1:27" ht="18" customHeight="1">
      <c r="A26" s="67"/>
      <c r="B26" s="49">
        <f t="shared" si="0"/>
        <v>20</v>
      </c>
      <c r="C26" s="73" t="str">
        <f>"'"&amp;プロジェクトデータ!$C$4&amp;"'"</f>
        <v>'80001'</v>
      </c>
      <c r="D26" s="42" t="str">
        <f>"'"&amp;TRIM(No.4＿区画状況一覧!E23)&amp;"'"</f>
        <v>'401'</v>
      </c>
      <c r="E26" s="78" t="s">
        <v>448</v>
      </c>
      <c r="F26" s="74" t="s">
        <v>497</v>
      </c>
      <c r="G26" s="74" t="s">
        <v>497</v>
      </c>
      <c r="H26" s="79" t="str">
        <f>"'"&amp;IF(No.4＿区画状況一覧!K23="","",TRIM(No.4＿区画状況一覧!K23))&amp;"'"</f>
        <v>''</v>
      </c>
      <c r="I26" s="79" t="str">
        <f>"'"&amp;IF(No.4＿区画状況一覧!L23="","",TRIM(No.4＿区画状況一覧!L23))&amp;"'"</f>
        <v>''</v>
      </c>
      <c r="J26" s="79" t="str">
        <f>"'"&amp;IF(No.4＿区画状況一覧!I23="","",TRIM(No.4＿区画状況一覧!I23))&amp;"'"</f>
        <v>''</v>
      </c>
      <c r="K26" s="79" t="str">
        <f>"'"&amp;IF(No.4＿区画状況一覧!J23="","",TRIM(No.4＿区画状況一覧!J23))&amp;"'"</f>
        <v>''</v>
      </c>
      <c r="L26" s="42" t="str">
        <f>"'"&amp;IF(No.5＿契約者【データ】!AK22="",0,1)&amp;"'"</f>
        <v>'0'</v>
      </c>
      <c r="M26" s="78" t="str">
        <f>"'"&amp;IF(No.5＿契約者【データ】!AG22="","",IF(No.5＿契約者【データ】!E22=No.5＿契約者【データ】!AG22,"",No.5＿契約者【データ】!E22))&amp;"'"</f>
        <v>''</v>
      </c>
      <c r="N26" s="74" t="s">
        <v>497</v>
      </c>
      <c r="O26" s="49" t="str">
        <f t="shared" si="1"/>
        <v>'COMMON'</v>
      </c>
      <c r="P26" s="69" t="s">
        <v>449</v>
      </c>
      <c r="Q26" s="49" t="str">
        <f t="shared" si="2"/>
        <v>'COMMON'</v>
      </c>
      <c r="R26" s="49" t="str">
        <f t="shared" si="2"/>
        <v>'COMMON'</v>
      </c>
      <c r="S26" s="69" t="s">
        <v>449</v>
      </c>
      <c r="T26" s="49" t="str">
        <f t="shared" si="3"/>
        <v>'COMMON'</v>
      </c>
      <c r="U26" s="67"/>
      <c r="W26"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('80001','401',NULL,'0','0','','','','','0','','0','COMMON',CURRENT_TIMESTAMP,'COMMON','COMMON',CURRENT_TIMESTAMP,'COMMON');</v>
      </c>
      <c r="X26" s="67"/>
      <c r="Y26" s="67"/>
      <c r="Z26" s="67"/>
      <c r="AA26" t="b">
        <f>INT(No.4＿区画状況一覧!E23)=INT(No.5＿契約者【データ】!E22)</f>
        <v>1</v>
      </c>
    </row>
    <row r="27" spans="1:27" ht="18" customHeight="1">
      <c r="A27" s="67"/>
      <c r="B27" s="49">
        <f t="shared" si="0"/>
        <v>21</v>
      </c>
      <c r="C27" s="73" t="str">
        <f>"'"&amp;プロジェクトデータ!$C$4&amp;"'"</f>
        <v>'80001'</v>
      </c>
      <c r="D27" s="42" t="str">
        <f>"'"&amp;TRIM(No.4＿区画状況一覧!E24)&amp;"'"</f>
        <v>'402'</v>
      </c>
      <c r="E27" s="78" t="s">
        <v>448</v>
      </c>
      <c r="F27" s="74" t="s">
        <v>497</v>
      </c>
      <c r="G27" s="74" t="s">
        <v>497</v>
      </c>
      <c r="H27" s="79" t="str">
        <f>"'"&amp;IF(No.4＿区画状況一覧!K24="","",TRIM(No.4＿区画状況一覧!K24))&amp;"'"</f>
        <v>''</v>
      </c>
      <c r="I27" s="79" t="str">
        <f>"'"&amp;IF(No.4＿区画状況一覧!L24="","",TRIM(No.4＿区画状況一覧!L24))&amp;"'"</f>
        <v>''</v>
      </c>
      <c r="J27" s="79" t="str">
        <f>"'"&amp;IF(No.4＿区画状況一覧!I24="","",TRIM(No.4＿区画状況一覧!I24))&amp;"'"</f>
        <v>''</v>
      </c>
      <c r="K27" s="79" t="str">
        <f>"'"&amp;IF(No.4＿区画状況一覧!J24="","",TRIM(No.4＿区画状況一覧!J24))&amp;"'"</f>
        <v>''</v>
      </c>
      <c r="L27" s="42" t="str">
        <f>"'"&amp;IF(No.5＿契約者【データ】!AK23="",0,1)&amp;"'"</f>
        <v>'0'</v>
      </c>
      <c r="M27" s="78" t="str">
        <f>"'"&amp;IF(No.5＿契約者【データ】!AG23="","",IF(No.5＿契約者【データ】!E23=No.5＿契約者【データ】!AG23,"",No.5＿契約者【データ】!E23))&amp;"'"</f>
        <v>''</v>
      </c>
      <c r="N27" s="74" t="s">
        <v>497</v>
      </c>
      <c r="O27" s="49" t="str">
        <f t="shared" si="1"/>
        <v>'COMMON'</v>
      </c>
      <c r="P27" s="69" t="s">
        <v>449</v>
      </c>
      <c r="Q27" s="49" t="str">
        <f t="shared" si="2"/>
        <v>'COMMON'</v>
      </c>
      <c r="R27" s="49" t="str">
        <f t="shared" si="2"/>
        <v>'COMMON'</v>
      </c>
      <c r="S27" s="69" t="s">
        <v>449</v>
      </c>
      <c r="T27" s="49" t="str">
        <f t="shared" si="3"/>
        <v>'COMMON'</v>
      </c>
      <c r="U27" s="67"/>
      <c r="W27"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('80001','402',NULL,'0','0','','','','','0','','0','COMMON',CURRENT_TIMESTAMP,'COMMON','COMMON',CURRENT_TIMESTAMP,'COMMON');</v>
      </c>
      <c r="X27" s="67"/>
      <c r="Y27" s="67"/>
      <c r="Z27" s="67"/>
      <c r="AA27" t="b">
        <f>INT(No.4＿区画状況一覧!E24)=INT(No.5＿契約者【データ】!E23)</f>
        <v>1</v>
      </c>
    </row>
    <row r="28" spans="1:27" ht="18" customHeight="1">
      <c r="A28" s="67"/>
      <c r="B28" s="49">
        <f t="shared" si="0"/>
        <v>22</v>
      </c>
      <c r="C28" s="73" t="str">
        <f>"'"&amp;プロジェクトデータ!$C$4&amp;"'"</f>
        <v>'80001'</v>
      </c>
      <c r="D28" s="42" t="str">
        <f>"'"&amp;TRIM(No.4＿区画状況一覧!E25)&amp;"'"</f>
        <v>'403'</v>
      </c>
      <c r="E28" s="78" t="s">
        <v>448</v>
      </c>
      <c r="F28" s="74" t="s">
        <v>497</v>
      </c>
      <c r="G28" s="74" t="s">
        <v>497</v>
      </c>
      <c r="H28" s="79" t="str">
        <f>"'"&amp;IF(No.4＿区画状況一覧!K25="","",TRIM(No.4＿区画状況一覧!K25))&amp;"'"</f>
        <v>''</v>
      </c>
      <c r="I28" s="79" t="str">
        <f>"'"&amp;IF(No.4＿区画状況一覧!L25="","",TRIM(No.4＿区画状況一覧!L25))&amp;"'"</f>
        <v>''</v>
      </c>
      <c r="J28" s="79" t="str">
        <f>"'"&amp;IF(No.4＿区画状況一覧!I25="","",TRIM(No.4＿区画状況一覧!I25))&amp;"'"</f>
        <v>''</v>
      </c>
      <c r="K28" s="79" t="str">
        <f>"'"&amp;IF(No.4＿区画状況一覧!J25="","",TRIM(No.4＿区画状況一覧!J25))&amp;"'"</f>
        <v>''</v>
      </c>
      <c r="L28" s="42" t="str">
        <f>"'"&amp;IF(No.5＿契約者【データ】!AK24="",0,1)&amp;"'"</f>
        <v>'0'</v>
      </c>
      <c r="M28" s="78" t="str">
        <f>"'"&amp;IF(No.5＿契約者【データ】!AG24="","",IF(No.5＿契約者【データ】!E24=No.5＿契約者【データ】!AG24,"",No.5＿契約者【データ】!E24))&amp;"'"</f>
        <v>''</v>
      </c>
      <c r="N28" s="74" t="s">
        <v>497</v>
      </c>
      <c r="O28" s="49" t="str">
        <f t="shared" si="1"/>
        <v>'COMMON'</v>
      </c>
      <c r="P28" s="69" t="s">
        <v>449</v>
      </c>
      <c r="Q28" s="49" t="str">
        <f t="shared" si="2"/>
        <v>'COMMON'</v>
      </c>
      <c r="R28" s="49" t="str">
        <f t="shared" si="2"/>
        <v>'COMMON'</v>
      </c>
      <c r="S28" s="69" t="s">
        <v>449</v>
      </c>
      <c r="T28" s="49" t="str">
        <f t="shared" si="3"/>
        <v>'COMMON'</v>
      </c>
      <c r="U28" s="67"/>
      <c r="W28"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('80001','403',NULL,'0','0','','','','','0','','0','COMMON',CURRENT_TIMESTAMP,'COMMON','COMMON',CURRENT_TIMESTAMP,'COMMON');</v>
      </c>
      <c r="X28" s="67"/>
      <c r="Y28" s="67"/>
      <c r="Z28" s="67"/>
      <c r="AA28" t="b">
        <f>INT(No.4＿区画状況一覧!E25)=INT(No.5＿契約者【データ】!E24)</f>
        <v>1</v>
      </c>
    </row>
    <row r="29" spans="1:27" ht="18" customHeight="1">
      <c r="A29" s="67"/>
      <c r="B29" s="49">
        <f t="shared" si="0"/>
        <v>23</v>
      </c>
      <c r="C29" s="73" t="str">
        <f>"'"&amp;プロジェクトデータ!$C$4&amp;"'"</f>
        <v>'80001'</v>
      </c>
      <c r="D29" s="42" t="str">
        <f>"'"&amp;TRIM(No.4＿区画状況一覧!E26)&amp;"'"</f>
        <v>'404'</v>
      </c>
      <c r="E29" s="78" t="s">
        <v>448</v>
      </c>
      <c r="F29" s="74" t="s">
        <v>497</v>
      </c>
      <c r="G29" s="74" t="s">
        <v>497</v>
      </c>
      <c r="H29" s="79" t="str">
        <f>"'"&amp;IF(No.4＿区画状況一覧!K26="","",TRIM(No.4＿区画状況一覧!K26))&amp;"'"</f>
        <v>''</v>
      </c>
      <c r="I29" s="79" t="str">
        <f>"'"&amp;IF(No.4＿区画状況一覧!L26="","",TRIM(No.4＿区画状況一覧!L26))&amp;"'"</f>
        <v>''</v>
      </c>
      <c r="J29" s="79" t="str">
        <f>"'"&amp;IF(No.4＿区画状況一覧!I26="","",TRIM(No.4＿区画状況一覧!I26))&amp;"'"</f>
        <v>''</v>
      </c>
      <c r="K29" s="79" t="str">
        <f>"'"&amp;IF(No.4＿区画状況一覧!J26="","",TRIM(No.4＿区画状況一覧!J26))&amp;"'"</f>
        <v>''</v>
      </c>
      <c r="L29" s="42" t="str">
        <f>"'"&amp;IF(No.5＿契約者【データ】!AK25="",0,1)&amp;"'"</f>
        <v>'0'</v>
      </c>
      <c r="M29" s="78" t="str">
        <f>"'"&amp;IF(No.5＿契約者【データ】!AG25="","",IF(No.5＿契約者【データ】!E25=No.5＿契約者【データ】!AG25,"",No.5＿契約者【データ】!E25))&amp;"'"</f>
        <v>''</v>
      </c>
      <c r="N29" s="74" t="s">
        <v>497</v>
      </c>
      <c r="O29" s="49" t="str">
        <f t="shared" si="1"/>
        <v>'COMMON'</v>
      </c>
      <c r="P29" s="69" t="s">
        <v>449</v>
      </c>
      <c r="Q29" s="49" t="str">
        <f t="shared" si="2"/>
        <v>'COMMON'</v>
      </c>
      <c r="R29" s="49" t="str">
        <f t="shared" si="2"/>
        <v>'COMMON'</v>
      </c>
      <c r="S29" s="69" t="s">
        <v>449</v>
      </c>
      <c r="T29" s="49" t="str">
        <f t="shared" si="3"/>
        <v>'COMMON'</v>
      </c>
      <c r="U29" s="67"/>
      <c r="W29"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('80001','404',NULL,'0','0','','','','','0','','0','COMMON',CURRENT_TIMESTAMP,'COMMON','COMMON',CURRENT_TIMESTAMP,'COMMON');</v>
      </c>
      <c r="X29" s="67"/>
      <c r="Y29" s="67"/>
      <c r="Z29" s="67"/>
      <c r="AA29" t="b">
        <f>INT(No.4＿区画状況一覧!E26)=INT(No.5＿契約者【データ】!E25)</f>
        <v>1</v>
      </c>
    </row>
    <row r="30" spans="1:27" ht="18" customHeight="1">
      <c r="A30" s="67"/>
      <c r="B30" s="49">
        <f t="shared" si="0"/>
        <v>24</v>
      </c>
      <c r="C30" s="73" t="str">
        <f>"'"&amp;プロジェクトデータ!$C$4&amp;"'"</f>
        <v>'80001'</v>
      </c>
      <c r="D30" s="42" t="str">
        <f>"'"&amp;TRIM(No.4＿区画状況一覧!E27)&amp;"'"</f>
        <v>'405'</v>
      </c>
      <c r="E30" s="78" t="s">
        <v>448</v>
      </c>
      <c r="F30" s="74" t="s">
        <v>497</v>
      </c>
      <c r="G30" s="74" t="s">
        <v>497</v>
      </c>
      <c r="H30" s="79" t="str">
        <f>"'"&amp;IF(No.4＿区画状況一覧!K27="","",TRIM(No.4＿区画状況一覧!K27))&amp;"'"</f>
        <v>''</v>
      </c>
      <c r="I30" s="79" t="str">
        <f>"'"&amp;IF(No.4＿区画状況一覧!L27="","",TRIM(No.4＿区画状況一覧!L27))&amp;"'"</f>
        <v>''</v>
      </c>
      <c r="J30" s="79" t="str">
        <f>"'"&amp;IF(No.4＿区画状況一覧!I27="","",TRIM(No.4＿区画状況一覧!I27))&amp;"'"</f>
        <v>''</v>
      </c>
      <c r="K30" s="79" t="str">
        <f>"'"&amp;IF(No.4＿区画状況一覧!J27="","",TRIM(No.4＿区画状況一覧!J27))&amp;"'"</f>
        <v>''</v>
      </c>
      <c r="L30" s="42" t="str">
        <f>"'"&amp;IF(No.5＿契約者【データ】!AK26="",0,1)&amp;"'"</f>
        <v>'0'</v>
      </c>
      <c r="M30" s="78" t="str">
        <f>"'"&amp;IF(No.5＿契約者【データ】!AG26="","",IF(No.5＿契約者【データ】!E26=No.5＿契約者【データ】!AG26,"",No.5＿契約者【データ】!E26))&amp;"'"</f>
        <v>''</v>
      </c>
      <c r="N30" s="74" t="s">
        <v>497</v>
      </c>
      <c r="O30" s="49" t="str">
        <f t="shared" si="1"/>
        <v>'COMMON'</v>
      </c>
      <c r="P30" s="69" t="s">
        <v>449</v>
      </c>
      <c r="Q30" s="49" t="str">
        <f t="shared" si="2"/>
        <v>'COMMON'</v>
      </c>
      <c r="R30" s="49" t="str">
        <f t="shared" si="2"/>
        <v>'COMMON'</v>
      </c>
      <c r="S30" s="69" t="s">
        <v>449</v>
      </c>
      <c r="T30" s="49" t="str">
        <f t="shared" si="3"/>
        <v>'COMMON'</v>
      </c>
      <c r="U30" s="67"/>
      <c r="W30"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('80001','405',NULL,'0','0','','','','','0','','0','COMMON',CURRENT_TIMESTAMP,'COMMON','COMMON',CURRENT_TIMESTAMP,'COMMON');</v>
      </c>
      <c r="X30" s="67"/>
      <c r="Y30" s="67"/>
      <c r="Z30" s="67"/>
      <c r="AA30" t="b">
        <f>INT(No.4＿区画状況一覧!E27)=INT(No.5＿契約者【データ】!E26)</f>
        <v>1</v>
      </c>
    </row>
    <row r="31" spans="1:27" ht="18" customHeight="1">
      <c r="A31" s="67"/>
      <c r="B31" s="49">
        <f t="shared" si="0"/>
        <v>25</v>
      </c>
      <c r="C31" s="73" t="str">
        <f>"'"&amp;プロジェクトデータ!$C$4&amp;"'"</f>
        <v>'80001'</v>
      </c>
      <c r="D31" s="42" t="str">
        <f>"'"&amp;TRIM(No.4＿区画状況一覧!E28)&amp;"'"</f>
        <v>'406'</v>
      </c>
      <c r="E31" s="78" t="s">
        <v>448</v>
      </c>
      <c r="F31" s="74" t="s">
        <v>497</v>
      </c>
      <c r="G31" s="74" t="s">
        <v>497</v>
      </c>
      <c r="H31" s="79" t="str">
        <f>"'"&amp;IF(No.4＿区画状況一覧!K28="","",TRIM(No.4＿区画状況一覧!K28))&amp;"'"</f>
        <v>''</v>
      </c>
      <c r="I31" s="79" t="str">
        <f>"'"&amp;IF(No.4＿区画状況一覧!L28="","",TRIM(No.4＿区画状況一覧!L28))&amp;"'"</f>
        <v>''</v>
      </c>
      <c r="J31" s="79" t="str">
        <f>"'"&amp;IF(No.4＿区画状況一覧!I28="","",TRIM(No.4＿区画状況一覧!I28))&amp;"'"</f>
        <v>''</v>
      </c>
      <c r="K31" s="79" t="str">
        <f>"'"&amp;IF(No.4＿区画状況一覧!J28="","",TRIM(No.4＿区画状況一覧!J28))&amp;"'"</f>
        <v>''</v>
      </c>
      <c r="L31" s="42" t="str">
        <f>"'"&amp;IF(No.5＿契約者【データ】!AK27="",0,1)&amp;"'"</f>
        <v>'0'</v>
      </c>
      <c r="M31" s="78" t="str">
        <f>"'"&amp;IF(No.5＿契約者【データ】!AG27="","",IF(No.5＿契約者【データ】!E27=No.5＿契約者【データ】!AG27,"",No.5＿契約者【データ】!E27))&amp;"'"</f>
        <v>''</v>
      </c>
      <c r="N31" s="74" t="s">
        <v>497</v>
      </c>
      <c r="O31" s="49" t="str">
        <f t="shared" si="1"/>
        <v>'COMMON'</v>
      </c>
      <c r="P31" s="69" t="s">
        <v>449</v>
      </c>
      <c r="Q31" s="49" t="str">
        <f t="shared" si="2"/>
        <v>'COMMON'</v>
      </c>
      <c r="R31" s="49" t="str">
        <f t="shared" si="2"/>
        <v>'COMMON'</v>
      </c>
      <c r="S31" s="69" t="s">
        <v>449</v>
      </c>
      <c r="T31" s="49" t="str">
        <f t="shared" si="3"/>
        <v>'COMMON'</v>
      </c>
      <c r="U31" s="67"/>
      <c r="W31"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('80001','406',NULL,'0','0','','','','','0','','0','COMMON',CURRENT_TIMESTAMP,'COMMON','COMMON',CURRENT_TIMESTAMP,'COMMON');</v>
      </c>
      <c r="X31" s="67"/>
      <c r="Y31" s="67"/>
      <c r="Z31" s="67"/>
      <c r="AA31" t="b">
        <f>INT(No.4＿区画状況一覧!E28)=INT(No.5＿契約者【データ】!E27)</f>
        <v>1</v>
      </c>
    </row>
    <row r="32" spans="1:27" ht="18" customHeight="1">
      <c r="A32" s="67"/>
      <c r="B32" s="49">
        <f t="shared" si="0"/>
        <v>26</v>
      </c>
      <c r="C32" s="73" t="str">
        <f>"'"&amp;プロジェクトデータ!$C$4&amp;"'"</f>
        <v>'80001'</v>
      </c>
      <c r="D32" s="42" t="str">
        <f>"'"&amp;TRIM(No.4＿区画状況一覧!E29)&amp;"'"</f>
        <v>'407'</v>
      </c>
      <c r="E32" s="78" t="s">
        <v>448</v>
      </c>
      <c r="F32" s="74" t="s">
        <v>497</v>
      </c>
      <c r="G32" s="74" t="s">
        <v>497</v>
      </c>
      <c r="H32" s="79" t="str">
        <f>"'"&amp;IF(No.4＿区画状況一覧!K29="","",TRIM(No.4＿区画状況一覧!K29))&amp;"'"</f>
        <v>''</v>
      </c>
      <c r="I32" s="79" t="str">
        <f>"'"&amp;IF(No.4＿区画状況一覧!L29="","",TRIM(No.4＿区画状況一覧!L29))&amp;"'"</f>
        <v>''</v>
      </c>
      <c r="J32" s="79" t="str">
        <f>"'"&amp;IF(No.4＿区画状況一覧!I29="","",TRIM(No.4＿区画状況一覧!I29))&amp;"'"</f>
        <v>''</v>
      </c>
      <c r="K32" s="79" t="str">
        <f>"'"&amp;IF(No.4＿区画状況一覧!J29="","",TRIM(No.4＿区画状況一覧!J29))&amp;"'"</f>
        <v>''</v>
      </c>
      <c r="L32" s="42" t="str">
        <f>"'"&amp;IF(No.5＿契約者【データ】!AK28="",0,1)&amp;"'"</f>
        <v>'0'</v>
      </c>
      <c r="M32" s="78" t="str">
        <f>"'"&amp;IF(No.5＿契約者【データ】!AG28="","",IF(No.5＿契約者【データ】!E28=No.5＿契約者【データ】!AG28,"",No.5＿契約者【データ】!E28))&amp;"'"</f>
        <v>''</v>
      </c>
      <c r="N32" s="74" t="s">
        <v>497</v>
      </c>
      <c r="O32" s="49" t="str">
        <f t="shared" si="1"/>
        <v>'COMMON'</v>
      </c>
      <c r="P32" s="69" t="s">
        <v>449</v>
      </c>
      <c r="Q32" s="49" t="str">
        <f t="shared" si="2"/>
        <v>'COMMON'</v>
      </c>
      <c r="R32" s="49" t="str">
        <f t="shared" si="2"/>
        <v>'COMMON'</v>
      </c>
      <c r="S32" s="69" t="s">
        <v>449</v>
      </c>
      <c r="T32" s="49" t="str">
        <f t="shared" si="3"/>
        <v>'COMMON'</v>
      </c>
      <c r="U32" s="67"/>
      <c r="W32"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('80001','407',NULL,'0','0','','','','','0','','0','COMMON',CURRENT_TIMESTAMP,'COMMON','COMMON',CURRENT_TIMESTAMP,'COMMON');</v>
      </c>
      <c r="X32" s="67"/>
      <c r="Y32" s="67"/>
      <c r="Z32" s="67"/>
      <c r="AA32" t="b">
        <f>INT(No.4＿区画状況一覧!E29)=INT(No.5＿契約者【データ】!E28)</f>
        <v>1</v>
      </c>
    </row>
    <row r="33" spans="1:27" ht="18" customHeight="1">
      <c r="A33" s="67"/>
      <c r="B33" s="49">
        <f t="shared" si="0"/>
        <v>27</v>
      </c>
      <c r="C33" s="73" t="str">
        <f>"'"&amp;プロジェクトデータ!$C$4&amp;"'"</f>
        <v>'80001'</v>
      </c>
      <c r="D33" s="42" t="str">
        <f>"'"&amp;TRIM(No.4＿区画状況一覧!E30)&amp;"'"</f>
        <v>'408'</v>
      </c>
      <c r="E33" s="78" t="s">
        <v>448</v>
      </c>
      <c r="F33" s="74" t="s">
        <v>497</v>
      </c>
      <c r="G33" s="74" t="s">
        <v>497</v>
      </c>
      <c r="H33" s="79" t="str">
        <f>"'"&amp;IF(No.4＿区画状況一覧!K30="","",TRIM(No.4＿区画状況一覧!K30))&amp;"'"</f>
        <v>''</v>
      </c>
      <c r="I33" s="79" t="str">
        <f>"'"&amp;IF(No.4＿区画状況一覧!L30="","",TRIM(No.4＿区画状況一覧!L30))&amp;"'"</f>
        <v>''</v>
      </c>
      <c r="J33" s="79" t="str">
        <f>"'"&amp;IF(No.4＿区画状況一覧!I30="","",TRIM(No.4＿区画状況一覧!I30))&amp;"'"</f>
        <v>''</v>
      </c>
      <c r="K33" s="79" t="str">
        <f>"'"&amp;IF(No.4＿区画状況一覧!J30="","",TRIM(No.4＿区画状況一覧!J30))&amp;"'"</f>
        <v>''</v>
      </c>
      <c r="L33" s="42" t="str">
        <f>"'"&amp;IF(No.5＿契約者【データ】!AK29="",0,1)&amp;"'"</f>
        <v>'0'</v>
      </c>
      <c r="M33" s="78" t="str">
        <f>"'"&amp;IF(No.5＿契約者【データ】!AG29="","",IF(No.5＿契約者【データ】!E29=No.5＿契約者【データ】!AG29,"",No.5＿契約者【データ】!E29))&amp;"'"</f>
        <v>''</v>
      </c>
      <c r="N33" s="74" t="s">
        <v>497</v>
      </c>
      <c r="O33" s="49" t="str">
        <f t="shared" si="1"/>
        <v>'COMMON'</v>
      </c>
      <c r="P33" s="69" t="s">
        <v>449</v>
      </c>
      <c r="Q33" s="49" t="str">
        <f t="shared" si="2"/>
        <v>'COMMON'</v>
      </c>
      <c r="R33" s="49" t="str">
        <f t="shared" si="2"/>
        <v>'COMMON'</v>
      </c>
      <c r="S33" s="69" t="s">
        <v>449</v>
      </c>
      <c r="T33" s="49" t="str">
        <f t="shared" si="3"/>
        <v>'COMMON'</v>
      </c>
      <c r="U33" s="67"/>
      <c r="W33"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('80001','408',NULL,'0','0','','','','','0','','0','COMMON',CURRENT_TIMESTAMP,'COMMON','COMMON',CURRENT_TIMESTAMP,'COMMON');</v>
      </c>
      <c r="X33" s="67"/>
      <c r="Y33" s="67"/>
      <c r="Z33" s="67"/>
      <c r="AA33" t="b">
        <f>INT(No.4＿区画状況一覧!E30)=INT(No.5＿契約者【データ】!E29)</f>
        <v>1</v>
      </c>
    </row>
    <row r="34" spans="1:27" ht="18" customHeight="1">
      <c r="A34" s="67"/>
      <c r="B34" s="49">
        <f t="shared" si="0"/>
        <v>28</v>
      </c>
      <c r="C34" s="73" t="str">
        <f>"'"&amp;プロジェクトデータ!$C$4&amp;"'"</f>
        <v>'80001'</v>
      </c>
      <c r="D34" s="42" t="str">
        <f>"'"&amp;TRIM(No.4＿区画状況一覧!E31)&amp;"'"</f>
        <v>'501'</v>
      </c>
      <c r="E34" s="78" t="s">
        <v>448</v>
      </c>
      <c r="F34" s="74" t="s">
        <v>497</v>
      </c>
      <c r="G34" s="74" t="s">
        <v>497</v>
      </c>
      <c r="H34" s="79" t="str">
        <f>"'"&amp;IF(No.4＿区画状況一覧!K31="","",TRIM(No.4＿区画状況一覧!K31))&amp;"'"</f>
        <v>''</v>
      </c>
      <c r="I34" s="79" t="str">
        <f>"'"&amp;IF(No.4＿区画状況一覧!L31="","",TRIM(No.4＿区画状況一覧!L31))&amp;"'"</f>
        <v>''</v>
      </c>
      <c r="J34" s="79" t="str">
        <f>"'"&amp;IF(No.4＿区画状況一覧!I31="","",TRIM(No.4＿区画状況一覧!I31))&amp;"'"</f>
        <v>''</v>
      </c>
      <c r="K34" s="79" t="str">
        <f>"'"&amp;IF(No.4＿区画状況一覧!J31="","",TRIM(No.4＿区画状況一覧!J31))&amp;"'"</f>
        <v>''</v>
      </c>
      <c r="L34" s="42" t="str">
        <f>"'"&amp;IF(No.5＿契約者【データ】!AK30="",0,1)&amp;"'"</f>
        <v>'0'</v>
      </c>
      <c r="M34" s="78" t="str">
        <f>"'"&amp;IF(No.5＿契約者【データ】!AG30="","",IF(No.5＿契約者【データ】!E30=No.5＿契約者【データ】!AG30,"",No.5＿契約者【データ】!E30))&amp;"'"</f>
        <v>''</v>
      </c>
      <c r="N34" s="74" t="s">
        <v>497</v>
      </c>
      <c r="O34" s="49" t="str">
        <f t="shared" si="1"/>
        <v>'COMMON'</v>
      </c>
      <c r="P34" s="69" t="s">
        <v>449</v>
      </c>
      <c r="Q34" s="49" t="str">
        <f t="shared" si="2"/>
        <v>'COMMON'</v>
      </c>
      <c r="R34" s="49" t="str">
        <f t="shared" si="2"/>
        <v>'COMMON'</v>
      </c>
      <c r="S34" s="69" t="s">
        <v>449</v>
      </c>
      <c r="T34" s="49" t="str">
        <f t="shared" si="3"/>
        <v>'COMMON'</v>
      </c>
      <c r="U34" s="67"/>
      <c r="W34"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('80001','501',NULL,'0','0','','','','','0','','0','COMMON',CURRENT_TIMESTAMP,'COMMON','COMMON',CURRENT_TIMESTAMP,'COMMON');</v>
      </c>
      <c r="X34" s="67"/>
      <c r="Y34" s="67"/>
      <c r="Z34" s="67"/>
      <c r="AA34" t="b">
        <f>INT(No.4＿区画状況一覧!E31)=INT(No.5＿契約者【データ】!E30)</f>
        <v>1</v>
      </c>
    </row>
    <row r="35" spans="1:27" ht="18" customHeight="1">
      <c r="A35" s="67"/>
      <c r="B35" s="49">
        <f t="shared" si="0"/>
        <v>29</v>
      </c>
      <c r="C35" s="73" t="str">
        <f>"'"&amp;プロジェクトデータ!$C$4&amp;"'"</f>
        <v>'80001'</v>
      </c>
      <c r="D35" s="42" t="str">
        <f>"'"&amp;TRIM(No.4＿区画状況一覧!E32)&amp;"'"</f>
        <v>'502'</v>
      </c>
      <c r="E35" s="78" t="s">
        <v>448</v>
      </c>
      <c r="F35" s="74" t="s">
        <v>497</v>
      </c>
      <c r="G35" s="74" t="s">
        <v>497</v>
      </c>
      <c r="H35" s="79" t="str">
        <f>"'"&amp;IF(No.4＿区画状況一覧!K32="","",TRIM(No.4＿区画状況一覧!K32))&amp;"'"</f>
        <v>''</v>
      </c>
      <c r="I35" s="79" t="str">
        <f>"'"&amp;IF(No.4＿区画状況一覧!L32="","",TRIM(No.4＿区画状況一覧!L32))&amp;"'"</f>
        <v>''</v>
      </c>
      <c r="J35" s="79" t="str">
        <f>"'"&amp;IF(No.4＿区画状況一覧!I32="","",TRIM(No.4＿区画状況一覧!I32))&amp;"'"</f>
        <v>''</v>
      </c>
      <c r="K35" s="79" t="str">
        <f>"'"&amp;IF(No.4＿区画状況一覧!J32="","",TRIM(No.4＿区画状況一覧!J32))&amp;"'"</f>
        <v>''</v>
      </c>
      <c r="L35" s="42" t="str">
        <f>"'"&amp;IF(No.5＿契約者【データ】!AK31="",0,1)&amp;"'"</f>
        <v>'0'</v>
      </c>
      <c r="M35" s="78" t="str">
        <f>"'"&amp;IF(No.5＿契約者【データ】!AG31="","",IF(No.5＿契約者【データ】!E31=No.5＿契約者【データ】!AG31,"",No.5＿契約者【データ】!E31))&amp;"'"</f>
        <v>''</v>
      </c>
      <c r="N35" s="74" t="s">
        <v>497</v>
      </c>
      <c r="O35" s="49" t="str">
        <f t="shared" si="1"/>
        <v>'COMMON'</v>
      </c>
      <c r="P35" s="69" t="s">
        <v>449</v>
      </c>
      <c r="Q35" s="49" t="str">
        <f t="shared" si="2"/>
        <v>'COMMON'</v>
      </c>
      <c r="R35" s="49" t="str">
        <f t="shared" si="2"/>
        <v>'COMMON'</v>
      </c>
      <c r="S35" s="69" t="s">
        <v>449</v>
      </c>
      <c r="T35" s="49" t="str">
        <f t="shared" si="3"/>
        <v>'COMMON'</v>
      </c>
      <c r="U35" s="67"/>
      <c r="W35"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('80001','502',NULL,'0','0','','','','','0','','0','COMMON',CURRENT_TIMESTAMP,'COMMON','COMMON',CURRENT_TIMESTAMP,'COMMON');</v>
      </c>
      <c r="X35" s="67"/>
      <c r="Y35" s="67"/>
      <c r="Z35" s="67"/>
      <c r="AA35" t="b">
        <f>INT(No.4＿区画状況一覧!E32)=INT(No.5＿契約者【データ】!E31)</f>
        <v>1</v>
      </c>
    </row>
    <row r="36" spans="1:27" ht="18" customHeight="1">
      <c r="A36" s="67"/>
      <c r="B36" s="49">
        <f t="shared" si="0"/>
        <v>30</v>
      </c>
      <c r="C36" s="73" t="str">
        <f>"'"&amp;プロジェクトデータ!$C$4&amp;"'"</f>
        <v>'80001'</v>
      </c>
      <c r="D36" s="42" t="str">
        <f>"'"&amp;TRIM(No.4＿区画状況一覧!E33)&amp;"'"</f>
        <v>'503'</v>
      </c>
      <c r="E36" s="78" t="s">
        <v>448</v>
      </c>
      <c r="F36" s="74" t="s">
        <v>497</v>
      </c>
      <c r="G36" s="74" t="s">
        <v>497</v>
      </c>
      <c r="H36" s="79" t="str">
        <f>"'"&amp;IF(No.4＿区画状況一覧!K33="","",TRIM(No.4＿区画状況一覧!K33))&amp;"'"</f>
        <v>''</v>
      </c>
      <c r="I36" s="79" t="str">
        <f>"'"&amp;IF(No.4＿区画状況一覧!L33="","",TRIM(No.4＿区画状況一覧!L33))&amp;"'"</f>
        <v>''</v>
      </c>
      <c r="J36" s="79" t="str">
        <f>"'"&amp;IF(No.4＿区画状況一覧!I33="","",TRIM(No.4＿区画状況一覧!I33))&amp;"'"</f>
        <v>''</v>
      </c>
      <c r="K36" s="79" t="str">
        <f>"'"&amp;IF(No.4＿区画状況一覧!J33="","",TRIM(No.4＿区画状況一覧!J33))&amp;"'"</f>
        <v>''</v>
      </c>
      <c r="L36" s="42" t="str">
        <f>"'"&amp;IF(No.5＿契約者【データ】!AK32="",0,1)&amp;"'"</f>
        <v>'0'</v>
      </c>
      <c r="M36" s="78" t="str">
        <f>"'"&amp;IF(No.5＿契約者【データ】!AG32="","",IF(No.5＿契約者【データ】!E32=No.5＿契約者【データ】!AG32,"",No.5＿契約者【データ】!E32))&amp;"'"</f>
        <v>''</v>
      </c>
      <c r="N36" s="74" t="s">
        <v>497</v>
      </c>
      <c r="O36" s="49" t="str">
        <f t="shared" si="1"/>
        <v>'COMMON'</v>
      </c>
      <c r="P36" s="69" t="s">
        <v>449</v>
      </c>
      <c r="Q36" s="49" t="str">
        <f t="shared" si="2"/>
        <v>'COMMON'</v>
      </c>
      <c r="R36" s="49" t="str">
        <f t="shared" si="2"/>
        <v>'COMMON'</v>
      </c>
      <c r="S36" s="69" t="s">
        <v>449</v>
      </c>
      <c r="T36" s="49" t="str">
        <f t="shared" si="3"/>
        <v>'COMMON'</v>
      </c>
      <c r="U36" s="67"/>
      <c r="W36"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('80001','503',NULL,'0','0','','','','','0','','0','COMMON',CURRENT_TIMESTAMP,'COMMON','COMMON',CURRENT_TIMESTAMP,'COMMON');</v>
      </c>
      <c r="X36" s="67"/>
      <c r="Y36" s="67"/>
      <c r="Z36" s="67"/>
      <c r="AA36" t="b">
        <f>INT(No.4＿区画状況一覧!E33)=INT(No.5＿契約者【データ】!E32)</f>
        <v>1</v>
      </c>
    </row>
    <row r="37" spans="1:27" ht="18" customHeight="1">
      <c r="A37" s="67"/>
      <c r="B37" s="49">
        <f t="shared" si="0"/>
        <v>31</v>
      </c>
      <c r="C37" s="73" t="str">
        <f>"'"&amp;プロジェクトデータ!$C$4&amp;"'"</f>
        <v>'80001'</v>
      </c>
      <c r="D37" s="42" t="str">
        <f>"'"&amp;TRIM(No.4＿区画状況一覧!E34)&amp;"'"</f>
        <v>'504'</v>
      </c>
      <c r="E37" s="78" t="s">
        <v>448</v>
      </c>
      <c r="F37" s="74" t="s">
        <v>497</v>
      </c>
      <c r="G37" s="74" t="s">
        <v>497</v>
      </c>
      <c r="H37" s="79" t="str">
        <f>"'"&amp;IF(No.4＿区画状況一覧!K34="","",TRIM(No.4＿区画状況一覧!K34))&amp;"'"</f>
        <v>''</v>
      </c>
      <c r="I37" s="79" t="str">
        <f>"'"&amp;IF(No.4＿区画状況一覧!L34="","",TRIM(No.4＿区画状況一覧!L34))&amp;"'"</f>
        <v>''</v>
      </c>
      <c r="J37" s="79" t="str">
        <f>"'"&amp;IF(No.4＿区画状況一覧!I34="","",TRIM(No.4＿区画状況一覧!I34))&amp;"'"</f>
        <v>''</v>
      </c>
      <c r="K37" s="79" t="str">
        <f>"'"&amp;IF(No.4＿区画状況一覧!J34="","",TRIM(No.4＿区画状況一覧!J34))&amp;"'"</f>
        <v>''</v>
      </c>
      <c r="L37" s="42" t="str">
        <f>"'"&amp;IF(No.5＿契約者【データ】!AK33="",0,1)&amp;"'"</f>
        <v>'0'</v>
      </c>
      <c r="M37" s="78" t="str">
        <f>"'"&amp;IF(No.5＿契約者【データ】!AG33="","",IF(No.5＿契約者【データ】!E33=No.5＿契約者【データ】!AG33,"",No.5＿契約者【データ】!E33))&amp;"'"</f>
        <v>''</v>
      </c>
      <c r="N37" s="74" t="s">
        <v>497</v>
      </c>
      <c r="O37" s="49" t="str">
        <f t="shared" si="1"/>
        <v>'COMMON'</v>
      </c>
      <c r="P37" s="69" t="s">
        <v>449</v>
      </c>
      <c r="Q37" s="49" t="str">
        <f t="shared" si="2"/>
        <v>'COMMON'</v>
      </c>
      <c r="R37" s="49" t="str">
        <f t="shared" si="2"/>
        <v>'COMMON'</v>
      </c>
      <c r="S37" s="69" t="s">
        <v>449</v>
      </c>
      <c r="T37" s="49" t="str">
        <f t="shared" si="3"/>
        <v>'COMMON'</v>
      </c>
      <c r="U37" s="67"/>
      <c r="W37"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('80001','504',NULL,'0','0','','','','','0','','0','COMMON',CURRENT_TIMESTAMP,'COMMON','COMMON',CURRENT_TIMESTAMP,'COMMON');</v>
      </c>
      <c r="X37" s="67"/>
      <c r="Y37" s="67"/>
      <c r="Z37" s="67"/>
      <c r="AA37" t="b">
        <f>INT(No.4＿区画状況一覧!E34)=INT(No.5＿契約者【データ】!E33)</f>
        <v>1</v>
      </c>
    </row>
    <row r="38" spans="1:27" ht="18" customHeight="1">
      <c r="A38" s="67"/>
      <c r="B38" s="49">
        <f t="shared" si="0"/>
        <v>32</v>
      </c>
      <c r="C38" s="73" t="str">
        <f>"'"&amp;プロジェクトデータ!$C$4&amp;"'"</f>
        <v>'80001'</v>
      </c>
      <c r="D38" s="42" t="str">
        <f>"'"&amp;TRIM(No.4＿区画状況一覧!E35)&amp;"'"</f>
        <v>'505'</v>
      </c>
      <c r="E38" s="78" t="s">
        <v>448</v>
      </c>
      <c r="F38" s="74" t="s">
        <v>497</v>
      </c>
      <c r="G38" s="74" t="s">
        <v>497</v>
      </c>
      <c r="H38" s="79" t="str">
        <f>"'"&amp;IF(No.4＿区画状況一覧!K35="","",TRIM(No.4＿区画状況一覧!K35))&amp;"'"</f>
        <v>''</v>
      </c>
      <c r="I38" s="79" t="str">
        <f>"'"&amp;IF(No.4＿区画状況一覧!L35="","",TRIM(No.4＿区画状況一覧!L35))&amp;"'"</f>
        <v>''</v>
      </c>
      <c r="J38" s="79" t="str">
        <f>"'"&amp;IF(No.4＿区画状況一覧!I35="","",TRIM(No.4＿区画状況一覧!I35))&amp;"'"</f>
        <v>''</v>
      </c>
      <c r="K38" s="79" t="str">
        <f>"'"&amp;IF(No.4＿区画状況一覧!J35="","",TRIM(No.4＿区画状況一覧!J35))&amp;"'"</f>
        <v>''</v>
      </c>
      <c r="L38" s="42" t="str">
        <f>"'"&amp;IF(No.5＿契約者【データ】!AK34="",0,1)&amp;"'"</f>
        <v>'0'</v>
      </c>
      <c r="M38" s="78" t="str">
        <f>"'"&amp;IF(No.5＿契約者【データ】!AG34="","",IF(No.5＿契約者【データ】!E34=No.5＿契約者【データ】!AG34,"",No.5＿契約者【データ】!E34))&amp;"'"</f>
        <v>''</v>
      </c>
      <c r="N38" s="74" t="s">
        <v>497</v>
      </c>
      <c r="O38" s="49" t="str">
        <f t="shared" si="1"/>
        <v>'COMMON'</v>
      </c>
      <c r="P38" s="69" t="s">
        <v>449</v>
      </c>
      <c r="Q38" s="49" t="str">
        <f t="shared" si="2"/>
        <v>'COMMON'</v>
      </c>
      <c r="R38" s="49" t="str">
        <f t="shared" si="2"/>
        <v>'COMMON'</v>
      </c>
      <c r="S38" s="69" t="s">
        <v>449</v>
      </c>
      <c r="T38" s="49" t="str">
        <f t="shared" si="3"/>
        <v>'COMMON'</v>
      </c>
      <c r="U38" s="67"/>
      <c r="W38"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('80001','505',NULL,'0','0','','','','','0','','0','COMMON',CURRENT_TIMESTAMP,'COMMON','COMMON',CURRENT_TIMESTAMP,'COMMON');</v>
      </c>
      <c r="X38" s="67"/>
      <c r="Y38" s="67"/>
      <c r="Z38" s="67"/>
      <c r="AA38" t="b">
        <f>INT(No.4＿区画状況一覧!E35)=INT(No.5＿契約者【データ】!E34)</f>
        <v>1</v>
      </c>
    </row>
    <row r="39" spans="1:27" ht="18" customHeight="1">
      <c r="A39" s="67"/>
      <c r="B39" s="49">
        <f t="shared" si="0"/>
        <v>33</v>
      </c>
      <c r="C39" s="73" t="str">
        <f>"'"&amp;プロジェクトデータ!$C$4&amp;"'"</f>
        <v>'80001'</v>
      </c>
      <c r="D39" s="42" t="str">
        <f>"'"&amp;TRIM(No.4＿区画状況一覧!E36)&amp;"'"</f>
        <v>'506'</v>
      </c>
      <c r="E39" s="78" t="s">
        <v>448</v>
      </c>
      <c r="F39" s="74" t="s">
        <v>497</v>
      </c>
      <c r="G39" s="74" t="s">
        <v>497</v>
      </c>
      <c r="H39" s="79" t="str">
        <f>"'"&amp;IF(No.4＿区画状況一覧!K36="","",TRIM(No.4＿区画状況一覧!K36))&amp;"'"</f>
        <v>''</v>
      </c>
      <c r="I39" s="79" t="str">
        <f>"'"&amp;IF(No.4＿区画状況一覧!L36="","",TRIM(No.4＿区画状況一覧!L36))&amp;"'"</f>
        <v>''</v>
      </c>
      <c r="J39" s="79" t="str">
        <f>"'"&amp;IF(No.4＿区画状況一覧!I36="","",TRIM(No.4＿区画状況一覧!I36))&amp;"'"</f>
        <v>''</v>
      </c>
      <c r="K39" s="79" t="str">
        <f>"'"&amp;IF(No.4＿区画状況一覧!J36="","",TRIM(No.4＿区画状況一覧!J36))&amp;"'"</f>
        <v>''</v>
      </c>
      <c r="L39" s="42" t="str">
        <f>"'"&amp;IF(No.5＿契約者【データ】!AK35="",0,1)&amp;"'"</f>
        <v>'0'</v>
      </c>
      <c r="M39" s="78" t="str">
        <f>"'"&amp;IF(No.5＿契約者【データ】!AG35="","",IF(No.5＿契約者【データ】!E35=No.5＿契約者【データ】!AG35,"",No.5＿契約者【データ】!E35))&amp;"'"</f>
        <v>''</v>
      </c>
      <c r="N39" s="74" t="s">
        <v>497</v>
      </c>
      <c r="O39" s="49" t="str">
        <f t="shared" si="1"/>
        <v>'COMMON'</v>
      </c>
      <c r="P39" s="69" t="s">
        <v>449</v>
      </c>
      <c r="Q39" s="49" t="str">
        <f t="shared" si="2"/>
        <v>'COMMON'</v>
      </c>
      <c r="R39" s="49" t="str">
        <f t="shared" si="2"/>
        <v>'COMMON'</v>
      </c>
      <c r="S39" s="69" t="s">
        <v>449</v>
      </c>
      <c r="T39" s="49" t="str">
        <f t="shared" si="3"/>
        <v>'COMMON'</v>
      </c>
      <c r="U39" s="67"/>
      <c r="W39"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('80001','506',NULL,'0','0','','','','','0','','0','COMMON',CURRENT_TIMESTAMP,'COMMON','COMMON',CURRENT_TIMESTAMP,'COMMON');</v>
      </c>
      <c r="X39" s="67"/>
      <c r="Y39" s="67"/>
      <c r="Z39" s="67"/>
      <c r="AA39" t="b">
        <f>INT(No.4＿区画状況一覧!E36)=INT(No.5＿契約者【データ】!E35)</f>
        <v>1</v>
      </c>
    </row>
    <row r="40" spans="1:27" ht="18" customHeight="1">
      <c r="A40" s="67"/>
      <c r="B40" s="49">
        <f t="shared" si="0"/>
        <v>34</v>
      </c>
      <c r="C40" s="73" t="str">
        <f>"'"&amp;プロジェクトデータ!$C$4&amp;"'"</f>
        <v>'80001'</v>
      </c>
      <c r="D40" s="42" t="str">
        <f>"'"&amp;TRIM(No.4＿区画状況一覧!E37)&amp;"'"</f>
        <v>'507'</v>
      </c>
      <c r="E40" s="78" t="s">
        <v>448</v>
      </c>
      <c r="F40" s="74" t="s">
        <v>497</v>
      </c>
      <c r="G40" s="74" t="s">
        <v>497</v>
      </c>
      <c r="H40" s="79" t="str">
        <f>"'"&amp;IF(No.4＿区画状況一覧!K37="","",TRIM(No.4＿区画状況一覧!K37))&amp;"'"</f>
        <v>''</v>
      </c>
      <c r="I40" s="79" t="str">
        <f>"'"&amp;IF(No.4＿区画状況一覧!L37="","",TRIM(No.4＿区画状況一覧!L37))&amp;"'"</f>
        <v>''</v>
      </c>
      <c r="J40" s="79" t="str">
        <f>"'"&amp;IF(No.4＿区画状況一覧!I37="","",TRIM(No.4＿区画状況一覧!I37))&amp;"'"</f>
        <v>''</v>
      </c>
      <c r="K40" s="79" t="str">
        <f>"'"&amp;IF(No.4＿区画状況一覧!J37="","",TRIM(No.4＿区画状況一覧!J37))&amp;"'"</f>
        <v>''</v>
      </c>
      <c r="L40" s="42" t="str">
        <f>"'"&amp;IF(No.5＿契約者【データ】!AK36="",0,1)&amp;"'"</f>
        <v>'0'</v>
      </c>
      <c r="M40" s="78" t="str">
        <f>"'"&amp;IF(No.5＿契約者【データ】!AG36="","",IF(No.5＿契約者【データ】!E36=No.5＿契約者【データ】!AG36,"",No.5＿契約者【データ】!E36))&amp;"'"</f>
        <v>''</v>
      </c>
      <c r="N40" s="74" t="s">
        <v>497</v>
      </c>
      <c r="O40" s="49" t="str">
        <f t="shared" si="1"/>
        <v>'COMMON'</v>
      </c>
      <c r="P40" s="69" t="s">
        <v>449</v>
      </c>
      <c r="Q40" s="49" t="str">
        <f t="shared" si="2"/>
        <v>'COMMON'</v>
      </c>
      <c r="R40" s="49" t="str">
        <f t="shared" si="2"/>
        <v>'COMMON'</v>
      </c>
      <c r="S40" s="69" t="s">
        <v>449</v>
      </c>
      <c r="T40" s="49" t="str">
        <f t="shared" si="3"/>
        <v>'COMMON'</v>
      </c>
      <c r="U40" s="67"/>
      <c r="W40"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('80001','507',NULL,'0','0','','','','','0','','0','COMMON',CURRENT_TIMESTAMP,'COMMON','COMMON',CURRENT_TIMESTAMP,'COMMON');</v>
      </c>
      <c r="X40" s="67"/>
      <c r="Y40" s="67"/>
      <c r="Z40" s="67"/>
      <c r="AA40" t="b">
        <f>INT(No.4＿区画状況一覧!E37)=INT(No.5＿契約者【データ】!E36)</f>
        <v>1</v>
      </c>
    </row>
    <row r="41" spans="1:27" ht="18" customHeight="1">
      <c r="A41" s="67"/>
      <c r="B41" s="49">
        <f t="shared" si="0"/>
        <v>35</v>
      </c>
      <c r="C41" s="73" t="str">
        <f>"'"&amp;プロジェクトデータ!$C$4&amp;"'"</f>
        <v>'80001'</v>
      </c>
      <c r="D41" s="42" t="str">
        <f>"'"&amp;TRIM(No.4＿区画状況一覧!E38)&amp;"'"</f>
        <v>'508'</v>
      </c>
      <c r="E41" s="78" t="s">
        <v>448</v>
      </c>
      <c r="F41" s="74" t="s">
        <v>497</v>
      </c>
      <c r="G41" s="74" t="s">
        <v>497</v>
      </c>
      <c r="H41" s="79" t="str">
        <f>"'"&amp;IF(No.4＿区画状況一覧!K38="","",TRIM(No.4＿区画状況一覧!K38))&amp;"'"</f>
        <v>''</v>
      </c>
      <c r="I41" s="79" t="str">
        <f>"'"&amp;IF(No.4＿区画状況一覧!L38="","",TRIM(No.4＿区画状況一覧!L38))&amp;"'"</f>
        <v>''</v>
      </c>
      <c r="J41" s="79" t="str">
        <f>"'"&amp;IF(No.4＿区画状況一覧!I38="","",TRIM(No.4＿区画状況一覧!I38))&amp;"'"</f>
        <v>''</v>
      </c>
      <c r="K41" s="79" t="str">
        <f>"'"&amp;IF(No.4＿区画状況一覧!J38="","",TRIM(No.4＿区画状況一覧!J38))&amp;"'"</f>
        <v>''</v>
      </c>
      <c r="L41" s="42" t="str">
        <f>"'"&amp;IF(No.5＿契約者【データ】!AK37="",0,1)&amp;"'"</f>
        <v>'0'</v>
      </c>
      <c r="M41" s="78" t="str">
        <f>"'"&amp;IF(No.5＿契約者【データ】!AG37="","",IF(No.5＿契約者【データ】!E37=No.5＿契約者【データ】!AG37,"",No.5＿契約者【データ】!E37))&amp;"'"</f>
        <v>''</v>
      </c>
      <c r="N41" s="74" t="s">
        <v>497</v>
      </c>
      <c r="O41" s="49" t="str">
        <f t="shared" si="1"/>
        <v>'COMMON'</v>
      </c>
      <c r="P41" s="69" t="s">
        <v>449</v>
      </c>
      <c r="Q41" s="49" t="str">
        <f t="shared" si="2"/>
        <v>'COMMON'</v>
      </c>
      <c r="R41" s="49" t="str">
        <f t="shared" si="2"/>
        <v>'COMMON'</v>
      </c>
      <c r="S41" s="69" t="s">
        <v>449</v>
      </c>
      <c r="T41" s="49" t="str">
        <f t="shared" si="3"/>
        <v>'COMMON'</v>
      </c>
      <c r="U41" s="67"/>
      <c r="W41"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('80001','508',NULL,'0','0','','','','','0','','0','COMMON',CURRENT_TIMESTAMP,'COMMON','COMMON',CURRENT_TIMESTAMP,'COMMON');</v>
      </c>
      <c r="X41" s="67"/>
      <c r="Y41" s="67"/>
      <c r="Z41" s="67"/>
      <c r="AA41" t="b">
        <f>INT(No.4＿区画状況一覧!E38)=INT(No.5＿契約者【データ】!E37)</f>
        <v>1</v>
      </c>
    </row>
    <row r="42" spans="1:27" ht="18" customHeight="1">
      <c r="A42" s="67"/>
      <c r="B42" s="49">
        <f t="shared" si="0"/>
        <v>36</v>
      </c>
      <c r="C42" s="73" t="str">
        <f>"'"&amp;プロジェクトデータ!$C$4&amp;"'"</f>
        <v>'80001'</v>
      </c>
      <c r="D42" s="42" t="str">
        <f>"'"&amp;TRIM(No.4＿区画状況一覧!E39)&amp;"'"</f>
        <v>'601'</v>
      </c>
      <c r="E42" s="78" t="s">
        <v>448</v>
      </c>
      <c r="F42" s="74" t="s">
        <v>497</v>
      </c>
      <c r="G42" s="74" t="s">
        <v>497</v>
      </c>
      <c r="H42" s="79" t="str">
        <f>"'"&amp;IF(No.4＿区画状況一覧!K39="","",TRIM(No.4＿区画状況一覧!K39))&amp;"'"</f>
        <v>''</v>
      </c>
      <c r="I42" s="79" t="str">
        <f>"'"&amp;IF(No.4＿区画状況一覧!L39="","",TRIM(No.4＿区画状況一覧!L39))&amp;"'"</f>
        <v>''</v>
      </c>
      <c r="J42" s="79" t="str">
        <f>"'"&amp;IF(No.4＿区画状況一覧!I39="","",TRIM(No.4＿区画状況一覧!I39))&amp;"'"</f>
        <v>''</v>
      </c>
      <c r="K42" s="79" t="str">
        <f>"'"&amp;IF(No.4＿区画状況一覧!J39="","",TRIM(No.4＿区画状況一覧!J39))&amp;"'"</f>
        <v>''</v>
      </c>
      <c r="L42" s="42" t="str">
        <f>"'"&amp;IF(No.5＿契約者【データ】!AK38="",0,1)&amp;"'"</f>
        <v>'0'</v>
      </c>
      <c r="M42" s="78" t="str">
        <f>"'"&amp;IF(No.5＿契約者【データ】!AG38="","",IF(No.5＿契約者【データ】!E38=No.5＿契約者【データ】!AG38,"",No.5＿契約者【データ】!E38))&amp;"'"</f>
        <v>''</v>
      </c>
      <c r="N42" s="74" t="s">
        <v>497</v>
      </c>
      <c r="O42" s="49" t="str">
        <f t="shared" si="1"/>
        <v>'COMMON'</v>
      </c>
      <c r="P42" s="69" t="s">
        <v>449</v>
      </c>
      <c r="Q42" s="49" t="str">
        <f t="shared" si="2"/>
        <v>'COMMON'</v>
      </c>
      <c r="R42" s="49" t="str">
        <f t="shared" si="2"/>
        <v>'COMMON'</v>
      </c>
      <c r="S42" s="69" t="s">
        <v>449</v>
      </c>
      <c r="T42" s="49" t="str">
        <f t="shared" si="3"/>
        <v>'COMMON'</v>
      </c>
      <c r="U42" s="67"/>
      <c r="W42"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('80001','601',NULL,'0','0','','','','','0','','0','COMMON',CURRENT_TIMESTAMP,'COMMON','COMMON',CURRENT_TIMESTAMP,'COMMON');</v>
      </c>
      <c r="X42" s="67"/>
      <c r="Y42" s="67"/>
      <c r="Z42" s="67"/>
      <c r="AA42" t="b">
        <f>INT(No.4＿区画状況一覧!E39)=INT(No.5＿契約者【データ】!E38)</f>
        <v>1</v>
      </c>
    </row>
    <row r="43" spans="1:27" ht="18" customHeight="1">
      <c r="A43" s="67"/>
      <c r="B43" s="49">
        <f t="shared" si="0"/>
        <v>37</v>
      </c>
      <c r="C43" s="73" t="str">
        <f>"'"&amp;プロジェクトデータ!$C$4&amp;"'"</f>
        <v>'80001'</v>
      </c>
      <c r="D43" s="42" t="str">
        <f>"'"&amp;TRIM(No.4＿区画状況一覧!E40)&amp;"'"</f>
        <v>'602'</v>
      </c>
      <c r="E43" s="78" t="s">
        <v>448</v>
      </c>
      <c r="F43" s="74" t="s">
        <v>497</v>
      </c>
      <c r="G43" s="74" t="s">
        <v>497</v>
      </c>
      <c r="H43" s="79" t="str">
        <f>"'"&amp;IF(No.4＿区画状況一覧!K40="","",TRIM(No.4＿区画状況一覧!K40))&amp;"'"</f>
        <v>''</v>
      </c>
      <c r="I43" s="79" t="str">
        <f>"'"&amp;IF(No.4＿区画状況一覧!L40="","",TRIM(No.4＿区画状況一覧!L40))&amp;"'"</f>
        <v>''</v>
      </c>
      <c r="J43" s="79" t="str">
        <f>"'"&amp;IF(No.4＿区画状況一覧!I40="","",TRIM(No.4＿区画状況一覧!I40))&amp;"'"</f>
        <v>''</v>
      </c>
      <c r="K43" s="79" t="str">
        <f>"'"&amp;IF(No.4＿区画状況一覧!J40="","",TRIM(No.4＿区画状況一覧!J40))&amp;"'"</f>
        <v>''</v>
      </c>
      <c r="L43" s="42" t="str">
        <f>"'"&amp;IF(No.5＿契約者【データ】!AK39="",0,1)&amp;"'"</f>
        <v>'0'</v>
      </c>
      <c r="M43" s="78" t="str">
        <f>"'"&amp;IF(No.5＿契約者【データ】!AG39="","",IF(No.5＿契約者【データ】!E39=No.5＿契約者【データ】!AG39,"",No.5＿契約者【データ】!E39))&amp;"'"</f>
        <v>''</v>
      </c>
      <c r="N43" s="74" t="s">
        <v>497</v>
      </c>
      <c r="O43" s="49" t="str">
        <f t="shared" si="1"/>
        <v>'COMMON'</v>
      </c>
      <c r="P43" s="69" t="s">
        <v>449</v>
      </c>
      <c r="Q43" s="49" t="str">
        <f t="shared" si="2"/>
        <v>'COMMON'</v>
      </c>
      <c r="R43" s="49" t="str">
        <f t="shared" si="2"/>
        <v>'COMMON'</v>
      </c>
      <c r="S43" s="69" t="s">
        <v>449</v>
      </c>
      <c r="T43" s="49" t="str">
        <f t="shared" si="3"/>
        <v>'COMMON'</v>
      </c>
      <c r="U43" s="67"/>
      <c r="W43"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('80001','602',NULL,'0','0','','','','','0','','0','COMMON',CURRENT_TIMESTAMP,'COMMON','COMMON',CURRENT_TIMESTAMP,'COMMON');</v>
      </c>
      <c r="X43" s="67"/>
      <c r="Y43" s="67"/>
      <c r="Z43" s="67"/>
      <c r="AA43" t="b">
        <f>INT(No.4＿区画状況一覧!E40)=INT(No.5＿契約者【データ】!E39)</f>
        <v>1</v>
      </c>
    </row>
    <row r="44" spans="1:27" ht="18" customHeight="1">
      <c r="A44" s="67"/>
      <c r="B44" s="49">
        <f t="shared" si="0"/>
        <v>38</v>
      </c>
      <c r="C44" s="73" t="str">
        <f>"'"&amp;プロジェクトデータ!$C$4&amp;"'"</f>
        <v>'80001'</v>
      </c>
      <c r="D44" s="42" t="str">
        <f>"'"&amp;TRIM(No.4＿区画状況一覧!E41)&amp;"'"</f>
        <v>'603'</v>
      </c>
      <c r="E44" s="78" t="s">
        <v>448</v>
      </c>
      <c r="F44" s="74" t="s">
        <v>497</v>
      </c>
      <c r="G44" s="74" t="s">
        <v>497</v>
      </c>
      <c r="H44" s="79" t="str">
        <f>"'"&amp;IF(No.4＿区画状況一覧!K41="","",TRIM(No.4＿区画状況一覧!K41))&amp;"'"</f>
        <v>''</v>
      </c>
      <c r="I44" s="79" t="str">
        <f>"'"&amp;IF(No.4＿区画状況一覧!L41="","",TRIM(No.4＿区画状況一覧!L41))&amp;"'"</f>
        <v>''</v>
      </c>
      <c r="J44" s="79" t="str">
        <f>"'"&amp;IF(No.4＿区画状況一覧!I41="","",TRIM(No.4＿区画状況一覧!I41))&amp;"'"</f>
        <v>''</v>
      </c>
      <c r="K44" s="79" t="str">
        <f>"'"&amp;IF(No.4＿区画状況一覧!J41="","",TRIM(No.4＿区画状況一覧!J41))&amp;"'"</f>
        <v>''</v>
      </c>
      <c r="L44" s="42" t="str">
        <f>"'"&amp;IF(No.5＿契約者【データ】!AK40="",0,1)&amp;"'"</f>
        <v>'0'</v>
      </c>
      <c r="M44" s="78" t="str">
        <f>"'"&amp;IF(No.5＿契約者【データ】!AG40="","",IF(No.5＿契約者【データ】!E40=No.5＿契約者【データ】!AG40,"",No.5＿契約者【データ】!E40))&amp;"'"</f>
        <v>''</v>
      </c>
      <c r="N44" s="74" t="s">
        <v>497</v>
      </c>
      <c r="O44" s="49" t="str">
        <f t="shared" si="1"/>
        <v>'COMMON'</v>
      </c>
      <c r="P44" s="69" t="s">
        <v>449</v>
      </c>
      <c r="Q44" s="49" t="str">
        <f t="shared" si="2"/>
        <v>'COMMON'</v>
      </c>
      <c r="R44" s="49" t="str">
        <f t="shared" si="2"/>
        <v>'COMMON'</v>
      </c>
      <c r="S44" s="69" t="s">
        <v>449</v>
      </c>
      <c r="T44" s="49" t="str">
        <f t="shared" si="3"/>
        <v>'COMMON'</v>
      </c>
      <c r="U44" s="67"/>
      <c r="W44"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('80001','603',NULL,'0','0','','','','','0','','0','COMMON',CURRENT_TIMESTAMP,'COMMON','COMMON',CURRENT_TIMESTAMP,'COMMON');</v>
      </c>
      <c r="X44" s="67"/>
      <c r="Y44" s="67"/>
      <c r="Z44" s="67"/>
      <c r="AA44" t="b">
        <f>INT(No.4＿区画状況一覧!E41)=INT(No.5＿契約者【データ】!E40)</f>
        <v>1</v>
      </c>
    </row>
    <row r="45" spans="1:27" ht="18" customHeight="1">
      <c r="A45" s="67"/>
      <c r="B45" s="49">
        <f t="shared" si="0"/>
        <v>39</v>
      </c>
      <c r="C45" s="73" t="str">
        <f>"'"&amp;プロジェクトデータ!$C$4&amp;"'"</f>
        <v>'80001'</v>
      </c>
      <c r="D45" s="42" t="str">
        <f>"'"&amp;TRIM(No.4＿区画状況一覧!E42)&amp;"'"</f>
        <v>'604'</v>
      </c>
      <c r="E45" s="78" t="s">
        <v>448</v>
      </c>
      <c r="F45" s="74" t="s">
        <v>497</v>
      </c>
      <c r="G45" s="74" t="s">
        <v>497</v>
      </c>
      <c r="H45" s="79" t="str">
        <f>"'"&amp;IF(No.4＿区画状況一覧!K42="","",TRIM(No.4＿区画状況一覧!K42))&amp;"'"</f>
        <v>''</v>
      </c>
      <c r="I45" s="79" t="str">
        <f>"'"&amp;IF(No.4＿区画状況一覧!L42="","",TRIM(No.4＿区画状況一覧!L42))&amp;"'"</f>
        <v>''</v>
      </c>
      <c r="J45" s="79" t="str">
        <f>"'"&amp;IF(No.4＿区画状況一覧!I42="","",TRIM(No.4＿区画状況一覧!I42))&amp;"'"</f>
        <v>''</v>
      </c>
      <c r="K45" s="79" t="str">
        <f>"'"&amp;IF(No.4＿区画状況一覧!J42="","",TRIM(No.4＿区画状況一覧!J42))&amp;"'"</f>
        <v>''</v>
      </c>
      <c r="L45" s="42" t="str">
        <f>"'"&amp;IF(No.5＿契約者【データ】!AK41="",0,1)&amp;"'"</f>
        <v>'0'</v>
      </c>
      <c r="M45" s="78" t="str">
        <f>"'"&amp;IF(No.5＿契約者【データ】!AG41="","",IF(No.5＿契約者【データ】!E41=No.5＿契約者【データ】!AG41,"",No.5＿契約者【データ】!E41))&amp;"'"</f>
        <v>''</v>
      </c>
      <c r="N45" s="74" t="s">
        <v>497</v>
      </c>
      <c r="O45" s="49" t="str">
        <f t="shared" si="1"/>
        <v>'COMMON'</v>
      </c>
      <c r="P45" s="69" t="s">
        <v>449</v>
      </c>
      <c r="Q45" s="49" t="str">
        <f t="shared" si="2"/>
        <v>'COMMON'</v>
      </c>
      <c r="R45" s="49" t="str">
        <f t="shared" si="2"/>
        <v>'COMMON'</v>
      </c>
      <c r="S45" s="69" t="s">
        <v>449</v>
      </c>
      <c r="T45" s="49" t="str">
        <f t="shared" si="3"/>
        <v>'COMMON'</v>
      </c>
      <c r="U45" s="67"/>
      <c r="W45"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('80001','604',NULL,'0','0','','','','','0','','0','COMMON',CURRENT_TIMESTAMP,'COMMON','COMMON',CURRENT_TIMESTAMP,'COMMON');</v>
      </c>
      <c r="X45" s="67"/>
      <c r="Y45" s="67"/>
      <c r="Z45" s="67"/>
      <c r="AA45" t="b">
        <f>INT(No.4＿区画状況一覧!E42)=INT(No.5＿契約者【データ】!E41)</f>
        <v>1</v>
      </c>
    </row>
    <row r="46" spans="1:27" ht="18" customHeight="1">
      <c r="A46" s="67"/>
      <c r="B46" s="49">
        <f t="shared" si="0"/>
        <v>40</v>
      </c>
      <c r="C46" s="73" t="str">
        <f>"'"&amp;プロジェクトデータ!$C$4&amp;"'"</f>
        <v>'80001'</v>
      </c>
      <c r="D46" s="42" t="str">
        <f>"'"&amp;TRIM(No.4＿区画状況一覧!E43)&amp;"'"</f>
        <v>'605'</v>
      </c>
      <c r="E46" s="78" t="s">
        <v>448</v>
      </c>
      <c r="F46" s="74" t="s">
        <v>497</v>
      </c>
      <c r="G46" s="74" t="s">
        <v>497</v>
      </c>
      <c r="H46" s="79" t="str">
        <f>"'"&amp;IF(No.4＿区画状況一覧!K43="","",TRIM(No.4＿区画状況一覧!K43))&amp;"'"</f>
        <v>''</v>
      </c>
      <c r="I46" s="79" t="str">
        <f>"'"&amp;IF(No.4＿区画状況一覧!L43="","",TRIM(No.4＿区画状況一覧!L43))&amp;"'"</f>
        <v>''</v>
      </c>
      <c r="J46" s="79" t="str">
        <f>"'"&amp;IF(No.4＿区画状況一覧!I43="","",TRIM(No.4＿区画状況一覧!I43))&amp;"'"</f>
        <v>''</v>
      </c>
      <c r="K46" s="79" t="str">
        <f>"'"&amp;IF(No.4＿区画状況一覧!J43="","",TRIM(No.4＿区画状況一覧!J43))&amp;"'"</f>
        <v>''</v>
      </c>
      <c r="L46" s="42" t="str">
        <f>"'"&amp;IF(No.5＿契約者【データ】!AK42="",0,1)&amp;"'"</f>
        <v>'0'</v>
      </c>
      <c r="M46" s="78" t="str">
        <f>"'"&amp;IF(No.5＿契約者【データ】!AG42="","",IF(No.5＿契約者【データ】!E42=No.5＿契約者【データ】!AG42,"",No.5＿契約者【データ】!E42))&amp;"'"</f>
        <v>''</v>
      </c>
      <c r="N46" s="74" t="s">
        <v>497</v>
      </c>
      <c r="O46" s="49" t="str">
        <f t="shared" si="1"/>
        <v>'COMMON'</v>
      </c>
      <c r="P46" s="69" t="s">
        <v>449</v>
      </c>
      <c r="Q46" s="49" t="str">
        <f t="shared" si="2"/>
        <v>'COMMON'</v>
      </c>
      <c r="R46" s="49" t="str">
        <f t="shared" si="2"/>
        <v>'COMMON'</v>
      </c>
      <c r="S46" s="69" t="s">
        <v>449</v>
      </c>
      <c r="T46" s="49" t="str">
        <f t="shared" si="3"/>
        <v>'COMMON'</v>
      </c>
      <c r="U46" s="67"/>
      <c r="W46"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('80001','605',NULL,'0','0','','','','','0','','0','COMMON',CURRENT_TIMESTAMP,'COMMON','COMMON',CURRENT_TIMESTAMP,'COMMON');</v>
      </c>
      <c r="X46" s="67"/>
      <c r="Y46" s="67"/>
      <c r="Z46" s="67"/>
      <c r="AA46" t="b">
        <f>INT(No.4＿区画状況一覧!E43)=INT(No.5＿契約者【データ】!E42)</f>
        <v>1</v>
      </c>
    </row>
    <row r="47" spans="1:27" ht="18" customHeight="1">
      <c r="A47" s="67"/>
      <c r="B47" s="49">
        <f t="shared" si="0"/>
        <v>41</v>
      </c>
      <c r="C47" s="73" t="str">
        <f>"'"&amp;プロジェクトデータ!$C$4&amp;"'"</f>
        <v>'80001'</v>
      </c>
      <c r="D47" s="42" t="str">
        <f>"'"&amp;TRIM(No.4＿区画状況一覧!E44)&amp;"'"</f>
        <v>'606'</v>
      </c>
      <c r="E47" s="78" t="s">
        <v>448</v>
      </c>
      <c r="F47" s="74" t="s">
        <v>497</v>
      </c>
      <c r="G47" s="74" t="s">
        <v>497</v>
      </c>
      <c r="H47" s="79" t="str">
        <f>"'"&amp;IF(No.4＿区画状況一覧!K44="","",TRIM(No.4＿区画状況一覧!K44))&amp;"'"</f>
        <v>''</v>
      </c>
      <c r="I47" s="79" t="str">
        <f>"'"&amp;IF(No.4＿区画状況一覧!L44="","",TRIM(No.4＿区画状況一覧!L44))&amp;"'"</f>
        <v>''</v>
      </c>
      <c r="J47" s="79" t="str">
        <f>"'"&amp;IF(No.4＿区画状況一覧!I44="","",TRIM(No.4＿区画状況一覧!I44))&amp;"'"</f>
        <v>''</v>
      </c>
      <c r="K47" s="79" t="str">
        <f>"'"&amp;IF(No.4＿区画状況一覧!J44="","",TRIM(No.4＿区画状況一覧!J44))&amp;"'"</f>
        <v>''</v>
      </c>
      <c r="L47" s="42" t="str">
        <f>"'"&amp;IF(No.5＿契約者【データ】!AK43="",0,1)&amp;"'"</f>
        <v>'0'</v>
      </c>
      <c r="M47" s="78" t="str">
        <f>"'"&amp;IF(No.5＿契約者【データ】!AG43="","",IF(No.5＿契約者【データ】!E43=No.5＿契約者【データ】!AG43,"",No.5＿契約者【データ】!E43))&amp;"'"</f>
        <v>''</v>
      </c>
      <c r="N47" s="74" t="s">
        <v>497</v>
      </c>
      <c r="O47" s="49" t="str">
        <f t="shared" si="1"/>
        <v>'COMMON'</v>
      </c>
      <c r="P47" s="69" t="s">
        <v>449</v>
      </c>
      <c r="Q47" s="49" t="str">
        <f t="shared" si="2"/>
        <v>'COMMON'</v>
      </c>
      <c r="R47" s="49" t="str">
        <f t="shared" si="2"/>
        <v>'COMMON'</v>
      </c>
      <c r="S47" s="69" t="s">
        <v>449</v>
      </c>
      <c r="T47" s="49" t="str">
        <f t="shared" si="3"/>
        <v>'COMMON'</v>
      </c>
      <c r="U47" s="67"/>
      <c r="W47"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('80001','606',NULL,'0','0','','','','','0','','0','COMMON',CURRENT_TIMESTAMP,'COMMON','COMMON',CURRENT_TIMESTAMP,'COMMON');</v>
      </c>
      <c r="X47" s="67"/>
      <c r="Y47" s="67"/>
      <c r="Z47" s="67"/>
      <c r="AA47" t="b">
        <f>INT(No.4＿区画状況一覧!E44)=INT(No.5＿契約者【データ】!E43)</f>
        <v>1</v>
      </c>
    </row>
    <row r="48" spans="1:27" ht="18" customHeight="1">
      <c r="A48" s="67"/>
      <c r="B48" s="49">
        <f t="shared" si="0"/>
        <v>42</v>
      </c>
      <c r="C48" s="73" t="str">
        <f>"'"&amp;プロジェクトデータ!$C$4&amp;"'"</f>
        <v>'80001'</v>
      </c>
      <c r="D48" s="42" t="str">
        <f>"'"&amp;TRIM(No.4＿区画状況一覧!E45)&amp;"'"</f>
        <v>'607'</v>
      </c>
      <c r="E48" s="78" t="s">
        <v>448</v>
      </c>
      <c r="F48" s="74" t="s">
        <v>497</v>
      </c>
      <c r="G48" s="74" t="s">
        <v>497</v>
      </c>
      <c r="H48" s="79" t="str">
        <f>"'"&amp;IF(No.4＿区画状況一覧!K45="","",TRIM(No.4＿区画状況一覧!K45))&amp;"'"</f>
        <v>''</v>
      </c>
      <c r="I48" s="79" t="str">
        <f>"'"&amp;IF(No.4＿区画状況一覧!L45="","",TRIM(No.4＿区画状況一覧!L45))&amp;"'"</f>
        <v>''</v>
      </c>
      <c r="J48" s="79" t="str">
        <f>"'"&amp;IF(No.4＿区画状況一覧!I45="","",TRIM(No.4＿区画状況一覧!I45))&amp;"'"</f>
        <v>''</v>
      </c>
      <c r="K48" s="79" t="str">
        <f>"'"&amp;IF(No.4＿区画状況一覧!J45="","",TRIM(No.4＿区画状況一覧!J45))&amp;"'"</f>
        <v>''</v>
      </c>
      <c r="L48" s="42" t="str">
        <f>"'"&amp;IF(No.5＿契約者【データ】!AK44="",0,1)&amp;"'"</f>
        <v>'0'</v>
      </c>
      <c r="M48" s="78" t="str">
        <f>"'"&amp;IF(No.5＿契約者【データ】!AG44="","",IF(No.5＿契約者【データ】!E44=No.5＿契約者【データ】!AG44,"",No.5＿契約者【データ】!E44))&amp;"'"</f>
        <v>''</v>
      </c>
      <c r="N48" s="74" t="s">
        <v>497</v>
      </c>
      <c r="O48" s="49" t="str">
        <f t="shared" si="1"/>
        <v>'COMMON'</v>
      </c>
      <c r="P48" s="69" t="s">
        <v>449</v>
      </c>
      <c r="Q48" s="49" t="str">
        <f t="shared" si="2"/>
        <v>'COMMON'</v>
      </c>
      <c r="R48" s="49" t="str">
        <f t="shared" si="2"/>
        <v>'COMMON'</v>
      </c>
      <c r="S48" s="69" t="s">
        <v>449</v>
      </c>
      <c r="T48" s="49" t="str">
        <f t="shared" si="3"/>
        <v>'COMMON'</v>
      </c>
      <c r="U48" s="67"/>
      <c r="W48"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('80001','607',NULL,'0','0','','','','','0','','0','COMMON',CURRENT_TIMESTAMP,'COMMON','COMMON',CURRENT_TIMESTAMP,'COMMON');</v>
      </c>
      <c r="X48" s="67"/>
      <c r="Y48" s="67"/>
      <c r="Z48" s="67"/>
      <c r="AA48" t="b">
        <f>INT(No.4＿区画状況一覧!E45)=INT(No.5＿契約者【データ】!E44)</f>
        <v>1</v>
      </c>
    </row>
    <row r="49" spans="1:27" ht="18" customHeight="1">
      <c r="A49" s="67"/>
      <c r="B49" s="49">
        <f t="shared" si="0"/>
        <v>43</v>
      </c>
      <c r="C49" s="73" t="str">
        <f>"'"&amp;プロジェクトデータ!$C$4&amp;"'"</f>
        <v>'80001'</v>
      </c>
      <c r="D49" s="42" t="str">
        <f>"'"&amp;TRIM(No.4＿区画状況一覧!E46)&amp;"'"</f>
        <v>'608'</v>
      </c>
      <c r="E49" s="78" t="s">
        <v>448</v>
      </c>
      <c r="F49" s="74" t="s">
        <v>497</v>
      </c>
      <c r="G49" s="74" t="s">
        <v>497</v>
      </c>
      <c r="H49" s="79" t="str">
        <f>"'"&amp;IF(No.4＿区画状況一覧!K46="","",TRIM(No.4＿区画状況一覧!K46))&amp;"'"</f>
        <v>''</v>
      </c>
      <c r="I49" s="79" t="str">
        <f>"'"&amp;IF(No.4＿区画状況一覧!L46="","",TRIM(No.4＿区画状況一覧!L46))&amp;"'"</f>
        <v>''</v>
      </c>
      <c r="J49" s="79" t="str">
        <f>"'"&amp;IF(No.4＿区画状況一覧!I46="","",TRIM(No.4＿区画状況一覧!I46))&amp;"'"</f>
        <v>''</v>
      </c>
      <c r="K49" s="79" t="str">
        <f>"'"&amp;IF(No.4＿区画状況一覧!J46="","",TRIM(No.4＿区画状況一覧!J46))&amp;"'"</f>
        <v>''</v>
      </c>
      <c r="L49" s="42" t="str">
        <f>"'"&amp;IF(No.5＿契約者【データ】!AK45="",0,1)&amp;"'"</f>
        <v>'0'</v>
      </c>
      <c r="M49" s="78" t="str">
        <f>"'"&amp;IF(No.5＿契約者【データ】!AG45="","",IF(No.5＿契約者【データ】!E45=No.5＿契約者【データ】!AG45,"",No.5＿契約者【データ】!E45))&amp;"'"</f>
        <v>''</v>
      </c>
      <c r="N49" s="74" t="s">
        <v>497</v>
      </c>
      <c r="O49" s="49" t="str">
        <f t="shared" si="1"/>
        <v>'COMMON'</v>
      </c>
      <c r="P49" s="69" t="s">
        <v>449</v>
      </c>
      <c r="Q49" s="49" t="str">
        <f t="shared" si="2"/>
        <v>'COMMON'</v>
      </c>
      <c r="R49" s="49" t="str">
        <f t="shared" si="2"/>
        <v>'COMMON'</v>
      </c>
      <c r="S49" s="69" t="s">
        <v>449</v>
      </c>
      <c r="T49" s="49" t="str">
        <f t="shared" si="3"/>
        <v>'COMMON'</v>
      </c>
      <c r="U49" s="67"/>
      <c r="W49"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('80001','608',NULL,'0','0','','','','','0','','0','COMMON',CURRENT_TIMESTAMP,'COMMON','COMMON',CURRENT_TIMESTAMP,'COMMON');</v>
      </c>
      <c r="X49" s="67"/>
      <c r="Y49" s="67"/>
      <c r="Z49" s="67"/>
      <c r="AA49" t="b">
        <f>INT(No.4＿区画状況一覧!E46)=INT(No.5＿契約者【データ】!E45)</f>
        <v>1</v>
      </c>
    </row>
    <row r="50" spans="1:27" ht="18" customHeight="1">
      <c r="A50" s="67"/>
      <c r="B50" s="49">
        <f t="shared" si="0"/>
        <v>44</v>
      </c>
      <c r="C50" s="73" t="str">
        <f>"'"&amp;プロジェクトデータ!$C$4&amp;"'"</f>
        <v>'80001'</v>
      </c>
      <c r="D50" s="42" t="str">
        <f>"'"&amp;TRIM(No.4＿区画状況一覧!E47)&amp;"'"</f>
        <v>'701'</v>
      </c>
      <c r="E50" s="78" t="s">
        <v>448</v>
      </c>
      <c r="F50" s="74" t="s">
        <v>497</v>
      </c>
      <c r="G50" s="74" t="s">
        <v>497</v>
      </c>
      <c r="H50" s="79" t="str">
        <f>"'"&amp;IF(No.4＿区画状況一覧!K47="","",TRIM(No.4＿区画状況一覧!K47))&amp;"'"</f>
        <v>''</v>
      </c>
      <c r="I50" s="79" t="str">
        <f>"'"&amp;IF(No.4＿区画状況一覧!L47="","",TRIM(No.4＿区画状況一覧!L47))&amp;"'"</f>
        <v>''</v>
      </c>
      <c r="J50" s="79" t="str">
        <f>"'"&amp;IF(No.4＿区画状況一覧!I47="","",TRIM(No.4＿区画状況一覧!I47))&amp;"'"</f>
        <v>''</v>
      </c>
      <c r="K50" s="79" t="str">
        <f>"'"&amp;IF(No.4＿区画状況一覧!J47="","",TRIM(No.4＿区画状況一覧!J47))&amp;"'"</f>
        <v>''</v>
      </c>
      <c r="L50" s="42" t="str">
        <f>"'"&amp;IF(No.5＿契約者【データ】!AK46="",0,1)&amp;"'"</f>
        <v>'0'</v>
      </c>
      <c r="M50" s="78" t="str">
        <f>"'"&amp;IF(No.5＿契約者【データ】!AG46="","",IF(No.5＿契約者【データ】!E46=No.5＿契約者【データ】!AG46,"",No.5＿契約者【データ】!E46))&amp;"'"</f>
        <v>''</v>
      </c>
      <c r="N50" s="74" t="s">
        <v>497</v>
      </c>
      <c r="O50" s="49" t="str">
        <f t="shared" si="1"/>
        <v>'COMMON'</v>
      </c>
      <c r="P50" s="69" t="s">
        <v>449</v>
      </c>
      <c r="Q50" s="49" t="str">
        <f t="shared" si="2"/>
        <v>'COMMON'</v>
      </c>
      <c r="R50" s="49" t="str">
        <f t="shared" si="2"/>
        <v>'COMMON'</v>
      </c>
      <c r="S50" s="69" t="s">
        <v>449</v>
      </c>
      <c r="T50" s="49" t="str">
        <f t="shared" si="3"/>
        <v>'COMMON'</v>
      </c>
      <c r="U50" s="67"/>
      <c r="W50"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('80001','701',NULL,'0','0','','','','','0','','0','COMMON',CURRENT_TIMESTAMP,'COMMON','COMMON',CURRENT_TIMESTAMP,'COMMON');</v>
      </c>
      <c r="X50" s="67"/>
      <c r="Y50" s="67"/>
      <c r="Z50" s="67"/>
      <c r="AA50" t="b">
        <f>INT(No.4＿区画状況一覧!E47)=INT(No.5＿契約者【データ】!E46)</f>
        <v>1</v>
      </c>
    </row>
    <row r="51" spans="1:27" ht="18" customHeight="1">
      <c r="A51" s="67"/>
      <c r="B51" s="49">
        <f t="shared" si="0"/>
        <v>45</v>
      </c>
      <c r="C51" s="73" t="str">
        <f>"'"&amp;プロジェクトデータ!$C$4&amp;"'"</f>
        <v>'80001'</v>
      </c>
      <c r="D51" s="42" t="str">
        <f>"'"&amp;TRIM(No.4＿区画状況一覧!E48)&amp;"'"</f>
        <v>'702'</v>
      </c>
      <c r="E51" s="78" t="s">
        <v>448</v>
      </c>
      <c r="F51" s="74" t="s">
        <v>497</v>
      </c>
      <c r="G51" s="74" t="s">
        <v>497</v>
      </c>
      <c r="H51" s="79" t="str">
        <f>"'"&amp;IF(No.4＿区画状況一覧!K48="","",TRIM(No.4＿区画状況一覧!K48))&amp;"'"</f>
        <v>''</v>
      </c>
      <c r="I51" s="79" t="str">
        <f>"'"&amp;IF(No.4＿区画状況一覧!L48="","",TRIM(No.4＿区画状況一覧!L48))&amp;"'"</f>
        <v>''</v>
      </c>
      <c r="J51" s="79" t="str">
        <f>"'"&amp;IF(No.4＿区画状況一覧!I48="","",TRIM(No.4＿区画状況一覧!I48))&amp;"'"</f>
        <v>''</v>
      </c>
      <c r="K51" s="79" t="str">
        <f>"'"&amp;IF(No.4＿区画状況一覧!J48="","",TRIM(No.4＿区画状況一覧!J48))&amp;"'"</f>
        <v>''</v>
      </c>
      <c r="L51" s="42" t="str">
        <f>"'"&amp;IF(No.5＿契約者【データ】!AK47="",0,1)&amp;"'"</f>
        <v>'0'</v>
      </c>
      <c r="M51" s="78" t="str">
        <f>"'"&amp;IF(No.5＿契約者【データ】!AG47="","",IF(No.5＿契約者【データ】!E47=No.5＿契約者【データ】!AG47,"",No.5＿契約者【データ】!E47))&amp;"'"</f>
        <v>''</v>
      </c>
      <c r="N51" s="74" t="s">
        <v>497</v>
      </c>
      <c r="O51" s="49" t="str">
        <f t="shared" si="1"/>
        <v>'COMMON'</v>
      </c>
      <c r="P51" s="69" t="s">
        <v>449</v>
      </c>
      <c r="Q51" s="49" t="str">
        <f t="shared" si="2"/>
        <v>'COMMON'</v>
      </c>
      <c r="R51" s="49" t="str">
        <f t="shared" si="2"/>
        <v>'COMMON'</v>
      </c>
      <c r="S51" s="69" t="s">
        <v>449</v>
      </c>
      <c r="T51" s="49" t="str">
        <f t="shared" si="3"/>
        <v>'COMMON'</v>
      </c>
      <c r="U51" s="67"/>
      <c r="W51"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('80001','702',NULL,'0','0','','','','','0','','0','COMMON',CURRENT_TIMESTAMP,'COMMON','COMMON',CURRENT_TIMESTAMP,'COMMON');</v>
      </c>
      <c r="X51" s="67"/>
      <c r="Y51" s="67"/>
      <c r="Z51" s="67"/>
      <c r="AA51" t="b">
        <f>INT(No.4＿区画状況一覧!E48)=INT(No.5＿契約者【データ】!E47)</f>
        <v>1</v>
      </c>
    </row>
    <row r="52" spans="1:27" ht="18" customHeight="1">
      <c r="A52" s="67"/>
      <c r="B52" s="49">
        <f t="shared" si="0"/>
        <v>46</v>
      </c>
      <c r="C52" s="73" t="str">
        <f>"'"&amp;プロジェクトデータ!$C$4&amp;"'"</f>
        <v>'80001'</v>
      </c>
      <c r="D52" s="42" t="str">
        <f>"'"&amp;TRIM(No.4＿区画状況一覧!E49)&amp;"'"</f>
        <v>'703'</v>
      </c>
      <c r="E52" s="78" t="s">
        <v>448</v>
      </c>
      <c r="F52" s="74" t="s">
        <v>497</v>
      </c>
      <c r="G52" s="74" t="s">
        <v>497</v>
      </c>
      <c r="H52" s="79" t="str">
        <f>"'"&amp;IF(No.4＿区画状況一覧!K49="","",TRIM(No.4＿区画状況一覧!K49))&amp;"'"</f>
        <v>''</v>
      </c>
      <c r="I52" s="79" t="str">
        <f>"'"&amp;IF(No.4＿区画状況一覧!L49="","",TRIM(No.4＿区画状況一覧!L49))&amp;"'"</f>
        <v>''</v>
      </c>
      <c r="J52" s="79" t="str">
        <f>"'"&amp;IF(No.4＿区画状況一覧!I49="","",TRIM(No.4＿区画状況一覧!I49))&amp;"'"</f>
        <v>''</v>
      </c>
      <c r="K52" s="79" t="str">
        <f>"'"&amp;IF(No.4＿区画状況一覧!J49="","",TRIM(No.4＿区画状況一覧!J49))&amp;"'"</f>
        <v>''</v>
      </c>
      <c r="L52" s="42" t="str">
        <f>"'"&amp;IF(No.5＿契約者【データ】!AK48="",0,1)&amp;"'"</f>
        <v>'0'</v>
      </c>
      <c r="M52" s="78" t="str">
        <f>"'"&amp;IF(No.5＿契約者【データ】!AG48="","",IF(No.5＿契約者【データ】!E48=No.5＿契約者【データ】!AG48,"",No.5＿契約者【データ】!E48))&amp;"'"</f>
        <v>''</v>
      </c>
      <c r="N52" s="74" t="s">
        <v>497</v>
      </c>
      <c r="O52" s="49" t="str">
        <f t="shared" si="1"/>
        <v>'COMMON'</v>
      </c>
      <c r="P52" s="69" t="s">
        <v>449</v>
      </c>
      <c r="Q52" s="49" t="str">
        <f t="shared" si="2"/>
        <v>'COMMON'</v>
      </c>
      <c r="R52" s="49" t="str">
        <f t="shared" si="2"/>
        <v>'COMMON'</v>
      </c>
      <c r="S52" s="69" t="s">
        <v>449</v>
      </c>
      <c r="T52" s="49" t="str">
        <f t="shared" si="3"/>
        <v>'COMMON'</v>
      </c>
      <c r="U52" s="67"/>
      <c r="W52"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('80001','703',NULL,'0','0','','','','','0','','0','COMMON',CURRENT_TIMESTAMP,'COMMON','COMMON',CURRENT_TIMESTAMP,'COMMON');</v>
      </c>
      <c r="X52" s="67"/>
      <c r="Y52" s="67"/>
      <c r="Z52" s="67"/>
      <c r="AA52" t="b">
        <f>INT(No.4＿区画状況一覧!E49)=INT(No.5＿契約者【データ】!E48)</f>
        <v>1</v>
      </c>
    </row>
    <row r="53" spans="1:27" ht="18" customHeight="1">
      <c r="A53" s="67"/>
      <c r="B53" s="49">
        <f t="shared" si="0"/>
        <v>47</v>
      </c>
      <c r="C53" s="73" t="str">
        <f>"'"&amp;プロジェクトデータ!$C$4&amp;"'"</f>
        <v>'80001'</v>
      </c>
      <c r="D53" s="42" t="str">
        <f>"'"&amp;TRIM(No.4＿区画状況一覧!E50)&amp;"'"</f>
        <v>'704'</v>
      </c>
      <c r="E53" s="78" t="s">
        <v>448</v>
      </c>
      <c r="F53" s="74" t="s">
        <v>497</v>
      </c>
      <c r="G53" s="74" t="s">
        <v>497</v>
      </c>
      <c r="H53" s="79" t="str">
        <f>"'"&amp;IF(No.4＿区画状況一覧!K50="","",TRIM(No.4＿区画状況一覧!K50))&amp;"'"</f>
        <v>''</v>
      </c>
      <c r="I53" s="79" t="str">
        <f>"'"&amp;IF(No.4＿区画状況一覧!L50="","",TRIM(No.4＿区画状況一覧!L50))&amp;"'"</f>
        <v>''</v>
      </c>
      <c r="J53" s="79" t="str">
        <f>"'"&amp;IF(No.4＿区画状況一覧!I50="","",TRIM(No.4＿区画状況一覧!I50))&amp;"'"</f>
        <v>''</v>
      </c>
      <c r="K53" s="79" t="str">
        <f>"'"&amp;IF(No.4＿区画状況一覧!J50="","",TRIM(No.4＿区画状況一覧!J50))&amp;"'"</f>
        <v>''</v>
      </c>
      <c r="L53" s="42" t="str">
        <f>"'"&amp;IF(No.5＿契約者【データ】!AK49="",0,1)&amp;"'"</f>
        <v>'0'</v>
      </c>
      <c r="M53" s="78" t="str">
        <f>"'"&amp;IF(No.5＿契約者【データ】!AG49="","",IF(No.5＿契約者【データ】!E49=No.5＿契約者【データ】!AG49,"",No.5＿契約者【データ】!E49))&amp;"'"</f>
        <v>''</v>
      </c>
      <c r="N53" s="74" t="s">
        <v>497</v>
      </c>
      <c r="O53" s="49" t="str">
        <f t="shared" si="1"/>
        <v>'COMMON'</v>
      </c>
      <c r="P53" s="69" t="s">
        <v>449</v>
      </c>
      <c r="Q53" s="49" t="str">
        <f t="shared" si="2"/>
        <v>'COMMON'</v>
      </c>
      <c r="R53" s="49" t="str">
        <f t="shared" si="2"/>
        <v>'COMMON'</v>
      </c>
      <c r="S53" s="69" t="s">
        <v>449</v>
      </c>
      <c r="T53" s="49" t="str">
        <f t="shared" si="3"/>
        <v>'COMMON'</v>
      </c>
      <c r="U53" s="67"/>
      <c r="W53"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('80001','704',NULL,'0','0','','','','','0','','0','COMMON',CURRENT_TIMESTAMP,'COMMON','COMMON',CURRENT_TIMESTAMP,'COMMON');</v>
      </c>
      <c r="X53" s="67"/>
      <c r="Y53" s="67"/>
      <c r="Z53" s="67"/>
      <c r="AA53" t="b">
        <f>INT(No.4＿区画状況一覧!E50)=INT(No.5＿契約者【データ】!E49)</f>
        <v>1</v>
      </c>
    </row>
    <row r="54" spans="1:27" ht="18" customHeight="1">
      <c r="A54" s="67"/>
      <c r="B54" s="49">
        <f t="shared" si="0"/>
        <v>48</v>
      </c>
      <c r="C54" s="73" t="str">
        <f>"'"&amp;プロジェクトデータ!$C$4&amp;"'"</f>
        <v>'80001'</v>
      </c>
      <c r="D54" s="42" t="str">
        <f>"'"&amp;TRIM(No.4＿区画状況一覧!E51)&amp;"'"</f>
        <v>'705'</v>
      </c>
      <c r="E54" s="78" t="s">
        <v>448</v>
      </c>
      <c r="F54" s="74" t="s">
        <v>497</v>
      </c>
      <c r="G54" s="74" t="s">
        <v>497</v>
      </c>
      <c r="H54" s="79" t="str">
        <f>"'"&amp;IF(No.4＿区画状況一覧!K51="","",TRIM(No.4＿区画状況一覧!K51))&amp;"'"</f>
        <v>''</v>
      </c>
      <c r="I54" s="79" t="str">
        <f>"'"&amp;IF(No.4＿区画状況一覧!L51="","",TRIM(No.4＿区画状況一覧!L51))&amp;"'"</f>
        <v>''</v>
      </c>
      <c r="J54" s="79" t="str">
        <f>"'"&amp;IF(No.4＿区画状況一覧!I51="","",TRIM(No.4＿区画状況一覧!I51))&amp;"'"</f>
        <v>''</v>
      </c>
      <c r="K54" s="79" t="str">
        <f>"'"&amp;IF(No.4＿区画状況一覧!J51="","",TRIM(No.4＿区画状況一覧!J51))&amp;"'"</f>
        <v>''</v>
      </c>
      <c r="L54" s="42" t="str">
        <f>"'"&amp;IF(No.5＿契約者【データ】!AK50="",0,1)&amp;"'"</f>
        <v>'0'</v>
      </c>
      <c r="M54" s="78" t="str">
        <f>"'"&amp;IF(No.5＿契約者【データ】!AG50="","",IF(No.5＿契約者【データ】!E50=No.5＿契約者【データ】!AG50,"",No.5＿契約者【データ】!E50))&amp;"'"</f>
        <v>''</v>
      </c>
      <c r="N54" s="74" t="s">
        <v>497</v>
      </c>
      <c r="O54" s="49" t="str">
        <f t="shared" si="1"/>
        <v>'COMMON'</v>
      </c>
      <c r="P54" s="69" t="s">
        <v>449</v>
      </c>
      <c r="Q54" s="49" t="str">
        <f t="shared" si="2"/>
        <v>'COMMON'</v>
      </c>
      <c r="R54" s="49" t="str">
        <f t="shared" si="2"/>
        <v>'COMMON'</v>
      </c>
      <c r="S54" s="69" t="s">
        <v>449</v>
      </c>
      <c r="T54" s="49" t="str">
        <f t="shared" si="3"/>
        <v>'COMMON'</v>
      </c>
      <c r="U54" s="67"/>
      <c r="W54"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('80001','705',NULL,'0','0','','','','','0','','0','COMMON',CURRENT_TIMESTAMP,'COMMON','COMMON',CURRENT_TIMESTAMP,'COMMON');</v>
      </c>
      <c r="X54" s="67"/>
      <c r="Y54" s="67"/>
      <c r="Z54" s="67"/>
      <c r="AA54" t="b">
        <f>INT(No.4＿区画状況一覧!E51)=INT(No.5＿契約者【データ】!E50)</f>
        <v>1</v>
      </c>
    </row>
    <row r="55" spans="1:27" ht="18" customHeight="1">
      <c r="A55" s="67"/>
      <c r="B55" s="49">
        <f t="shared" si="0"/>
        <v>49</v>
      </c>
      <c r="C55" s="73" t="str">
        <f>"'"&amp;プロジェクトデータ!$C$4&amp;"'"</f>
        <v>'80001'</v>
      </c>
      <c r="D55" s="42" t="str">
        <f>"'"&amp;TRIM(No.4＿区画状況一覧!E52)&amp;"'"</f>
        <v>'706'</v>
      </c>
      <c r="E55" s="78" t="s">
        <v>448</v>
      </c>
      <c r="F55" s="74" t="s">
        <v>497</v>
      </c>
      <c r="G55" s="74" t="s">
        <v>497</v>
      </c>
      <c r="H55" s="79" t="str">
        <f>"'"&amp;IF(No.4＿区画状況一覧!K52="","",TRIM(No.4＿区画状況一覧!K52))&amp;"'"</f>
        <v>''</v>
      </c>
      <c r="I55" s="79" t="str">
        <f>"'"&amp;IF(No.4＿区画状況一覧!L52="","",TRIM(No.4＿区画状況一覧!L52))&amp;"'"</f>
        <v>''</v>
      </c>
      <c r="J55" s="79" t="str">
        <f>"'"&amp;IF(No.4＿区画状況一覧!I52="","",TRIM(No.4＿区画状況一覧!I52))&amp;"'"</f>
        <v>''</v>
      </c>
      <c r="K55" s="79" t="str">
        <f>"'"&amp;IF(No.4＿区画状況一覧!J52="","",TRIM(No.4＿区画状況一覧!J52))&amp;"'"</f>
        <v>''</v>
      </c>
      <c r="L55" s="42" t="str">
        <f>"'"&amp;IF(No.5＿契約者【データ】!AK51="",0,1)&amp;"'"</f>
        <v>'0'</v>
      </c>
      <c r="M55" s="78" t="str">
        <f>"'"&amp;IF(No.5＿契約者【データ】!AG51="","",IF(No.5＿契約者【データ】!E51=No.5＿契約者【データ】!AG51,"",No.5＿契約者【データ】!E51))&amp;"'"</f>
        <v>''</v>
      </c>
      <c r="N55" s="74" t="s">
        <v>497</v>
      </c>
      <c r="O55" s="49" t="str">
        <f t="shared" si="1"/>
        <v>'COMMON'</v>
      </c>
      <c r="P55" s="69" t="s">
        <v>449</v>
      </c>
      <c r="Q55" s="49" t="str">
        <f t="shared" si="2"/>
        <v>'COMMON'</v>
      </c>
      <c r="R55" s="49" t="str">
        <f t="shared" si="2"/>
        <v>'COMMON'</v>
      </c>
      <c r="S55" s="69" t="s">
        <v>449</v>
      </c>
      <c r="T55" s="49" t="str">
        <f t="shared" si="3"/>
        <v>'COMMON'</v>
      </c>
      <c r="U55" s="67"/>
      <c r="W55"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('80001','706',NULL,'0','0','','','','','0','','0','COMMON',CURRENT_TIMESTAMP,'COMMON','COMMON',CURRENT_TIMESTAMP,'COMMON');</v>
      </c>
      <c r="X55" s="67"/>
      <c r="Y55" s="67"/>
      <c r="Z55" s="67"/>
      <c r="AA55" t="b">
        <f>INT(No.4＿区画状況一覧!E52)=INT(No.5＿契約者【データ】!E51)</f>
        <v>1</v>
      </c>
    </row>
    <row r="56" spans="1:27" ht="18" customHeight="1">
      <c r="A56" s="67"/>
      <c r="B56" s="49">
        <f t="shared" si="0"/>
        <v>50</v>
      </c>
      <c r="C56" s="73" t="str">
        <f>"'"&amp;プロジェクトデータ!$C$4&amp;"'"</f>
        <v>'80001'</v>
      </c>
      <c r="D56" s="42" t="str">
        <f>"'"&amp;TRIM(No.4＿区画状況一覧!E53)&amp;"'"</f>
        <v>'707'</v>
      </c>
      <c r="E56" s="78" t="s">
        <v>448</v>
      </c>
      <c r="F56" s="74" t="s">
        <v>497</v>
      </c>
      <c r="G56" s="74" t="s">
        <v>497</v>
      </c>
      <c r="H56" s="79" t="str">
        <f>"'"&amp;IF(No.4＿区画状況一覧!K53="","",TRIM(No.4＿区画状況一覧!K53))&amp;"'"</f>
        <v>''</v>
      </c>
      <c r="I56" s="79" t="str">
        <f>"'"&amp;IF(No.4＿区画状況一覧!L53="","",TRIM(No.4＿区画状況一覧!L53))&amp;"'"</f>
        <v>''</v>
      </c>
      <c r="J56" s="79" t="str">
        <f>"'"&amp;IF(No.4＿区画状況一覧!I53="","",TRIM(No.4＿区画状況一覧!I53))&amp;"'"</f>
        <v>''</v>
      </c>
      <c r="K56" s="79" t="str">
        <f>"'"&amp;IF(No.4＿区画状況一覧!J53="","",TRIM(No.4＿区画状況一覧!J53))&amp;"'"</f>
        <v>''</v>
      </c>
      <c r="L56" s="42" t="str">
        <f>"'"&amp;IF(No.5＿契約者【データ】!AK52="",0,1)&amp;"'"</f>
        <v>'0'</v>
      </c>
      <c r="M56" s="78" t="str">
        <f>"'"&amp;IF(No.5＿契約者【データ】!AG52="","",IF(No.5＿契約者【データ】!E52=No.5＿契約者【データ】!AG52,"",No.5＿契約者【データ】!E52))&amp;"'"</f>
        <v>''</v>
      </c>
      <c r="N56" s="74" t="s">
        <v>497</v>
      </c>
      <c r="O56" s="49" t="str">
        <f t="shared" si="1"/>
        <v>'COMMON'</v>
      </c>
      <c r="P56" s="69" t="s">
        <v>449</v>
      </c>
      <c r="Q56" s="49" t="str">
        <f t="shared" si="2"/>
        <v>'COMMON'</v>
      </c>
      <c r="R56" s="49" t="str">
        <f t="shared" si="2"/>
        <v>'COMMON'</v>
      </c>
      <c r="S56" s="69" t="s">
        <v>449</v>
      </c>
      <c r="T56" s="49" t="str">
        <f t="shared" si="3"/>
        <v>'COMMON'</v>
      </c>
      <c r="U56" s="67"/>
      <c r="W56"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('80001','707',NULL,'0','0','','','','','0','','0','COMMON',CURRENT_TIMESTAMP,'COMMON','COMMON',CURRENT_TIMESTAMP,'COMMON');</v>
      </c>
      <c r="X56" s="67"/>
      <c r="Y56" s="67"/>
      <c r="Z56" s="67"/>
      <c r="AA56" t="b">
        <f>INT(No.4＿区画状況一覧!E53)=INT(No.5＿契約者【データ】!E52)</f>
        <v>1</v>
      </c>
    </row>
    <row r="57" spans="1:27" ht="18" customHeight="1">
      <c r="A57" s="67"/>
      <c r="B57" s="49">
        <f t="shared" si="0"/>
        <v>51</v>
      </c>
      <c r="C57" s="73" t="str">
        <f>"'"&amp;プロジェクトデータ!$C$4&amp;"'"</f>
        <v>'80001'</v>
      </c>
      <c r="D57" s="42" t="str">
        <f>"'"&amp;TRIM(No.4＿区画状況一覧!E54)&amp;"'"</f>
        <v>'708'</v>
      </c>
      <c r="E57" s="78" t="s">
        <v>448</v>
      </c>
      <c r="F57" s="74" t="s">
        <v>497</v>
      </c>
      <c r="G57" s="74" t="s">
        <v>497</v>
      </c>
      <c r="H57" s="79" t="str">
        <f>"'"&amp;IF(No.4＿区画状況一覧!K54="","",TRIM(No.4＿区画状況一覧!K54))&amp;"'"</f>
        <v>''</v>
      </c>
      <c r="I57" s="79" t="str">
        <f>"'"&amp;IF(No.4＿区画状況一覧!L54="","",TRIM(No.4＿区画状況一覧!L54))&amp;"'"</f>
        <v>''</v>
      </c>
      <c r="J57" s="79" t="str">
        <f>"'"&amp;IF(No.4＿区画状況一覧!I54="","",TRIM(No.4＿区画状況一覧!I54))&amp;"'"</f>
        <v>''</v>
      </c>
      <c r="K57" s="79" t="str">
        <f>"'"&amp;IF(No.4＿区画状況一覧!J54="","",TRIM(No.4＿区画状況一覧!J54))&amp;"'"</f>
        <v>''</v>
      </c>
      <c r="L57" s="42" t="str">
        <f>"'"&amp;IF(No.5＿契約者【データ】!AK53="",0,1)&amp;"'"</f>
        <v>'0'</v>
      </c>
      <c r="M57" s="78" t="str">
        <f>"'"&amp;IF(No.5＿契約者【データ】!AG53="","",IF(No.5＿契約者【データ】!E53=No.5＿契約者【データ】!AG53,"",No.5＿契約者【データ】!E53))&amp;"'"</f>
        <v>''</v>
      </c>
      <c r="N57" s="74" t="s">
        <v>497</v>
      </c>
      <c r="O57" s="49" t="str">
        <f t="shared" si="1"/>
        <v>'COMMON'</v>
      </c>
      <c r="P57" s="69" t="s">
        <v>449</v>
      </c>
      <c r="Q57" s="49" t="str">
        <f t="shared" si="2"/>
        <v>'COMMON'</v>
      </c>
      <c r="R57" s="49" t="str">
        <f t="shared" si="2"/>
        <v>'COMMON'</v>
      </c>
      <c r="S57" s="69" t="s">
        <v>449</v>
      </c>
      <c r="T57" s="49" t="str">
        <f t="shared" si="3"/>
        <v>'COMMON'</v>
      </c>
      <c r="U57" s="67"/>
      <c r="W57"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('80001','708',NULL,'0','0','','','','','0','','0','COMMON',CURRENT_TIMESTAMP,'COMMON','COMMON',CURRENT_TIMESTAMP,'COMMON');</v>
      </c>
      <c r="X57" s="67"/>
      <c r="Y57" s="67"/>
      <c r="Z57" s="67"/>
      <c r="AA57" t="b">
        <f>INT(No.4＿区画状況一覧!E54)=INT(No.5＿契約者【データ】!E53)</f>
        <v>1</v>
      </c>
    </row>
    <row r="58" spans="1:27" ht="18" customHeight="1">
      <c r="A58" s="67"/>
      <c r="B58" s="49">
        <f t="shared" si="0"/>
        <v>52</v>
      </c>
      <c r="C58" s="73" t="str">
        <f>"'"&amp;プロジェクトデータ!$C$4&amp;"'"</f>
        <v>'80001'</v>
      </c>
      <c r="D58" s="42" t="str">
        <f>"'"&amp;TRIM(No.4＿区画状況一覧!E55)&amp;"'"</f>
        <v>'801'</v>
      </c>
      <c r="E58" s="78" t="s">
        <v>448</v>
      </c>
      <c r="F58" s="74" t="s">
        <v>497</v>
      </c>
      <c r="G58" s="74" t="s">
        <v>497</v>
      </c>
      <c r="H58" s="79" t="str">
        <f>"'"&amp;IF(No.4＿区画状況一覧!K55="","",TRIM(No.4＿区画状況一覧!K55))&amp;"'"</f>
        <v>''</v>
      </c>
      <c r="I58" s="79" t="str">
        <f>"'"&amp;IF(No.4＿区画状況一覧!L55="","",TRIM(No.4＿区画状況一覧!L55))&amp;"'"</f>
        <v>''</v>
      </c>
      <c r="J58" s="79" t="str">
        <f>"'"&amp;IF(No.4＿区画状況一覧!I55="","",TRIM(No.4＿区画状況一覧!I55))&amp;"'"</f>
        <v>''</v>
      </c>
      <c r="K58" s="79" t="str">
        <f>"'"&amp;IF(No.4＿区画状況一覧!J55="","",TRIM(No.4＿区画状況一覧!J55))&amp;"'"</f>
        <v>''</v>
      </c>
      <c r="L58" s="42" t="str">
        <f>"'"&amp;IF(No.5＿契約者【データ】!AK54="",0,1)&amp;"'"</f>
        <v>'0'</v>
      </c>
      <c r="M58" s="78" t="str">
        <f>"'"&amp;IF(No.5＿契約者【データ】!AG54="","",IF(No.5＿契約者【データ】!E54=No.5＿契約者【データ】!AG54,"",No.5＿契約者【データ】!E54))&amp;"'"</f>
        <v>''</v>
      </c>
      <c r="N58" s="74" t="s">
        <v>497</v>
      </c>
      <c r="O58" s="49" t="str">
        <f t="shared" si="1"/>
        <v>'COMMON'</v>
      </c>
      <c r="P58" s="69" t="s">
        <v>449</v>
      </c>
      <c r="Q58" s="49" t="str">
        <f t="shared" si="2"/>
        <v>'COMMON'</v>
      </c>
      <c r="R58" s="49" t="str">
        <f t="shared" si="2"/>
        <v>'COMMON'</v>
      </c>
      <c r="S58" s="69" t="s">
        <v>449</v>
      </c>
      <c r="T58" s="49" t="str">
        <f t="shared" si="3"/>
        <v>'COMMON'</v>
      </c>
      <c r="U58" s="67"/>
      <c r="W58"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('80001','801',NULL,'0','0','','','','','0','','0','COMMON',CURRENT_TIMESTAMP,'COMMON','COMMON',CURRENT_TIMESTAMP,'COMMON');</v>
      </c>
      <c r="X58" s="67"/>
      <c r="Y58" s="67"/>
      <c r="Z58" s="67"/>
      <c r="AA58" t="b">
        <f>INT(No.4＿区画状況一覧!E55)=INT(No.5＿契約者【データ】!E54)</f>
        <v>1</v>
      </c>
    </row>
    <row r="59" spans="1:27" ht="18" customHeight="1">
      <c r="A59" s="67"/>
      <c r="B59" s="49">
        <f t="shared" si="0"/>
        <v>53</v>
      </c>
      <c r="C59" s="73" t="str">
        <f>"'"&amp;プロジェクトデータ!$C$4&amp;"'"</f>
        <v>'80001'</v>
      </c>
      <c r="D59" s="42" t="str">
        <f>"'"&amp;TRIM(No.4＿区画状況一覧!E56)&amp;"'"</f>
        <v>'802'</v>
      </c>
      <c r="E59" s="78" t="s">
        <v>448</v>
      </c>
      <c r="F59" s="74" t="s">
        <v>497</v>
      </c>
      <c r="G59" s="74" t="s">
        <v>497</v>
      </c>
      <c r="H59" s="79" t="str">
        <f>"'"&amp;IF(No.4＿区画状況一覧!K56="","",TRIM(No.4＿区画状況一覧!K56))&amp;"'"</f>
        <v>''</v>
      </c>
      <c r="I59" s="79" t="str">
        <f>"'"&amp;IF(No.4＿区画状況一覧!L56="","",TRIM(No.4＿区画状況一覧!L56))&amp;"'"</f>
        <v>''</v>
      </c>
      <c r="J59" s="79" t="str">
        <f>"'"&amp;IF(No.4＿区画状況一覧!I56="","",TRIM(No.4＿区画状況一覧!I56))&amp;"'"</f>
        <v>''</v>
      </c>
      <c r="K59" s="79" t="str">
        <f>"'"&amp;IF(No.4＿区画状況一覧!J56="","",TRIM(No.4＿区画状況一覧!J56))&amp;"'"</f>
        <v>''</v>
      </c>
      <c r="L59" s="42" t="str">
        <f>"'"&amp;IF(No.5＿契約者【データ】!AK55="",0,1)&amp;"'"</f>
        <v>'0'</v>
      </c>
      <c r="M59" s="78" t="str">
        <f>"'"&amp;IF(No.5＿契約者【データ】!AG55="","",IF(No.5＿契約者【データ】!E55=No.5＿契約者【データ】!AG55,"",No.5＿契約者【データ】!E55))&amp;"'"</f>
        <v>''</v>
      </c>
      <c r="N59" s="74" t="s">
        <v>497</v>
      </c>
      <c r="O59" s="49" t="str">
        <f t="shared" si="1"/>
        <v>'COMMON'</v>
      </c>
      <c r="P59" s="69" t="s">
        <v>449</v>
      </c>
      <c r="Q59" s="49" t="str">
        <f t="shared" si="2"/>
        <v>'COMMON'</v>
      </c>
      <c r="R59" s="49" t="str">
        <f t="shared" si="2"/>
        <v>'COMMON'</v>
      </c>
      <c r="S59" s="69" t="s">
        <v>449</v>
      </c>
      <c r="T59" s="49" t="str">
        <f t="shared" si="3"/>
        <v>'COMMON'</v>
      </c>
      <c r="U59" s="67"/>
      <c r="W59"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('80001','802',NULL,'0','0','','','','','0','','0','COMMON',CURRENT_TIMESTAMP,'COMMON','COMMON',CURRENT_TIMESTAMP,'COMMON');</v>
      </c>
      <c r="X59" s="67"/>
      <c r="Y59" s="67"/>
      <c r="Z59" s="67"/>
      <c r="AA59" t="b">
        <f>INT(No.4＿区画状況一覧!E56)=INT(No.5＿契約者【データ】!E55)</f>
        <v>1</v>
      </c>
    </row>
    <row r="60" spans="1:27" ht="18" customHeight="1">
      <c r="A60" s="67"/>
      <c r="B60" s="49">
        <f t="shared" si="0"/>
        <v>54</v>
      </c>
      <c r="C60" s="73" t="str">
        <f>"'"&amp;プロジェクトデータ!$C$4&amp;"'"</f>
        <v>'80001'</v>
      </c>
      <c r="D60" s="42" t="str">
        <f>"'"&amp;TRIM(No.4＿区画状況一覧!E57)&amp;"'"</f>
        <v>'803'</v>
      </c>
      <c r="E60" s="78" t="s">
        <v>448</v>
      </c>
      <c r="F60" s="74" t="s">
        <v>497</v>
      </c>
      <c r="G60" s="74" t="s">
        <v>497</v>
      </c>
      <c r="H60" s="79" t="str">
        <f>"'"&amp;IF(No.4＿区画状況一覧!K57="","",TRIM(No.4＿区画状況一覧!K57))&amp;"'"</f>
        <v>''</v>
      </c>
      <c r="I60" s="79" t="str">
        <f>"'"&amp;IF(No.4＿区画状況一覧!L57="","",TRIM(No.4＿区画状況一覧!L57))&amp;"'"</f>
        <v>''</v>
      </c>
      <c r="J60" s="79" t="str">
        <f>"'"&amp;IF(No.4＿区画状況一覧!I57="","",TRIM(No.4＿区画状況一覧!I57))&amp;"'"</f>
        <v>''</v>
      </c>
      <c r="K60" s="79" t="str">
        <f>"'"&amp;IF(No.4＿区画状況一覧!J57="","",TRIM(No.4＿区画状況一覧!J57))&amp;"'"</f>
        <v>''</v>
      </c>
      <c r="L60" s="42" t="str">
        <f>"'"&amp;IF(No.5＿契約者【データ】!AK56="",0,1)&amp;"'"</f>
        <v>'0'</v>
      </c>
      <c r="M60" s="78" t="str">
        <f>"'"&amp;IF(No.5＿契約者【データ】!AG56="","",IF(No.5＿契約者【データ】!E56=No.5＿契約者【データ】!AG56,"",No.5＿契約者【データ】!E56))&amp;"'"</f>
        <v>''</v>
      </c>
      <c r="N60" s="74" t="s">
        <v>497</v>
      </c>
      <c r="O60" s="49" t="str">
        <f t="shared" si="1"/>
        <v>'COMMON'</v>
      </c>
      <c r="P60" s="69" t="s">
        <v>449</v>
      </c>
      <c r="Q60" s="49" t="str">
        <f t="shared" si="2"/>
        <v>'COMMON'</v>
      </c>
      <c r="R60" s="49" t="str">
        <f t="shared" si="2"/>
        <v>'COMMON'</v>
      </c>
      <c r="S60" s="69" t="s">
        <v>449</v>
      </c>
      <c r="T60" s="49" t="str">
        <f t="shared" si="3"/>
        <v>'COMMON'</v>
      </c>
      <c r="U60" s="67"/>
      <c r="W60"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('80001','803',NULL,'0','0','','','','','0','','0','COMMON',CURRENT_TIMESTAMP,'COMMON','COMMON',CURRENT_TIMESTAMP,'COMMON');</v>
      </c>
      <c r="X60" s="67"/>
      <c r="Y60" s="67"/>
      <c r="Z60" s="67"/>
      <c r="AA60" t="b">
        <f>INT(No.4＿区画状況一覧!E57)=INT(No.5＿契約者【データ】!E56)</f>
        <v>1</v>
      </c>
    </row>
    <row r="61" spans="1:27" ht="18" customHeight="1">
      <c r="A61" s="67"/>
      <c r="B61" s="49">
        <f t="shared" si="0"/>
        <v>55</v>
      </c>
      <c r="C61" s="73" t="str">
        <f>"'"&amp;プロジェクトデータ!$C$4&amp;"'"</f>
        <v>'80001'</v>
      </c>
      <c r="D61" s="42" t="str">
        <f>"'"&amp;TRIM(No.4＿区画状況一覧!E58)&amp;"'"</f>
        <v>'804'</v>
      </c>
      <c r="E61" s="78" t="s">
        <v>448</v>
      </c>
      <c r="F61" s="74" t="s">
        <v>497</v>
      </c>
      <c r="G61" s="74" t="s">
        <v>497</v>
      </c>
      <c r="H61" s="79" t="str">
        <f>"'"&amp;IF(No.4＿区画状況一覧!K58="","",TRIM(No.4＿区画状況一覧!K58))&amp;"'"</f>
        <v>''</v>
      </c>
      <c r="I61" s="79" t="str">
        <f>"'"&amp;IF(No.4＿区画状況一覧!L58="","",TRIM(No.4＿区画状況一覧!L58))&amp;"'"</f>
        <v>''</v>
      </c>
      <c r="J61" s="79" t="str">
        <f>"'"&amp;IF(No.4＿区画状況一覧!I58="","",TRIM(No.4＿区画状況一覧!I58))&amp;"'"</f>
        <v>''</v>
      </c>
      <c r="K61" s="79" t="str">
        <f>"'"&amp;IF(No.4＿区画状況一覧!J58="","",TRIM(No.4＿区画状況一覧!J58))&amp;"'"</f>
        <v>''</v>
      </c>
      <c r="L61" s="42" t="str">
        <f>"'"&amp;IF(No.5＿契約者【データ】!AK57="",0,1)&amp;"'"</f>
        <v>'0'</v>
      </c>
      <c r="M61" s="78" t="str">
        <f>"'"&amp;IF(No.5＿契約者【データ】!AG57="","",IF(No.5＿契約者【データ】!E57=No.5＿契約者【データ】!AG57,"",No.5＿契約者【データ】!E57))&amp;"'"</f>
        <v>''</v>
      </c>
      <c r="N61" s="74" t="s">
        <v>497</v>
      </c>
      <c r="O61" s="49" t="str">
        <f t="shared" si="1"/>
        <v>'COMMON'</v>
      </c>
      <c r="P61" s="69" t="s">
        <v>449</v>
      </c>
      <c r="Q61" s="49" t="str">
        <f t="shared" si="2"/>
        <v>'COMMON'</v>
      </c>
      <c r="R61" s="49" t="str">
        <f t="shared" si="2"/>
        <v>'COMMON'</v>
      </c>
      <c r="S61" s="69" t="s">
        <v>449</v>
      </c>
      <c r="T61" s="49" t="str">
        <f t="shared" si="3"/>
        <v>'COMMON'</v>
      </c>
      <c r="U61" s="67"/>
      <c r="W61"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('80001','804',NULL,'0','0','','','','','0','','0','COMMON',CURRENT_TIMESTAMP,'COMMON','COMMON',CURRENT_TIMESTAMP,'COMMON');</v>
      </c>
      <c r="X61" s="67"/>
      <c r="Y61" s="67"/>
      <c r="Z61" s="67"/>
      <c r="AA61" t="b">
        <f>INT(No.4＿区画状況一覧!E58)=INT(No.5＿契約者【データ】!E57)</f>
        <v>1</v>
      </c>
    </row>
    <row r="62" spans="1:27" ht="18" customHeight="1">
      <c r="A62" s="67"/>
      <c r="B62" s="49">
        <f t="shared" si="0"/>
        <v>56</v>
      </c>
      <c r="C62" s="73" t="str">
        <f>"'"&amp;プロジェクトデータ!$C$4&amp;"'"</f>
        <v>'80001'</v>
      </c>
      <c r="D62" s="42" t="str">
        <f>"'"&amp;TRIM(No.4＿区画状況一覧!E59)&amp;"'"</f>
        <v>'805'</v>
      </c>
      <c r="E62" s="78" t="s">
        <v>448</v>
      </c>
      <c r="F62" s="74" t="s">
        <v>497</v>
      </c>
      <c r="G62" s="74" t="s">
        <v>497</v>
      </c>
      <c r="H62" s="79" t="str">
        <f>"'"&amp;IF(No.4＿区画状況一覧!K59="","",TRIM(No.4＿区画状況一覧!K59))&amp;"'"</f>
        <v>''</v>
      </c>
      <c r="I62" s="79" t="str">
        <f>"'"&amp;IF(No.4＿区画状況一覧!L59="","",TRIM(No.4＿区画状況一覧!L59))&amp;"'"</f>
        <v>''</v>
      </c>
      <c r="J62" s="79" t="str">
        <f>"'"&amp;IF(No.4＿区画状況一覧!I59="","",TRIM(No.4＿区画状況一覧!I59))&amp;"'"</f>
        <v>''</v>
      </c>
      <c r="K62" s="79" t="str">
        <f>"'"&amp;IF(No.4＿区画状況一覧!J59="","",TRIM(No.4＿区画状況一覧!J59))&amp;"'"</f>
        <v>''</v>
      </c>
      <c r="L62" s="42" t="str">
        <f>"'"&amp;IF(No.5＿契約者【データ】!AK58="",0,1)&amp;"'"</f>
        <v>'0'</v>
      </c>
      <c r="M62" s="78" t="str">
        <f>"'"&amp;IF(No.5＿契約者【データ】!AG58="","",IF(No.5＿契約者【データ】!E58=No.5＿契約者【データ】!AG58,"",No.5＿契約者【データ】!E58))&amp;"'"</f>
        <v>''</v>
      </c>
      <c r="N62" s="74" t="s">
        <v>497</v>
      </c>
      <c r="O62" s="49" t="str">
        <f t="shared" si="1"/>
        <v>'COMMON'</v>
      </c>
      <c r="P62" s="69" t="s">
        <v>449</v>
      </c>
      <c r="Q62" s="49" t="str">
        <f t="shared" si="2"/>
        <v>'COMMON'</v>
      </c>
      <c r="R62" s="49" t="str">
        <f t="shared" si="2"/>
        <v>'COMMON'</v>
      </c>
      <c r="S62" s="69" t="s">
        <v>449</v>
      </c>
      <c r="T62" s="49" t="str">
        <f t="shared" si="3"/>
        <v>'COMMON'</v>
      </c>
      <c r="U62" s="67"/>
      <c r="W62"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('80001','805',NULL,'0','0','','','','','0','','0','COMMON',CURRENT_TIMESTAMP,'COMMON','COMMON',CURRENT_TIMESTAMP,'COMMON');</v>
      </c>
      <c r="X62" s="67"/>
      <c r="Y62" s="67"/>
      <c r="Z62" s="67"/>
      <c r="AA62" t="b">
        <f>INT(No.4＿区画状況一覧!E59)=INT(No.5＿契約者【データ】!E58)</f>
        <v>1</v>
      </c>
    </row>
    <row r="63" spans="1:27" ht="18" customHeight="1">
      <c r="A63" s="67"/>
      <c r="B63" s="49">
        <f t="shared" si="0"/>
        <v>57</v>
      </c>
      <c r="C63" s="73" t="str">
        <f>"'"&amp;プロジェクトデータ!$C$4&amp;"'"</f>
        <v>'80001'</v>
      </c>
      <c r="D63" s="42" t="str">
        <f>"'"&amp;TRIM(No.4＿区画状況一覧!E60)&amp;"'"</f>
        <v>'806'</v>
      </c>
      <c r="E63" s="78" t="s">
        <v>448</v>
      </c>
      <c r="F63" s="74" t="s">
        <v>497</v>
      </c>
      <c r="G63" s="74" t="s">
        <v>497</v>
      </c>
      <c r="H63" s="79" t="str">
        <f>"'"&amp;IF(No.4＿区画状況一覧!K60="","",TRIM(No.4＿区画状況一覧!K60))&amp;"'"</f>
        <v>''</v>
      </c>
      <c r="I63" s="79" t="str">
        <f>"'"&amp;IF(No.4＿区画状況一覧!L60="","",TRIM(No.4＿区画状況一覧!L60))&amp;"'"</f>
        <v>''</v>
      </c>
      <c r="J63" s="79" t="str">
        <f>"'"&amp;IF(No.4＿区画状況一覧!I60="","",TRIM(No.4＿区画状況一覧!I60))&amp;"'"</f>
        <v>''</v>
      </c>
      <c r="K63" s="79" t="str">
        <f>"'"&amp;IF(No.4＿区画状況一覧!J60="","",TRIM(No.4＿区画状況一覧!J60))&amp;"'"</f>
        <v>''</v>
      </c>
      <c r="L63" s="42" t="str">
        <f>"'"&amp;IF(No.5＿契約者【データ】!AK59="",0,1)&amp;"'"</f>
        <v>'0'</v>
      </c>
      <c r="M63" s="78" t="str">
        <f>"'"&amp;IF(No.5＿契約者【データ】!AG59="","",IF(No.5＿契約者【データ】!E59=No.5＿契約者【データ】!AG59,"",No.5＿契約者【データ】!E59))&amp;"'"</f>
        <v>''</v>
      </c>
      <c r="N63" s="74" t="s">
        <v>497</v>
      </c>
      <c r="O63" s="49" t="str">
        <f t="shared" si="1"/>
        <v>'COMMON'</v>
      </c>
      <c r="P63" s="69" t="s">
        <v>449</v>
      </c>
      <c r="Q63" s="49" t="str">
        <f t="shared" si="2"/>
        <v>'COMMON'</v>
      </c>
      <c r="R63" s="49" t="str">
        <f t="shared" si="2"/>
        <v>'COMMON'</v>
      </c>
      <c r="S63" s="69" t="s">
        <v>449</v>
      </c>
      <c r="T63" s="49" t="str">
        <f t="shared" si="3"/>
        <v>'COMMON'</v>
      </c>
      <c r="U63" s="67"/>
      <c r="W63"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('80001','806',NULL,'0','0','','','','','0','','0','COMMON',CURRENT_TIMESTAMP,'COMMON','COMMON',CURRENT_TIMESTAMP,'COMMON');</v>
      </c>
      <c r="X63" s="67"/>
      <c r="Y63" s="67"/>
      <c r="Z63" s="67"/>
      <c r="AA63" t="b">
        <f>INT(No.4＿区画状況一覧!E60)=INT(No.5＿契約者【データ】!E59)</f>
        <v>1</v>
      </c>
    </row>
    <row r="64" spans="1:27" ht="18" customHeight="1">
      <c r="A64" s="67"/>
      <c r="B64" s="49">
        <f t="shared" si="0"/>
        <v>58</v>
      </c>
      <c r="C64" s="73" t="str">
        <f>"'"&amp;プロジェクトデータ!$C$4&amp;"'"</f>
        <v>'80001'</v>
      </c>
      <c r="D64" s="42" t="str">
        <f>"'"&amp;TRIM(No.4＿区画状況一覧!E61)&amp;"'"</f>
        <v>'807'</v>
      </c>
      <c r="E64" s="78" t="s">
        <v>448</v>
      </c>
      <c r="F64" s="74" t="s">
        <v>497</v>
      </c>
      <c r="G64" s="74" t="s">
        <v>497</v>
      </c>
      <c r="H64" s="79" t="str">
        <f>"'"&amp;IF(No.4＿区画状況一覧!K61="","",TRIM(No.4＿区画状況一覧!K61))&amp;"'"</f>
        <v>''</v>
      </c>
      <c r="I64" s="79" t="str">
        <f>"'"&amp;IF(No.4＿区画状況一覧!L61="","",TRIM(No.4＿区画状況一覧!L61))&amp;"'"</f>
        <v>''</v>
      </c>
      <c r="J64" s="79" t="str">
        <f>"'"&amp;IF(No.4＿区画状況一覧!I61="","",TRIM(No.4＿区画状況一覧!I61))&amp;"'"</f>
        <v>''</v>
      </c>
      <c r="K64" s="79" t="str">
        <f>"'"&amp;IF(No.4＿区画状況一覧!J61="","",TRIM(No.4＿区画状況一覧!J61))&amp;"'"</f>
        <v>''</v>
      </c>
      <c r="L64" s="42" t="str">
        <f>"'"&amp;IF(No.5＿契約者【データ】!AK60="",0,1)&amp;"'"</f>
        <v>'0'</v>
      </c>
      <c r="M64" s="78" t="str">
        <f>"'"&amp;IF(No.5＿契約者【データ】!AG60="","",IF(No.5＿契約者【データ】!E60=No.5＿契約者【データ】!AG60,"",No.5＿契約者【データ】!E60))&amp;"'"</f>
        <v>''</v>
      </c>
      <c r="N64" s="74" t="s">
        <v>497</v>
      </c>
      <c r="O64" s="49" t="str">
        <f t="shared" si="1"/>
        <v>'COMMON'</v>
      </c>
      <c r="P64" s="69" t="s">
        <v>449</v>
      </c>
      <c r="Q64" s="49" t="str">
        <f t="shared" si="2"/>
        <v>'COMMON'</v>
      </c>
      <c r="R64" s="49" t="str">
        <f t="shared" si="2"/>
        <v>'COMMON'</v>
      </c>
      <c r="S64" s="69" t="s">
        <v>449</v>
      </c>
      <c r="T64" s="49" t="str">
        <f t="shared" si="3"/>
        <v>'COMMON'</v>
      </c>
      <c r="U64" s="67"/>
      <c r="W64"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('80001','807',NULL,'0','0','','','','','0','','0','COMMON',CURRENT_TIMESTAMP,'COMMON','COMMON',CURRENT_TIMESTAMP,'COMMON');</v>
      </c>
      <c r="X64" s="67"/>
      <c r="Y64" s="67"/>
      <c r="Z64" s="67"/>
      <c r="AA64" t="b">
        <f>INT(No.4＿区画状況一覧!E61)=INT(No.5＿契約者【データ】!E60)</f>
        <v>1</v>
      </c>
    </row>
    <row r="65" spans="1:27" ht="18" customHeight="1">
      <c r="A65" s="67"/>
      <c r="B65" s="49">
        <f t="shared" si="0"/>
        <v>59</v>
      </c>
      <c r="C65" s="73" t="str">
        <f>"'"&amp;プロジェクトデータ!$C$4&amp;"'"</f>
        <v>'80001'</v>
      </c>
      <c r="D65" s="42" t="str">
        <f>"'"&amp;TRIM(No.4＿区画状況一覧!E62)&amp;"'"</f>
        <v>'808'</v>
      </c>
      <c r="E65" s="78" t="s">
        <v>448</v>
      </c>
      <c r="F65" s="74" t="s">
        <v>497</v>
      </c>
      <c r="G65" s="74" t="s">
        <v>497</v>
      </c>
      <c r="H65" s="79" t="str">
        <f>"'"&amp;IF(No.4＿区画状況一覧!K62="","",TRIM(No.4＿区画状況一覧!K62))&amp;"'"</f>
        <v>''</v>
      </c>
      <c r="I65" s="79" t="str">
        <f>"'"&amp;IF(No.4＿区画状況一覧!L62="","",TRIM(No.4＿区画状況一覧!L62))&amp;"'"</f>
        <v>''</v>
      </c>
      <c r="J65" s="79" t="str">
        <f>"'"&amp;IF(No.4＿区画状況一覧!I62="","",TRIM(No.4＿区画状況一覧!I62))&amp;"'"</f>
        <v>''</v>
      </c>
      <c r="K65" s="79" t="str">
        <f>"'"&amp;IF(No.4＿区画状況一覧!J62="","",TRIM(No.4＿区画状況一覧!J62))&amp;"'"</f>
        <v>''</v>
      </c>
      <c r="L65" s="42" t="str">
        <f>"'"&amp;IF(No.5＿契約者【データ】!AK61="",0,1)&amp;"'"</f>
        <v>'0'</v>
      </c>
      <c r="M65" s="78" t="str">
        <f>"'"&amp;IF(No.5＿契約者【データ】!AG61="","",IF(No.5＿契約者【データ】!E61=No.5＿契約者【データ】!AG61,"",No.5＿契約者【データ】!E61))&amp;"'"</f>
        <v>''</v>
      </c>
      <c r="N65" s="74" t="s">
        <v>497</v>
      </c>
      <c r="O65" s="49" t="str">
        <f t="shared" si="1"/>
        <v>'COMMON'</v>
      </c>
      <c r="P65" s="69" t="s">
        <v>449</v>
      </c>
      <c r="Q65" s="49" t="str">
        <f t="shared" si="2"/>
        <v>'COMMON'</v>
      </c>
      <c r="R65" s="49" t="str">
        <f t="shared" si="2"/>
        <v>'COMMON'</v>
      </c>
      <c r="S65" s="69" t="s">
        <v>449</v>
      </c>
      <c r="T65" s="49" t="str">
        <f t="shared" si="3"/>
        <v>'COMMON'</v>
      </c>
      <c r="U65" s="67"/>
      <c r="W65"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('80001','808',NULL,'0','0','','','','','0','','0','COMMON',CURRENT_TIMESTAMP,'COMMON','COMMON',CURRENT_TIMESTAMP,'COMMON');</v>
      </c>
      <c r="X65" s="67"/>
      <c r="Y65" s="67"/>
      <c r="Z65" s="67"/>
      <c r="AA65" t="b">
        <f>INT(No.4＿区画状況一覧!E62)=INT(No.5＿契約者【データ】!E61)</f>
        <v>1</v>
      </c>
    </row>
    <row r="66" spans="1:27" ht="18" customHeight="1">
      <c r="A66" s="67"/>
      <c r="B66" s="49">
        <f t="shared" si="0"/>
        <v>60</v>
      </c>
      <c r="C66" s="73" t="str">
        <f>"'"&amp;プロジェクトデータ!$C$4&amp;"'"</f>
        <v>'80001'</v>
      </c>
      <c r="D66" s="42" t="str">
        <f>"'"&amp;TRIM(No.4＿区画状況一覧!E63)&amp;"'"</f>
        <v>'901'</v>
      </c>
      <c r="E66" s="78" t="s">
        <v>448</v>
      </c>
      <c r="F66" s="74" t="s">
        <v>497</v>
      </c>
      <c r="G66" s="74" t="s">
        <v>497</v>
      </c>
      <c r="H66" s="79" t="str">
        <f>"'"&amp;IF(No.4＿区画状況一覧!K63="","",TRIM(No.4＿区画状況一覧!K63))&amp;"'"</f>
        <v>''</v>
      </c>
      <c r="I66" s="79" t="str">
        <f>"'"&amp;IF(No.4＿区画状況一覧!L63="","",TRIM(No.4＿区画状況一覧!L63))&amp;"'"</f>
        <v>''</v>
      </c>
      <c r="J66" s="79" t="str">
        <f>"'"&amp;IF(No.4＿区画状況一覧!I63="","",TRIM(No.4＿区画状況一覧!I63))&amp;"'"</f>
        <v>''</v>
      </c>
      <c r="K66" s="79" t="str">
        <f>"'"&amp;IF(No.4＿区画状況一覧!J63="","",TRIM(No.4＿区画状況一覧!J63))&amp;"'"</f>
        <v>''</v>
      </c>
      <c r="L66" s="42" t="str">
        <f>"'"&amp;IF(No.5＿契約者【データ】!AK62="",0,1)&amp;"'"</f>
        <v>'0'</v>
      </c>
      <c r="M66" s="78" t="str">
        <f>"'"&amp;IF(No.5＿契約者【データ】!AG62="","",IF(No.5＿契約者【データ】!E62=No.5＿契約者【データ】!AG62,"",No.5＿契約者【データ】!E62))&amp;"'"</f>
        <v>''</v>
      </c>
      <c r="N66" s="74" t="s">
        <v>497</v>
      </c>
      <c r="O66" s="49" t="str">
        <f t="shared" si="1"/>
        <v>'COMMON'</v>
      </c>
      <c r="P66" s="69" t="s">
        <v>449</v>
      </c>
      <c r="Q66" s="49" t="str">
        <f t="shared" si="2"/>
        <v>'COMMON'</v>
      </c>
      <c r="R66" s="49" t="str">
        <f t="shared" si="2"/>
        <v>'COMMON'</v>
      </c>
      <c r="S66" s="69" t="s">
        <v>449</v>
      </c>
      <c r="T66" s="49" t="str">
        <f t="shared" si="3"/>
        <v>'COMMON'</v>
      </c>
      <c r="U66" s="67"/>
      <c r="W66"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('80001','901',NULL,'0','0','','','','','0','','0','COMMON',CURRENT_TIMESTAMP,'COMMON','COMMON',CURRENT_TIMESTAMP,'COMMON');</v>
      </c>
      <c r="X66" s="67"/>
      <c r="Y66" s="67"/>
      <c r="Z66" s="67"/>
      <c r="AA66" t="b">
        <f>INT(No.4＿区画状況一覧!E63)=INT(No.5＿契約者【データ】!E62)</f>
        <v>1</v>
      </c>
    </row>
    <row r="67" spans="1:27" ht="18" customHeight="1">
      <c r="A67" s="67"/>
      <c r="B67" s="49">
        <f t="shared" si="0"/>
        <v>61</v>
      </c>
      <c r="C67" s="73" t="str">
        <f>"'"&amp;プロジェクトデータ!$C$4&amp;"'"</f>
        <v>'80001'</v>
      </c>
      <c r="D67" s="42" t="str">
        <f>"'"&amp;TRIM(No.4＿区画状況一覧!E64)&amp;"'"</f>
        <v>'902'</v>
      </c>
      <c r="E67" s="78" t="s">
        <v>448</v>
      </c>
      <c r="F67" s="74" t="s">
        <v>497</v>
      </c>
      <c r="G67" s="74" t="s">
        <v>497</v>
      </c>
      <c r="H67" s="79" t="str">
        <f>"'"&amp;IF(No.4＿区画状況一覧!K64="","",TRIM(No.4＿区画状況一覧!K64))&amp;"'"</f>
        <v>''</v>
      </c>
      <c r="I67" s="79" t="str">
        <f>"'"&amp;IF(No.4＿区画状況一覧!L64="","",TRIM(No.4＿区画状況一覧!L64))&amp;"'"</f>
        <v>''</v>
      </c>
      <c r="J67" s="79" t="str">
        <f>"'"&amp;IF(No.4＿区画状況一覧!I64="","",TRIM(No.4＿区画状況一覧!I64))&amp;"'"</f>
        <v>''</v>
      </c>
      <c r="K67" s="79" t="str">
        <f>"'"&amp;IF(No.4＿区画状況一覧!J64="","",TRIM(No.4＿区画状況一覧!J64))&amp;"'"</f>
        <v>''</v>
      </c>
      <c r="L67" s="42" t="str">
        <f>"'"&amp;IF(No.5＿契約者【データ】!AK63="",0,1)&amp;"'"</f>
        <v>'0'</v>
      </c>
      <c r="M67" s="78" t="str">
        <f>"'"&amp;IF(No.5＿契約者【データ】!AG63="","",IF(No.5＿契約者【データ】!E63=No.5＿契約者【データ】!AG63,"",No.5＿契約者【データ】!E63))&amp;"'"</f>
        <v>''</v>
      </c>
      <c r="N67" s="74" t="s">
        <v>497</v>
      </c>
      <c r="O67" s="49" t="str">
        <f t="shared" si="1"/>
        <v>'COMMON'</v>
      </c>
      <c r="P67" s="69" t="s">
        <v>449</v>
      </c>
      <c r="Q67" s="49" t="str">
        <f t="shared" si="2"/>
        <v>'COMMON'</v>
      </c>
      <c r="R67" s="49" t="str">
        <f t="shared" si="2"/>
        <v>'COMMON'</v>
      </c>
      <c r="S67" s="69" t="s">
        <v>449</v>
      </c>
      <c r="T67" s="49" t="str">
        <f t="shared" si="3"/>
        <v>'COMMON'</v>
      </c>
      <c r="U67" s="67"/>
      <c r="W67"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('80001','902',NULL,'0','0','','','','','0','','0','COMMON',CURRENT_TIMESTAMP,'COMMON','COMMON',CURRENT_TIMESTAMP,'COMMON');</v>
      </c>
      <c r="X67" s="67"/>
      <c r="Y67" s="67"/>
      <c r="Z67" s="67"/>
      <c r="AA67" t="b">
        <f>INT(No.4＿区画状況一覧!E64)=INT(No.5＿契約者【データ】!E63)</f>
        <v>1</v>
      </c>
    </row>
    <row r="68" spans="1:27" ht="18" customHeight="1">
      <c r="A68" s="67"/>
      <c r="B68" s="49">
        <f t="shared" si="0"/>
        <v>62</v>
      </c>
      <c r="C68" s="73" t="str">
        <f>"'"&amp;プロジェクトデータ!$C$4&amp;"'"</f>
        <v>'80001'</v>
      </c>
      <c r="D68" s="42" t="str">
        <f>"'"&amp;TRIM(No.4＿区画状況一覧!E65)&amp;"'"</f>
        <v>'903'</v>
      </c>
      <c r="E68" s="78" t="s">
        <v>448</v>
      </c>
      <c r="F68" s="74" t="s">
        <v>497</v>
      </c>
      <c r="G68" s="74" t="s">
        <v>497</v>
      </c>
      <c r="H68" s="79" t="str">
        <f>"'"&amp;IF(No.4＿区画状況一覧!K65="","",TRIM(No.4＿区画状況一覧!K65))&amp;"'"</f>
        <v>''</v>
      </c>
      <c r="I68" s="79" t="str">
        <f>"'"&amp;IF(No.4＿区画状況一覧!L65="","",TRIM(No.4＿区画状況一覧!L65))&amp;"'"</f>
        <v>''</v>
      </c>
      <c r="J68" s="79" t="str">
        <f>"'"&amp;IF(No.4＿区画状況一覧!I65="","",TRIM(No.4＿区画状況一覧!I65))&amp;"'"</f>
        <v>''</v>
      </c>
      <c r="K68" s="79" t="str">
        <f>"'"&amp;IF(No.4＿区画状況一覧!J65="","",TRIM(No.4＿区画状況一覧!J65))&amp;"'"</f>
        <v>''</v>
      </c>
      <c r="L68" s="42" t="str">
        <f>"'"&amp;IF(No.5＿契約者【データ】!AK64="",0,1)&amp;"'"</f>
        <v>'0'</v>
      </c>
      <c r="M68" s="78" t="str">
        <f>"'"&amp;IF(No.5＿契約者【データ】!AG64="","",IF(No.5＿契約者【データ】!E64=No.5＿契約者【データ】!AG64,"",No.5＿契約者【データ】!E64))&amp;"'"</f>
        <v>''</v>
      </c>
      <c r="N68" s="74" t="s">
        <v>497</v>
      </c>
      <c r="O68" s="49" t="str">
        <f t="shared" si="1"/>
        <v>'COMMON'</v>
      </c>
      <c r="P68" s="69" t="s">
        <v>449</v>
      </c>
      <c r="Q68" s="49" t="str">
        <f t="shared" si="2"/>
        <v>'COMMON'</v>
      </c>
      <c r="R68" s="49" t="str">
        <f t="shared" si="2"/>
        <v>'COMMON'</v>
      </c>
      <c r="S68" s="69" t="s">
        <v>449</v>
      </c>
      <c r="T68" s="49" t="str">
        <f t="shared" si="3"/>
        <v>'COMMON'</v>
      </c>
      <c r="U68" s="67"/>
      <c r="W68"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('80001','903',NULL,'0','0','','','','','0','','0','COMMON',CURRENT_TIMESTAMP,'COMMON','COMMON',CURRENT_TIMESTAMP,'COMMON');</v>
      </c>
      <c r="X68" s="67"/>
      <c r="Y68" s="67"/>
      <c r="Z68" s="67"/>
      <c r="AA68" t="b">
        <f>INT(No.4＿区画状況一覧!E65)=INT(No.5＿契約者【データ】!E64)</f>
        <v>1</v>
      </c>
    </row>
    <row r="69" spans="1:27" ht="18" customHeight="1">
      <c r="A69" s="67"/>
      <c r="B69" s="49">
        <f t="shared" si="0"/>
        <v>63</v>
      </c>
      <c r="C69" s="73" t="str">
        <f>"'"&amp;プロジェクトデータ!$C$4&amp;"'"</f>
        <v>'80001'</v>
      </c>
      <c r="D69" s="42" t="str">
        <f>"'"&amp;TRIM(No.4＿区画状況一覧!E66)&amp;"'"</f>
        <v>'904'</v>
      </c>
      <c r="E69" s="78" t="s">
        <v>448</v>
      </c>
      <c r="F69" s="74" t="s">
        <v>497</v>
      </c>
      <c r="G69" s="74" t="s">
        <v>497</v>
      </c>
      <c r="H69" s="79" t="str">
        <f>"'"&amp;IF(No.4＿区画状況一覧!K66="","",TRIM(No.4＿区画状況一覧!K66))&amp;"'"</f>
        <v>''</v>
      </c>
      <c r="I69" s="79" t="str">
        <f>"'"&amp;IF(No.4＿区画状況一覧!L66="","",TRIM(No.4＿区画状況一覧!L66))&amp;"'"</f>
        <v>''</v>
      </c>
      <c r="J69" s="79" t="str">
        <f>"'"&amp;IF(No.4＿区画状況一覧!I66="","",TRIM(No.4＿区画状況一覧!I66))&amp;"'"</f>
        <v>''</v>
      </c>
      <c r="K69" s="79" t="str">
        <f>"'"&amp;IF(No.4＿区画状況一覧!J66="","",TRIM(No.4＿区画状況一覧!J66))&amp;"'"</f>
        <v>''</v>
      </c>
      <c r="L69" s="42" t="str">
        <f>"'"&amp;IF(No.5＿契約者【データ】!AK65="",0,1)&amp;"'"</f>
        <v>'0'</v>
      </c>
      <c r="M69" s="78" t="str">
        <f>"'"&amp;IF(No.5＿契約者【データ】!AG65="","",IF(No.5＿契約者【データ】!E65=No.5＿契約者【データ】!AG65,"",No.5＿契約者【データ】!E65))&amp;"'"</f>
        <v>''</v>
      </c>
      <c r="N69" s="74" t="s">
        <v>497</v>
      </c>
      <c r="O69" s="49" t="str">
        <f t="shared" si="1"/>
        <v>'COMMON'</v>
      </c>
      <c r="P69" s="69" t="s">
        <v>449</v>
      </c>
      <c r="Q69" s="49" t="str">
        <f t="shared" si="2"/>
        <v>'COMMON'</v>
      </c>
      <c r="R69" s="49" t="str">
        <f t="shared" si="2"/>
        <v>'COMMON'</v>
      </c>
      <c r="S69" s="69" t="s">
        <v>449</v>
      </c>
      <c r="T69" s="49" t="str">
        <f t="shared" si="3"/>
        <v>'COMMON'</v>
      </c>
      <c r="U69" s="67"/>
      <c r="W69"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('80001','904',NULL,'0','0','','','','','0','','0','COMMON',CURRENT_TIMESTAMP,'COMMON','COMMON',CURRENT_TIMESTAMP,'COMMON');</v>
      </c>
      <c r="X69" s="67"/>
      <c r="Y69" s="67"/>
      <c r="Z69" s="67"/>
      <c r="AA69" t="b">
        <f>INT(No.4＿区画状況一覧!E66)=INT(No.5＿契約者【データ】!E65)</f>
        <v>1</v>
      </c>
    </row>
    <row r="70" spans="1:27" ht="18" customHeight="1">
      <c r="A70" s="67"/>
      <c r="B70" s="49">
        <f t="shared" si="0"/>
        <v>64</v>
      </c>
      <c r="C70" s="73" t="str">
        <f>"'"&amp;プロジェクトデータ!$C$4&amp;"'"</f>
        <v>'80001'</v>
      </c>
      <c r="D70" s="42" t="str">
        <f>"'"&amp;TRIM(No.4＿区画状況一覧!E67)&amp;"'"</f>
        <v>'905'</v>
      </c>
      <c r="E70" s="78" t="s">
        <v>448</v>
      </c>
      <c r="F70" s="74" t="s">
        <v>497</v>
      </c>
      <c r="G70" s="74" t="s">
        <v>497</v>
      </c>
      <c r="H70" s="79" t="str">
        <f>"'"&amp;IF(No.4＿区画状況一覧!K67="","",TRIM(No.4＿区画状況一覧!K67))&amp;"'"</f>
        <v>''</v>
      </c>
      <c r="I70" s="79" t="str">
        <f>"'"&amp;IF(No.4＿区画状況一覧!L67="","",TRIM(No.4＿区画状況一覧!L67))&amp;"'"</f>
        <v>''</v>
      </c>
      <c r="J70" s="79" t="str">
        <f>"'"&amp;IF(No.4＿区画状況一覧!I67="","",TRIM(No.4＿区画状況一覧!I67))&amp;"'"</f>
        <v>''</v>
      </c>
      <c r="K70" s="79" t="str">
        <f>"'"&amp;IF(No.4＿区画状況一覧!J67="","",TRIM(No.4＿区画状況一覧!J67))&amp;"'"</f>
        <v>''</v>
      </c>
      <c r="L70" s="42" t="str">
        <f>"'"&amp;IF(No.5＿契約者【データ】!AK66="",0,1)&amp;"'"</f>
        <v>'0'</v>
      </c>
      <c r="M70" s="78" t="str">
        <f>"'"&amp;IF(No.5＿契約者【データ】!AG66="","",IF(No.5＿契約者【データ】!E66=No.5＿契約者【データ】!AG66,"",No.5＿契約者【データ】!E66))&amp;"'"</f>
        <v>''</v>
      </c>
      <c r="N70" s="74" t="s">
        <v>497</v>
      </c>
      <c r="O70" s="49" t="str">
        <f t="shared" si="1"/>
        <v>'COMMON'</v>
      </c>
      <c r="P70" s="69" t="s">
        <v>449</v>
      </c>
      <c r="Q70" s="49" t="str">
        <f t="shared" si="2"/>
        <v>'COMMON'</v>
      </c>
      <c r="R70" s="49" t="str">
        <f t="shared" si="2"/>
        <v>'COMMON'</v>
      </c>
      <c r="S70" s="69" t="s">
        <v>449</v>
      </c>
      <c r="T70" s="49" t="str">
        <f t="shared" si="3"/>
        <v>'COMMON'</v>
      </c>
      <c r="U70" s="67"/>
      <c r="W70" s="70" t="str">
        <f t="shared" si="4"/>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('80001','905',NULL,'0','0','','','','','0','','0','COMMON',CURRENT_TIMESTAMP,'COMMON','COMMON',CURRENT_TIMESTAMP,'COMMON');</v>
      </c>
      <c r="X70" s="67"/>
      <c r="Y70" s="67"/>
      <c r="Z70" s="67"/>
      <c r="AA70" t="b">
        <f>INT(No.4＿区画状況一覧!E67)=INT(No.5＿契約者【データ】!E66)</f>
        <v>1</v>
      </c>
    </row>
    <row r="71" spans="1:27" ht="18" customHeight="1">
      <c r="A71" s="67"/>
      <c r="B71" s="49">
        <f t="shared" ref="B71:B134" si="5">ROW()-6</f>
        <v>65</v>
      </c>
      <c r="C71" s="73" t="str">
        <f>"'"&amp;プロジェクトデータ!$C$4&amp;"'"</f>
        <v>'80001'</v>
      </c>
      <c r="D71" s="42" t="str">
        <f>"'"&amp;TRIM(No.4＿区画状況一覧!E68)&amp;"'"</f>
        <v>'906'</v>
      </c>
      <c r="E71" s="78" t="s">
        <v>448</v>
      </c>
      <c r="F71" s="74" t="s">
        <v>497</v>
      </c>
      <c r="G71" s="74" t="s">
        <v>497</v>
      </c>
      <c r="H71" s="79" t="str">
        <f>"'"&amp;IF(No.4＿区画状況一覧!K68="","",TRIM(No.4＿区画状況一覧!K68))&amp;"'"</f>
        <v>''</v>
      </c>
      <c r="I71" s="79" t="str">
        <f>"'"&amp;IF(No.4＿区画状況一覧!L68="","",TRIM(No.4＿区画状況一覧!L68))&amp;"'"</f>
        <v>''</v>
      </c>
      <c r="J71" s="79" t="str">
        <f>"'"&amp;IF(No.4＿区画状況一覧!I68="","",TRIM(No.4＿区画状況一覧!I68))&amp;"'"</f>
        <v>''</v>
      </c>
      <c r="K71" s="79" t="str">
        <f>"'"&amp;IF(No.4＿区画状況一覧!J68="","",TRIM(No.4＿区画状況一覧!J68))&amp;"'"</f>
        <v>''</v>
      </c>
      <c r="L71" s="42" t="str">
        <f>"'"&amp;IF(No.5＿契約者【データ】!AK67="",0,1)&amp;"'"</f>
        <v>'0'</v>
      </c>
      <c r="M71" s="78" t="str">
        <f>"'"&amp;IF(No.5＿契約者【データ】!AG67="","",IF(No.5＿契約者【データ】!E67=No.5＿契約者【データ】!AG67,"",No.5＿契約者【データ】!E67))&amp;"'"</f>
        <v>''</v>
      </c>
      <c r="N71" s="74" t="s">
        <v>497</v>
      </c>
      <c r="O71" s="49" t="str">
        <f t="shared" ref="O71:O134" si="6">"'COMMON'"</f>
        <v>'COMMON'</v>
      </c>
      <c r="P71" s="69" t="s">
        <v>449</v>
      </c>
      <c r="Q71" s="49" t="str">
        <f t="shared" ref="Q71:R134" si="7">"'COMMON'"</f>
        <v>'COMMON'</v>
      </c>
      <c r="R71" s="49" t="str">
        <f t="shared" si="7"/>
        <v>'COMMON'</v>
      </c>
      <c r="S71" s="69" t="s">
        <v>449</v>
      </c>
      <c r="T71" s="49" t="str">
        <f t="shared" ref="T71:T134" si="8">"'COMMON'"</f>
        <v>'COMMON'</v>
      </c>
      <c r="U71" s="67"/>
      <c r="W71" s="70" t="str">
        <f t="shared" ref="W71:W134" si="9">IF(D71="''","","INSERT INTO "&amp;$C$3&amp;" ("&amp;_xlfn.TEXTJOIN(",",FALSE,$C$5:$T$5)&amp;") VALUES ("&amp;_xlfn.TEXTJOIN(",",FALSE,C71:T71)&amp;");")</f>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('80001','906',NULL,'0','0','','','','','0','','0','COMMON',CURRENT_TIMESTAMP,'COMMON','COMMON',CURRENT_TIMESTAMP,'COMMON');</v>
      </c>
      <c r="X71" s="67"/>
      <c r="Y71" s="67"/>
      <c r="Z71" s="67"/>
      <c r="AA71" t="b">
        <f>INT(No.4＿区画状況一覧!E68)=INT(No.5＿契約者【データ】!E67)</f>
        <v>1</v>
      </c>
    </row>
    <row r="72" spans="1:27" ht="18" customHeight="1">
      <c r="A72" s="67"/>
      <c r="B72" s="49">
        <f t="shared" si="5"/>
        <v>66</v>
      </c>
      <c r="C72" s="73" t="str">
        <f>"'"&amp;プロジェクトデータ!$C$4&amp;"'"</f>
        <v>'80001'</v>
      </c>
      <c r="D72" s="42" t="str">
        <f>"'"&amp;TRIM(No.4＿区画状況一覧!E69)&amp;"'"</f>
        <v>'907'</v>
      </c>
      <c r="E72" s="78" t="s">
        <v>448</v>
      </c>
      <c r="F72" s="74" t="s">
        <v>497</v>
      </c>
      <c r="G72" s="74" t="s">
        <v>497</v>
      </c>
      <c r="H72" s="79" t="str">
        <f>"'"&amp;IF(No.4＿区画状況一覧!K69="","",TRIM(No.4＿区画状況一覧!K69))&amp;"'"</f>
        <v>''</v>
      </c>
      <c r="I72" s="79" t="str">
        <f>"'"&amp;IF(No.4＿区画状況一覧!L69="","",TRIM(No.4＿区画状況一覧!L69))&amp;"'"</f>
        <v>''</v>
      </c>
      <c r="J72" s="79" t="str">
        <f>"'"&amp;IF(No.4＿区画状況一覧!I69="","",TRIM(No.4＿区画状況一覧!I69))&amp;"'"</f>
        <v>''</v>
      </c>
      <c r="K72" s="79" t="str">
        <f>"'"&amp;IF(No.4＿区画状況一覧!J69="","",TRIM(No.4＿区画状況一覧!J69))&amp;"'"</f>
        <v>''</v>
      </c>
      <c r="L72" s="42" t="str">
        <f>"'"&amp;IF(No.5＿契約者【データ】!AK68="",0,1)&amp;"'"</f>
        <v>'0'</v>
      </c>
      <c r="M72" s="78" t="str">
        <f>"'"&amp;IF(No.5＿契約者【データ】!AG68="","",IF(No.5＿契約者【データ】!E68=No.5＿契約者【データ】!AG68,"",No.5＿契約者【データ】!E68))&amp;"'"</f>
        <v>''</v>
      </c>
      <c r="N72" s="74" t="s">
        <v>497</v>
      </c>
      <c r="O72" s="49" t="str">
        <f t="shared" si="6"/>
        <v>'COMMON'</v>
      </c>
      <c r="P72" s="69" t="s">
        <v>449</v>
      </c>
      <c r="Q72" s="49" t="str">
        <f t="shared" si="7"/>
        <v>'COMMON'</v>
      </c>
      <c r="R72" s="49" t="str">
        <f t="shared" si="7"/>
        <v>'COMMON'</v>
      </c>
      <c r="S72" s="69" t="s">
        <v>449</v>
      </c>
      <c r="T72" s="49" t="str">
        <f t="shared" si="8"/>
        <v>'COMMON'</v>
      </c>
      <c r="U72" s="67"/>
      <c r="W72"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('80001','907',NULL,'0','0','','','','','0','','0','COMMON',CURRENT_TIMESTAMP,'COMMON','COMMON',CURRENT_TIMESTAMP,'COMMON');</v>
      </c>
      <c r="X72" s="67"/>
      <c r="Y72" s="67"/>
      <c r="Z72" s="67"/>
      <c r="AA72" t="b">
        <f>INT(No.4＿区画状況一覧!E69)=INT(No.5＿契約者【データ】!E68)</f>
        <v>1</v>
      </c>
    </row>
    <row r="73" spans="1:27" ht="18" customHeight="1">
      <c r="A73" s="67"/>
      <c r="B73" s="49">
        <f t="shared" si="5"/>
        <v>67</v>
      </c>
      <c r="C73" s="73" t="str">
        <f>"'"&amp;プロジェクトデータ!$C$4&amp;"'"</f>
        <v>'80001'</v>
      </c>
      <c r="D73" s="42" t="str">
        <f>"'"&amp;TRIM(No.4＿区画状況一覧!E70)&amp;"'"</f>
        <v>'908'</v>
      </c>
      <c r="E73" s="78" t="s">
        <v>448</v>
      </c>
      <c r="F73" s="74" t="s">
        <v>497</v>
      </c>
      <c r="G73" s="74" t="s">
        <v>497</v>
      </c>
      <c r="H73" s="79" t="str">
        <f>"'"&amp;IF(No.4＿区画状況一覧!K70="","",TRIM(No.4＿区画状況一覧!K70))&amp;"'"</f>
        <v>''</v>
      </c>
      <c r="I73" s="79" t="str">
        <f>"'"&amp;IF(No.4＿区画状況一覧!L70="","",TRIM(No.4＿区画状況一覧!L70))&amp;"'"</f>
        <v>''</v>
      </c>
      <c r="J73" s="79" t="str">
        <f>"'"&amp;IF(No.4＿区画状況一覧!I70="","",TRIM(No.4＿区画状況一覧!I70))&amp;"'"</f>
        <v>''</v>
      </c>
      <c r="K73" s="79" t="str">
        <f>"'"&amp;IF(No.4＿区画状況一覧!J70="","",TRIM(No.4＿区画状況一覧!J70))&amp;"'"</f>
        <v>''</v>
      </c>
      <c r="L73" s="42" t="str">
        <f>"'"&amp;IF(No.5＿契約者【データ】!AK69="",0,1)&amp;"'"</f>
        <v>'0'</v>
      </c>
      <c r="M73" s="78" t="str">
        <f>"'"&amp;IF(No.5＿契約者【データ】!AG69="","",IF(No.5＿契約者【データ】!E69=No.5＿契約者【データ】!AG69,"",No.5＿契約者【データ】!E69))&amp;"'"</f>
        <v>''</v>
      </c>
      <c r="N73" s="74" t="s">
        <v>497</v>
      </c>
      <c r="O73" s="49" t="str">
        <f t="shared" si="6"/>
        <v>'COMMON'</v>
      </c>
      <c r="P73" s="69" t="s">
        <v>449</v>
      </c>
      <c r="Q73" s="49" t="str">
        <f t="shared" si="7"/>
        <v>'COMMON'</v>
      </c>
      <c r="R73" s="49" t="str">
        <f t="shared" si="7"/>
        <v>'COMMON'</v>
      </c>
      <c r="S73" s="69" t="s">
        <v>449</v>
      </c>
      <c r="T73" s="49" t="str">
        <f t="shared" si="8"/>
        <v>'COMMON'</v>
      </c>
      <c r="U73" s="67"/>
      <c r="W73"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('80001','908',NULL,'0','0','','','','','0','','0','COMMON',CURRENT_TIMESTAMP,'COMMON','COMMON',CURRENT_TIMESTAMP,'COMMON');</v>
      </c>
      <c r="X73" s="67"/>
      <c r="Y73" s="67"/>
      <c r="Z73" s="67"/>
      <c r="AA73" t="b">
        <f>INT(No.4＿区画状況一覧!E70)=INT(No.5＿契約者【データ】!E69)</f>
        <v>1</v>
      </c>
    </row>
    <row r="74" spans="1:27" ht="18" customHeight="1">
      <c r="A74" s="67"/>
      <c r="B74" s="49">
        <f t="shared" si="5"/>
        <v>68</v>
      </c>
      <c r="C74" s="73" t="str">
        <f>"'"&amp;プロジェクトデータ!$C$4&amp;"'"</f>
        <v>'80001'</v>
      </c>
      <c r="D74" s="42" t="str">
        <f>"'"&amp;TRIM(No.4＿区画状況一覧!E71)&amp;"'"</f>
        <v>'1001'</v>
      </c>
      <c r="E74" s="78" t="s">
        <v>448</v>
      </c>
      <c r="F74" s="74" t="s">
        <v>497</v>
      </c>
      <c r="G74" s="74" t="s">
        <v>497</v>
      </c>
      <c r="H74" s="79" t="str">
        <f>"'"&amp;IF(No.4＿区画状況一覧!K71="","",TRIM(No.4＿区画状況一覧!K71))&amp;"'"</f>
        <v>''</v>
      </c>
      <c r="I74" s="79" t="str">
        <f>"'"&amp;IF(No.4＿区画状況一覧!L71="","",TRIM(No.4＿区画状況一覧!L71))&amp;"'"</f>
        <v>''</v>
      </c>
      <c r="J74" s="79" t="str">
        <f>"'"&amp;IF(No.4＿区画状況一覧!I71="","",TRIM(No.4＿区画状況一覧!I71))&amp;"'"</f>
        <v>''</v>
      </c>
      <c r="K74" s="79" t="str">
        <f>"'"&amp;IF(No.4＿区画状況一覧!J71="","",TRIM(No.4＿区画状況一覧!J71))&amp;"'"</f>
        <v>''</v>
      </c>
      <c r="L74" s="42" t="str">
        <f>"'"&amp;IF(No.5＿契約者【データ】!AK70="",0,1)&amp;"'"</f>
        <v>'0'</v>
      </c>
      <c r="M74" s="78" t="str">
        <f>"'"&amp;IF(No.5＿契約者【データ】!AG70="","",IF(No.5＿契約者【データ】!E70=No.5＿契約者【データ】!AG70,"",No.5＿契約者【データ】!E70))&amp;"'"</f>
        <v>''</v>
      </c>
      <c r="N74" s="74" t="s">
        <v>497</v>
      </c>
      <c r="O74" s="49" t="str">
        <f t="shared" si="6"/>
        <v>'COMMON'</v>
      </c>
      <c r="P74" s="69" t="s">
        <v>449</v>
      </c>
      <c r="Q74" s="49" t="str">
        <f t="shared" si="7"/>
        <v>'COMMON'</v>
      </c>
      <c r="R74" s="49" t="str">
        <f t="shared" si="7"/>
        <v>'COMMON'</v>
      </c>
      <c r="S74" s="69" t="s">
        <v>449</v>
      </c>
      <c r="T74" s="49" t="str">
        <f t="shared" si="8"/>
        <v>'COMMON'</v>
      </c>
      <c r="U74" s="67"/>
      <c r="W74"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('80001','1001',NULL,'0','0','','','','','0','','0','COMMON',CURRENT_TIMESTAMP,'COMMON','COMMON',CURRENT_TIMESTAMP,'COMMON');</v>
      </c>
      <c r="X74" s="67"/>
      <c r="Y74" s="67"/>
      <c r="Z74" s="67"/>
      <c r="AA74" t="b">
        <f>INT(No.4＿区画状況一覧!E71)=INT(No.5＿契約者【データ】!E70)</f>
        <v>1</v>
      </c>
    </row>
    <row r="75" spans="1:27" ht="18" customHeight="1">
      <c r="A75" s="67"/>
      <c r="B75" s="49">
        <f t="shared" si="5"/>
        <v>69</v>
      </c>
      <c r="C75" s="73" t="str">
        <f>"'"&amp;プロジェクトデータ!$C$4&amp;"'"</f>
        <v>'80001'</v>
      </c>
      <c r="D75" s="42" t="str">
        <f>"'"&amp;TRIM(No.4＿区画状況一覧!E72)&amp;"'"</f>
        <v>'1002'</v>
      </c>
      <c r="E75" s="78" t="s">
        <v>448</v>
      </c>
      <c r="F75" s="74" t="s">
        <v>497</v>
      </c>
      <c r="G75" s="74" t="s">
        <v>497</v>
      </c>
      <c r="H75" s="79" t="str">
        <f>"'"&amp;IF(No.4＿区画状況一覧!K72="","",TRIM(No.4＿区画状況一覧!K72))&amp;"'"</f>
        <v>''</v>
      </c>
      <c r="I75" s="79" t="str">
        <f>"'"&amp;IF(No.4＿区画状況一覧!L72="","",TRIM(No.4＿区画状況一覧!L72))&amp;"'"</f>
        <v>''</v>
      </c>
      <c r="J75" s="79" t="str">
        <f>"'"&amp;IF(No.4＿区画状況一覧!I72="","",TRIM(No.4＿区画状況一覧!I72))&amp;"'"</f>
        <v>''</v>
      </c>
      <c r="K75" s="79" t="str">
        <f>"'"&amp;IF(No.4＿区画状況一覧!J72="","",TRIM(No.4＿区画状況一覧!J72))&amp;"'"</f>
        <v>''</v>
      </c>
      <c r="L75" s="42" t="str">
        <f>"'"&amp;IF(No.5＿契約者【データ】!AK71="",0,1)&amp;"'"</f>
        <v>'0'</v>
      </c>
      <c r="M75" s="78" t="str">
        <f>"'"&amp;IF(No.5＿契約者【データ】!AG71="","",IF(No.5＿契約者【データ】!E71=No.5＿契約者【データ】!AG71,"",No.5＿契約者【データ】!E71))&amp;"'"</f>
        <v>''</v>
      </c>
      <c r="N75" s="74" t="s">
        <v>497</v>
      </c>
      <c r="O75" s="49" t="str">
        <f t="shared" si="6"/>
        <v>'COMMON'</v>
      </c>
      <c r="P75" s="69" t="s">
        <v>449</v>
      </c>
      <c r="Q75" s="49" t="str">
        <f t="shared" si="7"/>
        <v>'COMMON'</v>
      </c>
      <c r="R75" s="49" t="str">
        <f t="shared" si="7"/>
        <v>'COMMON'</v>
      </c>
      <c r="S75" s="69" t="s">
        <v>449</v>
      </c>
      <c r="T75" s="49" t="str">
        <f t="shared" si="8"/>
        <v>'COMMON'</v>
      </c>
      <c r="U75" s="67"/>
      <c r="W75"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('80001','1002',NULL,'0','0','','','','','0','','0','COMMON',CURRENT_TIMESTAMP,'COMMON','COMMON',CURRENT_TIMESTAMP,'COMMON');</v>
      </c>
      <c r="X75" s="67"/>
      <c r="Y75" s="67"/>
      <c r="Z75" s="67"/>
      <c r="AA75" t="b">
        <f>INT(No.4＿区画状況一覧!E72)=INT(No.5＿契約者【データ】!E71)</f>
        <v>1</v>
      </c>
    </row>
    <row r="76" spans="1:27" ht="18" customHeight="1">
      <c r="A76" s="67"/>
      <c r="B76" s="49">
        <f t="shared" si="5"/>
        <v>70</v>
      </c>
      <c r="C76" s="73" t="str">
        <f>"'"&amp;プロジェクトデータ!$C$4&amp;"'"</f>
        <v>'80001'</v>
      </c>
      <c r="D76" s="42" t="str">
        <f>"'"&amp;TRIM(No.4＿区画状況一覧!E73)&amp;"'"</f>
        <v>'1003'</v>
      </c>
      <c r="E76" s="78" t="s">
        <v>448</v>
      </c>
      <c r="F76" s="74" t="s">
        <v>497</v>
      </c>
      <c r="G76" s="74" t="s">
        <v>497</v>
      </c>
      <c r="H76" s="79" t="str">
        <f>"'"&amp;IF(No.4＿区画状況一覧!K73="","",TRIM(No.4＿区画状況一覧!K73))&amp;"'"</f>
        <v>''</v>
      </c>
      <c r="I76" s="79" t="str">
        <f>"'"&amp;IF(No.4＿区画状況一覧!L73="","",TRIM(No.4＿区画状況一覧!L73))&amp;"'"</f>
        <v>''</v>
      </c>
      <c r="J76" s="79" t="str">
        <f>"'"&amp;IF(No.4＿区画状況一覧!I73="","",TRIM(No.4＿区画状況一覧!I73))&amp;"'"</f>
        <v>''</v>
      </c>
      <c r="K76" s="79" t="str">
        <f>"'"&amp;IF(No.4＿区画状況一覧!J73="","",TRIM(No.4＿区画状況一覧!J73))&amp;"'"</f>
        <v>''</v>
      </c>
      <c r="L76" s="42" t="str">
        <f>"'"&amp;IF(No.5＿契約者【データ】!AK72="",0,1)&amp;"'"</f>
        <v>'0'</v>
      </c>
      <c r="M76" s="78" t="str">
        <f>"'"&amp;IF(No.5＿契約者【データ】!AG72="","",IF(No.5＿契約者【データ】!E72=No.5＿契約者【データ】!AG72,"",No.5＿契約者【データ】!E72))&amp;"'"</f>
        <v>''</v>
      </c>
      <c r="N76" s="74" t="s">
        <v>497</v>
      </c>
      <c r="O76" s="49" t="str">
        <f t="shared" si="6"/>
        <v>'COMMON'</v>
      </c>
      <c r="P76" s="69" t="s">
        <v>449</v>
      </c>
      <c r="Q76" s="49" t="str">
        <f t="shared" si="7"/>
        <v>'COMMON'</v>
      </c>
      <c r="R76" s="49" t="str">
        <f t="shared" si="7"/>
        <v>'COMMON'</v>
      </c>
      <c r="S76" s="69" t="s">
        <v>449</v>
      </c>
      <c r="T76" s="49" t="str">
        <f t="shared" si="8"/>
        <v>'COMMON'</v>
      </c>
      <c r="U76" s="67"/>
      <c r="W76"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('80001','1003',NULL,'0','0','','','','','0','','0','COMMON',CURRENT_TIMESTAMP,'COMMON','COMMON',CURRENT_TIMESTAMP,'COMMON');</v>
      </c>
      <c r="X76" s="67"/>
      <c r="Y76" s="67"/>
      <c r="Z76" s="67"/>
      <c r="AA76" t="b">
        <f>INT(No.4＿区画状況一覧!E73)=INT(No.5＿契約者【データ】!E72)</f>
        <v>1</v>
      </c>
    </row>
    <row r="77" spans="1:27" ht="18" customHeight="1">
      <c r="A77" s="67"/>
      <c r="B77" s="49">
        <f t="shared" si="5"/>
        <v>71</v>
      </c>
      <c r="C77" s="73" t="str">
        <f>"'"&amp;プロジェクトデータ!$C$4&amp;"'"</f>
        <v>'80001'</v>
      </c>
      <c r="D77" s="42" t="str">
        <f>"'"&amp;TRIM(No.4＿区画状況一覧!E74)&amp;"'"</f>
        <v>'1004'</v>
      </c>
      <c r="E77" s="78" t="s">
        <v>448</v>
      </c>
      <c r="F77" s="74" t="s">
        <v>497</v>
      </c>
      <c r="G77" s="74" t="s">
        <v>497</v>
      </c>
      <c r="H77" s="79" t="str">
        <f>"'"&amp;IF(No.4＿区画状況一覧!K74="","",TRIM(No.4＿区画状況一覧!K74))&amp;"'"</f>
        <v>''</v>
      </c>
      <c r="I77" s="79" t="str">
        <f>"'"&amp;IF(No.4＿区画状況一覧!L74="","",TRIM(No.4＿区画状況一覧!L74))&amp;"'"</f>
        <v>''</v>
      </c>
      <c r="J77" s="79" t="str">
        <f>"'"&amp;IF(No.4＿区画状況一覧!I74="","",TRIM(No.4＿区画状況一覧!I74))&amp;"'"</f>
        <v>''</v>
      </c>
      <c r="K77" s="79" t="str">
        <f>"'"&amp;IF(No.4＿区画状況一覧!J74="","",TRIM(No.4＿区画状況一覧!J74))&amp;"'"</f>
        <v>''</v>
      </c>
      <c r="L77" s="42" t="str">
        <f>"'"&amp;IF(No.5＿契約者【データ】!AK73="",0,1)&amp;"'"</f>
        <v>'0'</v>
      </c>
      <c r="M77" s="78" t="str">
        <f>"'"&amp;IF(No.5＿契約者【データ】!AG73="","",IF(No.5＿契約者【データ】!E73=No.5＿契約者【データ】!AG73,"",No.5＿契約者【データ】!E73))&amp;"'"</f>
        <v>''</v>
      </c>
      <c r="N77" s="74" t="s">
        <v>497</v>
      </c>
      <c r="O77" s="49" t="str">
        <f t="shared" si="6"/>
        <v>'COMMON'</v>
      </c>
      <c r="P77" s="69" t="s">
        <v>449</v>
      </c>
      <c r="Q77" s="49" t="str">
        <f t="shared" si="7"/>
        <v>'COMMON'</v>
      </c>
      <c r="R77" s="49" t="str">
        <f t="shared" si="7"/>
        <v>'COMMON'</v>
      </c>
      <c r="S77" s="69" t="s">
        <v>449</v>
      </c>
      <c r="T77" s="49" t="str">
        <f t="shared" si="8"/>
        <v>'COMMON'</v>
      </c>
      <c r="U77" s="67"/>
      <c r="W77"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('80001','1004',NULL,'0','0','','','','','0','','0','COMMON',CURRENT_TIMESTAMP,'COMMON','COMMON',CURRENT_TIMESTAMP,'COMMON');</v>
      </c>
      <c r="X77" s="67"/>
      <c r="Y77" s="67"/>
      <c r="Z77" s="67"/>
      <c r="AA77" t="b">
        <f>INT(No.4＿区画状況一覧!E74)=INT(No.5＿契約者【データ】!E73)</f>
        <v>1</v>
      </c>
    </row>
    <row r="78" spans="1:27" ht="18" customHeight="1">
      <c r="A78" s="67"/>
      <c r="B78" s="49">
        <f t="shared" si="5"/>
        <v>72</v>
      </c>
      <c r="C78" s="73" t="str">
        <f>"'"&amp;プロジェクトデータ!$C$4&amp;"'"</f>
        <v>'80001'</v>
      </c>
      <c r="D78" s="42" t="str">
        <f>"'"&amp;TRIM(No.4＿区画状況一覧!E75)&amp;"'"</f>
        <v>'1005'</v>
      </c>
      <c r="E78" s="78" t="s">
        <v>448</v>
      </c>
      <c r="F78" s="74" t="s">
        <v>497</v>
      </c>
      <c r="G78" s="74" t="s">
        <v>497</v>
      </c>
      <c r="H78" s="79" t="str">
        <f>"'"&amp;IF(No.4＿区画状況一覧!K75="","",TRIM(No.4＿区画状況一覧!K75))&amp;"'"</f>
        <v>''</v>
      </c>
      <c r="I78" s="79" t="str">
        <f>"'"&amp;IF(No.4＿区画状況一覧!L75="","",TRIM(No.4＿区画状況一覧!L75))&amp;"'"</f>
        <v>''</v>
      </c>
      <c r="J78" s="79" t="str">
        <f>"'"&amp;IF(No.4＿区画状況一覧!I75="","",TRIM(No.4＿区画状況一覧!I75))&amp;"'"</f>
        <v>''</v>
      </c>
      <c r="K78" s="79" t="str">
        <f>"'"&amp;IF(No.4＿区画状況一覧!J75="","",TRIM(No.4＿区画状況一覧!J75))&amp;"'"</f>
        <v>''</v>
      </c>
      <c r="L78" s="42" t="str">
        <f>"'"&amp;IF(No.5＿契約者【データ】!AK74="",0,1)&amp;"'"</f>
        <v>'0'</v>
      </c>
      <c r="M78" s="78" t="str">
        <f>"'"&amp;IF(No.5＿契約者【データ】!AG74="","",IF(No.5＿契約者【データ】!E74=No.5＿契約者【データ】!AG74,"",No.5＿契約者【データ】!E74))&amp;"'"</f>
        <v>''</v>
      </c>
      <c r="N78" s="74" t="s">
        <v>497</v>
      </c>
      <c r="O78" s="49" t="str">
        <f t="shared" si="6"/>
        <v>'COMMON'</v>
      </c>
      <c r="P78" s="69" t="s">
        <v>449</v>
      </c>
      <c r="Q78" s="49" t="str">
        <f t="shared" si="7"/>
        <v>'COMMON'</v>
      </c>
      <c r="R78" s="49" t="str">
        <f t="shared" si="7"/>
        <v>'COMMON'</v>
      </c>
      <c r="S78" s="69" t="s">
        <v>449</v>
      </c>
      <c r="T78" s="49" t="str">
        <f t="shared" si="8"/>
        <v>'COMMON'</v>
      </c>
      <c r="U78" s="67"/>
      <c r="W78"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('80001','1005',NULL,'0','0','','','','','0','','0','COMMON',CURRENT_TIMESTAMP,'COMMON','COMMON',CURRENT_TIMESTAMP,'COMMON');</v>
      </c>
      <c r="X78" s="67"/>
      <c r="Y78" s="67"/>
      <c r="Z78" s="67"/>
      <c r="AA78" t="b">
        <f>INT(No.4＿区画状況一覧!E75)=INT(No.5＿契約者【データ】!E74)</f>
        <v>1</v>
      </c>
    </row>
    <row r="79" spans="1:27" ht="18" customHeight="1">
      <c r="A79" s="67"/>
      <c r="B79" s="49">
        <f t="shared" si="5"/>
        <v>73</v>
      </c>
      <c r="C79" s="73" t="str">
        <f>"'"&amp;プロジェクトデータ!$C$4&amp;"'"</f>
        <v>'80001'</v>
      </c>
      <c r="D79" s="42" t="str">
        <f>"'"&amp;TRIM(No.4＿区画状況一覧!E76)&amp;"'"</f>
        <v>'1006'</v>
      </c>
      <c r="E79" s="78" t="s">
        <v>448</v>
      </c>
      <c r="F79" s="74" t="s">
        <v>497</v>
      </c>
      <c r="G79" s="74" t="s">
        <v>497</v>
      </c>
      <c r="H79" s="79" t="str">
        <f>"'"&amp;IF(No.4＿区画状況一覧!K76="","",TRIM(No.4＿区画状況一覧!K76))&amp;"'"</f>
        <v>''</v>
      </c>
      <c r="I79" s="79" t="str">
        <f>"'"&amp;IF(No.4＿区画状況一覧!L76="","",TRIM(No.4＿区画状況一覧!L76))&amp;"'"</f>
        <v>''</v>
      </c>
      <c r="J79" s="79" t="str">
        <f>"'"&amp;IF(No.4＿区画状況一覧!I76="","",TRIM(No.4＿区画状況一覧!I76))&amp;"'"</f>
        <v>''</v>
      </c>
      <c r="K79" s="79" t="str">
        <f>"'"&amp;IF(No.4＿区画状況一覧!J76="","",TRIM(No.4＿区画状況一覧!J76))&amp;"'"</f>
        <v>''</v>
      </c>
      <c r="L79" s="42" t="str">
        <f>"'"&amp;IF(No.5＿契約者【データ】!AK75="",0,1)&amp;"'"</f>
        <v>'0'</v>
      </c>
      <c r="M79" s="78" t="str">
        <f>"'"&amp;IF(No.5＿契約者【データ】!AG75="","",IF(No.5＿契約者【データ】!E75=No.5＿契約者【データ】!AG75,"",No.5＿契約者【データ】!E75))&amp;"'"</f>
        <v>''</v>
      </c>
      <c r="N79" s="74" t="s">
        <v>497</v>
      </c>
      <c r="O79" s="49" t="str">
        <f t="shared" si="6"/>
        <v>'COMMON'</v>
      </c>
      <c r="P79" s="69" t="s">
        <v>449</v>
      </c>
      <c r="Q79" s="49" t="str">
        <f t="shared" si="7"/>
        <v>'COMMON'</v>
      </c>
      <c r="R79" s="49" t="str">
        <f t="shared" si="7"/>
        <v>'COMMON'</v>
      </c>
      <c r="S79" s="69" t="s">
        <v>449</v>
      </c>
      <c r="T79" s="49" t="str">
        <f t="shared" si="8"/>
        <v>'COMMON'</v>
      </c>
      <c r="U79" s="67"/>
      <c r="W79"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('80001','1006',NULL,'0','0','','','','','0','','0','COMMON',CURRENT_TIMESTAMP,'COMMON','COMMON',CURRENT_TIMESTAMP,'COMMON');</v>
      </c>
      <c r="X79" s="67"/>
      <c r="Y79" s="67"/>
      <c r="Z79" s="67"/>
      <c r="AA79" t="b">
        <f>INT(No.4＿区画状況一覧!E76)=INT(No.5＿契約者【データ】!E75)</f>
        <v>1</v>
      </c>
    </row>
    <row r="80" spans="1:27" ht="18" customHeight="1">
      <c r="A80" s="67"/>
      <c r="B80" s="49">
        <f t="shared" si="5"/>
        <v>74</v>
      </c>
      <c r="C80" s="73" t="str">
        <f>"'"&amp;プロジェクトデータ!$C$4&amp;"'"</f>
        <v>'80001'</v>
      </c>
      <c r="D80" s="42" t="str">
        <f>"'"&amp;TRIM(No.4＿区画状況一覧!E77)&amp;"'"</f>
        <v>'1007'</v>
      </c>
      <c r="E80" s="78" t="s">
        <v>448</v>
      </c>
      <c r="F80" s="74" t="s">
        <v>497</v>
      </c>
      <c r="G80" s="74" t="s">
        <v>497</v>
      </c>
      <c r="H80" s="79" t="str">
        <f>"'"&amp;IF(No.4＿区画状況一覧!K77="","",TRIM(No.4＿区画状況一覧!K77))&amp;"'"</f>
        <v>''</v>
      </c>
      <c r="I80" s="79" t="str">
        <f>"'"&amp;IF(No.4＿区画状況一覧!L77="","",TRIM(No.4＿区画状況一覧!L77))&amp;"'"</f>
        <v>''</v>
      </c>
      <c r="J80" s="79" t="str">
        <f>"'"&amp;IF(No.4＿区画状況一覧!I77="","",TRIM(No.4＿区画状況一覧!I77))&amp;"'"</f>
        <v>''</v>
      </c>
      <c r="K80" s="79" t="str">
        <f>"'"&amp;IF(No.4＿区画状況一覧!J77="","",TRIM(No.4＿区画状況一覧!J77))&amp;"'"</f>
        <v>''</v>
      </c>
      <c r="L80" s="42" t="str">
        <f>"'"&amp;IF(No.5＿契約者【データ】!AK76="",0,1)&amp;"'"</f>
        <v>'0'</v>
      </c>
      <c r="M80" s="78" t="str">
        <f>"'"&amp;IF(No.5＿契約者【データ】!AG76="","",IF(No.5＿契約者【データ】!E76=No.5＿契約者【データ】!AG76,"",No.5＿契約者【データ】!E76))&amp;"'"</f>
        <v>''</v>
      </c>
      <c r="N80" s="74" t="s">
        <v>497</v>
      </c>
      <c r="O80" s="49" t="str">
        <f t="shared" si="6"/>
        <v>'COMMON'</v>
      </c>
      <c r="P80" s="69" t="s">
        <v>449</v>
      </c>
      <c r="Q80" s="49" t="str">
        <f t="shared" si="7"/>
        <v>'COMMON'</v>
      </c>
      <c r="R80" s="49" t="str">
        <f t="shared" si="7"/>
        <v>'COMMON'</v>
      </c>
      <c r="S80" s="69" t="s">
        <v>449</v>
      </c>
      <c r="T80" s="49" t="str">
        <f t="shared" si="8"/>
        <v>'COMMON'</v>
      </c>
      <c r="U80" s="67"/>
      <c r="W80"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('80001','1007',NULL,'0','0','','','','','0','','0','COMMON',CURRENT_TIMESTAMP,'COMMON','COMMON',CURRENT_TIMESTAMP,'COMMON');</v>
      </c>
      <c r="X80" s="67"/>
      <c r="Y80" s="67"/>
      <c r="Z80" s="67"/>
      <c r="AA80" t="b">
        <f>INT(No.4＿区画状況一覧!E77)=INT(No.5＿契約者【データ】!E76)</f>
        <v>1</v>
      </c>
    </row>
    <row r="81" spans="1:27" ht="18" customHeight="1">
      <c r="A81" s="67"/>
      <c r="B81" s="49">
        <f t="shared" si="5"/>
        <v>75</v>
      </c>
      <c r="C81" s="73" t="str">
        <f>"'"&amp;プロジェクトデータ!$C$4&amp;"'"</f>
        <v>'80001'</v>
      </c>
      <c r="D81" s="42" t="str">
        <f>"'"&amp;TRIM(No.4＿区画状況一覧!E78)&amp;"'"</f>
        <v>'1008'</v>
      </c>
      <c r="E81" s="78" t="s">
        <v>448</v>
      </c>
      <c r="F81" s="74" t="s">
        <v>497</v>
      </c>
      <c r="G81" s="74" t="s">
        <v>497</v>
      </c>
      <c r="H81" s="79" t="str">
        <f>"'"&amp;IF(No.4＿区画状況一覧!K78="","",TRIM(No.4＿区画状況一覧!K78))&amp;"'"</f>
        <v>''</v>
      </c>
      <c r="I81" s="79" t="str">
        <f>"'"&amp;IF(No.4＿区画状況一覧!L78="","",TRIM(No.4＿区画状況一覧!L78))&amp;"'"</f>
        <v>''</v>
      </c>
      <c r="J81" s="79" t="str">
        <f>"'"&amp;IF(No.4＿区画状況一覧!I78="","",TRIM(No.4＿区画状況一覧!I78))&amp;"'"</f>
        <v>''</v>
      </c>
      <c r="K81" s="79" t="str">
        <f>"'"&amp;IF(No.4＿区画状況一覧!J78="","",TRIM(No.4＿区画状況一覧!J78))&amp;"'"</f>
        <v>''</v>
      </c>
      <c r="L81" s="42" t="str">
        <f>"'"&amp;IF(No.5＿契約者【データ】!AK77="",0,1)&amp;"'"</f>
        <v>'0'</v>
      </c>
      <c r="M81" s="78" t="str">
        <f>"'"&amp;IF(No.5＿契約者【データ】!AG77="","",IF(No.5＿契約者【データ】!E77=No.5＿契約者【データ】!AG77,"",No.5＿契約者【データ】!E77))&amp;"'"</f>
        <v>''</v>
      </c>
      <c r="N81" s="74" t="s">
        <v>497</v>
      </c>
      <c r="O81" s="49" t="str">
        <f t="shared" si="6"/>
        <v>'COMMON'</v>
      </c>
      <c r="P81" s="69" t="s">
        <v>449</v>
      </c>
      <c r="Q81" s="49" t="str">
        <f t="shared" si="7"/>
        <v>'COMMON'</v>
      </c>
      <c r="R81" s="49" t="str">
        <f t="shared" si="7"/>
        <v>'COMMON'</v>
      </c>
      <c r="S81" s="69" t="s">
        <v>449</v>
      </c>
      <c r="T81" s="49" t="str">
        <f t="shared" si="8"/>
        <v>'COMMON'</v>
      </c>
      <c r="U81" s="67"/>
      <c r="W81"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('80001','1008',NULL,'0','0','','','','','0','','0','COMMON',CURRENT_TIMESTAMP,'COMMON','COMMON',CURRENT_TIMESTAMP,'COMMON');</v>
      </c>
      <c r="X81" s="67"/>
      <c r="Y81" s="67"/>
      <c r="Z81" s="67"/>
      <c r="AA81" t="b">
        <f>INT(No.4＿区画状況一覧!E78)=INT(No.5＿契約者【データ】!E77)</f>
        <v>1</v>
      </c>
    </row>
    <row r="82" spans="1:27" ht="18" customHeight="1">
      <c r="A82" s="67"/>
      <c r="B82" s="49">
        <f t="shared" si="5"/>
        <v>76</v>
      </c>
      <c r="C82" s="73" t="str">
        <f>"'"&amp;プロジェクトデータ!$C$4&amp;"'"</f>
        <v>'80001'</v>
      </c>
      <c r="D82" s="42" t="str">
        <f>"'"&amp;TRIM(No.4＿区画状況一覧!E79)&amp;"'"</f>
        <v>'1101'</v>
      </c>
      <c r="E82" s="78" t="s">
        <v>448</v>
      </c>
      <c r="F82" s="74" t="s">
        <v>497</v>
      </c>
      <c r="G82" s="74" t="s">
        <v>497</v>
      </c>
      <c r="H82" s="79" t="str">
        <f>"'"&amp;IF(No.4＿区画状況一覧!K79="","",TRIM(No.4＿区画状況一覧!K79))&amp;"'"</f>
        <v>''</v>
      </c>
      <c r="I82" s="79" t="str">
        <f>"'"&amp;IF(No.4＿区画状況一覧!L79="","",TRIM(No.4＿区画状況一覧!L79))&amp;"'"</f>
        <v>''</v>
      </c>
      <c r="J82" s="79" t="str">
        <f>"'"&amp;IF(No.4＿区画状況一覧!I79="","",TRIM(No.4＿区画状況一覧!I79))&amp;"'"</f>
        <v>''</v>
      </c>
      <c r="K82" s="79" t="str">
        <f>"'"&amp;IF(No.4＿区画状況一覧!J79="","",TRIM(No.4＿区画状況一覧!J79))&amp;"'"</f>
        <v>''</v>
      </c>
      <c r="L82" s="42" t="str">
        <f>"'"&amp;IF(No.5＿契約者【データ】!AK78="",0,1)&amp;"'"</f>
        <v>'0'</v>
      </c>
      <c r="M82" s="78" t="str">
        <f>"'"&amp;IF(No.5＿契約者【データ】!AG78="","",IF(No.5＿契約者【データ】!E78=No.5＿契約者【データ】!AG78,"",No.5＿契約者【データ】!E78))&amp;"'"</f>
        <v>''</v>
      </c>
      <c r="N82" s="74" t="s">
        <v>497</v>
      </c>
      <c r="O82" s="49" t="str">
        <f t="shared" si="6"/>
        <v>'COMMON'</v>
      </c>
      <c r="P82" s="69" t="s">
        <v>449</v>
      </c>
      <c r="Q82" s="49" t="str">
        <f t="shared" si="7"/>
        <v>'COMMON'</v>
      </c>
      <c r="R82" s="49" t="str">
        <f t="shared" si="7"/>
        <v>'COMMON'</v>
      </c>
      <c r="S82" s="69" t="s">
        <v>449</v>
      </c>
      <c r="T82" s="49" t="str">
        <f t="shared" si="8"/>
        <v>'COMMON'</v>
      </c>
      <c r="U82" s="67"/>
      <c r="W82"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('80001','1101',NULL,'0','0','','','','','0','','0','COMMON',CURRENT_TIMESTAMP,'COMMON','COMMON',CURRENT_TIMESTAMP,'COMMON');</v>
      </c>
      <c r="X82" s="67"/>
      <c r="Y82" s="67"/>
      <c r="Z82" s="67"/>
      <c r="AA82" t="b">
        <f>INT(No.4＿区画状況一覧!E79)=INT(No.5＿契約者【データ】!E78)</f>
        <v>1</v>
      </c>
    </row>
    <row r="83" spans="1:27" ht="18" customHeight="1">
      <c r="A83" s="67"/>
      <c r="B83" s="49">
        <f t="shared" si="5"/>
        <v>77</v>
      </c>
      <c r="C83" s="73" t="str">
        <f>"'"&amp;プロジェクトデータ!$C$4&amp;"'"</f>
        <v>'80001'</v>
      </c>
      <c r="D83" s="42" t="str">
        <f>"'"&amp;TRIM(No.4＿区画状況一覧!E80)&amp;"'"</f>
        <v>'1102'</v>
      </c>
      <c r="E83" s="78" t="s">
        <v>448</v>
      </c>
      <c r="F83" s="74" t="s">
        <v>497</v>
      </c>
      <c r="G83" s="74" t="s">
        <v>497</v>
      </c>
      <c r="H83" s="79" t="str">
        <f>"'"&amp;IF(No.4＿区画状況一覧!K80="","",TRIM(No.4＿区画状況一覧!K80))&amp;"'"</f>
        <v>''</v>
      </c>
      <c r="I83" s="79" t="str">
        <f>"'"&amp;IF(No.4＿区画状況一覧!L80="","",TRIM(No.4＿区画状況一覧!L80))&amp;"'"</f>
        <v>''</v>
      </c>
      <c r="J83" s="79" t="str">
        <f>"'"&amp;IF(No.4＿区画状況一覧!I80="","",TRIM(No.4＿区画状況一覧!I80))&amp;"'"</f>
        <v>''</v>
      </c>
      <c r="K83" s="79" t="str">
        <f>"'"&amp;IF(No.4＿区画状況一覧!J80="","",TRIM(No.4＿区画状況一覧!J80))&amp;"'"</f>
        <v>''</v>
      </c>
      <c r="L83" s="42" t="str">
        <f>"'"&amp;IF(No.5＿契約者【データ】!AK79="",0,1)&amp;"'"</f>
        <v>'0'</v>
      </c>
      <c r="M83" s="78" t="str">
        <f>"'"&amp;IF(No.5＿契約者【データ】!AG79="","",IF(No.5＿契約者【データ】!E79=No.5＿契約者【データ】!AG79,"",No.5＿契約者【データ】!E79))&amp;"'"</f>
        <v>''</v>
      </c>
      <c r="N83" s="74" t="s">
        <v>497</v>
      </c>
      <c r="O83" s="49" t="str">
        <f t="shared" si="6"/>
        <v>'COMMON'</v>
      </c>
      <c r="P83" s="69" t="s">
        <v>449</v>
      </c>
      <c r="Q83" s="49" t="str">
        <f t="shared" si="7"/>
        <v>'COMMON'</v>
      </c>
      <c r="R83" s="49" t="str">
        <f t="shared" si="7"/>
        <v>'COMMON'</v>
      </c>
      <c r="S83" s="69" t="s">
        <v>449</v>
      </c>
      <c r="T83" s="49" t="str">
        <f t="shared" si="8"/>
        <v>'COMMON'</v>
      </c>
      <c r="U83" s="67"/>
      <c r="W83"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('80001','1102',NULL,'0','0','','','','','0','','0','COMMON',CURRENT_TIMESTAMP,'COMMON','COMMON',CURRENT_TIMESTAMP,'COMMON');</v>
      </c>
      <c r="X83" s="67"/>
      <c r="Y83" s="67"/>
      <c r="Z83" s="67"/>
      <c r="AA83" t="b">
        <f>INT(No.4＿区画状況一覧!E80)=INT(No.5＿契約者【データ】!E79)</f>
        <v>1</v>
      </c>
    </row>
    <row r="84" spans="1:27" ht="18" customHeight="1">
      <c r="A84" s="67"/>
      <c r="B84" s="49">
        <f t="shared" si="5"/>
        <v>78</v>
      </c>
      <c r="C84" s="73" t="str">
        <f>"'"&amp;プロジェクトデータ!$C$4&amp;"'"</f>
        <v>'80001'</v>
      </c>
      <c r="D84" s="42" t="str">
        <f>"'"&amp;TRIM(No.4＿区画状況一覧!E81)&amp;"'"</f>
        <v>'1103'</v>
      </c>
      <c r="E84" s="78" t="s">
        <v>448</v>
      </c>
      <c r="F84" s="74" t="s">
        <v>497</v>
      </c>
      <c r="G84" s="74" t="s">
        <v>497</v>
      </c>
      <c r="H84" s="79" t="str">
        <f>"'"&amp;IF(No.4＿区画状況一覧!K81="","",TRIM(No.4＿区画状況一覧!K81))&amp;"'"</f>
        <v>''</v>
      </c>
      <c r="I84" s="79" t="str">
        <f>"'"&amp;IF(No.4＿区画状況一覧!L81="","",TRIM(No.4＿区画状況一覧!L81))&amp;"'"</f>
        <v>''</v>
      </c>
      <c r="J84" s="79" t="str">
        <f>"'"&amp;IF(No.4＿区画状況一覧!I81="","",TRIM(No.4＿区画状況一覧!I81))&amp;"'"</f>
        <v>''</v>
      </c>
      <c r="K84" s="79" t="str">
        <f>"'"&amp;IF(No.4＿区画状況一覧!J81="","",TRIM(No.4＿区画状況一覧!J81))&amp;"'"</f>
        <v>''</v>
      </c>
      <c r="L84" s="42" t="str">
        <f>"'"&amp;IF(No.5＿契約者【データ】!AK80="",0,1)&amp;"'"</f>
        <v>'0'</v>
      </c>
      <c r="M84" s="78" t="str">
        <f>"'"&amp;IF(No.5＿契約者【データ】!AG80="","",IF(No.5＿契約者【データ】!E80=No.5＿契約者【データ】!AG80,"",No.5＿契約者【データ】!E80))&amp;"'"</f>
        <v>''</v>
      </c>
      <c r="N84" s="74" t="s">
        <v>497</v>
      </c>
      <c r="O84" s="49" t="str">
        <f t="shared" si="6"/>
        <v>'COMMON'</v>
      </c>
      <c r="P84" s="69" t="s">
        <v>449</v>
      </c>
      <c r="Q84" s="49" t="str">
        <f t="shared" si="7"/>
        <v>'COMMON'</v>
      </c>
      <c r="R84" s="49" t="str">
        <f t="shared" si="7"/>
        <v>'COMMON'</v>
      </c>
      <c r="S84" s="69" t="s">
        <v>449</v>
      </c>
      <c r="T84" s="49" t="str">
        <f t="shared" si="8"/>
        <v>'COMMON'</v>
      </c>
      <c r="U84" s="67"/>
      <c r="W84"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('80001','1103',NULL,'0','0','','','','','0','','0','COMMON',CURRENT_TIMESTAMP,'COMMON','COMMON',CURRENT_TIMESTAMP,'COMMON');</v>
      </c>
      <c r="X84" s="67"/>
      <c r="Y84" s="67"/>
      <c r="Z84" s="67"/>
      <c r="AA84" t="b">
        <f>INT(No.4＿区画状況一覧!E81)=INT(No.5＿契約者【データ】!E80)</f>
        <v>1</v>
      </c>
    </row>
    <row r="85" spans="1:27" ht="18" customHeight="1">
      <c r="A85" s="67"/>
      <c r="B85" s="49">
        <f t="shared" si="5"/>
        <v>79</v>
      </c>
      <c r="C85" s="73" t="str">
        <f>"'"&amp;プロジェクトデータ!$C$4&amp;"'"</f>
        <v>'80001'</v>
      </c>
      <c r="D85" s="42" t="str">
        <f>"'"&amp;TRIM(No.4＿区画状況一覧!E82)&amp;"'"</f>
        <v>'1104'</v>
      </c>
      <c r="E85" s="78" t="s">
        <v>448</v>
      </c>
      <c r="F85" s="74" t="s">
        <v>497</v>
      </c>
      <c r="G85" s="74" t="s">
        <v>497</v>
      </c>
      <c r="H85" s="79" t="str">
        <f>"'"&amp;IF(No.4＿区画状況一覧!K82="","",TRIM(No.4＿区画状況一覧!K82))&amp;"'"</f>
        <v>''</v>
      </c>
      <c r="I85" s="79" t="str">
        <f>"'"&amp;IF(No.4＿区画状況一覧!L82="","",TRIM(No.4＿区画状況一覧!L82))&amp;"'"</f>
        <v>''</v>
      </c>
      <c r="J85" s="79" t="str">
        <f>"'"&amp;IF(No.4＿区画状況一覧!I82="","",TRIM(No.4＿区画状況一覧!I82))&amp;"'"</f>
        <v>''</v>
      </c>
      <c r="K85" s="79" t="str">
        <f>"'"&amp;IF(No.4＿区画状況一覧!J82="","",TRIM(No.4＿区画状況一覧!J82))&amp;"'"</f>
        <v>''</v>
      </c>
      <c r="L85" s="42" t="str">
        <f>"'"&amp;IF(No.5＿契約者【データ】!AK81="",0,1)&amp;"'"</f>
        <v>'0'</v>
      </c>
      <c r="M85" s="78" t="str">
        <f>"'"&amp;IF(No.5＿契約者【データ】!AG81="","",IF(No.5＿契約者【データ】!E81=No.5＿契約者【データ】!AG81,"",No.5＿契約者【データ】!E81))&amp;"'"</f>
        <v>''</v>
      </c>
      <c r="N85" s="74" t="s">
        <v>497</v>
      </c>
      <c r="O85" s="49" t="str">
        <f t="shared" si="6"/>
        <v>'COMMON'</v>
      </c>
      <c r="P85" s="69" t="s">
        <v>449</v>
      </c>
      <c r="Q85" s="49" t="str">
        <f t="shared" si="7"/>
        <v>'COMMON'</v>
      </c>
      <c r="R85" s="49" t="str">
        <f t="shared" si="7"/>
        <v>'COMMON'</v>
      </c>
      <c r="S85" s="69" t="s">
        <v>449</v>
      </c>
      <c r="T85" s="49" t="str">
        <f t="shared" si="8"/>
        <v>'COMMON'</v>
      </c>
      <c r="U85" s="67"/>
      <c r="W85"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('80001','1104',NULL,'0','0','','','','','0','','0','COMMON',CURRENT_TIMESTAMP,'COMMON','COMMON',CURRENT_TIMESTAMP,'COMMON');</v>
      </c>
      <c r="X85" s="67"/>
      <c r="Y85" s="67"/>
      <c r="Z85" s="67"/>
      <c r="AA85" t="b">
        <f>INT(No.4＿区画状況一覧!E82)=INT(No.5＿契約者【データ】!E81)</f>
        <v>1</v>
      </c>
    </row>
    <row r="86" spans="1:27" ht="18" customHeight="1">
      <c r="A86" s="67"/>
      <c r="B86" s="49">
        <f t="shared" si="5"/>
        <v>80</v>
      </c>
      <c r="C86" s="73" t="str">
        <f>"'"&amp;プロジェクトデータ!$C$4&amp;"'"</f>
        <v>'80001'</v>
      </c>
      <c r="D86" s="42" t="str">
        <f>"'"&amp;TRIM(No.4＿区画状況一覧!E83)&amp;"'"</f>
        <v>'1105'</v>
      </c>
      <c r="E86" s="78" t="s">
        <v>448</v>
      </c>
      <c r="F86" s="74" t="s">
        <v>497</v>
      </c>
      <c r="G86" s="74" t="s">
        <v>497</v>
      </c>
      <c r="H86" s="79" t="str">
        <f>"'"&amp;IF(No.4＿区画状況一覧!K83="","",TRIM(No.4＿区画状況一覧!K83))&amp;"'"</f>
        <v>''</v>
      </c>
      <c r="I86" s="79" t="str">
        <f>"'"&amp;IF(No.4＿区画状況一覧!L83="","",TRIM(No.4＿区画状況一覧!L83))&amp;"'"</f>
        <v>''</v>
      </c>
      <c r="J86" s="79" t="str">
        <f>"'"&amp;IF(No.4＿区画状況一覧!I83="","",TRIM(No.4＿区画状況一覧!I83))&amp;"'"</f>
        <v>''</v>
      </c>
      <c r="K86" s="79" t="str">
        <f>"'"&amp;IF(No.4＿区画状況一覧!J83="","",TRIM(No.4＿区画状況一覧!J83))&amp;"'"</f>
        <v>''</v>
      </c>
      <c r="L86" s="42" t="str">
        <f>"'"&amp;IF(No.5＿契約者【データ】!AK82="",0,1)&amp;"'"</f>
        <v>'0'</v>
      </c>
      <c r="M86" s="78" t="str">
        <f>"'"&amp;IF(No.5＿契約者【データ】!AG82="","",IF(No.5＿契約者【データ】!E82=No.5＿契約者【データ】!AG82,"",No.5＿契約者【データ】!E82))&amp;"'"</f>
        <v>''</v>
      </c>
      <c r="N86" s="74" t="s">
        <v>497</v>
      </c>
      <c r="O86" s="49" t="str">
        <f t="shared" si="6"/>
        <v>'COMMON'</v>
      </c>
      <c r="P86" s="69" t="s">
        <v>449</v>
      </c>
      <c r="Q86" s="49" t="str">
        <f t="shared" si="7"/>
        <v>'COMMON'</v>
      </c>
      <c r="R86" s="49" t="str">
        <f t="shared" si="7"/>
        <v>'COMMON'</v>
      </c>
      <c r="S86" s="69" t="s">
        <v>449</v>
      </c>
      <c r="T86" s="49" t="str">
        <f t="shared" si="8"/>
        <v>'COMMON'</v>
      </c>
      <c r="U86" s="67"/>
      <c r="W86"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('80001','1105',NULL,'0','0','','','','','0','','0','COMMON',CURRENT_TIMESTAMP,'COMMON','COMMON',CURRENT_TIMESTAMP,'COMMON');</v>
      </c>
      <c r="X86" s="67"/>
      <c r="Y86" s="67"/>
      <c r="Z86" s="67"/>
      <c r="AA86" t="b">
        <f>INT(No.4＿区画状況一覧!E83)=INT(No.5＿契約者【データ】!E82)</f>
        <v>1</v>
      </c>
    </row>
    <row r="87" spans="1:27" ht="18" customHeight="1">
      <c r="A87" s="67"/>
      <c r="B87" s="49">
        <f t="shared" si="5"/>
        <v>81</v>
      </c>
      <c r="C87" s="73" t="str">
        <f>"'"&amp;プロジェクトデータ!$C$4&amp;"'"</f>
        <v>'80001'</v>
      </c>
      <c r="D87" s="42" t="str">
        <f>"'"&amp;TRIM(No.4＿区画状況一覧!E84)&amp;"'"</f>
        <v>'1106'</v>
      </c>
      <c r="E87" s="78" t="s">
        <v>448</v>
      </c>
      <c r="F87" s="74" t="s">
        <v>497</v>
      </c>
      <c r="G87" s="74" t="s">
        <v>497</v>
      </c>
      <c r="H87" s="79" t="str">
        <f>"'"&amp;IF(No.4＿区画状況一覧!K84="","",TRIM(No.4＿区画状況一覧!K84))&amp;"'"</f>
        <v>''</v>
      </c>
      <c r="I87" s="79" t="str">
        <f>"'"&amp;IF(No.4＿区画状況一覧!L84="","",TRIM(No.4＿区画状況一覧!L84))&amp;"'"</f>
        <v>''</v>
      </c>
      <c r="J87" s="79" t="str">
        <f>"'"&amp;IF(No.4＿区画状況一覧!I84="","",TRIM(No.4＿区画状況一覧!I84))&amp;"'"</f>
        <v>''</v>
      </c>
      <c r="K87" s="79" t="str">
        <f>"'"&amp;IF(No.4＿区画状況一覧!J84="","",TRIM(No.4＿区画状況一覧!J84))&amp;"'"</f>
        <v>''</v>
      </c>
      <c r="L87" s="42" t="str">
        <f>"'"&amp;IF(No.5＿契約者【データ】!AK83="",0,1)&amp;"'"</f>
        <v>'0'</v>
      </c>
      <c r="M87" s="78" t="str">
        <f>"'"&amp;IF(No.5＿契約者【データ】!AG83="","",IF(No.5＿契約者【データ】!E83=No.5＿契約者【データ】!AG83,"",No.5＿契約者【データ】!E83))&amp;"'"</f>
        <v>''</v>
      </c>
      <c r="N87" s="74" t="s">
        <v>497</v>
      </c>
      <c r="O87" s="49" t="str">
        <f t="shared" si="6"/>
        <v>'COMMON'</v>
      </c>
      <c r="P87" s="69" t="s">
        <v>449</v>
      </c>
      <c r="Q87" s="49" t="str">
        <f t="shared" si="7"/>
        <v>'COMMON'</v>
      </c>
      <c r="R87" s="49" t="str">
        <f t="shared" si="7"/>
        <v>'COMMON'</v>
      </c>
      <c r="S87" s="69" t="s">
        <v>449</v>
      </c>
      <c r="T87" s="49" t="str">
        <f t="shared" si="8"/>
        <v>'COMMON'</v>
      </c>
      <c r="U87" s="67"/>
      <c r="W87"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('80001','1106',NULL,'0','0','','','','','0','','0','COMMON',CURRENT_TIMESTAMP,'COMMON','COMMON',CURRENT_TIMESTAMP,'COMMON');</v>
      </c>
      <c r="X87" s="67"/>
      <c r="Y87" s="67"/>
      <c r="Z87" s="67"/>
      <c r="AA87" t="b">
        <f>INT(No.4＿区画状況一覧!E84)=INT(No.5＿契約者【データ】!E83)</f>
        <v>1</v>
      </c>
    </row>
    <row r="88" spans="1:27" ht="18" customHeight="1">
      <c r="A88" s="67"/>
      <c r="B88" s="49">
        <f t="shared" si="5"/>
        <v>82</v>
      </c>
      <c r="C88" s="73" t="str">
        <f>"'"&amp;プロジェクトデータ!$C$4&amp;"'"</f>
        <v>'80001'</v>
      </c>
      <c r="D88" s="42" t="str">
        <f>"'"&amp;TRIM(No.4＿区画状況一覧!E85)&amp;"'"</f>
        <v>'1107'</v>
      </c>
      <c r="E88" s="78" t="s">
        <v>448</v>
      </c>
      <c r="F88" s="74" t="s">
        <v>497</v>
      </c>
      <c r="G88" s="74" t="s">
        <v>497</v>
      </c>
      <c r="H88" s="79" t="str">
        <f>"'"&amp;IF(No.4＿区画状況一覧!K85="","",TRIM(No.4＿区画状況一覧!K85))&amp;"'"</f>
        <v>''</v>
      </c>
      <c r="I88" s="79" t="str">
        <f>"'"&amp;IF(No.4＿区画状況一覧!L85="","",TRIM(No.4＿区画状況一覧!L85))&amp;"'"</f>
        <v>''</v>
      </c>
      <c r="J88" s="79" t="str">
        <f>"'"&amp;IF(No.4＿区画状況一覧!I85="","",TRIM(No.4＿区画状況一覧!I85))&amp;"'"</f>
        <v>''</v>
      </c>
      <c r="K88" s="79" t="str">
        <f>"'"&amp;IF(No.4＿区画状況一覧!J85="","",TRIM(No.4＿区画状況一覧!J85))&amp;"'"</f>
        <v>''</v>
      </c>
      <c r="L88" s="42" t="str">
        <f>"'"&amp;IF(No.5＿契約者【データ】!AK84="",0,1)&amp;"'"</f>
        <v>'0'</v>
      </c>
      <c r="M88" s="78" t="str">
        <f>"'"&amp;IF(No.5＿契約者【データ】!AG84="","",IF(No.5＿契約者【データ】!E84=No.5＿契約者【データ】!AG84,"",No.5＿契約者【データ】!E84))&amp;"'"</f>
        <v>''</v>
      </c>
      <c r="N88" s="74" t="s">
        <v>497</v>
      </c>
      <c r="O88" s="49" t="str">
        <f t="shared" si="6"/>
        <v>'COMMON'</v>
      </c>
      <c r="P88" s="69" t="s">
        <v>449</v>
      </c>
      <c r="Q88" s="49" t="str">
        <f t="shared" si="7"/>
        <v>'COMMON'</v>
      </c>
      <c r="R88" s="49" t="str">
        <f t="shared" si="7"/>
        <v>'COMMON'</v>
      </c>
      <c r="S88" s="69" t="s">
        <v>449</v>
      </c>
      <c r="T88" s="49" t="str">
        <f t="shared" si="8"/>
        <v>'COMMON'</v>
      </c>
      <c r="U88" s="67"/>
      <c r="W88"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('80001','1107',NULL,'0','0','','','','','0','','0','COMMON',CURRENT_TIMESTAMP,'COMMON','COMMON',CURRENT_TIMESTAMP,'COMMON');</v>
      </c>
      <c r="X88" s="67"/>
      <c r="Y88" s="67"/>
      <c r="Z88" s="67"/>
      <c r="AA88" t="b">
        <f>INT(No.4＿区画状況一覧!E85)=INT(No.5＿契約者【データ】!E84)</f>
        <v>1</v>
      </c>
    </row>
    <row r="89" spans="1:27" ht="18" customHeight="1">
      <c r="A89" s="67"/>
      <c r="B89" s="49">
        <f t="shared" si="5"/>
        <v>83</v>
      </c>
      <c r="C89" s="73" t="str">
        <f>"'"&amp;プロジェクトデータ!$C$4&amp;"'"</f>
        <v>'80001'</v>
      </c>
      <c r="D89" s="42" t="str">
        <f>"'"&amp;TRIM(No.4＿区画状況一覧!E86)&amp;"'"</f>
        <v>'1108'</v>
      </c>
      <c r="E89" s="78" t="s">
        <v>448</v>
      </c>
      <c r="F89" s="74" t="s">
        <v>497</v>
      </c>
      <c r="G89" s="74" t="s">
        <v>497</v>
      </c>
      <c r="H89" s="79" t="str">
        <f>"'"&amp;IF(No.4＿区画状況一覧!K86="","",TRIM(No.4＿区画状況一覧!K86))&amp;"'"</f>
        <v>''</v>
      </c>
      <c r="I89" s="79" t="str">
        <f>"'"&amp;IF(No.4＿区画状況一覧!L86="","",TRIM(No.4＿区画状況一覧!L86))&amp;"'"</f>
        <v>''</v>
      </c>
      <c r="J89" s="79" t="str">
        <f>"'"&amp;IF(No.4＿区画状況一覧!I86="","",TRIM(No.4＿区画状況一覧!I86))&amp;"'"</f>
        <v>''</v>
      </c>
      <c r="K89" s="79" t="str">
        <f>"'"&amp;IF(No.4＿区画状況一覧!J86="","",TRIM(No.4＿区画状況一覧!J86))&amp;"'"</f>
        <v>''</v>
      </c>
      <c r="L89" s="42" t="str">
        <f>"'"&amp;IF(No.5＿契約者【データ】!AK85="",0,1)&amp;"'"</f>
        <v>'0'</v>
      </c>
      <c r="M89" s="78" t="str">
        <f>"'"&amp;IF(No.5＿契約者【データ】!AG85="","",IF(No.5＿契約者【データ】!E85=No.5＿契約者【データ】!AG85,"",No.5＿契約者【データ】!E85))&amp;"'"</f>
        <v>''</v>
      </c>
      <c r="N89" s="74" t="s">
        <v>497</v>
      </c>
      <c r="O89" s="49" t="str">
        <f t="shared" si="6"/>
        <v>'COMMON'</v>
      </c>
      <c r="P89" s="69" t="s">
        <v>449</v>
      </c>
      <c r="Q89" s="49" t="str">
        <f t="shared" si="7"/>
        <v>'COMMON'</v>
      </c>
      <c r="R89" s="49" t="str">
        <f t="shared" si="7"/>
        <v>'COMMON'</v>
      </c>
      <c r="S89" s="69" t="s">
        <v>449</v>
      </c>
      <c r="T89" s="49" t="str">
        <f t="shared" si="8"/>
        <v>'COMMON'</v>
      </c>
      <c r="U89" s="67"/>
      <c r="W89"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('80001','1108',NULL,'0','0','','','','','0','','0','COMMON',CURRENT_TIMESTAMP,'COMMON','COMMON',CURRENT_TIMESTAMP,'COMMON');</v>
      </c>
      <c r="X89" s="67"/>
      <c r="Y89" s="67"/>
      <c r="Z89" s="67"/>
      <c r="AA89" t="b">
        <f>INT(No.4＿区画状況一覧!E86)=INT(No.5＿契約者【データ】!E85)</f>
        <v>1</v>
      </c>
    </row>
    <row r="90" spans="1:27" ht="18" customHeight="1">
      <c r="A90" s="67"/>
      <c r="B90" s="49">
        <f t="shared" si="5"/>
        <v>84</v>
      </c>
      <c r="C90" s="73" t="str">
        <f>"'"&amp;プロジェクトデータ!$C$4&amp;"'"</f>
        <v>'80001'</v>
      </c>
      <c r="D90" s="42" t="str">
        <f>"'"&amp;TRIM(No.4＿区画状況一覧!E87)&amp;"'"</f>
        <v>'1201'</v>
      </c>
      <c r="E90" s="78" t="s">
        <v>448</v>
      </c>
      <c r="F90" s="74" t="s">
        <v>497</v>
      </c>
      <c r="G90" s="74" t="s">
        <v>497</v>
      </c>
      <c r="H90" s="79" t="str">
        <f>"'"&amp;IF(No.4＿区画状況一覧!K87="","",TRIM(No.4＿区画状況一覧!K87))&amp;"'"</f>
        <v>''</v>
      </c>
      <c r="I90" s="79" t="str">
        <f>"'"&amp;IF(No.4＿区画状況一覧!L87="","",TRIM(No.4＿区画状況一覧!L87))&amp;"'"</f>
        <v>''</v>
      </c>
      <c r="J90" s="79" t="str">
        <f>"'"&amp;IF(No.4＿区画状況一覧!I87="","",TRIM(No.4＿区画状況一覧!I87))&amp;"'"</f>
        <v>''</v>
      </c>
      <c r="K90" s="79" t="str">
        <f>"'"&amp;IF(No.4＿区画状況一覧!J87="","",TRIM(No.4＿区画状況一覧!J87))&amp;"'"</f>
        <v>''</v>
      </c>
      <c r="L90" s="42" t="str">
        <f>"'"&amp;IF(No.5＿契約者【データ】!AK86="",0,1)&amp;"'"</f>
        <v>'0'</v>
      </c>
      <c r="M90" s="78" t="str">
        <f>"'"&amp;IF(No.5＿契約者【データ】!AG86="","",IF(No.5＿契約者【データ】!E86=No.5＿契約者【データ】!AG86,"",No.5＿契約者【データ】!E86))&amp;"'"</f>
        <v>''</v>
      </c>
      <c r="N90" s="74" t="s">
        <v>497</v>
      </c>
      <c r="O90" s="49" t="str">
        <f t="shared" si="6"/>
        <v>'COMMON'</v>
      </c>
      <c r="P90" s="69" t="s">
        <v>449</v>
      </c>
      <c r="Q90" s="49" t="str">
        <f t="shared" si="7"/>
        <v>'COMMON'</v>
      </c>
      <c r="R90" s="49" t="str">
        <f t="shared" si="7"/>
        <v>'COMMON'</v>
      </c>
      <c r="S90" s="69" t="s">
        <v>449</v>
      </c>
      <c r="T90" s="49" t="str">
        <f t="shared" si="8"/>
        <v>'COMMON'</v>
      </c>
      <c r="U90" s="67"/>
      <c r="W90"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('80001','1201',NULL,'0','0','','','','','0','','0','COMMON',CURRENT_TIMESTAMP,'COMMON','COMMON',CURRENT_TIMESTAMP,'COMMON');</v>
      </c>
      <c r="X90" s="67"/>
      <c r="Y90" s="67"/>
      <c r="Z90" s="67"/>
      <c r="AA90" t="b">
        <f>INT(No.4＿区画状況一覧!E87)=INT(No.5＿契約者【データ】!E86)</f>
        <v>1</v>
      </c>
    </row>
    <row r="91" spans="1:27" ht="18" customHeight="1">
      <c r="A91" s="67"/>
      <c r="B91" s="49">
        <f t="shared" si="5"/>
        <v>85</v>
      </c>
      <c r="C91" s="73" t="str">
        <f>"'"&amp;プロジェクトデータ!$C$4&amp;"'"</f>
        <v>'80001'</v>
      </c>
      <c r="D91" s="42" t="str">
        <f>"'"&amp;TRIM(No.4＿区画状況一覧!E88)&amp;"'"</f>
        <v>'1202'</v>
      </c>
      <c r="E91" s="78" t="s">
        <v>448</v>
      </c>
      <c r="F91" s="74" t="s">
        <v>497</v>
      </c>
      <c r="G91" s="74" t="s">
        <v>497</v>
      </c>
      <c r="H91" s="79" t="str">
        <f>"'"&amp;IF(No.4＿区画状況一覧!K88="","",TRIM(No.4＿区画状況一覧!K88))&amp;"'"</f>
        <v>''</v>
      </c>
      <c r="I91" s="79" t="str">
        <f>"'"&amp;IF(No.4＿区画状況一覧!L88="","",TRIM(No.4＿区画状況一覧!L88))&amp;"'"</f>
        <v>''</v>
      </c>
      <c r="J91" s="79" t="str">
        <f>"'"&amp;IF(No.4＿区画状況一覧!I88="","",TRIM(No.4＿区画状況一覧!I88))&amp;"'"</f>
        <v>''</v>
      </c>
      <c r="K91" s="79" t="str">
        <f>"'"&amp;IF(No.4＿区画状況一覧!J88="","",TRIM(No.4＿区画状況一覧!J88))&amp;"'"</f>
        <v>''</v>
      </c>
      <c r="L91" s="42" t="str">
        <f>"'"&amp;IF(No.5＿契約者【データ】!AK87="",0,1)&amp;"'"</f>
        <v>'0'</v>
      </c>
      <c r="M91" s="78" t="str">
        <f>"'"&amp;IF(No.5＿契約者【データ】!AG87="","",IF(No.5＿契約者【データ】!E87=No.5＿契約者【データ】!AG87,"",No.5＿契約者【データ】!E87))&amp;"'"</f>
        <v>''</v>
      </c>
      <c r="N91" s="74" t="s">
        <v>497</v>
      </c>
      <c r="O91" s="49" t="str">
        <f t="shared" si="6"/>
        <v>'COMMON'</v>
      </c>
      <c r="P91" s="69" t="s">
        <v>449</v>
      </c>
      <c r="Q91" s="49" t="str">
        <f t="shared" si="7"/>
        <v>'COMMON'</v>
      </c>
      <c r="R91" s="49" t="str">
        <f t="shared" si="7"/>
        <v>'COMMON'</v>
      </c>
      <c r="S91" s="69" t="s">
        <v>449</v>
      </c>
      <c r="T91" s="49" t="str">
        <f t="shared" si="8"/>
        <v>'COMMON'</v>
      </c>
      <c r="U91" s="67"/>
      <c r="W91"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('80001','1202',NULL,'0','0','','','','','0','','0','COMMON',CURRENT_TIMESTAMP,'COMMON','COMMON',CURRENT_TIMESTAMP,'COMMON');</v>
      </c>
      <c r="X91" s="67"/>
      <c r="Y91" s="67"/>
      <c r="Z91" s="67"/>
      <c r="AA91" t="b">
        <f>INT(No.4＿区画状況一覧!E88)=INT(No.5＿契約者【データ】!E87)</f>
        <v>1</v>
      </c>
    </row>
    <row r="92" spans="1:27" ht="18" customHeight="1">
      <c r="A92" s="67"/>
      <c r="B92" s="49">
        <f t="shared" si="5"/>
        <v>86</v>
      </c>
      <c r="C92" s="73" t="str">
        <f>"'"&amp;プロジェクトデータ!$C$4&amp;"'"</f>
        <v>'80001'</v>
      </c>
      <c r="D92" s="42" t="str">
        <f>"'"&amp;TRIM(No.4＿区画状況一覧!E89)&amp;"'"</f>
        <v>'1203'</v>
      </c>
      <c r="E92" s="78" t="s">
        <v>448</v>
      </c>
      <c r="F92" s="74" t="s">
        <v>497</v>
      </c>
      <c r="G92" s="74" t="s">
        <v>497</v>
      </c>
      <c r="H92" s="79" t="str">
        <f>"'"&amp;IF(No.4＿区画状況一覧!K89="","",TRIM(No.4＿区画状況一覧!K89))&amp;"'"</f>
        <v>''</v>
      </c>
      <c r="I92" s="79" t="str">
        <f>"'"&amp;IF(No.4＿区画状況一覧!L89="","",TRIM(No.4＿区画状況一覧!L89))&amp;"'"</f>
        <v>''</v>
      </c>
      <c r="J92" s="79" t="str">
        <f>"'"&amp;IF(No.4＿区画状況一覧!I89="","",TRIM(No.4＿区画状況一覧!I89))&amp;"'"</f>
        <v>''</v>
      </c>
      <c r="K92" s="79" t="str">
        <f>"'"&amp;IF(No.4＿区画状況一覧!J89="","",TRIM(No.4＿区画状況一覧!J89))&amp;"'"</f>
        <v>''</v>
      </c>
      <c r="L92" s="42" t="str">
        <f>"'"&amp;IF(No.5＿契約者【データ】!AK88="",0,1)&amp;"'"</f>
        <v>'0'</v>
      </c>
      <c r="M92" s="78" t="str">
        <f>"'"&amp;IF(No.5＿契約者【データ】!AG88="","",IF(No.5＿契約者【データ】!E88=No.5＿契約者【データ】!AG88,"",No.5＿契約者【データ】!E88))&amp;"'"</f>
        <v>''</v>
      </c>
      <c r="N92" s="74" t="s">
        <v>497</v>
      </c>
      <c r="O92" s="49" t="str">
        <f t="shared" si="6"/>
        <v>'COMMON'</v>
      </c>
      <c r="P92" s="69" t="s">
        <v>449</v>
      </c>
      <c r="Q92" s="49" t="str">
        <f t="shared" si="7"/>
        <v>'COMMON'</v>
      </c>
      <c r="R92" s="49" t="str">
        <f t="shared" si="7"/>
        <v>'COMMON'</v>
      </c>
      <c r="S92" s="69" t="s">
        <v>449</v>
      </c>
      <c r="T92" s="49" t="str">
        <f t="shared" si="8"/>
        <v>'COMMON'</v>
      </c>
      <c r="U92" s="67"/>
      <c r="W92"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('80001','1203',NULL,'0','0','','','','','0','','0','COMMON',CURRENT_TIMESTAMP,'COMMON','COMMON',CURRENT_TIMESTAMP,'COMMON');</v>
      </c>
      <c r="X92" s="67"/>
      <c r="Y92" s="67"/>
      <c r="Z92" s="67"/>
      <c r="AA92" t="b">
        <f>INT(No.4＿区画状況一覧!E89)=INT(No.5＿契約者【データ】!E88)</f>
        <v>1</v>
      </c>
    </row>
    <row r="93" spans="1:27" ht="18" customHeight="1">
      <c r="A93" s="67"/>
      <c r="B93" s="49">
        <f t="shared" si="5"/>
        <v>87</v>
      </c>
      <c r="C93" s="73" t="str">
        <f>"'"&amp;プロジェクトデータ!$C$4&amp;"'"</f>
        <v>'80001'</v>
      </c>
      <c r="D93" s="42" t="str">
        <f>"'"&amp;TRIM(No.4＿区画状況一覧!E90)&amp;"'"</f>
        <v>'1204'</v>
      </c>
      <c r="E93" s="78" t="s">
        <v>448</v>
      </c>
      <c r="F93" s="74" t="s">
        <v>497</v>
      </c>
      <c r="G93" s="74" t="s">
        <v>497</v>
      </c>
      <c r="H93" s="79" t="str">
        <f>"'"&amp;IF(No.4＿区画状況一覧!K90="","",TRIM(No.4＿区画状況一覧!K90))&amp;"'"</f>
        <v>''</v>
      </c>
      <c r="I93" s="79" t="str">
        <f>"'"&amp;IF(No.4＿区画状況一覧!L90="","",TRIM(No.4＿区画状況一覧!L90))&amp;"'"</f>
        <v>''</v>
      </c>
      <c r="J93" s="79" t="str">
        <f>"'"&amp;IF(No.4＿区画状況一覧!I90="","",TRIM(No.4＿区画状況一覧!I90))&amp;"'"</f>
        <v>''</v>
      </c>
      <c r="K93" s="79" t="str">
        <f>"'"&amp;IF(No.4＿区画状況一覧!J90="","",TRIM(No.4＿区画状況一覧!J90))&amp;"'"</f>
        <v>''</v>
      </c>
      <c r="L93" s="42" t="str">
        <f>"'"&amp;IF(No.5＿契約者【データ】!AK89="",0,1)&amp;"'"</f>
        <v>'0'</v>
      </c>
      <c r="M93" s="78" t="str">
        <f>"'"&amp;IF(No.5＿契約者【データ】!AG89="","",IF(No.5＿契約者【データ】!E89=No.5＿契約者【データ】!AG89,"",No.5＿契約者【データ】!E89))&amp;"'"</f>
        <v>''</v>
      </c>
      <c r="N93" s="74" t="s">
        <v>497</v>
      </c>
      <c r="O93" s="49" t="str">
        <f t="shared" si="6"/>
        <v>'COMMON'</v>
      </c>
      <c r="P93" s="69" t="s">
        <v>449</v>
      </c>
      <c r="Q93" s="49" t="str">
        <f t="shared" si="7"/>
        <v>'COMMON'</v>
      </c>
      <c r="R93" s="49" t="str">
        <f t="shared" si="7"/>
        <v>'COMMON'</v>
      </c>
      <c r="S93" s="69" t="s">
        <v>449</v>
      </c>
      <c r="T93" s="49" t="str">
        <f t="shared" si="8"/>
        <v>'COMMON'</v>
      </c>
      <c r="U93" s="67"/>
      <c r="W93"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('80001','1204',NULL,'0','0','','','','','0','','0','COMMON',CURRENT_TIMESTAMP,'COMMON','COMMON',CURRENT_TIMESTAMP,'COMMON');</v>
      </c>
      <c r="X93" s="67"/>
      <c r="Y93" s="67"/>
      <c r="Z93" s="67"/>
      <c r="AA93" t="b">
        <f>INT(No.4＿区画状況一覧!E90)=INT(No.5＿契約者【データ】!E89)</f>
        <v>1</v>
      </c>
    </row>
    <row r="94" spans="1:27" ht="18" customHeight="1">
      <c r="A94" s="67"/>
      <c r="B94" s="49">
        <f t="shared" si="5"/>
        <v>88</v>
      </c>
      <c r="C94" s="73" t="str">
        <f>"'"&amp;プロジェクトデータ!$C$4&amp;"'"</f>
        <v>'80001'</v>
      </c>
      <c r="D94" s="42" t="str">
        <f>"'"&amp;TRIM(No.4＿区画状況一覧!E91)&amp;"'"</f>
        <v>'1205'</v>
      </c>
      <c r="E94" s="78" t="s">
        <v>448</v>
      </c>
      <c r="F94" s="74" t="s">
        <v>497</v>
      </c>
      <c r="G94" s="74" t="s">
        <v>497</v>
      </c>
      <c r="H94" s="79" t="str">
        <f>"'"&amp;IF(No.4＿区画状況一覧!K91="","",TRIM(No.4＿区画状況一覧!K91))&amp;"'"</f>
        <v>''</v>
      </c>
      <c r="I94" s="79" t="str">
        <f>"'"&amp;IF(No.4＿区画状況一覧!L91="","",TRIM(No.4＿区画状況一覧!L91))&amp;"'"</f>
        <v>''</v>
      </c>
      <c r="J94" s="79" t="str">
        <f>"'"&amp;IF(No.4＿区画状況一覧!I91="","",TRIM(No.4＿区画状況一覧!I91))&amp;"'"</f>
        <v>''</v>
      </c>
      <c r="K94" s="79" t="str">
        <f>"'"&amp;IF(No.4＿区画状況一覧!J91="","",TRIM(No.4＿区画状況一覧!J91))&amp;"'"</f>
        <v>''</v>
      </c>
      <c r="L94" s="42" t="str">
        <f>"'"&amp;IF(No.5＿契約者【データ】!AK90="",0,1)&amp;"'"</f>
        <v>'0'</v>
      </c>
      <c r="M94" s="78" t="str">
        <f>"'"&amp;IF(No.5＿契約者【データ】!AG90="","",IF(No.5＿契約者【データ】!E90=No.5＿契約者【データ】!AG90,"",No.5＿契約者【データ】!E90))&amp;"'"</f>
        <v>''</v>
      </c>
      <c r="N94" s="74" t="s">
        <v>497</v>
      </c>
      <c r="O94" s="49" t="str">
        <f t="shared" si="6"/>
        <v>'COMMON'</v>
      </c>
      <c r="P94" s="69" t="s">
        <v>449</v>
      </c>
      <c r="Q94" s="49" t="str">
        <f t="shared" si="7"/>
        <v>'COMMON'</v>
      </c>
      <c r="R94" s="49" t="str">
        <f t="shared" si="7"/>
        <v>'COMMON'</v>
      </c>
      <c r="S94" s="69" t="s">
        <v>449</v>
      </c>
      <c r="T94" s="49" t="str">
        <f t="shared" si="8"/>
        <v>'COMMON'</v>
      </c>
      <c r="U94" s="67"/>
      <c r="W94"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('80001','1205',NULL,'0','0','','','','','0','','0','COMMON',CURRENT_TIMESTAMP,'COMMON','COMMON',CURRENT_TIMESTAMP,'COMMON');</v>
      </c>
      <c r="X94" s="67"/>
      <c r="Y94" s="67"/>
      <c r="Z94" s="67"/>
      <c r="AA94" t="b">
        <f>INT(No.4＿区画状況一覧!E91)=INT(No.5＿契約者【データ】!E90)</f>
        <v>1</v>
      </c>
    </row>
    <row r="95" spans="1:27" ht="18" customHeight="1">
      <c r="A95" s="67"/>
      <c r="B95" s="49">
        <f t="shared" si="5"/>
        <v>89</v>
      </c>
      <c r="C95" s="73" t="str">
        <f>"'"&amp;プロジェクトデータ!$C$4&amp;"'"</f>
        <v>'80001'</v>
      </c>
      <c r="D95" s="42" t="str">
        <f>"'"&amp;TRIM(No.4＿区画状況一覧!E92)&amp;"'"</f>
        <v>'1206'</v>
      </c>
      <c r="E95" s="78" t="s">
        <v>448</v>
      </c>
      <c r="F95" s="74" t="s">
        <v>497</v>
      </c>
      <c r="G95" s="74" t="s">
        <v>497</v>
      </c>
      <c r="H95" s="79" t="str">
        <f>"'"&amp;IF(No.4＿区画状況一覧!K92="","",TRIM(No.4＿区画状況一覧!K92))&amp;"'"</f>
        <v>''</v>
      </c>
      <c r="I95" s="79" t="str">
        <f>"'"&amp;IF(No.4＿区画状況一覧!L92="","",TRIM(No.4＿区画状況一覧!L92))&amp;"'"</f>
        <v>''</v>
      </c>
      <c r="J95" s="79" t="str">
        <f>"'"&amp;IF(No.4＿区画状況一覧!I92="","",TRIM(No.4＿区画状況一覧!I92))&amp;"'"</f>
        <v>''</v>
      </c>
      <c r="K95" s="79" t="str">
        <f>"'"&amp;IF(No.4＿区画状況一覧!J92="","",TRIM(No.4＿区画状況一覧!J92))&amp;"'"</f>
        <v>''</v>
      </c>
      <c r="L95" s="42" t="str">
        <f>"'"&amp;IF(No.5＿契約者【データ】!AK91="",0,1)&amp;"'"</f>
        <v>'0'</v>
      </c>
      <c r="M95" s="78" t="str">
        <f>"'"&amp;IF(No.5＿契約者【データ】!AG91="","",IF(No.5＿契約者【データ】!E91=No.5＿契約者【データ】!AG91,"",No.5＿契約者【データ】!E91))&amp;"'"</f>
        <v>''</v>
      </c>
      <c r="N95" s="74" t="s">
        <v>497</v>
      </c>
      <c r="O95" s="49" t="str">
        <f t="shared" si="6"/>
        <v>'COMMON'</v>
      </c>
      <c r="P95" s="69" t="s">
        <v>449</v>
      </c>
      <c r="Q95" s="49" t="str">
        <f t="shared" si="7"/>
        <v>'COMMON'</v>
      </c>
      <c r="R95" s="49" t="str">
        <f t="shared" si="7"/>
        <v>'COMMON'</v>
      </c>
      <c r="S95" s="69" t="s">
        <v>449</v>
      </c>
      <c r="T95" s="49" t="str">
        <f t="shared" si="8"/>
        <v>'COMMON'</v>
      </c>
      <c r="U95" s="67"/>
      <c r="W95"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('80001','1206',NULL,'0','0','','','','','0','','0','COMMON',CURRENT_TIMESTAMP,'COMMON','COMMON',CURRENT_TIMESTAMP,'COMMON');</v>
      </c>
      <c r="X95" s="67"/>
      <c r="Y95" s="67"/>
      <c r="Z95" s="67"/>
      <c r="AA95" t="b">
        <f>INT(No.4＿区画状況一覧!E92)=INT(No.5＿契約者【データ】!E91)</f>
        <v>1</v>
      </c>
    </row>
    <row r="96" spans="1:27" ht="18" customHeight="1">
      <c r="A96" s="67"/>
      <c r="B96" s="49">
        <f t="shared" si="5"/>
        <v>90</v>
      </c>
      <c r="C96" s="73" t="str">
        <f>"'"&amp;プロジェクトデータ!$C$4&amp;"'"</f>
        <v>'80001'</v>
      </c>
      <c r="D96" s="42" t="str">
        <f>"'"&amp;TRIM(No.4＿区画状況一覧!E93)&amp;"'"</f>
        <v>'1207'</v>
      </c>
      <c r="E96" s="78" t="s">
        <v>448</v>
      </c>
      <c r="F96" s="74" t="s">
        <v>497</v>
      </c>
      <c r="G96" s="74" t="s">
        <v>497</v>
      </c>
      <c r="H96" s="79" t="str">
        <f>"'"&amp;IF(No.4＿区画状況一覧!K93="","",TRIM(No.4＿区画状況一覧!K93))&amp;"'"</f>
        <v>''</v>
      </c>
      <c r="I96" s="79" t="str">
        <f>"'"&amp;IF(No.4＿区画状況一覧!L93="","",TRIM(No.4＿区画状況一覧!L93))&amp;"'"</f>
        <v>''</v>
      </c>
      <c r="J96" s="79" t="str">
        <f>"'"&amp;IF(No.4＿区画状況一覧!I93="","",TRIM(No.4＿区画状況一覧!I93))&amp;"'"</f>
        <v>''</v>
      </c>
      <c r="K96" s="79" t="str">
        <f>"'"&amp;IF(No.4＿区画状況一覧!J93="","",TRIM(No.4＿区画状況一覧!J93))&amp;"'"</f>
        <v>''</v>
      </c>
      <c r="L96" s="42" t="str">
        <f>"'"&amp;IF(No.5＿契約者【データ】!AK92="",0,1)&amp;"'"</f>
        <v>'0'</v>
      </c>
      <c r="M96" s="78" t="str">
        <f>"'"&amp;IF(No.5＿契約者【データ】!AG92="","",IF(No.5＿契約者【データ】!E92=No.5＿契約者【データ】!AG92,"",No.5＿契約者【データ】!E92))&amp;"'"</f>
        <v>''</v>
      </c>
      <c r="N96" s="74" t="s">
        <v>497</v>
      </c>
      <c r="O96" s="49" t="str">
        <f t="shared" si="6"/>
        <v>'COMMON'</v>
      </c>
      <c r="P96" s="69" t="s">
        <v>449</v>
      </c>
      <c r="Q96" s="49" t="str">
        <f t="shared" si="7"/>
        <v>'COMMON'</v>
      </c>
      <c r="R96" s="49" t="str">
        <f t="shared" si="7"/>
        <v>'COMMON'</v>
      </c>
      <c r="S96" s="69" t="s">
        <v>449</v>
      </c>
      <c r="T96" s="49" t="str">
        <f t="shared" si="8"/>
        <v>'COMMON'</v>
      </c>
      <c r="U96" s="67"/>
      <c r="W96"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('80001','1207',NULL,'0','0','','','','','0','','0','COMMON',CURRENT_TIMESTAMP,'COMMON','COMMON',CURRENT_TIMESTAMP,'COMMON');</v>
      </c>
      <c r="X96" s="67"/>
      <c r="Y96" s="67"/>
      <c r="Z96" s="67"/>
      <c r="AA96" t="b">
        <f>INT(No.4＿区画状況一覧!E93)=INT(No.5＿契約者【データ】!E92)</f>
        <v>1</v>
      </c>
    </row>
    <row r="97" spans="1:27" ht="18" customHeight="1">
      <c r="A97" s="67"/>
      <c r="B97" s="49">
        <f t="shared" si="5"/>
        <v>91</v>
      </c>
      <c r="C97" s="73" t="str">
        <f>"'"&amp;プロジェクトデータ!$C$4&amp;"'"</f>
        <v>'80001'</v>
      </c>
      <c r="D97" s="42" t="str">
        <f>"'"&amp;TRIM(No.4＿区画状況一覧!E94)&amp;"'"</f>
        <v>'1208'</v>
      </c>
      <c r="E97" s="78" t="s">
        <v>448</v>
      </c>
      <c r="F97" s="74" t="s">
        <v>497</v>
      </c>
      <c r="G97" s="74" t="s">
        <v>497</v>
      </c>
      <c r="H97" s="79" t="str">
        <f>"'"&amp;IF(No.4＿区画状況一覧!K94="","",TRIM(No.4＿区画状況一覧!K94))&amp;"'"</f>
        <v>''</v>
      </c>
      <c r="I97" s="79" t="str">
        <f>"'"&amp;IF(No.4＿区画状況一覧!L94="","",TRIM(No.4＿区画状況一覧!L94))&amp;"'"</f>
        <v>''</v>
      </c>
      <c r="J97" s="79" t="str">
        <f>"'"&amp;IF(No.4＿区画状況一覧!I94="","",TRIM(No.4＿区画状況一覧!I94))&amp;"'"</f>
        <v>''</v>
      </c>
      <c r="K97" s="79" t="str">
        <f>"'"&amp;IF(No.4＿区画状況一覧!J94="","",TRIM(No.4＿区画状況一覧!J94))&amp;"'"</f>
        <v>''</v>
      </c>
      <c r="L97" s="42" t="str">
        <f>"'"&amp;IF(No.5＿契約者【データ】!AK93="",0,1)&amp;"'"</f>
        <v>'0'</v>
      </c>
      <c r="M97" s="78" t="str">
        <f>"'"&amp;IF(No.5＿契約者【データ】!AG93="","",IF(No.5＿契約者【データ】!E93=No.5＿契約者【データ】!AG93,"",No.5＿契約者【データ】!E93))&amp;"'"</f>
        <v>''</v>
      </c>
      <c r="N97" s="74" t="s">
        <v>497</v>
      </c>
      <c r="O97" s="49" t="str">
        <f t="shared" si="6"/>
        <v>'COMMON'</v>
      </c>
      <c r="P97" s="69" t="s">
        <v>449</v>
      </c>
      <c r="Q97" s="49" t="str">
        <f t="shared" si="7"/>
        <v>'COMMON'</v>
      </c>
      <c r="R97" s="49" t="str">
        <f t="shared" si="7"/>
        <v>'COMMON'</v>
      </c>
      <c r="S97" s="69" t="s">
        <v>449</v>
      </c>
      <c r="T97" s="49" t="str">
        <f t="shared" si="8"/>
        <v>'COMMON'</v>
      </c>
      <c r="U97" s="67"/>
      <c r="W97"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('80001','1208',NULL,'0','0','','','','','0','','0','COMMON',CURRENT_TIMESTAMP,'COMMON','COMMON',CURRENT_TIMESTAMP,'COMMON');</v>
      </c>
      <c r="X97" s="67"/>
      <c r="Y97" s="67"/>
      <c r="Z97" s="67"/>
      <c r="AA97" t="b">
        <f>INT(No.4＿区画状況一覧!E94)=INT(No.5＿契約者【データ】!E93)</f>
        <v>1</v>
      </c>
    </row>
    <row r="98" spans="1:27" ht="18" customHeight="1">
      <c r="A98" s="67"/>
      <c r="B98" s="49">
        <f t="shared" si="5"/>
        <v>92</v>
      </c>
      <c r="C98" s="73" t="str">
        <f>"'"&amp;プロジェクトデータ!$C$4&amp;"'"</f>
        <v>'80001'</v>
      </c>
      <c r="D98" s="42" t="str">
        <f>"'"&amp;TRIM(No.4＿区画状況一覧!E95)&amp;"'"</f>
        <v>'1301'</v>
      </c>
      <c r="E98" s="78" t="s">
        <v>448</v>
      </c>
      <c r="F98" s="74" t="s">
        <v>497</v>
      </c>
      <c r="G98" s="74" t="s">
        <v>497</v>
      </c>
      <c r="H98" s="79" t="str">
        <f>"'"&amp;IF(No.4＿区画状況一覧!K95="","",TRIM(No.4＿区画状況一覧!K95))&amp;"'"</f>
        <v>''</v>
      </c>
      <c r="I98" s="79" t="str">
        <f>"'"&amp;IF(No.4＿区画状況一覧!L95="","",TRIM(No.4＿区画状況一覧!L95))&amp;"'"</f>
        <v>''</v>
      </c>
      <c r="J98" s="79" t="str">
        <f>"'"&amp;IF(No.4＿区画状況一覧!I95="","",TRIM(No.4＿区画状況一覧!I95))&amp;"'"</f>
        <v>''</v>
      </c>
      <c r="K98" s="79" t="str">
        <f>"'"&amp;IF(No.4＿区画状況一覧!J95="","",TRIM(No.4＿区画状況一覧!J95))&amp;"'"</f>
        <v>''</v>
      </c>
      <c r="L98" s="42" t="str">
        <f>"'"&amp;IF(No.5＿契約者【データ】!AK94="",0,1)&amp;"'"</f>
        <v>'0'</v>
      </c>
      <c r="M98" s="78" t="str">
        <f>"'"&amp;IF(No.5＿契約者【データ】!AG94="","",IF(No.5＿契約者【データ】!E94=No.5＿契約者【データ】!AG94,"",No.5＿契約者【データ】!E94))&amp;"'"</f>
        <v>''</v>
      </c>
      <c r="N98" s="74" t="s">
        <v>497</v>
      </c>
      <c r="O98" s="49" t="str">
        <f t="shared" si="6"/>
        <v>'COMMON'</v>
      </c>
      <c r="P98" s="69" t="s">
        <v>449</v>
      </c>
      <c r="Q98" s="49" t="str">
        <f t="shared" si="7"/>
        <v>'COMMON'</v>
      </c>
      <c r="R98" s="49" t="str">
        <f t="shared" si="7"/>
        <v>'COMMON'</v>
      </c>
      <c r="S98" s="69" t="s">
        <v>449</v>
      </c>
      <c r="T98" s="49" t="str">
        <f t="shared" si="8"/>
        <v>'COMMON'</v>
      </c>
      <c r="U98" s="67"/>
      <c r="W98"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('80001','1301',NULL,'0','0','','','','','0','','0','COMMON',CURRENT_TIMESTAMP,'COMMON','COMMON',CURRENT_TIMESTAMP,'COMMON');</v>
      </c>
      <c r="X98" s="67"/>
      <c r="Y98" s="67"/>
      <c r="Z98" s="67"/>
      <c r="AA98" t="b">
        <f>INT(No.4＿区画状況一覧!E95)=INT(No.5＿契約者【データ】!E94)</f>
        <v>1</v>
      </c>
    </row>
    <row r="99" spans="1:27" ht="18" customHeight="1">
      <c r="A99" s="67"/>
      <c r="B99" s="49">
        <f t="shared" si="5"/>
        <v>93</v>
      </c>
      <c r="C99" s="73" t="str">
        <f>"'"&amp;プロジェクトデータ!$C$4&amp;"'"</f>
        <v>'80001'</v>
      </c>
      <c r="D99" s="42" t="str">
        <f>"'"&amp;TRIM(No.4＿区画状況一覧!E96)&amp;"'"</f>
        <v>'1302'</v>
      </c>
      <c r="E99" s="78" t="s">
        <v>448</v>
      </c>
      <c r="F99" s="74" t="s">
        <v>497</v>
      </c>
      <c r="G99" s="74" t="s">
        <v>497</v>
      </c>
      <c r="H99" s="79" t="str">
        <f>"'"&amp;IF(No.4＿区画状況一覧!K96="","",TRIM(No.4＿区画状況一覧!K96))&amp;"'"</f>
        <v>''</v>
      </c>
      <c r="I99" s="79" t="str">
        <f>"'"&amp;IF(No.4＿区画状況一覧!L96="","",TRIM(No.4＿区画状況一覧!L96))&amp;"'"</f>
        <v>''</v>
      </c>
      <c r="J99" s="79" t="str">
        <f>"'"&amp;IF(No.4＿区画状況一覧!I96="","",TRIM(No.4＿区画状況一覧!I96))&amp;"'"</f>
        <v>''</v>
      </c>
      <c r="K99" s="79" t="str">
        <f>"'"&amp;IF(No.4＿区画状況一覧!J96="","",TRIM(No.4＿区画状況一覧!J96))&amp;"'"</f>
        <v>''</v>
      </c>
      <c r="L99" s="42" t="str">
        <f>"'"&amp;IF(No.5＿契約者【データ】!AK95="",0,1)&amp;"'"</f>
        <v>'0'</v>
      </c>
      <c r="M99" s="78" t="str">
        <f>"'"&amp;IF(No.5＿契約者【データ】!AG95="","",IF(No.5＿契約者【データ】!E95=No.5＿契約者【データ】!AG95,"",No.5＿契約者【データ】!E95))&amp;"'"</f>
        <v>''</v>
      </c>
      <c r="N99" s="74" t="s">
        <v>497</v>
      </c>
      <c r="O99" s="49" t="str">
        <f t="shared" si="6"/>
        <v>'COMMON'</v>
      </c>
      <c r="P99" s="69" t="s">
        <v>449</v>
      </c>
      <c r="Q99" s="49" t="str">
        <f t="shared" si="7"/>
        <v>'COMMON'</v>
      </c>
      <c r="R99" s="49" t="str">
        <f t="shared" si="7"/>
        <v>'COMMON'</v>
      </c>
      <c r="S99" s="69" t="s">
        <v>449</v>
      </c>
      <c r="T99" s="49" t="str">
        <f t="shared" si="8"/>
        <v>'COMMON'</v>
      </c>
      <c r="U99" s="67"/>
      <c r="W99"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('80001','1302',NULL,'0','0','','','','','0','','0','COMMON',CURRENT_TIMESTAMP,'COMMON','COMMON',CURRENT_TIMESTAMP,'COMMON');</v>
      </c>
      <c r="X99" s="67"/>
      <c r="Y99" s="67"/>
      <c r="Z99" s="67"/>
      <c r="AA99" t="b">
        <f>INT(No.4＿区画状況一覧!E96)=INT(No.5＿契約者【データ】!E95)</f>
        <v>1</v>
      </c>
    </row>
    <row r="100" spans="1:27" ht="18" customHeight="1">
      <c r="A100" s="67"/>
      <c r="B100" s="49">
        <f t="shared" si="5"/>
        <v>94</v>
      </c>
      <c r="C100" s="73" t="str">
        <f>"'"&amp;プロジェクトデータ!$C$4&amp;"'"</f>
        <v>'80001'</v>
      </c>
      <c r="D100" s="42" t="str">
        <f>"'"&amp;TRIM(No.4＿区画状況一覧!E97)&amp;"'"</f>
        <v>'1303'</v>
      </c>
      <c r="E100" s="78" t="s">
        <v>448</v>
      </c>
      <c r="F100" s="74" t="s">
        <v>497</v>
      </c>
      <c r="G100" s="74" t="s">
        <v>497</v>
      </c>
      <c r="H100" s="79" t="str">
        <f>"'"&amp;IF(No.4＿区画状況一覧!K97="","",TRIM(No.4＿区画状況一覧!K97))&amp;"'"</f>
        <v>''</v>
      </c>
      <c r="I100" s="79" t="str">
        <f>"'"&amp;IF(No.4＿区画状況一覧!L97="","",TRIM(No.4＿区画状況一覧!L97))&amp;"'"</f>
        <v>''</v>
      </c>
      <c r="J100" s="79" t="str">
        <f>"'"&amp;IF(No.4＿区画状況一覧!I97="","",TRIM(No.4＿区画状況一覧!I97))&amp;"'"</f>
        <v>''</v>
      </c>
      <c r="K100" s="79" t="str">
        <f>"'"&amp;IF(No.4＿区画状況一覧!J97="","",TRIM(No.4＿区画状況一覧!J97))&amp;"'"</f>
        <v>''</v>
      </c>
      <c r="L100" s="42" t="str">
        <f>"'"&amp;IF(No.5＿契約者【データ】!AK96="",0,1)&amp;"'"</f>
        <v>'0'</v>
      </c>
      <c r="M100" s="78" t="str">
        <f>"'"&amp;IF(No.5＿契約者【データ】!AG96="","",IF(No.5＿契約者【データ】!E96=No.5＿契約者【データ】!AG96,"",No.5＿契約者【データ】!E96))&amp;"'"</f>
        <v>''</v>
      </c>
      <c r="N100" s="74" t="s">
        <v>497</v>
      </c>
      <c r="O100" s="49" t="str">
        <f t="shared" si="6"/>
        <v>'COMMON'</v>
      </c>
      <c r="P100" s="69" t="s">
        <v>449</v>
      </c>
      <c r="Q100" s="49" t="str">
        <f t="shared" si="7"/>
        <v>'COMMON'</v>
      </c>
      <c r="R100" s="49" t="str">
        <f t="shared" si="7"/>
        <v>'COMMON'</v>
      </c>
      <c r="S100" s="69" t="s">
        <v>449</v>
      </c>
      <c r="T100" s="49" t="str">
        <f t="shared" si="8"/>
        <v>'COMMON'</v>
      </c>
      <c r="U100" s="67"/>
      <c r="W100"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('80001','1303',NULL,'0','0','','','','','0','','0','COMMON',CURRENT_TIMESTAMP,'COMMON','COMMON',CURRENT_TIMESTAMP,'COMMON');</v>
      </c>
      <c r="X100" s="67"/>
      <c r="Y100" s="67"/>
      <c r="Z100" s="67"/>
      <c r="AA100" t="b">
        <f>INT(No.4＿区画状況一覧!E97)=INT(No.5＿契約者【データ】!E96)</f>
        <v>1</v>
      </c>
    </row>
    <row r="101" spans="1:27" ht="18" customHeight="1">
      <c r="A101" s="67"/>
      <c r="B101" s="49">
        <f t="shared" si="5"/>
        <v>95</v>
      </c>
      <c r="C101" s="73" t="str">
        <f>"'"&amp;プロジェクトデータ!$C$4&amp;"'"</f>
        <v>'80001'</v>
      </c>
      <c r="D101" s="42" t="str">
        <f>"'"&amp;TRIM(No.4＿区画状況一覧!E98)&amp;"'"</f>
        <v>'1304'</v>
      </c>
      <c r="E101" s="78" t="s">
        <v>448</v>
      </c>
      <c r="F101" s="74" t="s">
        <v>497</v>
      </c>
      <c r="G101" s="74" t="s">
        <v>497</v>
      </c>
      <c r="H101" s="79" t="str">
        <f>"'"&amp;IF(No.4＿区画状況一覧!K98="","",TRIM(No.4＿区画状況一覧!K98))&amp;"'"</f>
        <v>''</v>
      </c>
      <c r="I101" s="79" t="str">
        <f>"'"&amp;IF(No.4＿区画状況一覧!L98="","",TRIM(No.4＿区画状況一覧!L98))&amp;"'"</f>
        <v>''</v>
      </c>
      <c r="J101" s="79" t="str">
        <f>"'"&amp;IF(No.4＿区画状況一覧!I98="","",TRIM(No.4＿区画状況一覧!I98))&amp;"'"</f>
        <v>''</v>
      </c>
      <c r="K101" s="79" t="str">
        <f>"'"&amp;IF(No.4＿区画状況一覧!J98="","",TRIM(No.4＿区画状況一覧!J98))&amp;"'"</f>
        <v>''</v>
      </c>
      <c r="L101" s="42" t="str">
        <f>"'"&amp;IF(No.5＿契約者【データ】!AK97="",0,1)&amp;"'"</f>
        <v>'0'</v>
      </c>
      <c r="M101" s="78" t="str">
        <f>"'"&amp;IF(No.5＿契約者【データ】!AG97="","",IF(No.5＿契約者【データ】!E97=No.5＿契約者【データ】!AG97,"",No.5＿契約者【データ】!E97))&amp;"'"</f>
        <v>''</v>
      </c>
      <c r="N101" s="74" t="s">
        <v>497</v>
      </c>
      <c r="O101" s="49" t="str">
        <f t="shared" si="6"/>
        <v>'COMMON'</v>
      </c>
      <c r="P101" s="69" t="s">
        <v>449</v>
      </c>
      <c r="Q101" s="49" t="str">
        <f t="shared" si="7"/>
        <v>'COMMON'</v>
      </c>
      <c r="R101" s="49" t="str">
        <f t="shared" si="7"/>
        <v>'COMMON'</v>
      </c>
      <c r="S101" s="69" t="s">
        <v>449</v>
      </c>
      <c r="T101" s="49" t="str">
        <f t="shared" si="8"/>
        <v>'COMMON'</v>
      </c>
      <c r="U101" s="67"/>
      <c r="W101"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('80001','1304',NULL,'0','0','','','','','0','','0','COMMON',CURRENT_TIMESTAMP,'COMMON','COMMON',CURRENT_TIMESTAMP,'COMMON');</v>
      </c>
      <c r="X101" s="67"/>
      <c r="Y101" s="67"/>
      <c r="Z101" s="67"/>
      <c r="AA101" t="b">
        <f>INT(No.4＿区画状況一覧!E98)=INT(No.5＿契約者【データ】!E97)</f>
        <v>1</v>
      </c>
    </row>
    <row r="102" spans="1:27" ht="18" customHeight="1">
      <c r="A102" s="67"/>
      <c r="B102" s="49">
        <f t="shared" si="5"/>
        <v>96</v>
      </c>
      <c r="C102" s="73" t="str">
        <f>"'"&amp;プロジェクトデータ!$C$4&amp;"'"</f>
        <v>'80001'</v>
      </c>
      <c r="D102" s="42" t="str">
        <f>"'"&amp;TRIM(No.4＿区画状況一覧!E99)&amp;"'"</f>
        <v>'1305'</v>
      </c>
      <c r="E102" s="78" t="s">
        <v>448</v>
      </c>
      <c r="F102" s="74" t="s">
        <v>497</v>
      </c>
      <c r="G102" s="74" t="s">
        <v>497</v>
      </c>
      <c r="H102" s="79" t="str">
        <f>"'"&amp;IF(No.4＿区画状況一覧!K99="","",TRIM(No.4＿区画状況一覧!K99))&amp;"'"</f>
        <v>''</v>
      </c>
      <c r="I102" s="79" t="str">
        <f>"'"&amp;IF(No.4＿区画状況一覧!L99="","",TRIM(No.4＿区画状況一覧!L99))&amp;"'"</f>
        <v>''</v>
      </c>
      <c r="J102" s="79" t="str">
        <f>"'"&amp;IF(No.4＿区画状況一覧!I99="","",TRIM(No.4＿区画状況一覧!I99))&amp;"'"</f>
        <v>''</v>
      </c>
      <c r="K102" s="79" t="str">
        <f>"'"&amp;IF(No.4＿区画状況一覧!J99="","",TRIM(No.4＿区画状況一覧!J99))&amp;"'"</f>
        <v>''</v>
      </c>
      <c r="L102" s="42" t="str">
        <f>"'"&amp;IF(No.5＿契約者【データ】!AK98="",0,1)&amp;"'"</f>
        <v>'0'</v>
      </c>
      <c r="M102" s="78" t="str">
        <f>"'"&amp;IF(No.5＿契約者【データ】!AG98="","",IF(No.5＿契約者【データ】!E98=No.5＿契約者【データ】!AG98,"",No.5＿契約者【データ】!E98))&amp;"'"</f>
        <v>''</v>
      </c>
      <c r="N102" s="74" t="s">
        <v>497</v>
      </c>
      <c r="O102" s="49" t="str">
        <f t="shared" si="6"/>
        <v>'COMMON'</v>
      </c>
      <c r="P102" s="69" t="s">
        <v>449</v>
      </c>
      <c r="Q102" s="49" t="str">
        <f t="shared" si="7"/>
        <v>'COMMON'</v>
      </c>
      <c r="R102" s="49" t="str">
        <f t="shared" si="7"/>
        <v>'COMMON'</v>
      </c>
      <c r="S102" s="69" t="s">
        <v>449</v>
      </c>
      <c r="T102" s="49" t="str">
        <f t="shared" si="8"/>
        <v>'COMMON'</v>
      </c>
      <c r="U102" s="67"/>
      <c r="W102"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('80001','1305',NULL,'0','0','','','','','0','','0','COMMON',CURRENT_TIMESTAMP,'COMMON','COMMON',CURRENT_TIMESTAMP,'COMMON');</v>
      </c>
      <c r="X102" s="67"/>
      <c r="Y102" s="67"/>
      <c r="Z102" s="67"/>
      <c r="AA102" t="b">
        <f>INT(No.4＿区画状況一覧!E99)=INT(No.5＿契約者【データ】!E98)</f>
        <v>1</v>
      </c>
    </row>
    <row r="103" spans="1:27" ht="18" customHeight="1">
      <c r="A103" s="67"/>
      <c r="B103" s="49">
        <f t="shared" si="5"/>
        <v>97</v>
      </c>
      <c r="C103" s="73" t="str">
        <f>"'"&amp;プロジェクトデータ!$C$4&amp;"'"</f>
        <v>'80001'</v>
      </c>
      <c r="D103" s="42" t="str">
        <f>"'"&amp;TRIM(No.4＿区画状況一覧!E100)&amp;"'"</f>
        <v>'1306'</v>
      </c>
      <c r="E103" s="78" t="s">
        <v>448</v>
      </c>
      <c r="F103" s="74" t="s">
        <v>497</v>
      </c>
      <c r="G103" s="74" t="s">
        <v>497</v>
      </c>
      <c r="H103" s="79" t="str">
        <f>"'"&amp;IF(No.4＿区画状況一覧!K100="","",TRIM(No.4＿区画状況一覧!K100))&amp;"'"</f>
        <v>''</v>
      </c>
      <c r="I103" s="79" t="str">
        <f>"'"&amp;IF(No.4＿区画状況一覧!L100="","",TRIM(No.4＿区画状況一覧!L100))&amp;"'"</f>
        <v>''</v>
      </c>
      <c r="J103" s="79" t="str">
        <f>"'"&amp;IF(No.4＿区画状況一覧!I100="","",TRIM(No.4＿区画状況一覧!I100))&amp;"'"</f>
        <v>''</v>
      </c>
      <c r="K103" s="79" t="str">
        <f>"'"&amp;IF(No.4＿区画状況一覧!J100="","",TRIM(No.4＿区画状況一覧!J100))&amp;"'"</f>
        <v>''</v>
      </c>
      <c r="L103" s="42" t="str">
        <f>"'"&amp;IF(No.5＿契約者【データ】!AK99="",0,1)&amp;"'"</f>
        <v>'0'</v>
      </c>
      <c r="M103" s="78" t="str">
        <f>"'"&amp;IF(No.5＿契約者【データ】!AG99="","",IF(No.5＿契約者【データ】!E99=No.5＿契約者【データ】!AG99,"",No.5＿契約者【データ】!E99))&amp;"'"</f>
        <v>''</v>
      </c>
      <c r="N103" s="74" t="s">
        <v>497</v>
      </c>
      <c r="O103" s="49" t="str">
        <f t="shared" si="6"/>
        <v>'COMMON'</v>
      </c>
      <c r="P103" s="69" t="s">
        <v>449</v>
      </c>
      <c r="Q103" s="49" t="str">
        <f t="shared" si="7"/>
        <v>'COMMON'</v>
      </c>
      <c r="R103" s="49" t="str">
        <f t="shared" si="7"/>
        <v>'COMMON'</v>
      </c>
      <c r="S103" s="69" t="s">
        <v>449</v>
      </c>
      <c r="T103" s="49" t="str">
        <f t="shared" si="8"/>
        <v>'COMMON'</v>
      </c>
      <c r="U103" s="67"/>
      <c r="W103"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('80001','1306',NULL,'0','0','','','','','0','','0','COMMON',CURRENT_TIMESTAMP,'COMMON','COMMON',CURRENT_TIMESTAMP,'COMMON');</v>
      </c>
      <c r="X103" s="67"/>
      <c r="Y103" s="67"/>
      <c r="Z103" s="67"/>
      <c r="AA103" t="b">
        <f>INT(No.4＿区画状況一覧!E100)=INT(No.5＿契約者【データ】!E99)</f>
        <v>1</v>
      </c>
    </row>
    <row r="104" spans="1:27" ht="18" customHeight="1">
      <c r="A104" s="67"/>
      <c r="B104" s="49">
        <f t="shared" si="5"/>
        <v>98</v>
      </c>
      <c r="C104" s="73" t="str">
        <f>"'"&amp;プロジェクトデータ!$C$4&amp;"'"</f>
        <v>'80001'</v>
      </c>
      <c r="D104" s="42" t="str">
        <f>"'"&amp;TRIM(No.4＿区画状況一覧!E101)&amp;"'"</f>
        <v>'1307'</v>
      </c>
      <c r="E104" s="78" t="s">
        <v>448</v>
      </c>
      <c r="F104" s="74" t="s">
        <v>497</v>
      </c>
      <c r="G104" s="74" t="s">
        <v>497</v>
      </c>
      <c r="H104" s="79" t="str">
        <f>"'"&amp;IF(No.4＿区画状況一覧!K101="","",TRIM(No.4＿区画状況一覧!K101))&amp;"'"</f>
        <v>''</v>
      </c>
      <c r="I104" s="79" t="str">
        <f>"'"&amp;IF(No.4＿区画状況一覧!L101="","",TRIM(No.4＿区画状況一覧!L101))&amp;"'"</f>
        <v>''</v>
      </c>
      <c r="J104" s="79" t="str">
        <f>"'"&amp;IF(No.4＿区画状況一覧!I101="","",TRIM(No.4＿区画状況一覧!I101))&amp;"'"</f>
        <v>''</v>
      </c>
      <c r="K104" s="79" t="str">
        <f>"'"&amp;IF(No.4＿区画状況一覧!J101="","",TRIM(No.4＿区画状況一覧!J101))&amp;"'"</f>
        <v>''</v>
      </c>
      <c r="L104" s="42" t="str">
        <f>"'"&amp;IF(No.5＿契約者【データ】!AK100="",0,1)&amp;"'"</f>
        <v>'0'</v>
      </c>
      <c r="M104" s="78" t="str">
        <f>"'"&amp;IF(No.5＿契約者【データ】!AG100="","", IF(No.5＿契約者【データ】!E100=No.5＿契約者【データ】!AG100,"",No.5＿契約者【データ】!E100))&amp;"'"</f>
        <v>''</v>
      </c>
      <c r="N104" s="74" t="s">
        <v>497</v>
      </c>
      <c r="O104" s="49" t="str">
        <f t="shared" si="6"/>
        <v>'COMMON'</v>
      </c>
      <c r="P104" s="69" t="s">
        <v>449</v>
      </c>
      <c r="Q104" s="49" t="str">
        <f t="shared" si="7"/>
        <v>'COMMON'</v>
      </c>
      <c r="R104" s="49" t="str">
        <f t="shared" si="7"/>
        <v>'COMMON'</v>
      </c>
      <c r="S104" s="69" t="s">
        <v>449</v>
      </c>
      <c r="T104" s="49" t="str">
        <f t="shared" si="8"/>
        <v>'COMMON'</v>
      </c>
      <c r="U104" s="67"/>
      <c r="W104"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('80001','1307',NULL,'0','0','','','','','0','','0','COMMON',CURRENT_TIMESTAMP,'COMMON','COMMON',CURRENT_TIMESTAMP,'COMMON');</v>
      </c>
      <c r="X104" s="67"/>
      <c r="Y104" s="67"/>
      <c r="Z104" s="67"/>
      <c r="AA104" t="b">
        <f>INT(No.4＿区画状況一覧!E101)=INT(No.5＿契約者【データ】!E100)</f>
        <v>1</v>
      </c>
    </row>
    <row r="105" spans="1:27" ht="18" customHeight="1">
      <c r="A105" s="67"/>
      <c r="B105" s="49">
        <f t="shared" si="5"/>
        <v>99</v>
      </c>
      <c r="C105" s="73" t="str">
        <f>"'"&amp;プロジェクトデータ!$C$4&amp;"'"</f>
        <v>'80001'</v>
      </c>
      <c r="D105" s="42" t="str">
        <f>"'"&amp;TRIM(No.4＿区画状況一覧!E102)&amp;"'"</f>
        <v>'1308'</v>
      </c>
      <c r="E105" s="78" t="s">
        <v>448</v>
      </c>
      <c r="F105" s="74" t="s">
        <v>497</v>
      </c>
      <c r="G105" s="74" t="s">
        <v>497</v>
      </c>
      <c r="H105" s="79" t="str">
        <f>"'"&amp;IF(No.4＿区画状況一覧!K102="","",TRIM(No.4＿区画状況一覧!K102))&amp;"'"</f>
        <v>''</v>
      </c>
      <c r="I105" s="79" t="str">
        <f>"'"&amp;IF(No.4＿区画状況一覧!L102="","",TRIM(No.4＿区画状況一覧!L102))&amp;"'"</f>
        <v>''</v>
      </c>
      <c r="J105" s="79" t="str">
        <f>"'"&amp;IF(No.4＿区画状況一覧!I102="","",TRIM(No.4＿区画状況一覧!I102))&amp;"'"</f>
        <v>''</v>
      </c>
      <c r="K105" s="79" t="str">
        <f>"'"&amp;IF(No.4＿区画状況一覧!J102="","",TRIM(No.4＿区画状況一覧!J102))&amp;"'"</f>
        <v>''</v>
      </c>
      <c r="L105" s="42" t="str">
        <f>"'"&amp;IF(No.5＿契約者【データ】!AK101="",0,1)&amp;"'"</f>
        <v>'0'</v>
      </c>
      <c r="M105" s="78" t="str">
        <f>"'"&amp;IF(No.5＿契約者【データ】!AG101="","",IF(No.5＿契約者【データ】!E101=No.5＿契約者【データ】!AG101,"",No.5＿契約者【データ】!E101))&amp;"'"</f>
        <v>''</v>
      </c>
      <c r="N105" s="74" t="s">
        <v>497</v>
      </c>
      <c r="O105" s="49" t="str">
        <f t="shared" si="6"/>
        <v>'COMMON'</v>
      </c>
      <c r="P105" s="69" t="s">
        <v>449</v>
      </c>
      <c r="Q105" s="49" t="str">
        <f t="shared" si="7"/>
        <v>'COMMON'</v>
      </c>
      <c r="R105" s="49" t="str">
        <f t="shared" si="7"/>
        <v>'COMMON'</v>
      </c>
      <c r="S105" s="69" t="s">
        <v>449</v>
      </c>
      <c r="T105" s="49" t="str">
        <f t="shared" si="8"/>
        <v>'COMMON'</v>
      </c>
      <c r="U105" s="67"/>
      <c r="W105"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('80001','1308',NULL,'0','0','','','','','0','','0','COMMON',CURRENT_TIMESTAMP,'COMMON','COMMON',CURRENT_TIMESTAMP,'COMMON');</v>
      </c>
      <c r="X105" s="67"/>
      <c r="Y105" s="67"/>
      <c r="Z105" s="67"/>
      <c r="AA105" t="b">
        <f>INT(No.4＿区画状況一覧!E102)=INT(No.5＿契約者【データ】!E101)</f>
        <v>1</v>
      </c>
    </row>
    <row r="106" spans="1:27" ht="18" customHeight="1">
      <c r="A106" s="67"/>
      <c r="B106" s="49">
        <f t="shared" si="5"/>
        <v>100</v>
      </c>
      <c r="C106" s="73" t="str">
        <f>"'"&amp;プロジェクトデータ!$C$4&amp;"'"</f>
        <v>'80001'</v>
      </c>
      <c r="D106" s="42" t="str">
        <f>"'"&amp;TRIM(No.4＿区画状況一覧!E103)&amp;"'"</f>
        <v>'1401'</v>
      </c>
      <c r="E106" s="78" t="s">
        <v>448</v>
      </c>
      <c r="F106" s="74" t="s">
        <v>497</v>
      </c>
      <c r="G106" s="74" t="s">
        <v>497</v>
      </c>
      <c r="H106" s="79" t="str">
        <f>"'"&amp;IF(No.4＿区画状況一覧!K103="","",TRIM(No.4＿区画状況一覧!K103))&amp;"'"</f>
        <v>''</v>
      </c>
      <c r="I106" s="79" t="str">
        <f>"'"&amp;IF(No.4＿区画状況一覧!L103="","",TRIM(No.4＿区画状況一覧!L103))&amp;"'"</f>
        <v>''</v>
      </c>
      <c r="J106" s="79" t="str">
        <f>"'"&amp;IF(No.4＿区画状況一覧!I103="","",TRIM(No.4＿区画状況一覧!I103))&amp;"'"</f>
        <v>''</v>
      </c>
      <c r="K106" s="79" t="str">
        <f>"'"&amp;IF(No.4＿区画状況一覧!J103="","",TRIM(No.4＿区画状況一覧!J103))&amp;"'"</f>
        <v>''</v>
      </c>
      <c r="L106" s="42" t="str">
        <f>"'"&amp;IF(No.5＿契約者【データ】!AK102="",0,1)&amp;"'"</f>
        <v>'0'</v>
      </c>
      <c r="M106" s="78" t="str">
        <f>"'"&amp;IF(No.5＿契約者【データ】!AG102="","",IF(No.5＿契約者【データ】!E102=No.5＿契約者【データ】!AG102,"",No.5＿契約者【データ】!E102))&amp;"'"</f>
        <v>''</v>
      </c>
      <c r="N106" s="74" t="s">
        <v>497</v>
      </c>
      <c r="O106" s="49" t="str">
        <f t="shared" si="6"/>
        <v>'COMMON'</v>
      </c>
      <c r="P106" s="69" t="s">
        <v>449</v>
      </c>
      <c r="Q106" s="49" t="str">
        <f t="shared" si="7"/>
        <v>'COMMON'</v>
      </c>
      <c r="R106" s="49" t="str">
        <f t="shared" si="7"/>
        <v>'COMMON'</v>
      </c>
      <c r="S106" s="69" t="s">
        <v>449</v>
      </c>
      <c r="T106" s="49" t="str">
        <f t="shared" si="8"/>
        <v>'COMMON'</v>
      </c>
      <c r="U106" s="67"/>
      <c r="W106"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('80001','1401',NULL,'0','0','','','','','0','','0','COMMON',CURRENT_TIMESTAMP,'COMMON','COMMON',CURRENT_TIMESTAMP,'COMMON');</v>
      </c>
      <c r="X106" s="67"/>
      <c r="Y106" s="67"/>
      <c r="Z106" s="67"/>
      <c r="AA106" t="b">
        <f>INT(No.4＿区画状況一覧!E103)=INT(No.5＿契約者【データ】!E102)</f>
        <v>1</v>
      </c>
    </row>
    <row r="107" spans="1:27" ht="18" customHeight="1">
      <c r="A107" s="67"/>
      <c r="B107" s="49">
        <f t="shared" si="5"/>
        <v>101</v>
      </c>
      <c r="C107" s="73" t="str">
        <f>"'"&amp;プロジェクトデータ!$C$4&amp;"'"</f>
        <v>'80001'</v>
      </c>
      <c r="D107" s="42" t="str">
        <f>"'"&amp;TRIM(No.4＿区画状況一覧!E104)&amp;"'"</f>
        <v>'1402'</v>
      </c>
      <c r="E107" s="78" t="s">
        <v>448</v>
      </c>
      <c r="F107" s="74" t="s">
        <v>497</v>
      </c>
      <c r="G107" s="74" t="s">
        <v>497</v>
      </c>
      <c r="H107" s="79" t="str">
        <f>"'"&amp;IF(No.4＿区画状況一覧!K104="","",TRIM(No.4＿区画状況一覧!K104))&amp;"'"</f>
        <v>''</v>
      </c>
      <c r="I107" s="79" t="str">
        <f>"'"&amp;IF(No.4＿区画状況一覧!L104="","",TRIM(No.4＿区画状況一覧!L104))&amp;"'"</f>
        <v>''</v>
      </c>
      <c r="J107" s="79" t="str">
        <f>"'"&amp;IF(No.4＿区画状況一覧!I104="","",TRIM(No.4＿区画状況一覧!I104))&amp;"'"</f>
        <v>''</v>
      </c>
      <c r="K107" s="79" t="str">
        <f>"'"&amp;IF(No.4＿区画状況一覧!J104="","",TRIM(No.4＿区画状況一覧!J104))&amp;"'"</f>
        <v>''</v>
      </c>
      <c r="L107" s="42" t="str">
        <f>"'"&amp;IF(No.5＿契約者【データ】!AK103="",0,1)&amp;"'"</f>
        <v>'0'</v>
      </c>
      <c r="M107" s="78" t="str">
        <f>"'"&amp;IF(No.5＿契約者【データ】!AG103="","",IF(No.5＿契約者【データ】!E103=No.5＿契約者【データ】!AG103,"",No.5＿契約者【データ】!E103))&amp;"'"</f>
        <v>''</v>
      </c>
      <c r="N107" s="74" t="s">
        <v>497</v>
      </c>
      <c r="O107" s="49" t="str">
        <f t="shared" si="6"/>
        <v>'COMMON'</v>
      </c>
      <c r="P107" s="69" t="s">
        <v>449</v>
      </c>
      <c r="Q107" s="49" t="str">
        <f t="shared" si="7"/>
        <v>'COMMON'</v>
      </c>
      <c r="R107" s="49" t="str">
        <f t="shared" si="7"/>
        <v>'COMMON'</v>
      </c>
      <c r="S107" s="69" t="s">
        <v>449</v>
      </c>
      <c r="T107" s="49" t="str">
        <f t="shared" si="8"/>
        <v>'COMMON'</v>
      </c>
      <c r="U107" s="67"/>
      <c r="W107"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('80001','1402',NULL,'0','0','','','','','0','','0','COMMON',CURRENT_TIMESTAMP,'COMMON','COMMON',CURRENT_TIMESTAMP,'COMMON');</v>
      </c>
      <c r="X107" s="67"/>
      <c r="Y107" s="67"/>
      <c r="Z107" s="67"/>
      <c r="AA107" t="b">
        <f>INT(No.4＿区画状況一覧!E104)=INT(No.5＿契約者【データ】!E103)</f>
        <v>1</v>
      </c>
    </row>
    <row r="108" spans="1:27" ht="18" customHeight="1">
      <c r="A108" s="67"/>
      <c r="B108" s="49">
        <f t="shared" si="5"/>
        <v>102</v>
      </c>
      <c r="C108" s="73" t="str">
        <f>"'"&amp;プロジェクトデータ!$C$4&amp;"'"</f>
        <v>'80001'</v>
      </c>
      <c r="D108" s="42" t="str">
        <f>"'"&amp;TRIM(No.4＿区画状況一覧!E105)&amp;"'"</f>
        <v>'1403'</v>
      </c>
      <c r="E108" s="78" t="s">
        <v>448</v>
      </c>
      <c r="F108" s="74" t="s">
        <v>497</v>
      </c>
      <c r="G108" s="74" t="s">
        <v>497</v>
      </c>
      <c r="H108" s="79" t="str">
        <f>"'"&amp;IF(No.4＿区画状況一覧!K105="","",TRIM(No.4＿区画状況一覧!K105))&amp;"'"</f>
        <v>''</v>
      </c>
      <c r="I108" s="79" t="str">
        <f>"'"&amp;IF(No.4＿区画状況一覧!L105="","",TRIM(No.4＿区画状況一覧!L105))&amp;"'"</f>
        <v>''</v>
      </c>
      <c r="J108" s="79" t="str">
        <f>"'"&amp;IF(No.4＿区画状況一覧!I105="","",TRIM(No.4＿区画状況一覧!I105))&amp;"'"</f>
        <v>''</v>
      </c>
      <c r="K108" s="79" t="str">
        <f>"'"&amp;IF(No.4＿区画状況一覧!J105="","",TRIM(No.4＿区画状況一覧!J105))&amp;"'"</f>
        <v>''</v>
      </c>
      <c r="L108" s="42" t="str">
        <f>"'"&amp;IF(No.5＿契約者【データ】!AK104="",0,1)&amp;"'"</f>
        <v>'0'</v>
      </c>
      <c r="M108" s="78" t="str">
        <f>"'"&amp;IF(No.5＿契約者【データ】!AG104="","",IF(No.5＿契約者【データ】!E104=No.5＿契約者【データ】!AG104,"",No.5＿契約者【データ】!E104))&amp;"'"</f>
        <v>''</v>
      </c>
      <c r="N108" s="74" t="s">
        <v>497</v>
      </c>
      <c r="O108" s="49" t="str">
        <f t="shared" si="6"/>
        <v>'COMMON'</v>
      </c>
      <c r="P108" s="69" t="s">
        <v>449</v>
      </c>
      <c r="Q108" s="49" t="str">
        <f t="shared" si="7"/>
        <v>'COMMON'</v>
      </c>
      <c r="R108" s="49" t="str">
        <f t="shared" si="7"/>
        <v>'COMMON'</v>
      </c>
      <c r="S108" s="69" t="s">
        <v>449</v>
      </c>
      <c r="T108" s="49" t="str">
        <f t="shared" si="8"/>
        <v>'COMMON'</v>
      </c>
      <c r="U108" s="67"/>
      <c r="W108"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('80001','1403',NULL,'0','0','','','','','0','','0','COMMON',CURRENT_TIMESTAMP,'COMMON','COMMON',CURRENT_TIMESTAMP,'COMMON');</v>
      </c>
      <c r="X108" s="67"/>
      <c r="Y108" s="67"/>
      <c r="Z108" s="67"/>
      <c r="AA108" t="b">
        <f>INT(No.4＿区画状況一覧!E105)=INT(No.5＿契約者【データ】!E104)</f>
        <v>1</v>
      </c>
    </row>
    <row r="109" spans="1:27" ht="18" customHeight="1">
      <c r="A109" s="67"/>
      <c r="B109" s="49">
        <f t="shared" si="5"/>
        <v>103</v>
      </c>
      <c r="C109" s="73" t="str">
        <f>"'"&amp;プロジェクトデータ!$C$4&amp;"'"</f>
        <v>'80001'</v>
      </c>
      <c r="D109" s="42" t="str">
        <f>"'"&amp;TRIM(No.4＿区画状況一覧!E106)&amp;"'"</f>
        <v>'1404'</v>
      </c>
      <c r="E109" s="78" t="s">
        <v>448</v>
      </c>
      <c r="F109" s="74" t="s">
        <v>497</v>
      </c>
      <c r="G109" s="74" t="s">
        <v>497</v>
      </c>
      <c r="H109" s="79" t="str">
        <f>"'"&amp;IF(No.4＿区画状況一覧!K106="","",TRIM(No.4＿区画状況一覧!K106))&amp;"'"</f>
        <v>''</v>
      </c>
      <c r="I109" s="79" t="str">
        <f>"'"&amp;IF(No.4＿区画状況一覧!L106="","",TRIM(No.4＿区画状況一覧!L106))&amp;"'"</f>
        <v>''</v>
      </c>
      <c r="J109" s="79" t="str">
        <f>"'"&amp;IF(No.4＿区画状況一覧!I106="","",TRIM(No.4＿区画状況一覧!I106))&amp;"'"</f>
        <v>''</v>
      </c>
      <c r="K109" s="79" t="str">
        <f>"'"&amp;IF(No.4＿区画状況一覧!J106="","",TRIM(No.4＿区画状況一覧!J106))&amp;"'"</f>
        <v>''</v>
      </c>
      <c r="L109" s="42" t="str">
        <f>"'"&amp;IF(No.5＿契約者【データ】!AK105="",0,1)&amp;"'"</f>
        <v>'0'</v>
      </c>
      <c r="M109" s="78" t="str">
        <f>"'"&amp;IF(No.5＿契約者【データ】!AG105="","",IF(No.5＿契約者【データ】!E105=No.5＿契約者【データ】!AG105,"",No.5＿契約者【データ】!E105))&amp;"'"</f>
        <v>''</v>
      </c>
      <c r="N109" s="74" t="s">
        <v>497</v>
      </c>
      <c r="O109" s="49" t="str">
        <f t="shared" si="6"/>
        <v>'COMMON'</v>
      </c>
      <c r="P109" s="69" t="s">
        <v>449</v>
      </c>
      <c r="Q109" s="49" t="str">
        <f t="shared" si="7"/>
        <v>'COMMON'</v>
      </c>
      <c r="R109" s="49" t="str">
        <f t="shared" si="7"/>
        <v>'COMMON'</v>
      </c>
      <c r="S109" s="69" t="s">
        <v>449</v>
      </c>
      <c r="T109" s="49" t="str">
        <f t="shared" si="8"/>
        <v>'COMMON'</v>
      </c>
      <c r="U109" s="67"/>
      <c r="W109"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('80001','1404',NULL,'0','0','','','','','0','','0','COMMON',CURRENT_TIMESTAMP,'COMMON','COMMON',CURRENT_TIMESTAMP,'COMMON');</v>
      </c>
      <c r="X109" s="67"/>
      <c r="Y109" s="67"/>
      <c r="Z109" s="67"/>
      <c r="AA109" t="b">
        <f>INT(No.4＿区画状況一覧!E106)=INT(No.5＿契約者【データ】!E105)</f>
        <v>1</v>
      </c>
    </row>
    <row r="110" spans="1:27" ht="18" customHeight="1">
      <c r="A110" s="67"/>
      <c r="B110" s="49">
        <f t="shared" si="5"/>
        <v>104</v>
      </c>
      <c r="C110" s="73" t="str">
        <f>"'"&amp;プロジェクトデータ!$C$4&amp;"'"</f>
        <v>'80001'</v>
      </c>
      <c r="D110" s="42" t="str">
        <f>"'"&amp;TRIM(No.4＿区画状況一覧!E107)&amp;"'"</f>
        <v>'1405'</v>
      </c>
      <c r="E110" s="78" t="s">
        <v>448</v>
      </c>
      <c r="F110" s="74" t="s">
        <v>497</v>
      </c>
      <c r="G110" s="74" t="s">
        <v>497</v>
      </c>
      <c r="H110" s="79" t="str">
        <f>"'"&amp;IF(No.4＿区画状況一覧!K107="","",TRIM(No.4＿区画状況一覧!K107))&amp;"'"</f>
        <v>''</v>
      </c>
      <c r="I110" s="79" t="str">
        <f>"'"&amp;IF(No.4＿区画状況一覧!L107="","",TRIM(No.4＿区画状況一覧!L107))&amp;"'"</f>
        <v>''</v>
      </c>
      <c r="J110" s="79" t="str">
        <f>"'"&amp;IF(No.4＿区画状況一覧!I107="","",TRIM(No.4＿区画状況一覧!I107))&amp;"'"</f>
        <v>''</v>
      </c>
      <c r="K110" s="79" t="str">
        <f>"'"&amp;IF(No.4＿区画状況一覧!J107="","",TRIM(No.4＿区画状況一覧!J107))&amp;"'"</f>
        <v>''</v>
      </c>
      <c r="L110" s="42" t="str">
        <f>"'"&amp;IF(No.5＿契約者【データ】!AK106="",0,1)&amp;"'"</f>
        <v>'0'</v>
      </c>
      <c r="M110" s="78" t="str">
        <f>"'"&amp;IF(No.5＿契約者【データ】!AG106="","",IF(No.5＿契約者【データ】!E106=No.5＿契約者【データ】!AG106,"",No.5＿契約者【データ】!E106))&amp;"'"</f>
        <v>''</v>
      </c>
      <c r="N110" s="74" t="s">
        <v>497</v>
      </c>
      <c r="O110" s="49" t="str">
        <f t="shared" si="6"/>
        <v>'COMMON'</v>
      </c>
      <c r="P110" s="69" t="s">
        <v>449</v>
      </c>
      <c r="Q110" s="49" t="str">
        <f t="shared" si="7"/>
        <v>'COMMON'</v>
      </c>
      <c r="R110" s="49" t="str">
        <f t="shared" si="7"/>
        <v>'COMMON'</v>
      </c>
      <c r="S110" s="69" t="s">
        <v>449</v>
      </c>
      <c r="T110" s="49" t="str">
        <f t="shared" si="8"/>
        <v>'COMMON'</v>
      </c>
      <c r="U110" s="67"/>
      <c r="W110"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('80001','1405',NULL,'0','0','','','','','0','','0','COMMON',CURRENT_TIMESTAMP,'COMMON','COMMON',CURRENT_TIMESTAMP,'COMMON');</v>
      </c>
      <c r="X110" s="67"/>
      <c r="Y110" s="67"/>
      <c r="Z110" s="67"/>
      <c r="AA110" t="b">
        <f>INT(No.4＿区画状況一覧!E107)=INT(No.5＿契約者【データ】!E106)</f>
        <v>1</v>
      </c>
    </row>
    <row r="111" spans="1:27" ht="18" customHeight="1">
      <c r="A111" s="67"/>
      <c r="B111" s="49">
        <f t="shared" si="5"/>
        <v>105</v>
      </c>
      <c r="C111" s="73" t="str">
        <f>"'"&amp;プロジェクトデータ!$C$4&amp;"'"</f>
        <v>'80001'</v>
      </c>
      <c r="D111" s="42" t="str">
        <f>"'"&amp;TRIM(No.4＿区画状況一覧!E108)&amp;"'"</f>
        <v>'1406'</v>
      </c>
      <c r="E111" s="78" t="s">
        <v>448</v>
      </c>
      <c r="F111" s="74" t="s">
        <v>497</v>
      </c>
      <c r="G111" s="74" t="s">
        <v>497</v>
      </c>
      <c r="H111" s="79" t="str">
        <f>"'"&amp;IF(No.4＿区画状況一覧!K108="","",TRIM(No.4＿区画状況一覧!K108))&amp;"'"</f>
        <v>''</v>
      </c>
      <c r="I111" s="79" t="str">
        <f>"'"&amp;IF(No.4＿区画状況一覧!L108="","",TRIM(No.4＿区画状況一覧!L108))&amp;"'"</f>
        <v>''</v>
      </c>
      <c r="J111" s="79" t="str">
        <f>"'"&amp;IF(No.4＿区画状況一覧!I108="","",TRIM(No.4＿区画状況一覧!I108))&amp;"'"</f>
        <v>''</v>
      </c>
      <c r="K111" s="79" t="str">
        <f>"'"&amp;IF(No.4＿区画状況一覧!J108="","",TRIM(No.4＿区画状況一覧!J108))&amp;"'"</f>
        <v>''</v>
      </c>
      <c r="L111" s="42" t="str">
        <f>"'"&amp;IF(No.5＿契約者【データ】!AK107="",0,1)&amp;"'"</f>
        <v>'0'</v>
      </c>
      <c r="M111" s="78" t="str">
        <f>"'"&amp;IF(No.5＿契約者【データ】!AG107="","",IF(No.5＿契約者【データ】!E107=No.5＿契約者【データ】!AG107,"",No.5＿契約者【データ】!E107))&amp;"'"</f>
        <v>''</v>
      </c>
      <c r="N111" s="74" t="s">
        <v>497</v>
      </c>
      <c r="O111" s="49" t="str">
        <f t="shared" si="6"/>
        <v>'COMMON'</v>
      </c>
      <c r="P111" s="69" t="s">
        <v>449</v>
      </c>
      <c r="Q111" s="49" t="str">
        <f t="shared" si="7"/>
        <v>'COMMON'</v>
      </c>
      <c r="R111" s="49" t="str">
        <f t="shared" si="7"/>
        <v>'COMMON'</v>
      </c>
      <c r="S111" s="69" t="s">
        <v>449</v>
      </c>
      <c r="T111" s="49" t="str">
        <f t="shared" si="8"/>
        <v>'COMMON'</v>
      </c>
      <c r="U111" s="67"/>
      <c r="W111"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('80001','1406',NULL,'0','0','','','','','0','','0','COMMON',CURRENT_TIMESTAMP,'COMMON','COMMON',CURRENT_TIMESTAMP,'COMMON');</v>
      </c>
      <c r="X111" s="67"/>
      <c r="Y111" s="67"/>
      <c r="Z111" s="67"/>
      <c r="AA111" t="b">
        <f>INT(No.4＿区画状況一覧!E108)=INT(No.5＿契約者【データ】!E107)</f>
        <v>1</v>
      </c>
    </row>
    <row r="112" spans="1:27" ht="18" customHeight="1">
      <c r="A112" s="67"/>
      <c r="B112" s="49">
        <f t="shared" si="5"/>
        <v>106</v>
      </c>
      <c r="C112" s="73" t="str">
        <f>"'"&amp;プロジェクトデータ!$C$4&amp;"'"</f>
        <v>'80001'</v>
      </c>
      <c r="D112" s="42" t="str">
        <f>"'"&amp;TRIM(No.4＿区画状況一覧!E109)&amp;"'"</f>
        <v>'1407'</v>
      </c>
      <c r="E112" s="78" t="s">
        <v>448</v>
      </c>
      <c r="F112" s="74" t="s">
        <v>497</v>
      </c>
      <c r="G112" s="74" t="s">
        <v>497</v>
      </c>
      <c r="H112" s="79" t="str">
        <f>"'"&amp;IF(No.4＿区画状況一覧!K109="","",TRIM(No.4＿区画状況一覧!K109))&amp;"'"</f>
        <v>''</v>
      </c>
      <c r="I112" s="79" t="str">
        <f>"'"&amp;IF(No.4＿区画状況一覧!L109="","",TRIM(No.4＿区画状況一覧!L109))&amp;"'"</f>
        <v>''</v>
      </c>
      <c r="J112" s="79" t="str">
        <f>"'"&amp;IF(No.4＿区画状況一覧!I109="","",TRIM(No.4＿区画状況一覧!I109))&amp;"'"</f>
        <v>''</v>
      </c>
      <c r="K112" s="79" t="str">
        <f>"'"&amp;IF(No.4＿区画状況一覧!J109="","",TRIM(No.4＿区画状況一覧!J109))&amp;"'"</f>
        <v>''</v>
      </c>
      <c r="L112" s="42" t="str">
        <f>"'"&amp;IF(No.5＿契約者【データ】!AK108="",0,1)&amp;"'"</f>
        <v>'0'</v>
      </c>
      <c r="M112" s="78" t="str">
        <f>"'"&amp;IF(No.5＿契約者【データ】!AG108="","",IF(No.5＿契約者【データ】!E108=No.5＿契約者【データ】!AG108,"",No.5＿契約者【データ】!E108))&amp;"'"</f>
        <v>''</v>
      </c>
      <c r="N112" s="74" t="s">
        <v>497</v>
      </c>
      <c r="O112" s="49" t="str">
        <f t="shared" si="6"/>
        <v>'COMMON'</v>
      </c>
      <c r="P112" s="69" t="s">
        <v>449</v>
      </c>
      <c r="Q112" s="49" t="str">
        <f t="shared" si="7"/>
        <v>'COMMON'</v>
      </c>
      <c r="R112" s="49" t="str">
        <f t="shared" si="7"/>
        <v>'COMMON'</v>
      </c>
      <c r="S112" s="69" t="s">
        <v>449</v>
      </c>
      <c r="T112" s="49" t="str">
        <f t="shared" si="8"/>
        <v>'COMMON'</v>
      </c>
      <c r="U112" s="67"/>
      <c r="W112"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('80001','1407',NULL,'0','0','','','','','0','','0','COMMON',CURRENT_TIMESTAMP,'COMMON','COMMON',CURRENT_TIMESTAMP,'COMMON');</v>
      </c>
      <c r="X112" s="67"/>
      <c r="Y112" s="67"/>
      <c r="Z112" s="67"/>
      <c r="AA112" t="b">
        <f>INT(No.4＿区画状況一覧!E109)=INT(No.5＿契約者【データ】!E108)</f>
        <v>1</v>
      </c>
    </row>
    <row r="113" spans="1:27" ht="18" customHeight="1">
      <c r="A113" s="67"/>
      <c r="B113" s="49">
        <f t="shared" si="5"/>
        <v>107</v>
      </c>
      <c r="C113" s="73" t="str">
        <f>"'"&amp;プロジェクトデータ!$C$4&amp;"'"</f>
        <v>'80001'</v>
      </c>
      <c r="D113" s="42" t="str">
        <f>"'"&amp;TRIM(No.4＿区画状況一覧!E110)&amp;"'"</f>
        <v>'1408'</v>
      </c>
      <c r="E113" s="78" t="s">
        <v>448</v>
      </c>
      <c r="F113" s="74" t="s">
        <v>497</v>
      </c>
      <c r="G113" s="74" t="s">
        <v>497</v>
      </c>
      <c r="H113" s="79" t="str">
        <f>"'"&amp;IF(No.4＿区画状況一覧!K110="","",TRIM(No.4＿区画状況一覧!K110))&amp;"'"</f>
        <v>''</v>
      </c>
      <c r="I113" s="79" t="str">
        <f>"'"&amp;IF(No.4＿区画状況一覧!L110="","",TRIM(No.4＿区画状況一覧!L110))&amp;"'"</f>
        <v>''</v>
      </c>
      <c r="J113" s="79" t="str">
        <f>"'"&amp;IF(No.4＿区画状況一覧!I110="","",TRIM(No.4＿区画状況一覧!I110))&amp;"'"</f>
        <v>''</v>
      </c>
      <c r="K113" s="79" t="str">
        <f>"'"&amp;IF(No.4＿区画状況一覧!J110="","",TRIM(No.4＿区画状況一覧!J110))&amp;"'"</f>
        <v>''</v>
      </c>
      <c r="L113" s="42" t="str">
        <f>"'"&amp;IF(No.5＿契約者【データ】!AK109="",0,1)&amp;"'"</f>
        <v>'0'</v>
      </c>
      <c r="M113" s="78" t="str">
        <f>"'"&amp;IF(No.5＿契約者【データ】!AG109="","",IF(No.5＿契約者【データ】!E109=No.5＿契約者【データ】!AG109,"",No.5＿契約者【データ】!E109))&amp;"'"</f>
        <v>''</v>
      </c>
      <c r="N113" s="74" t="s">
        <v>497</v>
      </c>
      <c r="O113" s="49" t="str">
        <f t="shared" si="6"/>
        <v>'COMMON'</v>
      </c>
      <c r="P113" s="69" t="s">
        <v>449</v>
      </c>
      <c r="Q113" s="49" t="str">
        <f t="shared" si="7"/>
        <v>'COMMON'</v>
      </c>
      <c r="R113" s="49" t="str">
        <f t="shared" si="7"/>
        <v>'COMMON'</v>
      </c>
      <c r="S113" s="69" t="s">
        <v>449</v>
      </c>
      <c r="T113" s="49" t="str">
        <f t="shared" si="8"/>
        <v>'COMMON'</v>
      </c>
      <c r="U113" s="67"/>
      <c r="W113" s="70" t="str">
        <f t="shared" si="9"/>
        <v>INSERT INTO CONTRACTOR_ROOM (PROJECT_ID,ROOM_NO,CONTRACTOR_ID,AM_NOT_FLG,BIND_FLG,APPLY_INFO_EMAIL_1,APPLY_INFO_EMAIL_2,APPLY_INFO_SEI,APPLY_INFO_MEI,REMINDER_DO_NO_SEND,REPRESENTATIVE_ROOM,DEL_FLAG,CREATE_PROGRAM_ID,CREATE_DATE,CREATE_USER,UPDATE_PROGRAM_ID,UPDATE_DATE,UPDATE_USER) VALUES ('80001','1408',NULL,'0','0','','','','','0','','0','COMMON',CURRENT_TIMESTAMP,'COMMON','COMMON',CURRENT_TIMESTAMP,'COMMON');</v>
      </c>
      <c r="X113" s="67"/>
      <c r="Y113" s="67"/>
      <c r="Z113" s="67"/>
      <c r="AA113" t="b">
        <f>INT(No.4＿区画状況一覧!E110)=INT(No.5＿契約者【データ】!E109)</f>
        <v>1</v>
      </c>
    </row>
    <row r="114" spans="1:27" ht="18" customHeight="1">
      <c r="A114" s="67"/>
      <c r="B114" s="49">
        <f t="shared" si="5"/>
        <v>108</v>
      </c>
      <c r="C114" s="73" t="str">
        <f>"'"&amp;プロジェクトデータ!$C$4&amp;"'"</f>
        <v>'80001'</v>
      </c>
      <c r="D114" s="42" t="str">
        <f>"'"&amp;TRIM(No.4＿区画状況一覧!E111)&amp;"'"</f>
        <v>''</v>
      </c>
      <c r="E114" s="78" t="s">
        <v>448</v>
      </c>
      <c r="F114" s="74" t="s">
        <v>497</v>
      </c>
      <c r="G114" s="74" t="s">
        <v>497</v>
      </c>
      <c r="H114" s="79" t="str">
        <f>"'"&amp;IF(No.4＿区画状況一覧!K111="","",TRIM(No.4＿区画状況一覧!K111))&amp;"'"</f>
        <v>''</v>
      </c>
      <c r="I114" s="79" t="str">
        <f>"'"&amp;IF(No.4＿区画状況一覧!L111="","",TRIM(No.4＿区画状況一覧!L111))&amp;"'"</f>
        <v>''</v>
      </c>
      <c r="J114" s="79" t="str">
        <f>"'"&amp;IF(No.4＿区画状況一覧!I111="","",TRIM(No.4＿区画状況一覧!I111))&amp;"'"</f>
        <v>''</v>
      </c>
      <c r="K114" s="79" t="str">
        <f>"'"&amp;IF(No.4＿区画状況一覧!J111="","",TRIM(No.4＿区画状況一覧!J111))&amp;"'"</f>
        <v>''</v>
      </c>
      <c r="L114" s="42" t="str">
        <f>"'"&amp;IF(No.5＿契約者【データ】!AK110="",0,1)&amp;"'"</f>
        <v>'0'</v>
      </c>
      <c r="M114" s="78" t="str">
        <f>"'"&amp;IF(No.5＿契約者【データ】!AG110="","",IF(No.5＿契約者【データ】!E110=No.5＿契約者【データ】!AG110,"",No.5＿契約者【データ】!E110))&amp;"'"</f>
        <v>''</v>
      </c>
      <c r="N114" s="74" t="s">
        <v>497</v>
      </c>
      <c r="O114" s="49" t="str">
        <f t="shared" si="6"/>
        <v>'COMMON'</v>
      </c>
      <c r="P114" s="69" t="s">
        <v>449</v>
      </c>
      <c r="Q114" s="49" t="str">
        <f t="shared" si="7"/>
        <v>'COMMON'</v>
      </c>
      <c r="R114" s="49" t="str">
        <f t="shared" si="7"/>
        <v>'COMMON'</v>
      </c>
      <c r="S114" s="69" t="s">
        <v>449</v>
      </c>
      <c r="T114" s="49" t="str">
        <f t="shared" si="8"/>
        <v>'COMMON'</v>
      </c>
      <c r="U114" s="67"/>
      <c r="W114" s="70" t="str">
        <f t="shared" si="9"/>
        <v/>
      </c>
      <c r="X114" s="67"/>
      <c r="Y114" s="67"/>
      <c r="Z114" s="67"/>
      <c r="AA114" t="b">
        <f>INT(No.4＿区画状況一覧!E111)=INT(No.5＿契約者【データ】!E110)</f>
        <v>1</v>
      </c>
    </row>
    <row r="115" spans="1:27" ht="18" customHeight="1">
      <c r="A115" s="67"/>
      <c r="B115" s="49">
        <f t="shared" si="5"/>
        <v>109</v>
      </c>
      <c r="C115" s="73" t="str">
        <f>"'"&amp;プロジェクトデータ!$C$4&amp;"'"</f>
        <v>'80001'</v>
      </c>
      <c r="D115" s="42" t="str">
        <f>"'"&amp;TRIM(No.4＿区画状況一覧!E112)&amp;"'"</f>
        <v>''</v>
      </c>
      <c r="E115" s="78" t="s">
        <v>448</v>
      </c>
      <c r="F115" s="74" t="s">
        <v>497</v>
      </c>
      <c r="G115" s="74" t="s">
        <v>497</v>
      </c>
      <c r="H115" s="79" t="str">
        <f>"'"&amp;IF(No.4＿区画状況一覧!K112="","",TRIM(No.4＿区画状況一覧!K112))&amp;"'"</f>
        <v>''</v>
      </c>
      <c r="I115" s="79" t="str">
        <f>"'"&amp;IF(No.4＿区画状況一覧!L112="","",TRIM(No.4＿区画状況一覧!L112))&amp;"'"</f>
        <v>''</v>
      </c>
      <c r="J115" s="79" t="str">
        <f>"'"&amp;IF(No.4＿区画状況一覧!I112="","",TRIM(No.4＿区画状況一覧!I112))&amp;"'"</f>
        <v>''</v>
      </c>
      <c r="K115" s="79" t="str">
        <f>"'"&amp;IF(No.4＿区画状況一覧!J112="","",TRIM(No.4＿区画状況一覧!J112))&amp;"'"</f>
        <v>''</v>
      </c>
      <c r="L115" s="42" t="str">
        <f>"'"&amp;IF(No.5＿契約者【データ】!AK111="",0,1)&amp;"'"</f>
        <v>'0'</v>
      </c>
      <c r="M115" s="78" t="str">
        <f>"'"&amp;IF(No.5＿契約者【データ】!AG111="","",IF(No.5＿契約者【データ】!E111=No.5＿契約者【データ】!AG111,"",No.5＿契約者【データ】!E111))&amp;"'"</f>
        <v>''</v>
      </c>
      <c r="N115" s="74" t="s">
        <v>497</v>
      </c>
      <c r="O115" s="49" t="str">
        <f t="shared" si="6"/>
        <v>'COMMON'</v>
      </c>
      <c r="P115" s="69" t="s">
        <v>449</v>
      </c>
      <c r="Q115" s="49" t="str">
        <f t="shared" si="7"/>
        <v>'COMMON'</v>
      </c>
      <c r="R115" s="49" t="str">
        <f t="shared" si="7"/>
        <v>'COMMON'</v>
      </c>
      <c r="S115" s="69" t="s">
        <v>449</v>
      </c>
      <c r="T115" s="49" t="str">
        <f t="shared" si="8"/>
        <v>'COMMON'</v>
      </c>
      <c r="U115" s="67"/>
      <c r="W115" s="70" t="str">
        <f t="shared" si="9"/>
        <v/>
      </c>
      <c r="X115" s="67"/>
      <c r="Y115" s="67"/>
      <c r="Z115" s="67"/>
      <c r="AA115" t="b">
        <f>INT(No.4＿区画状況一覧!E112)=INT(No.5＿契約者【データ】!E111)</f>
        <v>1</v>
      </c>
    </row>
    <row r="116" spans="1:27" ht="18" customHeight="1">
      <c r="A116" s="67"/>
      <c r="B116" s="49">
        <f t="shared" si="5"/>
        <v>110</v>
      </c>
      <c r="C116" s="73" t="str">
        <f>"'"&amp;プロジェクトデータ!$C$4&amp;"'"</f>
        <v>'80001'</v>
      </c>
      <c r="D116" s="42" t="str">
        <f>"'"&amp;TRIM(No.4＿区画状況一覧!E113)&amp;"'"</f>
        <v>''</v>
      </c>
      <c r="E116" s="78" t="s">
        <v>448</v>
      </c>
      <c r="F116" s="74" t="s">
        <v>497</v>
      </c>
      <c r="G116" s="74" t="s">
        <v>497</v>
      </c>
      <c r="H116" s="79" t="str">
        <f>"'"&amp;IF(No.4＿区画状況一覧!K113="","",TRIM(No.4＿区画状況一覧!K113))&amp;"'"</f>
        <v>''</v>
      </c>
      <c r="I116" s="79" t="str">
        <f>"'"&amp;IF(No.4＿区画状況一覧!L113="","",TRIM(No.4＿区画状況一覧!L113))&amp;"'"</f>
        <v>''</v>
      </c>
      <c r="J116" s="79" t="str">
        <f>"'"&amp;IF(No.4＿区画状況一覧!I113="","",TRIM(No.4＿区画状況一覧!I113))&amp;"'"</f>
        <v>''</v>
      </c>
      <c r="K116" s="79" t="str">
        <f>"'"&amp;IF(No.4＿区画状況一覧!J113="","",TRIM(No.4＿区画状況一覧!J113))&amp;"'"</f>
        <v>''</v>
      </c>
      <c r="L116" s="42" t="str">
        <f>"'"&amp;IF(No.5＿契約者【データ】!AK112="",0,1)&amp;"'"</f>
        <v>'0'</v>
      </c>
      <c r="M116" s="78" t="str">
        <f>"'"&amp;IF(No.5＿契約者【データ】!AG112="","",IF(No.5＿契約者【データ】!E112=No.5＿契約者【データ】!AG112,"",No.5＿契約者【データ】!E112))&amp;"'"</f>
        <v>''</v>
      </c>
      <c r="N116" s="74" t="s">
        <v>497</v>
      </c>
      <c r="O116" s="49" t="str">
        <f t="shared" si="6"/>
        <v>'COMMON'</v>
      </c>
      <c r="P116" s="69" t="s">
        <v>449</v>
      </c>
      <c r="Q116" s="49" t="str">
        <f t="shared" si="7"/>
        <v>'COMMON'</v>
      </c>
      <c r="R116" s="49" t="str">
        <f t="shared" si="7"/>
        <v>'COMMON'</v>
      </c>
      <c r="S116" s="69" t="s">
        <v>449</v>
      </c>
      <c r="T116" s="49" t="str">
        <f t="shared" si="8"/>
        <v>'COMMON'</v>
      </c>
      <c r="U116" s="67"/>
      <c r="W116" s="70" t="str">
        <f t="shared" si="9"/>
        <v/>
      </c>
      <c r="X116" s="67"/>
      <c r="Y116" s="67"/>
      <c r="Z116" s="67"/>
      <c r="AA116" t="b">
        <f>INT(No.4＿区画状況一覧!E113)=INT(No.5＿契約者【データ】!E112)</f>
        <v>1</v>
      </c>
    </row>
    <row r="117" spans="1:27" ht="18" customHeight="1">
      <c r="A117" s="67"/>
      <c r="B117" s="49">
        <f t="shared" si="5"/>
        <v>111</v>
      </c>
      <c r="C117" s="73" t="str">
        <f>"'"&amp;プロジェクトデータ!$C$4&amp;"'"</f>
        <v>'80001'</v>
      </c>
      <c r="D117" s="42" t="str">
        <f>"'"&amp;TRIM(No.4＿区画状況一覧!E114)&amp;"'"</f>
        <v>''</v>
      </c>
      <c r="E117" s="78" t="s">
        <v>448</v>
      </c>
      <c r="F117" s="74" t="s">
        <v>497</v>
      </c>
      <c r="G117" s="74" t="s">
        <v>497</v>
      </c>
      <c r="H117" s="79" t="str">
        <f>"'"&amp;IF(No.4＿区画状況一覧!K114="","",TRIM(No.4＿区画状況一覧!K114))&amp;"'"</f>
        <v>''</v>
      </c>
      <c r="I117" s="79" t="str">
        <f>"'"&amp;IF(No.4＿区画状況一覧!L114="","",TRIM(No.4＿区画状況一覧!L114))&amp;"'"</f>
        <v>''</v>
      </c>
      <c r="J117" s="79" t="str">
        <f>"'"&amp;IF(No.4＿区画状況一覧!I114="","",TRIM(No.4＿区画状況一覧!I114))&amp;"'"</f>
        <v>''</v>
      </c>
      <c r="K117" s="79" t="str">
        <f>"'"&amp;IF(No.4＿区画状況一覧!J114="","",TRIM(No.4＿区画状況一覧!J114))&amp;"'"</f>
        <v>''</v>
      </c>
      <c r="L117" s="42" t="str">
        <f>"'"&amp;IF(No.5＿契約者【データ】!AK113="",0,1)&amp;"'"</f>
        <v>'0'</v>
      </c>
      <c r="M117" s="78" t="str">
        <f>"'"&amp;IF(No.5＿契約者【データ】!AG113="","",IF(No.5＿契約者【データ】!E113=No.5＿契約者【データ】!AG113,"",No.5＿契約者【データ】!E113))&amp;"'"</f>
        <v>''</v>
      </c>
      <c r="N117" s="74" t="s">
        <v>497</v>
      </c>
      <c r="O117" s="49" t="str">
        <f t="shared" si="6"/>
        <v>'COMMON'</v>
      </c>
      <c r="P117" s="69" t="s">
        <v>449</v>
      </c>
      <c r="Q117" s="49" t="str">
        <f t="shared" si="7"/>
        <v>'COMMON'</v>
      </c>
      <c r="R117" s="49" t="str">
        <f t="shared" si="7"/>
        <v>'COMMON'</v>
      </c>
      <c r="S117" s="69" t="s">
        <v>449</v>
      </c>
      <c r="T117" s="49" t="str">
        <f t="shared" si="8"/>
        <v>'COMMON'</v>
      </c>
      <c r="U117" s="67"/>
      <c r="W117" s="70" t="str">
        <f t="shared" si="9"/>
        <v/>
      </c>
      <c r="X117" s="67"/>
      <c r="Y117" s="67"/>
      <c r="Z117" s="67"/>
      <c r="AA117" t="b">
        <f>INT(No.4＿区画状況一覧!E114)=INT(No.5＿契約者【データ】!E113)</f>
        <v>1</v>
      </c>
    </row>
    <row r="118" spans="1:27" ht="18" customHeight="1">
      <c r="A118" s="67"/>
      <c r="B118" s="49">
        <f t="shared" si="5"/>
        <v>112</v>
      </c>
      <c r="C118" s="73" t="str">
        <f>"'"&amp;プロジェクトデータ!$C$4&amp;"'"</f>
        <v>'80001'</v>
      </c>
      <c r="D118" s="42" t="str">
        <f>"'"&amp;TRIM(No.4＿区画状況一覧!E115)&amp;"'"</f>
        <v>''</v>
      </c>
      <c r="E118" s="78" t="s">
        <v>448</v>
      </c>
      <c r="F118" s="74" t="s">
        <v>497</v>
      </c>
      <c r="G118" s="74" t="s">
        <v>497</v>
      </c>
      <c r="H118" s="79" t="str">
        <f>"'"&amp;IF(No.4＿区画状況一覧!K115="","",TRIM(No.4＿区画状況一覧!K115))&amp;"'"</f>
        <v>''</v>
      </c>
      <c r="I118" s="79" t="str">
        <f>"'"&amp;IF(No.4＿区画状況一覧!L115="","",TRIM(No.4＿区画状況一覧!L115))&amp;"'"</f>
        <v>''</v>
      </c>
      <c r="J118" s="79" t="str">
        <f>"'"&amp;IF(No.4＿区画状況一覧!I115="","",TRIM(No.4＿区画状況一覧!I115))&amp;"'"</f>
        <v>''</v>
      </c>
      <c r="K118" s="79" t="str">
        <f>"'"&amp;IF(No.4＿区画状況一覧!J115="","",TRIM(No.4＿区画状況一覧!J115))&amp;"'"</f>
        <v>''</v>
      </c>
      <c r="L118" s="42" t="str">
        <f>"'"&amp;IF(No.5＿契約者【データ】!AK114="",0,1)&amp;"'"</f>
        <v>'0'</v>
      </c>
      <c r="M118" s="78" t="str">
        <f>"'"&amp;IF(No.5＿契約者【データ】!AG114="","",IF(No.5＿契約者【データ】!E114=No.5＿契約者【データ】!AG114,"",No.5＿契約者【データ】!E114))&amp;"'"</f>
        <v>''</v>
      </c>
      <c r="N118" s="74" t="s">
        <v>497</v>
      </c>
      <c r="O118" s="49" t="str">
        <f t="shared" si="6"/>
        <v>'COMMON'</v>
      </c>
      <c r="P118" s="69" t="s">
        <v>449</v>
      </c>
      <c r="Q118" s="49" t="str">
        <f t="shared" si="7"/>
        <v>'COMMON'</v>
      </c>
      <c r="R118" s="49" t="str">
        <f t="shared" si="7"/>
        <v>'COMMON'</v>
      </c>
      <c r="S118" s="69" t="s">
        <v>449</v>
      </c>
      <c r="T118" s="49" t="str">
        <f t="shared" si="8"/>
        <v>'COMMON'</v>
      </c>
      <c r="U118" s="67"/>
      <c r="W118" s="70" t="str">
        <f t="shared" si="9"/>
        <v/>
      </c>
      <c r="X118" s="67"/>
      <c r="Y118" s="67"/>
      <c r="Z118" s="67"/>
      <c r="AA118" t="b">
        <f>INT(No.4＿区画状況一覧!E115)=INT(No.5＿契約者【データ】!E114)</f>
        <v>1</v>
      </c>
    </row>
    <row r="119" spans="1:27" ht="18" customHeight="1">
      <c r="A119" s="67"/>
      <c r="B119" s="49">
        <f t="shared" si="5"/>
        <v>113</v>
      </c>
      <c r="C119" s="73" t="str">
        <f>"'"&amp;プロジェクトデータ!$C$4&amp;"'"</f>
        <v>'80001'</v>
      </c>
      <c r="D119" s="42" t="str">
        <f>"'"&amp;TRIM(No.4＿区画状況一覧!E116)&amp;"'"</f>
        <v>''</v>
      </c>
      <c r="E119" s="78" t="s">
        <v>448</v>
      </c>
      <c r="F119" s="74" t="s">
        <v>497</v>
      </c>
      <c r="G119" s="74" t="s">
        <v>497</v>
      </c>
      <c r="H119" s="79" t="str">
        <f>"'"&amp;IF(No.4＿区画状況一覧!K116="","",TRIM(No.4＿区画状況一覧!K116))&amp;"'"</f>
        <v>''</v>
      </c>
      <c r="I119" s="79" t="str">
        <f>"'"&amp;IF(No.4＿区画状況一覧!L116="","",TRIM(No.4＿区画状況一覧!L116))&amp;"'"</f>
        <v>''</v>
      </c>
      <c r="J119" s="79" t="str">
        <f>"'"&amp;IF(No.4＿区画状況一覧!I116="","",TRIM(No.4＿区画状況一覧!I116))&amp;"'"</f>
        <v>''</v>
      </c>
      <c r="K119" s="79" t="str">
        <f>"'"&amp;IF(No.4＿区画状況一覧!J116="","",TRIM(No.4＿区画状況一覧!J116))&amp;"'"</f>
        <v>''</v>
      </c>
      <c r="L119" s="42" t="str">
        <f>"'"&amp;IF(No.5＿契約者【データ】!AK115="",0,1)&amp;"'"</f>
        <v>'0'</v>
      </c>
      <c r="M119" s="78" t="str">
        <f>"'"&amp;IF(No.5＿契約者【データ】!AG115="","",IF(No.5＿契約者【データ】!E115=No.5＿契約者【データ】!AG115,"",No.5＿契約者【データ】!E115))&amp;"'"</f>
        <v>''</v>
      </c>
      <c r="N119" s="74" t="s">
        <v>497</v>
      </c>
      <c r="O119" s="49" t="str">
        <f t="shared" si="6"/>
        <v>'COMMON'</v>
      </c>
      <c r="P119" s="69" t="s">
        <v>449</v>
      </c>
      <c r="Q119" s="49" t="str">
        <f t="shared" si="7"/>
        <v>'COMMON'</v>
      </c>
      <c r="R119" s="49" t="str">
        <f t="shared" si="7"/>
        <v>'COMMON'</v>
      </c>
      <c r="S119" s="69" t="s">
        <v>449</v>
      </c>
      <c r="T119" s="49" t="str">
        <f t="shared" si="8"/>
        <v>'COMMON'</v>
      </c>
      <c r="U119" s="67"/>
      <c r="W119" s="70" t="str">
        <f t="shared" si="9"/>
        <v/>
      </c>
      <c r="X119" s="67"/>
      <c r="Y119" s="67"/>
      <c r="Z119" s="67"/>
      <c r="AA119" t="b">
        <f>INT(No.4＿区画状況一覧!E116)=INT(No.5＿契約者【データ】!E115)</f>
        <v>1</v>
      </c>
    </row>
    <row r="120" spans="1:27" ht="18" customHeight="1">
      <c r="A120" s="67"/>
      <c r="B120" s="49">
        <f t="shared" si="5"/>
        <v>114</v>
      </c>
      <c r="C120" s="73" t="str">
        <f>"'"&amp;プロジェクトデータ!$C$4&amp;"'"</f>
        <v>'80001'</v>
      </c>
      <c r="D120" s="42" t="str">
        <f>"'"&amp;TRIM(No.4＿区画状況一覧!E117)&amp;"'"</f>
        <v>''</v>
      </c>
      <c r="E120" s="78" t="s">
        <v>448</v>
      </c>
      <c r="F120" s="74" t="s">
        <v>497</v>
      </c>
      <c r="G120" s="74" t="s">
        <v>497</v>
      </c>
      <c r="H120" s="79" t="str">
        <f>"'"&amp;IF(No.4＿区画状況一覧!K117="","",TRIM(No.4＿区画状況一覧!K117))&amp;"'"</f>
        <v>''</v>
      </c>
      <c r="I120" s="79" t="str">
        <f>"'"&amp;IF(No.4＿区画状況一覧!L117="","",TRIM(No.4＿区画状況一覧!L117))&amp;"'"</f>
        <v>''</v>
      </c>
      <c r="J120" s="79" t="str">
        <f>"'"&amp;IF(No.4＿区画状況一覧!I117="","",TRIM(No.4＿区画状況一覧!I117))&amp;"'"</f>
        <v>''</v>
      </c>
      <c r="K120" s="79" t="str">
        <f>"'"&amp;IF(No.4＿区画状況一覧!J117="","",TRIM(No.4＿区画状況一覧!J117))&amp;"'"</f>
        <v>''</v>
      </c>
      <c r="L120" s="42" t="str">
        <f>"'"&amp;IF(No.5＿契約者【データ】!AK116="",0,1)&amp;"'"</f>
        <v>'0'</v>
      </c>
      <c r="M120" s="78" t="str">
        <f>"'"&amp;IF(No.5＿契約者【データ】!AG116="","",IF(No.5＿契約者【データ】!E116=No.5＿契約者【データ】!AG116,"",No.5＿契約者【データ】!E116))&amp;"'"</f>
        <v>''</v>
      </c>
      <c r="N120" s="74" t="s">
        <v>497</v>
      </c>
      <c r="O120" s="49" t="str">
        <f t="shared" si="6"/>
        <v>'COMMON'</v>
      </c>
      <c r="P120" s="69" t="s">
        <v>449</v>
      </c>
      <c r="Q120" s="49" t="str">
        <f t="shared" si="7"/>
        <v>'COMMON'</v>
      </c>
      <c r="R120" s="49" t="str">
        <f t="shared" si="7"/>
        <v>'COMMON'</v>
      </c>
      <c r="S120" s="69" t="s">
        <v>449</v>
      </c>
      <c r="T120" s="49" t="str">
        <f t="shared" si="8"/>
        <v>'COMMON'</v>
      </c>
      <c r="U120" s="67"/>
      <c r="W120" s="70" t="str">
        <f t="shared" si="9"/>
        <v/>
      </c>
      <c r="X120" s="67"/>
      <c r="Y120" s="67"/>
      <c r="Z120" s="67"/>
      <c r="AA120" t="b">
        <f>INT(No.4＿区画状況一覧!E117)=INT(No.5＿契約者【データ】!E116)</f>
        <v>1</v>
      </c>
    </row>
    <row r="121" spans="1:27" ht="18" customHeight="1">
      <c r="A121" s="67"/>
      <c r="B121" s="49">
        <f t="shared" si="5"/>
        <v>115</v>
      </c>
      <c r="C121" s="73" t="str">
        <f>"'"&amp;プロジェクトデータ!$C$4&amp;"'"</f>
        <v>'80001'</v>
      </c>
      <c r="D121" s="42" t="str">
        <f>"'"&amp;TRIM(No.4＿区画状況一覧!E118)&amp;"'"</f>
        <v>''</v>
      </c>
      <c r="E121" s="78" t="s">
        <v>448</v>
      </c>
      <c r="F121" s="74" t="s">
        <v>497</v>
      </c>
      <c r="G121" s="74" t="s">
        <v>497</v>
      </c>
      <c r="H121" s="79" t="str">
        <f>"'"&amp;IF(No.4＿区画状況一覧!K118="","",TRIM(No.4＿区画状況一覧!K118))&amp;"'"</f>
        <v>''</v>
      </c>
      <c r="I121" s="79" t="str">
        <f>"'"&amp;IF(No.4＿区画状況一覧!L118="","",TRIM(No.4＿区画状況一覧!L118))&amp;"'"</f>
        <v>''</v>
      </c>
      <c r="J121" s="79" t="str">
        <f>"'"&amp;IF(No.4＿区画状況一覧!I118="","",TRIM(No.4＿区画状況一覧!I118))&amp;"'"</f>
        <v>''</v>
      </c>
      <c r="K121" s="79" t="str">
        <f>"'"&amp;IF(No.4＿区画状況一覧!J118="","",TRIM(No.4＿区画状況一覧!J118))&amp;"'"</f>
        <v>''</v>
      </c>
      <c r="L121" s="42" t="str">
        <f>"'"&amp;IF(No.5＿契約者【データ】!AK117="",0,1)&amp;"'"</f>
        <v>'0'</v>
      </c>
      <c r="M121" s="78" t="str">
        <f>"'"&amp;IF(No.5＿契約者【データ】!AG117="","",IF(No.5＿契約者【データ】!E117=No.5＿契約者【データ】!AG117,"",No.5＿契約者【データ】!E117))&amp;"'"</f>
        <v>''</v>
      </c>
      <c r="N121" s="74" t="s">
        <v>497</v>
      </c>
      <c r="O121" s="49" t="str">
        <f t="shared" si="6"/>
        <v>'COMMON'</v>
      </c>
      <c r="P121" s="69" t="s">
        <v>449</v>
      </c>
      <c r="Q121" s="49" t="str">
        <f t="shared" si="7"/>
        <v>'COMMON'</v>
      </c>
      <c r="R121" s="49" t="str">
        <f t="shared" si="7"/>
        <v>'COMMON'</v>
      </c>
      <c r="S121" s="69" t="s">
        <v>449</v>
      </c>
      <c r="T121" s="49" t="str">
        <f t="shared" si="8"/>
        <v>'COMMON'</v>
      </c>
      <c r="U121" s="67"/>
      <c r="W121" s="70" t="str">
        <f t="shared" si="9"/>
        <v/>
      </c>
      <c r="X121" s="67"/>
      <c r="Y121" s="67"/>
      <c r="Z121" s="67"/>
      <c r="AA121" t="b">
        <f>INT(No.4＿区画状況一覧!E118)=INT(No.5＿契約者【データ】!E117)</f>
        <v>1</v>
      </c>
    </row>
    <row r="122" spans="1:27" ht="18" customHeight="1">
      <c r="A122" s="67"/>
      <c r="B122" s="49">
        <f t="shared" si="5"/>
        <v>116</v>
      </c>
      <c r="C122" s="73" t="str">
        <f>"'"&amp;プロジェクトデータ!$C$4&amp;"'"</f>
        <v>'80001'</v>
      </c>
      <c r="D122" s="42" t="str">
        <f>"'"&amp;TRIM(No.4＿区画状況一覧!E119)&amp;"'"</f>
        <v>''</v>
      </c>
      <c r="E122" s="78" t="s">
        <v>448</v>
      </c>
      <c r="F122" s="74" t="s">
        <v>497</v>
      </c>
      <c r="G122" s="74" t="s">
        <v>497</v>
      </c>
      <c r="H122" s="79" t="str">
        <f>"'"&amp;IF(No.4＿区画状況一覧!K119="","",TRIM(No.4＿区画状況一覧!K119))&amp;"'"</f>
        <v>''</v>
      </c>
      <c r="I122" s="79" t="str">
        <f>"'"&amp;IF(No.4＿区画状況一覧!L119="","",TRIM(No.4＿区画状況一覧!L119))&amp;"'"</f>
        <v>''</v>
      </c>
      <c r="J122" s="79" t="str">
        <f>"'"&amp;IF(No.4＿区画状況一覧!I119="","",TRIM(No.4＿区画状況一覧!I119))&amp;"'"</f>
        <v>''</v>
      </c>
      <c r="K122" s="79" t="str">
        <f>"'"&amp;IF(No.4＿区画状況一覧!J119="","",TRIM(No.4＿区画状況一覧!J119))&amp;"'"</f>
        <v>''</v>
      </c>
      <c r="L122" s="42" t="str">
        <f>"'"&amp;IF(No.5＿契約者【データ】!AK118="",0,1)&amp;"'"</f>
        <v>'0'</v>
      </c>
      <c r="M122" s="78" t="str">
        <f>"'"&amp;IF(No.5＿契約者【データ】!AG118="","",IF(No.5＿契約者【データ】!E118=No.5＿契約者【データ】!AG118,"",No.5＿契約者【データ】!E118))&amp;"'"</f>
        <v>''</v>
      </c>
      <c r="N122" s="74" t="s">
        <v>497</v>
      </c>
      <c r="O122" s="49" t="str">
        <f t="shared" si="6"/>
        <v>'COMMON'</v>
      </c>
      <c r="P122" s="69" t="s">
        <v>449</v>
      </c>
      <c r="Q122" s="49" t="str">
        <f t="shared" si="7"/>
        <v>'COMMON'</v>
      </c>
      <c r="R122" s="49" t="str">
        <f t="shared" si="7"/>
        <v>'COMMON'</v>
      </c>
      <c r="S122" s="69" t="s">
        <v>449</v>
      </c>
      <c r="T122" s="49" t="str">
        <f t="shared" si="8"/>
        <v>'COMMON'</v>
      </c>
      <c r="U122" s="67"/>
      <c r="W122" s="70" t="str">
        <f t="shared" si="9"/>
        <v/>
      </c>
      <c r="X122" s="67"/>
      <c r="Y122" s="67"/>
      <c r="Z122" s="67"/>
      <c r="AA122" t="b">
        <f>INT(No.4＿区画状況一覧!E119)=INT(No.5＿契約者【データ】!E118)</f>
        <v>1</v>
      </c>
    </row>
    <row r="123" spans="1:27" ht="18" customHeight="1">
      <c r="A123" s="67"/>
      <c r="B123" s="49">
        <f t="shared" si="5"/>
        <v>117</v>
      </c>
      <c r="C123" s="73" t="str">
        <f>"'"&amp;プロジェクトデータ!$C$4&amp;"'"</f>
        <v>'80001'</v>
      </c>
      <c r="D123" s="42" t="str">
        <f>"'"&amp;TRIM(No.4＿区画状況一覧!E120)&amp;"'"</f>
        <v>''</v>
      </c>
      <c r="E123" s="78" t="s">
        <v>448</v>
      </c>
      <c r="F123" s="74" t="s">
        <v>497</v>
      </c>
      <c r="G123" s="74" t="s">
        <v>497</v>
      </c>
      <c r="H123" s="79" t="str">
        <f>"'"&amp;IF(No.4＿区画状況一覧!K120="","",TRIM(No.4＿区画状況一覧!K120))&amp;"'"</f>
        <v>''</v>
      </c>
      <c r="I123" s="79" t="str">
        <f>"'"&amp;IF(No.4＿区画状況一覧!L120="","",TRIM(No.4＿区画状況一覧!L120))&amp;"'"</f>
        <v>''</v>
      </c>
      <c r="J123" s="79" t="str">
        <f>"'"&amp;IF(No.4＿区画状況一覧!I120="","",TRIM(No.4＿区画状況一覧!I120))&amp;"'"</f>
        <v>''</v>
      </c>
      <c r="K123" s="79" t="str">
        <f>"'"&amp;IF(No.4＿区画状況一覧!J120="","",TRIM(No.4＿区画状況一覧!J120))&amp;"'"</f>
        <v>''</v>
      </c>
      <c r="L123" s="42" t="str">
        <f>"'"&amp;IF(No.5＿契約者【データ】!AK119="",0,1)&amp;"'"</f>
        <v>'0'</v>
      </c>
      <c r="M123" s="78" t="str">
        <f>"'"&amp;IF(No.5＿契約者【データ】!AG119="","",IF(No.5＿契約者【データ】!E119=No.5＿契約者【データ】!AG119,"",No.5＿契約者【データ】!E119))&amp;"'"</f>
        <v>''</v>
      </c>
      <c r="N123" s="74" t="s">
        <v>497</v>
      </c>
      <c r="O123" s="49" t="str">
        <f t="shared" si="6"/>
        <v>'COMMON'</v>
      </c>
      <c r="P123" s="69" t="s">
        <v>449</v>
      </c>
      <c r="Q123" s="49" t="str">
        <f t="shared" si="7"/>
        <v>'COMMON'</v>
      </c>
      <c r="R123" s="49" t="str">
        <f t="shared" si="7"/>
        <v>'COMMON'</v>
      </c>
      <c r="S123" s="69" t="s">
        <v>449</v>
      </c>
      <c r="T123" s="49" t="str">
        <f t="shared" si="8"/>
        <v>'COMMON'</v>
      </c>
      <c r="U123" s="67"/>
      <c r="W123" s="70" t="str">
        <f t="shared" si="9"/>
        <v/>
      </c>
      <c r="X123" s="67"/>
      <c r="Y123" s="67"/>
      <c r="Z123" s="67"/>
      <c r="AA123" t="b">
        <f>INT(No.4＿区画状況一覧!E120)=INT(No.5＿契約者【データ】!E119)</f>
        <v>1</v>
      </c>
    </row>
    <row r="124" spans="1:27" ht="18" customHeight="1">
      <c r="A124" s="67"/>
      <c r="B124" s="49">
        <f t="shared" si="5"/>
        <v>118</v>
      </c>
      <c r="C124" s="73" t="str">
        <f>"'"&amp;プロジェクトデータ!$C$4&amp;"'"</f>
        <v>'80001'</v>
      </c>
      <c r="D124" s="42" t="str">
        <f>"'"&amp;TRIM(No.4＿区画状況一覧!E121)&amp;"'"</f>
        <v>''</v>
      </c>
      <c r="E124" s="78" t="s">
        <v>448</v>
      </c>
      <c r="F124" s="74" t="s">
        <v>497</v>
      </c>
      <c r="G124" s="74" t="s">
        <v>497</v>
      </c>
      <c r="H124" s="79" t="str">
        <f>"'"&amp;IF(No.4＿区画状況一覧!K121="","",TRIM(No.4＿区画状況一覧!K121))&amp;"'"</f>
        <v>''</v>
      </c>
      <c r="I124" s="79" t="str">
        <f>"'"&amp;IF(No.4＿区画状況一覧!L121="","",TRIM(No.4＿区画状況一覧!L121))&amp;"'"</f>
        <v>''</v>
      </c>
      <c r="J124" s="79" t="str">
        <f>"'"&amp;IF(No.4＿区画状況一覧!I121="","",TRIM(No.4＿区画状況一覧!I121))&amp;"'"</f>
        <v>''</v>
      </c>
      <c r="K124" s="79" t="str">
        <f>"'"&amp;IF(No.4＿区画状況一覧!J121="","",TRIM(No.4＿区画状況一覧!J121))&amp;"'"</f>
        <v>''</v>
      </c>
      <c r="L124" s="42" t="str">
        <f>"'"&amp;IF(No.5＿契約者【データ】!AK120="",0,1)&amp;"'"</f>
        <v>'0'</v>
      </c>
      <c r="M124" s="78" t="str">
        <f>"'"&amp;IF(No.5＿契約者【データ】!AG120="","",IF(No.5＿契約者【データ】!E120=No.5＿契約者【データ】!AG120,"",No.5＿契約者【データ】!E120))&amp;"'"</f>
        <v>''</v>
      </c>
      <c r="N124" s="74" t="s">
        <v>497</v>
      </c>
      <c r="O124" s="49" t="str">
        <f t="shared" si="6"/>
        <v>'COMMON'</v>
      </c>
      <c r="P124" s="69" t="s">
        <v>449</v>
      </c>
      <c r="Q124" s="49" t="str">
        <f t="shared" si="7"/>
        <v>'COMMON'</v>
      </c>
      <c r="R124" s="49" t="str">
        <f t="shared" si="7"/>
        <v>'COMMON'</v>
      </c>
      <c r="S124" s="69" t="s">
        <v>449</v>
      </c>
      <c r="T124" s="49" t="str">
        <f t="shared" si="8"/>
        <v>'COMMON'</v>
      </c>
      <c r="U124" s="67"/>
      <c r="W124" s="70" t="str">
        <f t="shared" si="9"/>
        <v/>
      </c>
      <c r="X124" s="67"/>
      <c r="Y124" s="67"/>
      <c r="Z124" s="67"/>
      <c r="AA124" t="b">
        <f>INT(No.4＿区画状況一覧!E121)=INT(No.5＿契約者【データ】!E120)</f>
        <v>1</v>
      </c>
    </row>
    <row r="125" spans="1:27" ht="18" customHeight="1">
      <c r="A125" s="67"/>
      <c r="B125" s="49">
        <f t="shared" si="5"/>
        <v>119</v>
      </c>
      <c r="C125" s="73" t="str">
        <f>"'"&amp;プロジェクトデータ!$C$4&amp;"'"</f>
        <v>'80001'</v>
      </c>
      <c r="D125" s="42" t="str">
        <f>"'"&amp;TRIM(No.4＿区画状況一覧!E122)&amp;"'"</f>
        <v>''</v>
      </c>
      <c r="E125" s="78" t="s">
        <v>448</v>
      </c>
      <c r="F125" s="74" t="s">
        <v>497</v>
      </c>
      <c r="G125" s="74" t="s">
        <v>497</v>
      </c>
      <c r="H125" s="79" t="str">
        <f>"'"&amp;IF(No.4＿区画状況一覧!K122="","",TRIM(No.4＿区画状況一覧!K122))&amp;"'"</f>
        <v>''</v>
      </c>
      <c r="I125" s="79" t="str">
        <f>"'"&amp;IF(No.4＿区画状況一覧!L122="","",TRIM(No.4＿区画状況一覧!L122))&amp;"'"</f>
        <v>''</v>
      </c>
      <c r="J125" s="79" t="str">
        <f>"'"&amp;IF(No.4＿区画状況一覧!I122="","",TRIM(No.4＿区画状況一覧!I122))&amp;"'"</f>
        <v>''</v>
      </c>
      <c r="K125" s="79" t="str">
        <f>"'"&amp;IF(No.4＿区画状況一覧!J122="","",TRIM(No.4＿区画状況一覧!J122))&amp;"'"</f>
        <v>''</v>
      </c>
      <c r="L125" s="42" t="str">
        <f>"'"&amp;IF(No.5＿契約者【データ】!AK121="",0,1)&amp;"'"</f>
        <v>'0'</v>
      </c>
      <c r="M125" s="78" t="str">
        <f>"'"&amp;IF(No.5＿契約者【データ】!AG121="","",IF(No.5＿契約者【データ】!E121=No.5＿契約者【データ】!AG121,"",No.5＿契約者【データ】!E121))&amp;"'"</f>
        <v>''</v>
      </c>
      <c r="N125" s="74" t="s">
        <v>497</v>
      </c>
      <c r="O125" s="49" t="str">
        <f t="shared" si="6"/>
        <v>'COMMON'</v>
      </c>
      <c r="P125" s="69" t="s">
        <v>449</v>
      </c>
      <c r="Q125" s="49" t="str">
        <f t="shared" si="7"/>
        <v>'COMMON'</v>
      </c>
      <c r="R125" s="49" t="str">
        <f t="shared" si="7"/>
        <v>'COMMON'</v>
      </c>
      <c r="S125" s="69" t="s">
        <v>449</v>
      </c>
      <c r="T125" s="49" t="str">
        <f t="shared" si="8"/>
        <v>'COMMON'</v>
      </c>
      <c r="U125" s="67"/>
      <c r="W125" s="70" t="str">
        <f t="shared" si="9"/>
        <v/>
      </c>
      <c r="X125" s="67"/>
      <c r="Y125" s="67"/>
      <c r="Z125" s="67"/>
      <c r="AA125" t="b">
        <f>INT(No.4＿区画状況一覧!E122)=INT(No.5＿契約者【データ】!E121)</f>
        <v>1</v>
      </c>
    </row>
    <row r="126" spans="1:27" ht="18" customHeight="1">
      <c r="A126" s="67"/>
      <c r="B126" s="49">
        <f t="shared" si="5"/>
        <v>120</v>
      </c>
      <c r="C126" s="73" t="str">
        <f>"'"&amp;プロジェクトデータ!$C$4&amp;"'"</f>
        <v>'80001'</v>
      </c>
      <c r="D126" s="42" t="str">
        <f>"'"&amp;TRIM(No.4＿区画状況一覧!E123)&amp;"'"</f>
        <v>''</v>
      </c>
      <c r="E126" s="78" t="s">
        <v>448</v>
      </c>
      <c r="F126" s="74" t="s">
        <v>497</v>
      </c>
      <c r="G126" s="74" t="s">
        <v>497</v>
      </c>
      <c r="H126" s="79" t="str">
        <f>"'"&amp;IF(No.4＿区画状況一覧!K123="","",TRIM(No.4＿区画状況一覧!K123))&amp;"'"</f>
        <v>''</v>
      </c>
      <c r="I126" s="79" t="str">
        <f>"'"&amp;IF(No.4＿区画状況一覧!L123="","",TRIM(No.4＿区画状況一覧!L123))&amp;"'"</f>
        <v>''</v>
      </c>
      <c r="J126" s="79" t="str">
        <f>"'"&amp;IF(No.4＿区画状況一覧!I123="","",TRIM(No.4＿区画状況一覧!I123))&amp;"'"</f>
        <v>''</v>
      </c>
      <c r="K126" s="79" t="str">
        <f>"'"&amp;IF(No.4＿区画状況一覧!J123="","",TRIM(No.4＿区画状況一覧!J123))&amp;"'"</f>
        <v>''</v>
      </c>
      <c r="L126" s="42" t="str">
        <f>"'"&amp;IF(No.5＿契約者【データ】!AK122="",0,1)&amp;"'"</f>
        <v>'0'</v>
      </c>
      <c r="M126" s="78" t="str">
        <f>"'"&amp;IF(No.5＿契約者【データ】!AG122="","",IF(No.5＿契約者【データ】!E122=No.5＿契約者【データ】!AG122,"",No.5＿契約者【データ】!E122))&amp;"'"</f>
        <v>''</v>
      </c>
      <c r="N126" s="74" t="s">
        <v>497</v>
      </c>
      <c r="O126" s="49" t="str">
        <f t="shared" si="6"/>
        <v>'COMMON'</v>
      </c>
      <c r="P126" s="69" t="s">
        <v>449</v>
      </c>
      <c r="Q126" s="49" t="str">
        <f t="shared" si="7"/>
        <v>'COMMON'</v>
      </c>
      <c r="R126" s="49" t="str">
        <f t="shared" si="7"/>
        <v>'COMMON'</v>
      </c>
      <c r="S126" s="69" t="s">
        <v>449</v>
      </c>
      <c r="T126" s="49" t="str">
        <f t="shared" si="8"/>
        <v>'COMMON'</v>
      </c>
      <c r="U126" s="67"/>
      <c r="W126" s="70" t="str">
        <f t="shared" si="9"/>
        <v/>
      </c>
      <c r="X126" s="67"/>
      <c r="Y126" s="67"/>
      <c r="Z126" s="67"/>
      <c r="AA126" t="b">
        <f>INT(No.4＿区画状況一覧!E123)=INT(No.5＿契約者【データ】!E122)</f>
        <v>1</v>
      </c>
    </row>
    <row r="127" spans="1:27" ht="18" customHeight="1">
      <c r="A127" s="67"/>
      <c r="B127" s="49">
        <f t="shared" si="5"/>
        <v>121</v>
      </c>
      <c r="C127" s="73" t="str">
        <f>"'"&amp;プロジェクトデータ!$C$4&amp;"'"</f>
        <v>'80001'</v>
      </c>
      <c r="D127" s="42" t="str">
        <f>"'"&amp;TRIM(No.4＿区画状況一覧!E124)&amp;"'"</f>
        <v>''</v>
      </c>
      <c r="E127" s="78" t="s">
        <v>448</v>
      </c>
      <c r="F127" s="74" t="s">
        <v>497</v>
      </c>
      <c r="G127" s="74" t="s">
        <v>497</v>
      </c>
      <c r="H127" s="79" t="str">
        <f>"'"&amp;IF(No.4＿区画状況一覧!K124="","",TRIM(No.4＿区画状況一覧!K124))&amp;"'"</f>
        <v>''</v>
      </c>
      <c r="I127" s="79" t="str">
        <f>"'"&amp;IF(No.4＿区画状況一覧!L124="","",TRIM(No.4＿区画状況一覧!L124))&amp;"'"</f>
        <v>''</v>
      </c>
      <c r="J127" s="79" t="str">
        <f>"'"&amp;IF(No.4＿区画状況一覧!I124="","",TRIM(No.4＿区画状況一覧!I124))&amp;"'"</f>
        <v>''</v>
      </c>
      <c r="K127" s="79" t="str">
        <f>"'"&amp;IF(No.4＿区画状況一覧!J124="","",TRIM(No.4＿区画状況一覧!J124))&amp;"'"</f>
        <v>''</v>
      </c>
      <c r="L127" s="42" t="str">
        <f>"'"&amp;IF(No.5＿契約者【データ】!AK123="",0,1)&amp;"'"</f>
        <v>'0'</v>
      </c>
      <c r="M127" s="78" t="str">
        <f>"'"&amp;IF(No.5＿契約者【データ】!AG123="","",IF(No.5＿契約者【データ】!E123=No.5＿契約者【データ】!AG123,"",No.5＿契約者【データ】!E123))&amp;"'"</f>
        <v>''</v>
      </c>
      <c r="N127" s="74" t="s">
        <v>497</v>
      </c>
      <c r="O127" s="49" t="str">
        <f t="shared" si="6"/>
        <v>'COMMON'</v>
      </c>
      <c r="P127" s="69" t="s">
        <v>449</v>
      </c>
      <c r="Q127" s="49" t="str">
        <f t="shared" si="7"/>
        <v>'COMMON'</v>
      </c>
      <c r="R127" s="49" t="str">
        <f t="shared" si="7"/>
        <v>'COMMON'</v>
      </c>
      <c r="S127" s="69" t="s">
        <v>449</v>
      </c>
      <c r="T127" s="49" t="str">
        <f t="shared" si="8"/>
        <v>'COMMON'</v>
      </c>
      <c r="U127" s="67"/>
      <c r="W127" s="70" t="str">
        <f t="shared" si="9"/>
        <v/>
      </c>
      <c r="X127" s="67"/>
      <c r="Y127" s="67"/>
      <c r="Z127" s="67"/>
      <c r="AA127" t="b">
        <f>INT(No.4＿区画状況一覧!E124)=INT(No.5＿契約者【データ】!E123)</f>
        <v>1</v>
      </c>
    </row>
    <row r="128" spans="1:27" ht="18" customHeight="1">
      <c r="A128" s="67"/>
      <c r="B128" s="49">
        <f t="shared" si="5"/>
        <v>122</v>
      </c>
      <c r="C128" s="73" t="str">
        <f>"'"&amp;プロジェクトデータ!$C$4&amp;"'"</f>
        <v>'80001'</v>
      </c>
      <c r="D128" s="42" t="str">
        <f>"'"&amp;TRIM(No.4＿区画状況一覧!E125)&amp;"'"</f>
        <v>''</v>
      </c>
      <c r="E128" s="78" t="s">
        <v>448</v>
      </c>
      <c r="F128" s="74" t="s">
        <v>497</v>
      </c>
      <c r="G128" s="74" t="s">
        <v>497</v>
      </c>
      <c r="H128" s="79" t="str">
        <f>"'"&amp;IF(No.4＿区画状況一覧!K125="","",TRIM(No.4＿区画状況一覧!K125))&amp;"'"</f>
        <v>''</v>
      </c>
      <c r="I128" s="79" t="str">
        <f>"'"&amp;IF(No.4＿区画状況一覧!L125="","",TRIM(No.4＿区画状況一覧!L125))&amp;"'"</f>
        <v>''</v>
      </c>
      <c r="J128" s="79" t="str">
        <f>"'"&amp;IF(No.4＿区画状況一覧!I125="","",TRIM(No.4＿区画状況一覧!I125))&amp;"'"</f>
        <v>''</v>
      </c>
      <c r="K128" s="79" t="str">
        <f>"'"&amp;IF(No.4＿区画状況一覧!J125="","",TRIM(No.4＿区画状況一覧!J125))&amp;"'"</f>
        <v>''</v>
      </c>
      <c r="L128" s="42" t="str">
        <f>"'"&amp;IF(No.5＿契約者【データ】!AK124="",0,1)&amp;"'"</f>
        <v>'0'</v>
      </c>
      <c r="M128" s="78" t="str">
        <f>"'"&amp;IF(No.5＿契約者【データ】!AG124="","",IF(No.5＿契約者【データ】!E124=No.5＿契約者【データ】!AG124,"",No.5＿契約者【データ】!E124))&amp;"'"</f>
        <v>''</v>
      </c>
      <c r="N128" s="74" t="s">
        <v>497</v>
      </c>
      <c r="O128" s="49" t="str">
        <f t="shared" si="6"/>
        <v>'COMMON'</v>
      </c>
      <c r="P128" s="69" t="s">
        <v>449</v>
      </c>
      <c r="Q128" s="49" t="str">
        <f t="shared" si="7"/>
        <v>'COMMON'</v>
      </c>
      <c r="R128" s="49" t="str">
        <f t="shared" si="7"/>
        <v>'COMMON'</v>
      </c>
      <c r="S128" s="69" t="s">
        <v>449</v>
      </c>
      <c r="T128" s="49" t="str">
        <f t="shared" si="8"/>
        <v>'COMMON'</v>
      </c>
      <c r="U128" s="67"/>
      <c r="W128" s="70" t="str">
        <f t="shared" si="9"/>
        <v/>
      </c>
      <c r="X128" s="67"/>
      <c r="Y128" s="67"/>
      <c r="Z128" s="67"/>
      <c r="AA128" t="b">
        <f>INT(No.4＿区画状況一覧!E125)=INT(No.5＿契約者【データ】!E124)</f>
        <v>1</v>
      </c>
    </row>
    <row r="129" spans="1:27" ht="18" customHeight="1">
      <c r="A129" s="67"/>
      <c r="B129" s="49">
        <f t="shared" si="5"/>
        <v>123</v>
      </c>
      <c r="C129" s="73" t="str">
        <f>"'"&amp;プロジェクトデータ!$C$4&amp;"'"</f>
        <v>'80001'</v>
      </c>
      <c r="D129" s="42" t="str">
        <f>"'"&amp;TRIM(No.4＿区画状況一覧!E126)&amp;"'"</f>
        <v>''</v>
      </c>
      <c r="E129" s="78" t="s">
        <v>448</v>
      </c>
      <c r="F129" s="74" t="s">
        <v>497</v>
      </c>
      <c r="G129" s="74" t="s">
        <v>497</v>
      </c>
      <c r="H129" s="79" t="str">
        <f>"'"&amp;IF(No.4＿区画状況一覧!K126="","",TRIM(No.4＿区画状況一覧!K126))&amp;"'"</f>
        <v>''</v>
      </c>
      <c r="I129" s="79" t="str">
        <f>"'"&amp;IF(No.4＿区画状況一覧!L126="","",TRIM(No.4＿区画状況一覧!L126))&amp;"'"</f>
        <v>''</v>
      </c>
      <c r="J129" s="79" t="str">
        <f>"'"&amp;IF(No.4＿区画状況一覧!I126="","",TRIM(No.4＿区画状況一覧!I126))&amp;"'"</f>
        <v>''</v>
      </c>
      <c r="K129" s="79" t="str">
        <f>"'"&amp;IF(No.4＿区画状況一覧!J126="","",TRIM(No.4＿区画状況一覧!J126))&amp;"'"</f>
        <v>''</v>
      </c>
      <c r="L129" s="42" t="str">
        <f>"'"&amp;IF(No.5＿契約者【データ】!AK125="",0,1)&amp;"'"</f>
        <v>'0'</v>
      </c>
      <c r="M129" s="78" t="str">
        <f>"'"&amp;IF(No.5＿契約者【データ】!AG125="","",IF(No.5＿契約者【データ】!E125=No.5＿契約者【データ】!AG125,"",No.5＿契約者【データ】!E125))&amp;"'"</f>
        <v>''</v>
      </c>
      <c r="N129" s="74" t="s">
        <v>497</v>
      </c>
      <c r="O129" s="49" t="str">
        <f t="shared" si="6"/>
        <v>'COMMON'</v>
      </c>
      <c r="P129" s="69" t="s">
        <v>449</v>
      </c>
      <c r="Q129" s="49" t="str">
        <f t="shared" si="7"/>
        <v>'COMMON'</v>
      </c>
      <c r="R129" s="49" t="str">
        <f t="shared" si="7"/>
        <v>'COMMON'</v>
      </c>
      <c r="S129" s="69" t="s">
        <v>449</v>
      </c>
      <c r="T129" s="49" t="str">
        <f t="shared" si="8"/>
        <v>'COMMON'</v>
      </c>
      <c r="U129" s="67"/>
      <c r="W129" s="70" t="str">
        <f t="shared" si="9"/>
        <v/>
      </c>
      <c r="X129" s="67"/>
      <c r="Y129" s="67"/>
      <c r="Z129" s="67"/>
      <c r="AA129" t="b">
        <f>INT(No.4＿区画状況一覧!E126)=INT(No.5＿契約者【データ】!E125)</f>
        <v>1</v>
      </c>
    </row>
    <row r="130" spans="1:27" ht="18" customHeight="1">
      <c r="A130" s="67"/>
      <c r="B130" s="49">
        <f t="shared" si="5"/>
        <v>124</v>
      </c>
      <c r="C130" s="73" t="str">
        <f>"'"&amp;プロジェクトデータ!$C$4&amp;"'"</f>
        <v>'80001'</v>
      </c>
      <c r="D130" s="42" t="str">
        <f>"'"&amp;TRIM(No.4＿区画状況一覧!E127)&amp;"'"</f>
        <v>''</v>
      </c>
      <c r="E130" s="78" t="s">
        <v>448</v>
      </c>
      <c r="F130" s="74" t="s">
        <v>497</v>
      </c>
      <c r="G130" s="74" t="s">
        <v>497</v>
      </c>
      <c r="H130" s="79" t="str">
        <f>"'"&amp;IF(No.4＿区画状況一覧!K127="","",TRIM(No.4＿区画状況一覧!K127))&amp;"'"</f>
        <v>''</v>
      </c>
      <c r="I130" s="79" t="str">
        <f>"'"&amp;IF(No.4＿区画状況一覧!L127="","",TRIM(No.4＿区画状況一覧!L127))&amp;"'"</f>
        <v>''</v>
      </c>
      <c r="J130" s="79" t="str">
        <f>"'"&amp;IF(No.4＿区画状況一覧!I127="","",TRIM(No.4＿区画状況一覧!I127))&amp;"'"</f>
        <v>''</v>
      </c>
      <c r="K130" s="79" t="str">
        <f>"'"&amp;IF(No.4＿区画状況一覧!J127="","",TRIM(No.4＿区画状況一覧!J127))&amp;"'"</f>
        <v>''</v>
      </c>
      <c r="L130" s="42" t="str">
        <f>"'"&amp;IF(No.5＿契約者【データ】!AK126="",0,1)&amp;"'"</f>
        <v>'0'</v>
      </c>
      <c r="M130" s="78" t="str">
        <f>"'"&amp;IF(No.5＿契約者【データ】!AG126="","",IF(No.5＿契約者【データ】!E126=No.5＿契約者【データ】!AG126,"",No.5＿契約者【データ】!E126))&amp;"'"</f>
        <v>''</v>
      </c>
      <c r="N130" s="74" t="s">
        <v>497</v>
      </c>
      <c r="O130" s="49" t="str">
        <f t="shared" si="6"/>
        <v>'COMMON'</v>
      </c>
      <c r="P130" s="69" t="s">
        <v>449</v>
      </c>
      <c r="Q130" s="49" t="str">
        <f t="shared" si="7"/>
        <v>'COMMON'</v>
      </c>
      <c r="R130" s="49" t="str">
        <f t="shared" si="7"/>
        <v>'COMMON'</v>
      </c>
      <c r="S130" s="69" t="s">
        <v>449</v>
      </c>
      <c r="T130" s="49" t="str">
        <f t="shared" si="8"/>
        <v>'COMMON'</v>
      </c>
      <c r="U130" s="67"/>
      <c r="W130" s="70" t="str">
        <f t="shared" si="9"/>
        <v/>
      </c>
      <c r="X130" s="67"/>
      <c r="Y130" s="67"/>
      <c r="Z130" s="67"/>
      <c r="AA130" t="b">
        <f>INT(No.4＿区画状況一覧!E127)=INT(No.5＿契約者【データ】!E126)</f>
        <v>1</v>
      </c>
    </row>
    <row r="131" spans="1:27" ht="18" customHeight="1">
      <c r="A131" s="67"/>
      <c r="B131" s="49">
        <f t="shared" si="5"/>
        <v>125</v>
      </c>
      <c r="C131" s="73" t="str">
        <f>"'"&amp;プロジェクトデータ!$C$4&amp;"'"</f>
        <v>'80001'</v>
      </c>
      <c r="D131" s="42" t="str">
        <f>"'"&amp;TRIM(No.4＿区画状況一覧!E128)&amp;"'"</f>
        <v>''</v>
      </c>
      <c r="E131" s="78" t="s">
        <v>448</v>
      </c>
      <c r="F131" s="74" t="s">
        <v>497</v>
      </c>
      <c r="G131" s="74" t="s">
        <v>497</v>
      </c>
      <c r="H131" s="79" t="str">
        <f>"'"&amp;IF(No.4＿区画状況一覧!K128="","",TRIM(No.4＿区画状況一覧!K128))&amp;"'"</f>
        <v>''</v>
      </c>
      <c r="I131" s="79" t="str">
        <f>"'"&amp;IF(No.4＿区画状況一覧!L128="","",TRIM(No.4＿区画状況一覧!L128))&amp;"'"</f>
        <v>''</v>
      </c>
      <c r="J131" s="79" t="str">
        <f>"'"&amp;IF(No.4＿区画状況一覧!I128="","",TRIM(No.4＿区画状況一覧!I128))&amp;"'"</f>
        <v>''</v>
      </c>
      <c r="K131" s="79" t="str">
        <f>"'"&amp;IF(No.4＿区画状況一覧!J128="","",TRIM(No.4＿区画状況一覧!J128))&amp;"'"</f>
        <v>''</v>
      </c>
      <c r="L131" s="42" t="str">
        <f>"'"&amp;IF(No.5＿契約者【データ】!AK127="",0,1)&amp;"'"</f>
        <v>'0'</v>
      </c>
      <c r="M131" s="78" t="str">
        <f>"'"&amp;IF(No.5＿契約者【データ】!AG127="","",IF(No.5＿契約者【データ】!E127=No.5＿契約者【データ】!AG127,"",No.5＿契約者【データ】!E127))&amp;"'"</f>
        <v>''</v>
      </c>
      <c r="N131" s="74" t="s">
        <v>497</v>
      </c>
      <c r="O131" s="49" t="str">
        <f t="shared" si="6"/>
        <v>'COMMON'</v>
      </c>
      <c r="P131" s="69" t="s">
        <v>449</v>
      </c>
      <c r="Q131" s="49" t="str">
        <f t="shared" si="7"/>
        <v>'COMMON'</v>
      </c>
      <c r="R131" s="49" t="str">
        <f t="shared" si="7"/>
        <v>'COMMON'</v>
      </c>
      <c r="S131" s="69" t="s">
        <v>449</v>
      </c>
      <c r="T131" s="49" t="str">
        <f t="shared" si="8"/>
        <v>'COMMON'</v>
      </c>
      <c r="U131" s="67"/>
      <c r="W131" s="70" t="str">
        <f t="shared" si="9"/>
        <v/>
      </c>
      <c r="X131" s="67"/>
      <c r="Y131" s="67"/>
      <c r="Z131" s="67"/>
      <c r="AA131" t="b">
        <f>INT(No.4＿区画状況一覧!E128)=INT(No.5＿契約者【データ】!E127)</f>
        <v>1</v>
      </c>
    </row>
    <row r="132" spans="1:27" ht="18" customHeight="1">
      <c r="A132" s="67"/>
      <c r="B132" s="49">
        <f t="shared" si="5"/>
        <v>126</v>
      </c>
      <c r="C132" s="73" t="str">
        <f>"'"&amp;プロジェクトデータ!$C$4&amp;"'"</f>
        <v>'80001'</v>
      </c>
      <c r="D132" s="42" t="str">
        <f>"'"&amp;TRIM(No.4＿区画状況一覧!E129)&amp;"'"</f>
        <v>''</v>
      </c>
      <c r="E132" s="78" t="s">
        <v>448</v>
      </c>
      <c r="F132" s="74" t="s">
        <v>497</v>
      </c>
      <c r="G132" s="74" t="s">
        <v>497</v>
      </c>
      <c r="H132" s="79" t="str">
        <f>"'"&amp;IF(No.4＿区画状況一覧!K129="","",TRIM(No.4＿区画状況一覧!K129))&amp;"'"</f>
        <v>''</v>
      </c>
      <c r="I132" s="79" t="str">
        <f>"'"&amp;IF(No.4＿区画状況一覧!L129="","",TRIM(No.4＿区画状況一覧!L129))&amp;"'"</f>
        <v>''</v>
      </c>
      <c r="J132" s="79" t="str">
        <f>"'"&amp;IF(No.4＿区画状況一覧!I129="","",TRIM(No.4＿区画状況一覧!I129))&amp;"'"</f>
        <v>''</v>
      </c>
      <c r="K132" s="79" t="str">
        <f>"'"&amp;IF(No.4＿区画状況一覧!J129="","",TRIM(No.4＿区画状況一覧!J129))&amp;"'"</f>
        <v>''</v>
      </c>
      <c r="L132" s="42" t="str">
        <f>"'"&amp;IF(No.5＿契約者【データ】!AK128="",0,1)&amp;"'"</f>
        <v>'0'</v>
      </c>
      <c r="M132" s="78" t="str">
        <f>"'"&amp;IF(No.5＿契約者【データ】!AG128="","",IF(No.5＿契約者【データ】!E128=No.5＿契約者【データ】!AG128,"",No.5＿契約者【データ】!E128))&amp;"'"</f>
        <v>''</v>
      </c>
      <c r="N132" s="74" t="s">
        <v>497</v>
      </c>
      <c r="O132" s="49" t="str">
        <f t="shared" si="6"/>
        <v>'COMMON'</v>
      </c>
      <c r="P132" s="69" t="s">
        <v>449</v>
      </c>
      <c r="Q132" s="49" t="str">
        <f t="shared" si="7"/>
        <v>'COMMON'</v>
      </c>
      <c r="R132" s="49" t="str">
        <f t="shared" si="7"/>
        <v>'COMMON'</v>
      </c>
      <c r="S132" s="69" t="s">
        <v>449</v>
      </c>
      <c r="T132" s="49" t="str">
        <f t="shared" si="8"/>
        <v>'COMMON'</v>
      </c>
      <c r="U132" s="67"/>
      <c r="W132" s="70" t="str">
        <f t="shared" si="9"/>
        <v/>
      </c>
      <c r="X132" s="67"/>
      <c r="Y132" s="67"/>
      <c r="Z132" s="67"/>
      <c r="AA132" t="b">
        <f>INT(No.4＿区画状況一覧!E129)=INT(No.5＿契約者【データ】!E128)</f>
        <v>1</v>
      </c>
    </row>
    <row r="133" spans="1:27" ht="18" customHeight="1">
      <c r="A133" s="67"/>
      <c r="B133" s="49">
        <f t="shared" si="5"/>
        <v>127</v>
      </c>
      <c r="C133" s="73" t="str">
        <f>"'"&amp;プロジェクトデータ!$C$4&amp;"'"</f>
        <v>'80001'</v>
      </c>
      <c r="D133" s="42" t="str">
        <f>"'"&amp;TRIM(No.4＿区画状況一覧!E130)&amp;"'"</f>
        <v>''</v>
      </c>
      <c r="E133" s="78" t="s">
        <v>448</v>
      </c>
      <c r="F133" s="74" t="s">
        <v>497</v>
      </c>
      <c r="G133" s="74" t="s">
        <v>497</v>
      </c>
      <c r="H133" s="79" t="str">
        <f>"'"&amp;IF(No.4＿区画状況一覧!K130="","",TRIM(No.4＿区画状況一覧!K130))&amp;"'"</f>
        <v>''</v>
      </c>
      <c r="I133" s="79" t="str">
        <f>"'"&amp;IF(No.4＿区画状況一覧!L130="","",TRIM(No.4＿区画状況一覧!L130))&amp;"'"</f>
        <v>''</v>
      </c>
      <c r="J133" s="79" t="str">
        <f>"'"&amp;IF(No.4＿区画状況一覧!I130="","",TRIM(No.4＿区画状況一覧!I130))&amp;"'"</f>
        <v>''</v>
      </c>
      <c r="K133" s="79" t="str">
        <f>"'"&amp;IF(No.4＿区画状況一覧!J130="","",TRIM(No.4＿区画状況一覧!J130))&amp;"'"</f>
        <v>''</v>
      </c>
      <c r="L133" s="42" t="str">
        <f>"'"&amp;IF(No.5＿契約者【データ】!AK129="",0,1)&amp;"'"</f>
        <v>'0'</v>
      </c>
      <c r="M133" s="78" t="str">
        <f>"'"&amp;IF(No.5＿契約者【データ】!AG129="","",IF(No.5＿契約者【データ】!E129=No.5＿契約者【データ】!AG129,"",No.5＿契約者【データ】!E129))&amp;"'"</f>
        <v>''</v>
      </c>
      <c r="N133" s="74" t="s">
        <v>497</v>
      </c>
      <c r="O133" s="49" t="str">
        <f t="shared" si="6"/>
        <v>'COMMON'</v>
      </c>
      <c r="P133" s="69" t="s">
        <v>449</v>
      </c>
      <c r="Q133" s="49" t="str">
        <f t="shared" si="7"/>
        <v>'COMMON'</v>
      </c>
      <c r="R133" s="49" t="str">
        <f t="shared" si="7"/>
        <v>'COMMON'</v>
      </c>
      <c r="S133" s="69" t="s">
        <v>449</v>
      </c>
      <c r="T133" s="49" t="str">
        <f t="shared" si="8"/>
        <v>'COMMON'</v>
      </c>
      <c r="U133" s="67"/>
      <c r="W133" s="70" t="str">
        <f t="shared" si="9"/>
        <v/>
      </c>
      <c r="X133" s="67"/>
      <c r="Y133" s="67"/>
      <c r="Z133" s="67"/>
      <c r="AA133" t="b">
        <f>INT(No.4＿区画状況一覧!E130)=INT(No.5＿契約者【データ】!E129)</f>
        <v>1</v>
      </c>
    </row>
    <row r="134" spans="1:27" ht="18" customHeight="1">
      <c r="A134" s="67"/>
      <c r="B134" s="49">
        <f t="shared" si="5"/>
        <v>128</v>
      </c>
      <c r="C134" s="73" t="str">
        <f>"'"&amp;プロジェクトデータ!$C$4&amp;"'"</f>
        <v>'80001'</v>
      </c>
      <c r="D134" s="42" t="str">
        <f>"'"&amp;TRIM(No.4＿区画状況一覧!E131)&amp;"'"</f>
        <v>''</v>
      </c>
      <c r="E134" s="78" t="s">
        <v>448</v>
      </c>
      <c r="F134" s="74" t="s">
        <v>497</v>
      </c>
      <c r="G134" s="74" t="s">
        <v>497</v>
      </c>
      <c r="H134" s="79" t="str">
        <f>"'"&amp;IF(No.4＿区画状況一覧!K131="","",TRIM(No.4＿区画状況一覧!K131))&amp;"'"</f>
        <v>''</v>
      </c>
      <c r="I134" s="79" t="str">
        <f>"'"&amp;IF(No.4＿区画状況一覧!L131="","",TRIM(No.4＿区画状況一覧!L131))&amp;"'"</f>
        <v>''</v>
      </c>
      <c r="J134" s="79" t="str">
        <f>"'"&amp;IF(No.4＿区画状況一覧!I131="","",TRIM(No.4＿区画状況一覧!I131))&amp;"'"</f>
        <v>''</v>
      </c>
      <c r="K134" s="79" t="str">
        <f>"'"&amp;IF(No.4＿区画状況一覧!J131="","",TRIM(No.4＿区画状況一覧!J131))&amp;"'"</f>
        <v>''</v>
      </c>
      <c r="L134" s="42" t="str">
        <f>"'"&amp;IF(No.5＿契約者【データ】!AK130="",0,1)&amp;"'"</f>
        <v>'0'</v>
      </c>
      <c r="M134" s="78" t="str">
        <f>"'"&amp;IF(No.5＿契約者【データ】!AG130="","",IF(No.5＿契約者【データ】!E130=No.5＿契約者【データ】!AG130,"",No.5＿契約者【データ】!E130))&amp;"'"</f>
        <v>''</v>
      </c>
      <c r="N134" s="74" t="s">
        <v>497</v>
      </c>
      <c r="O134" s="49" t="str">
        <f t="shared" si="6"/>
        <v>'COMMON'</v>
      </c>
      <c r="P134" s="69" t="s">
        <v>449</v>
      </c>
      <c r="Q134" s="49" t="str">
        <f t="shared" si="7"/>
        <v>'COMMON'</v>
      </c>
      <c r="R134" s="49" t="str">
        <f t="shared" si="7"/>
        <v>'COMMON'</v>
      </c>
      <c r="S134" s="69" t="s">
        <v>449</v>
      </c>
      <c r="T134" s="49" t="str">
        <f t="shared" si="8"/>
        <v>'COMMON'</v>
      </c>
      <c r="U134" s="67"/>
      <c r="W134" s="70" t="str">
        <f t="shared" si="9"/>
        <v/>
      </c>
      <c r="X134" s="67"/>
      <c r="Y134" s="67"/>
      <c r="Z134" s="67"/>
      <c r="AA134" t="b">
        <f>INT(No.4＿区画状況一覧!E131)=INT(No.5＿契約者【データ】!E130)</f>
        <v>1</v>
      </c>
    </row>
    <row r="135" spans="1:27" ht="18" customHeight="1">
      <c r="A135" s="67"/>
      <c r="B135" s="49">
        <f t="shared" ref="B135:B198" si="10">ROW()-6</f>
        <v>129</v>
      </c>
      <c r="C135" s="73" t="str">
        <f>"'"&amp;プロジェクトデータ!$C$4&amp;"'"</f>
        <v>'80001'</v>
      </c>
      <c r="D135" s="42" t="str">
        <f>"'"&amp;TRIM(No.4＿区画状況一覧!E132)&amp;"'"</f>
        <v>''</v>
      </c>
      <c r="E135" s="78" t="s">
        <v>448</v>
      </c>
      <c r="F135" s="74" t="s">
        <v>497</v>
      </c>
      <c r="G135" s="74" t="s">
        <v>497</v>
      </c>
      <c r="H135" s="79" t="str">
        <f>"'"&amp;IF(No.4＿区画状況一覧!K132="","",TRIM(No.4＿区画状況一覧!K132))&amp;"'"</f>
        <v>''</v>
      </c>
      <c r="I135" s="79" t="str">
        <f>"'"&amp;IF(No.4＿区画状況一覧!L132="","",TRIM(No.4＿区画状況一覧!L132))&amp;"'"</f>
        <v>''</v>
      </c>
      <c r="J135" s="79" t="str">
        <f>"'"&amp;IF(No.4＿区画状況一覧!I132="","",TRIM(No.4＿区画状況一覧!I132))&amp;"'"</f>
        <v>''</v>
      </c>
      <c r="K135" s="79" t="str">
        <f>"'"&amp;IF(No.4＿区画状況一覧!J132="","",TRIM(No.4＿区画状況一覧!J132))&amp;"'"</f>
        <v>''</v>
      </c>
      <c r="L135" s="42" t="str">
        <f>"'"&amp;IF(No.5＿契約者【データ】!AK131="",0,1)&amp;"'"</f>
        <v>'0'</v>
      </c>
      <c r="M135" s="78" t="str">
        <f>"'"&amp;IF(No.5＿契約者【データ】!AG131="","",IF(No.5＿契約者【データ】!E131=No.5＿契約者【データ】!AG131,"",No.5＿契約者【データ】!E131))&amp;"'"</f>
        <v>''</v>
      </c>
      <c r="N135" s="74" t="s">
        <v>497</v>
      </c>
      <c r="O135" s="49" t="str">
        <f t="shared" ref="O135:O198" si="11">"'COMMON'"</f>
        <v>'COMMON'</v>
      </c>
      <c r="P135" s="69" t="s">
        <v>449</v>
      </c>
      <c r="Q135" s="49" t="str">
        <f t="shared" ref="Q135:R198" si="12">"'COMMON'"</f>
        <v>'COMMON'</v>
      </c>
      <c r="R135" s="49" t="str">
        <f t="shared" si="12"/>
        <v>'COMMON'</v>
      </c>
      <c r="S135" s="69" t="s">
        <v>449</v>
      </c>
      <c r="T135" s="49" t="str">
        <f t="shared" ref="T135:T198" si="13">"'COMMON'"</f>
        <v>'COMMON'</v>
      </c>
      <c r="U135" s="67"/>
      <c r="W135" s="70" t="str">
        <f t="shared" ref="W135" si="14">IF(D135="''","","INSERT INTO "&amp;$C$3&amp;" ("&amp;_xlfn.TEXTJOIN(",",FALSE,$C$5:$T$5)&amp;") VALUES ("&amp;_xlfn.TEXTJOIN(",",FALSE,C135:T135)&amp;");")</f>
        <v/>
      </c>
      <c r="X135" s="67"/>
      <c r="Y135" s="67"/>
      <c r="Z135" s="67"/>
      <c r="AA135" t="b">
        <f>INT(No.4＿区画状況一覧!E132)=INT(No.5＿契約者【データ】!E131)</f>
        <v>1</v>
      </c>
    </row>
    <row r="136" spans="1:27" ht="18" customHeight="1">
      <c r="A136" s="67"/>
      <c r="B136" s="49">
        <f t="shared" si="10"/>
        <v>130</v>
      </c>
      <c r="C136" s="73" t="str">
        <f>"'"&amp;プロジェクトデータ!$C$4&amp;"'"</f>
        <v>'80001'</v>
      </c>
      <c r="D136" s="42" t="str">
        <f>"'"&amp;TRIM(No.4＿区画状況一覧!E133)&amp;"'"</f>
        <v>''</v>
      </c>
      <c r="E136" s="78" t="s">
        <v>448</v>
      </c>
      <c r="F136" s="74" t="s">
        <v>497</v>
      </c>
      <c r="G136" s="74" t="s">
        <v>497</v>
      </c>
      <c r="H136" s="79" t="str">
        <f>"'"&amp;IF(No.4＿区画状況一覧!K133="","",TRIM(No.4＿区画状況一覧!K133))&amp;"'"</f>
        <v>''</v>
      </c>
      <c r="I136" s="79" t="str">
        <f>"'"&amp;IF(No.4＿区画状況一覧!L133="","",TRIM(No.4＿区画状況一覧!L133))&amp;"'"</f>
        <v>''</v>
      </c>
      <c r="J136" s="79" t="str">
        <f>"'"&amp;IF(No.4＿区画状況一覧!I133="","",TRIM(No.4＿区画状況一覧!I133))&amp;"'"</f>
        <v>''</v>
      </c>
      <c r="K136" s="79" t="str">
        <f>"'"&amp;IF(No.4＿区画状況一覧!J133="","",TRIM(No.4＿区画状況一覧!J133))&amp;"'"</f>
        <v>''</v>
      </c>
      <c r="L136" s="42" t="str">
        <f>"'"&amp;IF(No.5＿契約者【データ】!AK132="",0,1)&amp;"'"</f>
        <v>'0'</v>
      </c>
      <c r="M136" s="78" t="str">
        <f>"'"&amp;IF(No.5＿契約者【データ】!AG132="","",IF(No.5＿契約者【データ】!E132=No.5＿契約者【データ】!AG132,"",No.5＿契約者【データ】!E132))&amp;"'"</f>
        <v>''</v>
      </c>
      <c r="N136" s="74" t="s">
        <v>497</v>
      </c>
      <c r="O136" s="49" t="str">
        <f t="shared" si="11"/>
        <v>'COMMON'</v>
      </c>
      <c r="P136" s="69" t="s">
        <v>449</v>
      </c>
      <c r="Q136" s="49" t="str">
        <f t="shared" si="12"/>
        <v>'COMMON'</v>
      </c>
      <c r="R136" s="49" t="str">
        <f t="shared" si="12"/>
        <v>'COMMON'</v>
      </c>
      <c r="S136" s="69" t="s">
        <v>449</v>
      </c>
      <c r="T136" s="49" t="str">
        <f t="shared" si="13"/>
        <v>'COMMON'</v>
      </c>
      <c r="U136" s="67"/>
      <c r="W136" s="70" t="str">
        <f t="shared" ref="W136:W199" si="15">IF(D136="''","","INSERT INTO "&amp;$C$3&amp;" ("&amp;_xlfn.TEXTJOIN(",",FALSE,$C$5:$T$5)&amp;") VALUES ("&amp;_xlfn.TEXTJOIN(",",FALSE,C136:T136)&amp;");")</f>
        <v/>
      </c>
      <c r="X136" s="67"/>
      <c r="Y136" s="67"/>
      <c r="Z136" s="67"/>
      <c r="AA136" t="b">
        <f>INT(No.4＿区画状況一覧!E133)=INT(No.5＿契約者【データ】!E132)</f>
        <v>1</v>
      </c>
    </row>
    <row r="137" spans="1:27" ht="18" customHeight="1">
      <c r="A137" s="67"/>
      <c r="B137" s="49">
        <f t="shared" si="10"/>
        <v>131</v>
      </c>
      <c r="C137" s="73" t="str">
        <f>"'"&amp;プロジェクトデータ!$C$4&amp;"'"</f>
        <v>'80001'</v>
      </c>
      <c r="D137" s="42" t="str">
        <f>"'"&amp;TRIM(No.4＿区画状況一覧!E134)&amp;"'"</f>
        <v>''</v>
      </c>
      <c r="E137" s="78" t="s">
        <v>448</v>
      </c>
      <c r="F137" s="74" t="s">
        <v>497</v>
      </c>
      <c r="G137" s="74" t="s">
        <v>497</v>
      </c>
      <c r="H137" s="79" t="str">
        <f>"'"&amp;IF(No.4＿区画状況一覧!K134="","",TRIM(No.4＿区画状況一覧!K134))&amp;"'"</f>
        <v>''</v>
      </c>
      <c r="I137" s="79" t="str">
        <f>"'"&amp;IF(No.4＿区画状況一覧!L134="","",TRIM(No.4＿区画状況一覧!L134))&amp;"'"</f>
        <v>''</v>
      </c>
      <c r="J137" s="79" t="str">
        <f>"'"&amp;IF(No.4＿区画状況一覧!I134="","",TRIM(No.4＿区画状況一覧!I134))&amp;"'"</f>
        <v>''</v>
      </c>
      <c r="K137" s="79" t="str">
        <f>"'"&amp;IF(No.4＿区画状況一覧!J134="","",TRIM(No.4＿区画状況一覧!J134))&amp;"'"</f>
        <v>''</v>
      </c>
      <c r="L137" s="42" t="str">
        <f>"'"&amp;IF(No.5＿契約者【データ】!AK133="",0,1)&amp;"'"</f>
        <v>'0'</v>
      </c>
      <c r="M137" s="78" t="str">
        <f>"'"&amp;IF(No.5＿契約者【データ】!AG133="","",IF(No.5＿契約者【データ】!E133=No.5＿契約者【データ】!AG133,"",No.5＿契約者【データ】!E133))&amp;"'"</f>
        <v>''</v>
      </c>
      <c r="N137" s="74" t="s">
        <v>497</v>
      </c>
      <c r="O137" s="49" t="str">
        <f t="shared" si="11"/>
        <v>'COMMON'</v>
      </c>
      <c r="P137" s="69" t="s">
        <v>449</v>
      </c>
      <c r="Q137" s="49" t="str">
        <f t="shared" si="12"/>
        <v>'COMMON'</v>
      </c>
      <c r="R137" s="49" t="str">
        <f t="shared" si="12"/>
        <v>'COMMON'</v>
      </c>
      <c r="S137" s="69" t="s">
        <v>449</v>
      </c>
      <c r="T137" s="49" t="str">
        <f t="shared" si="13"/>
        <v>'COMMON'</v>
      </c>
      <c r="U137" s="67"/>
      <c r="W137" s="70" t="str">
        <f t="shared" si="15"/>
        <v/>
      </c>
      <c r="X137" s="67"/>
      <c r="Y137" s="67"/>
      <c r="Z137" s="67"/>
      <c r="AA137" t="b">
        <f>INT(No.4＿区画状況一覧!E134)=INT(No.5＿契約者【データ】!E133)</f>
        <v>1</v>
      </c>
    </row>
    <row r="138" spans="1:27" ht="18" customHeight="1">
      <c r="A138" s="67"/>
      <c r="B138" s="49">
        <f t="shared" si="10"/>
        <v>132</v>
      </c>
      <c r="C138" s="73" t="str">
        <f>"'"&amp;プロジェクトデータ!$C$4&amp;"'"</f>
        <v>'80001'</v>
      </c>
      <c r="D138" s="42" t="str">
        <f>"'"&amp;TRIM(No.4＿区画状況一覧!E135)&amp;"'"</f>
        <v>''</v>
      </c>
      <c r="E138" s="78" t="s">
        <v>448</v>
      </c>
      <c r="F138" s="74" t="s">
        <v>497</v>
      </c>
      <c r="G138" s="74" t="s">
        <v>497</v>
      </c>
      <c r="H138" s="79" t="str">
        <f>"'"&amp;IF(No.4＿区画状況一覧!K135="","",TRIM(No.4＿区画状況一覧!K135))&amp;"'"</f>
        <v>''</v>
      </c>
      <c r="I138" s="79" t="str">
        <f>"'"&amp;IF(No.4＿区画状況一覧!L135="","",TRIM(No.4＿区画状況一覧!L135))&amp;"'"</f>
        <v>''</v>
      </c>
      <c r="J138" s="79" t="str">
        <f>"'"&amp;IF(No.4＿区画状況一覧!I135="","",TRIM(No.4＿区画状況一覧!I135))&amp;"'"</f>
        <v>''</v>
      </c>
      <c r="K138" s="79" t="str">
        <f>"'"&amp;IF(No.4＿区画状況一覧!J135="","",TRIM(No.4＿区画状況一覧!J135))&amp;"'"</f>
        <v>''</v>
      </c>
      <c r="L138" s="42" t="str">
        <f>"'"&amp;IF(No.5＿契約者【データ】!AK134="",0,1)&amp;"'"</f>
        <v>'0'</v>
      </c>
      <c r="M138" s="78" t="str">
        <f>"'"&amp;IF(No.5＿契約者【データ】!AG134="","",IF(No.5＿契約者【データ】!E134=No.5＿契約者【データ】!AG134,"",No.5＿契約者【データ】!E134))&amp;"'"</f>
        <v>''</v>
      </c>
      <c r="N138" s="74" t="s">
        <v>497</v>
      </c>
      <c r="O138" s="49" t="str">
        <f t="shared" si="11"/>
        <v>'COMMON'</v>
      </c>
      <c r="P138" s="69" t="s">
        <v>449</v>
      </c>
      <c r="Q138" s="49" t="str">
        <f t="shared" si="12"/>
        <v>'COMMON'</v>
      </c>
      <c r="R138" s="49" t="str">
        <f t="shared" si="12"/>
        <v>'COMMON'</v>
      </c>
      <c r="S138" s="69" t="s">
        <v>449</v>
      </c>
      <c r="T138" s="49" t="str">
        <f t="shared" si="13"/>
        <v>'COMMON'</v>
      </c>
      <c r="U138" s="67"/>
      <c r="W138" s="70" t="str">
        <f t="shared" si="15"/>
        <v/>
      </c>
      <c r="X138" s="67"/>
      <c r="Y138" s="67"/>
      <c r="Z138" s="67"/>
      <c r="AA138" t="b">
        <f>INT(No.4＿区画状況一覧!E135)=INT(No.5＿契約者【データ】!E134)</f>
        <v>1</v>
      </c>
    </row>
    <row r="139" spans="1:27" ht="18" customHeight="1">
      <c r="A139" s="67"/>
      <c r="B139" s="49">
        <f t="shared" si="10"/>
        <v>133</v>
      </c>
      <c r="C139" s="73" t="str">
        <f>"'"&amp;プロジェクトデータ!$C$4&amp;"'"</f>
        <v>'80001'</v>
      </c>
      <c r="D139" s="42" t="str">
        <f>"'"&amp;TRIM(No.4＿区画状況一覧!E136)&amp;"'"</f>
        <v>''</v>
      </c>
      <c r="E139" s="78" t="s">
        <v>448</v>
      </c>
      <c r="F139" s="74" t="s">
        <v>497</v>
      </c>
      <c r="G139" s="74" t="s">
        <v>497</v>
      </c>
      <c r="H139" s="79" t="str">
        <f>"'"&amp;IF(No.4＿区画状況一覧!K136="","",TRIM(No.4＿区画状況一覧!K136))&amp;"'"</f>
        <v>''</v>
      </c>
      <c r="I139" s="79" t="str">
        <f>"'"&amp;IF(No.4＿区画状況一覧!L136="","",TRIM(No.4＿区画状況一覧!L136))&amp;"'"</f>
        <v>''</v>
      </c>
      <c r="J139" s="79" t="str">
        <f>"'"&amp;IF(No.4＿区画状況一覧!I136="","",TRIM(No.4＿区画状況一覧!I136))&amp;"'"</f>
        <v>''</v>
      </c>
      <c r="K139" s="79" t="str">
        <f>"'"&amp;IF(No.4＿区画状況一覧!J136="","",TRIM(No.4＿区画状況一覧!J136))&amp;"'"</f>
        <v>''</v>
      </c>
      <c r="L139" s="42" t="str">
        <f>"'"&amp;IF(No.5＿契約者【データ】!AK135="",0,1)&amp;"'"</f>
        <v>'0'</v>
      </c>
      <c r="M139" s="78" t="str">
        <f>"'"&amp;IF(No.5＿契約者【データ】!AG135="","",IF(No.5＿契約者【データ】!E135=No.5＿契約者【データ】!AG135,"",No.5＿契約者【データ】!E135))&amp;"'"</f>
        <v>''</v>
      </c>
      <c r="N139" s="74" t="s">
        <v>497</v>
      </c>
      <c r="O139" s="49" t="str">
        <f t="shared" si="11"/>
        <v>'COMMON'</v>
      </c>
      <c r="P139" s="69" t="s">
        <v>449</v>
      </c>
      <c r="Q139" s="49" t="str">
        <f t="shared" si="12"/>
        <v>'COMMON'</v>
      </c>
      <c r="R139" s="49" t="str">
        <f t="shared" si="12"/>
        <v>'COMMON'</v>
      </c>
      <c r="S139" s="69" t="s">
        <v>449</v>
      </c>
      <c r="T139" s="49" t="str">
        <f t="shared" si="13"/>
        <v>'COMMON'</v>
      </c>
      <c r="U139" s="67"/>
      <c r="W139" s="70" t="str">
        <f t="shared" si="15"/>
        <v/>
      </c>
      <c r="X139" s="67"/>
      <c r="Y139" s="67"/>
      <c r="Z139" s="67"/>
      <c r="AA139" t="b">
        <f>INT(No.4＿区画状況一覧!E136)=INT(No.5＿契約者【データ】!E135)</f>
        <v>1</v>
      </c>
    </row>
    <row r="140" spans="1:27" ht="18" customHeight="1">
      <c r="A140" s="67"/>
      <c r="B140" s="49">
        <f t="shared" si="10"/>
        <v>134</v>
      </c>
      <c r="C140" s="73" t="str">
        <f>"'"&amp;プロジェクトデータ!$C$4&amp;"'"</f>
        <v>'80001'</v>
      </c>
      <c r="D140" s="42" t="str">
        <f>"'"&amp;TRIM(No.4＿区画状況一覧!E137)&amp;"'"</f>
        <v>''</v>
      </c>
      <c r="E140" s="78" t="s">
        <v>448</v>
      </c>
      <c r="F140" s="74" t="s">
        <v>497</v>
      </c>
      <c r="G140" s="74" t="s">
        <v>497</v>
      </c>
      <c r="H140" s="79" t="str">
        <f>"'"&amp;IF(No.4＿区画状況一覧!K137="","",TRIM(No.4＿区画状況一覧!K137))&amp;"'"</f>
        <v>''</v>
      </c>
      <c r="I140" s="79" t="str">
        <f>"'"&amp;IF(No.4＿区画状況一覧!L137="","",TRIM(No.4＿区画状況一覧!L137))&amp;"'"</f>
        <v>''</v>
      </c>
      <c r="J140" s="79" t="str">
        <f>"'"&amp;IF(No.4＿区画状況一覧!I137="","",TRIM(No.4＿区画状況一覧!I137))&amp;"'"</f>
        <v>''</v>
      </c>
      <c r="K140" s="79" t="str">
        <f>"'"&amp;IF(No.4＿区画状況一覧!J137="","",TRIM(No.4＿区画状況一覧!J137))&amp;"'"</f>
        <v>''</v>
      </c>
      <c r="L140" s="42" t="str">
        <f>"'"&amp;IF(No.5＿契約者【データ】!AK136="",0,1)&amp;"'"</f>
        <v>'0'</v>
      </c>
      <c r="M140" s="78" t="str">
        <f>"'"&amp;IF(No.5＿契約者【データ】!AG136="","",IF(No.5＿契約者【データ】!E136=No.5＿契約者【データ】!AG136,"",No.5＿契約者【データ】!E136))&amp;"'"</f>
        <v>''</v>
      </c>
      <c r="N140" s="74" t="s">
        <v>497</v>
      </c>
      <c r="O140" s="49" t="str">
        <f t="shared" si="11"/>
        <v>'COMMON'</v>
      </c>
      <c r="P140" s="69" t="s">
        <v>449</v>
      </c>
      <c r="Q140" s="49" t="str">
        <f t="shared" si="12"/>
        <v>'COMMON'</v>
      </c>
      <c r="R140" s="49" t="str">
        <f t="shared" si="12"/>
        <v>'COMMON'</v>
      </c>
      <c r="S140" s="69" t="s">
        <v>449</v>
      </c>
      <c r="T140" s="49" t="str">
        <f t="shared" si="13"/>
        <v>'COMMON'</v>
      </c>
      <c r="U140" s="67"/>
      <c r="W140" s="70" t="str">
        <f t="shared" si="15"/>
        <v/>
      </c>
      <c r="X140" s="67"/>
      <c r="Y140" s="67"/>
      <c r="Z140" s="67"/>
      <c r="AA140" t="b">
        <f>INT(No.4＿区画状況一覧!E137)=INT(No.5＿契約者【データ】!E136)</f>
        <v>1</v>
      </c>
    </row>
    <row r="141" spans="1:27" ht="18" customHeight="1">
      <c r="A141" s="67"/>
      <c r="B141" s="49">
        <f t="shared" si="10"/>
        <v>135</v>
      </c>
      <c r="C141" s="73" t="str">
        <f>"'"&amp;プロジェクトデータ!$C$4&amp;"'"</f>
        <v>'80001'</v>
      </c>
      <c r="D141" s="42" t="str">
        <f>"'"&amp;TRIM(No.4＿区画状況一覧!E138)&amp;"'"</f>
        <v>''</v>
      </c>
      <c r="E141" s="78" t="s">
        <v>448</v>
      </c>
      <c r="F141" s="74" t="s">
        <v>497</v>
      </c>
      <c r="G141" s="74" t="s">
        <v>497</v>
      </c>
      <c r="H141" s="79" t="str">
        <f>"'"&amp;IF(No.4＿区画状況一覧!K138="","",TRIM(No.4＿区画状況一覧!K138))&amp;"'"</f>
        <v>''</v>
      </c>
      <c r="I141" s="79" t="str">
        <f>"'"&amp;IF(No.4＿区画状況一覧!L138="","",TRIM(No.4＿区画状況一覧!L138))&amp;"'"</f>
        <v>''</v>
      </c>
      <c r="J141" s="79" t="str">
        <f>"'"&amp;IF(No.4＿区画状況一覧!I138="","",TRIM(No.4＿区画状況一覧!I138))&amp;"'"</f>
        <v>''</v>
      </c>
      <c r="K141" s="79" t="str">
        <f>"'"&amp;IF(No.4＿区画状況一覧!J138="","",TRIM(No.4＿区画状況一覧!J138))&amp;"'"</f>
        <v>''</v>
      </c>
      <c r="L141" s="42" t="str">
        <f>"'"&amp;IF(No.5＿契約者【データ】!AK137="",0,1)&amp;"'"</f>
        <v>'0'</v>
      </c>
      <c r="M141" s="78" t="str">
        <f>"'"&amp;IF(No.5＿契約者【データ】!AG137="","",IF(No.5＿契約者【データ】!E137=No.5＿契約者【データ】!AG137,"",No.5＿契約者【データ】!E137))&amp;"'"</f>
        <v>''</v>
      </c>
      <c r="N141" s="74" t="s">
        <v>497</v>
      </c>
      <c r="O141" s="49" t="str">
        <f t="shared" si="11"/>
        <v>'COMMON'</v>
      </c>
      <c r="P141" s="69" t="s">
        <v>449</v>
      </c>
      <c r="Q141" s="49" t="str">
        <f t="shared" si="12"/>
        <v>'COMMON'</v>
      </c>
      <c r="R141" s="49" t="str">
        <f t="shared" si="12"/>
        <v>'COMMON'</v>
      </c>
      <c r="S141" s="69" t="s">
        <v>449</v>
      </c>
      <c r="T141" s="49" t="str">
        <f t="shared" si="13"/>
        <v>'COMMON'</v>
      </c>
      <c r="U141" s="67"/>
      <c r="W141" s="70" t="str">
        <f t="shared" si="15"/>
        <v/>
      </c>
      <c r="X141" s="67"/>
      <c r="Y141" s="67"/>
      <c r="Z141" s="67"/>
      <c r="AA141" t="b">
        <f>INT(No.4＿区画状況一覧!E138)=INT(No.5＿契約者【データ】!E137)</f>
        <v>1</v>
      </c>
    </row>
    <row r="142" spans="1:27" ht="18" customHeight="1">
      <c r="A142" s="67"/>
      <c r="B142" s="49">
        <f t="shared" si="10"/>
        <v>136</v>
      </c>
      <c r="C142" s="73" t="str">
        <f>"'"&amp;プロジェクトデータ!$C$4&amp;"'"</f>
        <v>'80001'</v>
      </c>
      <c r="D142" s="42" t="str">
        <f>"'"&amp;TRIM(No.4＿区画状況一覧!E139)&amp;"'"</f>
        <v>''</v>
      </c>
      <c r="E142" s="78" t="s">
        <v>448</v>
      </c>
      <c r="F142" s="74" t="s">
        <v>497</v>
      </c>
      <c r="G142" s="74" t="s">
        <v>497</v>
      </c>
      <c r="H142" s="79" t="str">
        <f>"'"&amp;IF(No.4＿区画状況一覧!K139="","",TRIM(No.4＿区画状況一覧!K139))&amp;"'"</f>
        <v>''</v>
      </c>
      <c r="I142" s="79" t="str">
        <f>"'"&amp;IF(No.4＿区画状況一覧!L139="","",TRIM(No.4＿区画状況一覧!L139))&amp;"'"</f>
        <v>''</v>
      </c>
      <c r="J142" s="79" t="str">
        <f>"'"&amp;IF(No.4＿区画状況一覧!I139="","",TRIM(No.4＿区画状況一覧!I139))&amp;"'"</f>
        <v>''</v>
      </c>
      <c r="K142" s="79" t="str">
        <f>"'"&amp;IF(No.4＿区画状況一覧!J139="","",TRIM(No.4＿区画状況一覧!J139))&amp;"'"</f>
        <v>''</v>
      </c>
      <c r="L142" s="42" t="str">
        <f>"'"&amp;IF(No.5＿契約者【データ】!AK138="",0,1)&amp;"'"</f>
        <v>'0'</v>
      </c>
      <c r="M142" s="78" t="str">
        <f>"'"&amp;IF(No.5＿契約者【データ】!AG138="","",IF(No.5＿契約者【データ】!E138=No.5＿契約者【データ】!AG138,"",No.5＿契約者【データ】!E138))&amp;"'"</f>
        <v>''</v>
      </c>
      <c r="N142" s="74" t="s">
        <v>497</v>
      </c>
      <c r="O142" s="49" t="str">
        <f t="shared" si="11"/>
        <v>'COMMON'</v>
      </c>
      <c r="P142" s="69" t="s">
        <v>449</v>
      </c>
      <c r="Q142" s="49" t="str">
        <f t="shared" si="12"/>
        <v>'COMMON'</v>
      </c>
      <c r="R142" s="49" t="str">
        <f t="shared" si="12"/>
        <v>'COMMON'</v>
      </c>
      <c r="S142" s="69" t="s">
        <v>449</v>
      </c>
      <c r="T142" s="49" t="str">
        <f t="shared" si="13"/>
        <v>'COMMON'</v>
      </c>
      <c r="U142" s="67"/>
      <c r="W142" s="70" t="str">
        <f t="shared" si="15"/>
        <v/>
      </c>
      <c r="X142" s="67"/>
      <c r="Y142" s="67"/>
      <c r="Z142" s="67"/>
      <c r="AA142" t="b">
        <f>INT(No.4＿区画状況一覧!E139)=INT(No.5＿契約者【データ】!E138)</f>
        <v>1</v>
      </c>
    </row>
    <row r="143" spans="1:27" ht="18" customHeight="1">
      <c r="A143" s="67"/>
      <c r="B143" s="49">
        <f t="shared" si="10"/>
        <v>137</v>
      </c>
      <c r="C143" s="73" t="str">
        <f>"'"&amp;プロジェクトデータ!$C$4&amp;"'"</f>
        <v>'80001'</v>
      </c>
      <c r="D143" s="42" t="str">
        <f>"'"&amp;TRIM(No.4＿区画状況一覧!E140)&amp;"'"</f>
        <v>''</v>
      </c>
      <c r="E143" s="78" t="s">
        <v>448</v>
      </c>
      <c r="F143" s="74" t="s">
        <v>497</v>
      </c>
      <c r="G143" s="74" t="s">
        <v>497</v>
      </c>
      <c r="H143" s="79" t="str">
        <f>"'"&amp;IF(No.4＿区画状況一覧!K140="","",TRIM(No.4＿区画状況一覧!K140))&amp;"'"</f>
        <v>''</v>
      </c>
      <c r="I143" s="79" t="str">
        <f>"'"&amp;IF(No.4＿区画状況一覧!L140="","",TRIM(No.4＿区画状況一覧!L140))&amp;"'"</f>
        <v>''</v>
      </c>
      <c r="J143" s="79" t="str">
        <f>"'"&amp;IF(No.4＿区画状況一覧!I140="","",TRIM(No.4＿区画状況一覧!I140))&amp;"'"</f>
        <v>''</v>
      </c>
      <c r="K143" s="79" t="str">
        <f>"'"&amp;IF(No.4＿区画状況一覧!J140="","",TRIM(No.4＿区画状況一覧!J140))&amp;"'"</f>
        <v>''</v>
      </c>
      <c r="L143" s="42" t="str">
        <f>"'"&amp;IF(No.5＿契約者【データ】!AK139="",0,1)&amp;"'"</f>
        <v>'0'</v>
      </c>
      <c r="M143" s="78" t="str">
        <f>"'"&amp;IF(No.5＿契約者【データ】!AG139="","",IF(No.5＿契約者【データ】!E139=No.5＿契約者【データ】!AG139,"",No.5＿契約者【データ】!E139))&amp;"'"</f>
        <v>''</v>
      </c>
      <c r="N143" s="74" t="s">
        <v>497</v>
      </c>
      <c r="O143" s="49" t="str">
        <f t="shared" si="11"/>
        <v>'COMMON'</v>
      </c>
      <c r="P143" s="69" t="s">
        <v>449</v>
      </c>
      <c r="Q143" s="49" t="str">
        <f t="shared" si="12"/>
        <v>'COMMON'</v>
      </c>
      <c r="R143" s="49" t="str">
        <f t="shared" si="12"/>
        <v>'COMMON'</v>
      </c>
      <c r="S143" s="69" t="s">
        <v>449</v>
      </c>
      <c r="T143" s="49" t="str">
        <f t="shared" si="13"/>
        <v>'COMMON'</v>
      </c>
      <c r="U143" s="67"/>
      <c r="W143" s="70" t="str">
        <f t="shared" si="15"/>
        <v/>
      </c>
      <c r="X143" s="67"/>
      <c r="Y143" s="67"/>
      <c r="Z143" s="67"/>
      <c r="AA143" t="b">
        <f>INT(No.4＿区画状況一覧!E140)=INT(No.5＿契約者【データ】!E139)</f>
        <v>1</v>
      </c>
    </row>
    <row r="144" spans="1:27" ht="18" customHeight="1">
      <c r="A144" s="67"/>
      <c r="B144" s="49">
        <f t="shared" si="10"/>
        <v>138</v>
      </c>
      <c r="C144" s="73" t="str">
        <f>"'"&amp;プロジェクトデータ!$C$4&amp;"'"</f>
        <v>'80001'</v>
      </c>
      <c r="D144" s="42" t="str">
        <f>"'"&amp;TRIM(No.4＿区画状況一覧!E141)&amp;"'"</f>
        <v>''</v>
      </c>
      <c r="E144" s="78" t="s">
        <v>448</v>
      </c>
      <c r="F144" s="74" t="s">
        <v>497</v>
      </c>
      <c r="G144" s="74" t="s">
        <v>497</v>
      </c>
      <c r="H144" s="79" t="str">
        <f>"'"&amp;IF(No.4＿区画状況一覧!K141="","",TRIM(No.4＿区画状況一覧!K141))&amp;"'"</f>
        <v>''</v>
      </c>
      <c r="I144" s="79" t="str">
        <f>"'"&amp;IF(No.4＿区画状況一覧!L141="","",TRIM(No.4＿区画状況一覧!L141))&amp;"'"</f>
        <v>''</v>
      </c>
      <c r="J144" s="79" t="str">
        <f>"'"&amp;IF(No.4＿区画状況一覧!I141="","",TRIM(No.4＿区画状況一覧!I141))&amp;"'"</f>
        <v>''</v>
      </c>
      <c r="K144" s="79" t="str">
        <f>"'"&amp;IF(No.4＿区画状況一覧!J141="","",TRIM(No.4＿区画状況一覧!J141))&amp;"'"</f>
        <v>''</v>
      </c>
      <c r="L144" s="42" t="str">
        <f>"'"&amp;IF(No.5＿契約者【データ】!AK140="",0,1)&amp;"'"</f>
        <v>'0'</v>
      </c>
      <c r="M144" s="78" t="str">
        <f>"'"&amp;IF(No.5＿契約者【データ】!AG140="","",IF(No.5＿契約者【データ】!E140=No.5＿契約者【データ】!AG140,"",No.5＿契約者【データ】!E140))&amp;"'"</f>
        <v>''</v>
      </c>
      <c r="N144" s="74" t="s">
        <v>497</v>
      </c>
      <c r="O144" s="49" t="str">
        <f t="shared" si="11"/>
        <v>'COMMON'</v>
      </c>
      <c r="P144" s="69" t="s">
        <v>449</v>
      </c>
      <c r="Q144" s="49" t="str">
        <f t="shared" si="12"/>
        <v>'COMMON'</v>
      </c>
      <c r="R144" s="49" t="str">
        <f t="shared" si="12"/>
        <v>'COMMON'</v>
      </c>
      <c r="S144" s="69" t="s">
        <v>449</v>
      </c>
      <c r="T144" s="49" t="str">
        <f t="shared" si="13"/>
        <v>'COMMON'</v>
      </c>
      <c r="U144" s="67"/>
      <c r="W144" s="70" t="str">
        <f t="shared" si="15"/>
        <v/>
      </c>
      <c r="X144" s="67"/>
      <c r="Y144" s="67"/>
      <c r="Z144" s="67"/>
      <c r="AA144" t="b">
        <f>INT(No.4＿区画状況一覧!E141)=INT(No.5＿契約者【データ】!E140)</f>
        <v>1</v>
      </c>
    </row>
    <row r="145" spans="1:27" ht="18" customHeight="1">
      <c r="A145" s="67"/>
      <c r="B145" s="49">
        <f t="shared" si="10"/>
        <v>139</v>
      </c>
      <c r="C145" s="73" t="str">
        <f>"'"&amp;プロジェクトデータ!$C$4&amp;"'"</f>
        <v>'80001'</v>
      </c>
      <c r="D145" s="42" t="str">
        <f>"'"&amp;TRIM(No.4＿区画状況一覧!E142)&amp;"'"</f>
        <v>''</v>
      </c>
      <c r="E145" s="78" t="s">
        <v>448</v>
      </c>
      <c r="F145" s="74" t="s">
        <v>497</v>
      </c>
      <c r="G145" s="74" t="s">
        <v>497</v>
      </c>
      <c r="H145" s="79" t="str">
        <f>"'"&amp;IF(No.4＿区画状況一覧!K142="","",TRIM(No.4＿区画状況一覧!K142))&amp;"'"</f>
        <v>''</v>
      </c>
      <c r="I145" s="79" t="str">
        <f>"'"&amp;IF(No.4＿区画状況一覧!L142="","",TRIM(No.4＿区画状況一覧!L142))&amp;"'"</f>
        <v>''</v>
      </c>
      <c r="J145" s="79" t="str">
        <f>"'"&amp;IF(No.4＿区画状況一覧!I142="","",TRIM(No.4＿区画状況一覧!I142))&amp;"'"</f>
        <v>''</v>
      </c>
      <c r="K145" s="79" t="str">
        <f>"'"&amp;IF(No.4＿区画状況一覧!J142="","",TRIM(No.4＿区画状況一覧!J142))&amp;"'"</f>
        <v>''</v>
      </c>
      <c r="L145" s="42" t="str">
        <f>"'"&amp;IF(No.5＿契約者【データ】!AK141="",0,1)&amp;"'"</f>
        <v>'0'</v>
      </c>
      <c r="M145" s="78" t="str">
        <f>"'"&amp;IF(No.5＿契約者【データ】!AG141="","",IF(No.5＿契約者【データ】!E141=No.5＿契約者【データ】!AG141,"",No.5＿契約者【データ】!E141))&amp;"'"</f>
        <v>''</v>
      </c>
      <c r="N145" s="74" t="s">
        <v>497</v>
      </c>
      <c r="O145" s="49" t="str">
        <f t="shared" si="11"/>
        <v>'COMMON'</v>
      </c>
      <c r="P145" s="69" t="s">
        <v>449</v>
      </c>
      <c r="Q145" s="49" t="str">
        <f t="shared" si="12"/>
        <v>'COMMON'</v>
      </c>
      <c r="R145" s="49" t="str">
        <f t="shared" si="12"/>
        <v>'COMMON'</v>
      </c>
      <c r="S145" s="69" t="s">
        <v>449</v>
      </c>
      <c r="T145" s="49" t="str">
        <f t="shared" si="13"/>
        <v>'COMMON'</v>
      </c>
      <c r="U145" s="67"/>
      <c r="W145" s="70" t="str">
        <f t="shared" si="15"/>
        <v/>
      </c>
      <c r="X145" s="67"/>
      <c r="Y145" s="67"/>
      <c r="Z145" s="67"/>
      <c r="AA145" t="b">
        <f>INT(No.4＿区画状況一覧!E142)=INT(No.5＿契約者【データ】!E141)</f>
        <v>1</v>
      </c>
    </row>
    <row r="146" spans="1:27" ht="18" customHeight="1">
      <c r="A146" s="67"/>
      <c r="B146" s="49">
        <f t="shared" si="10"/>
        <v>140</v>
      </c>
      <c r="C146" s="73" t="str">
        <f>"'"&amp;プロジェクトデータ!$C$4&amp;"'"</f>
        <v>'80001'</v>
      </c>
      <c r="D146" s="42" t="str">
        <f>"'"&amp;TRIM(No.4＿区画状況一覧!E143)&amp;"'"</f>
        <v>''</v>
      </c>
      <c r="E146" s="78" t="s">
        <v>448</v>
      </c>
      <c r="F146" s="74" t="s">
        <v>497</v>
      </c>
      <c r="G146" s="74" t="s">
        <v>497</v>
      </c>
      <c r="H146" s="79" t="str">
        <f>"'"&amp;IF(No.4＿区画状況一覧!K143="","",TRIM(No.4＿区画状況一覧!K143))&amp;"'"</f>
        <v>''</v>
      </c>
      <c r="I146" s="79" t="str">
        <f>"'"&amp;IF(No.4＿区画状況一覧!L143="","",TRIM(No.4＿区画状況一覧!L143))&amp;"'"</f>
        <v>''</v>
      </c>
      <c r="J146" s="79" t="str">
        <f>"'"&amp;IF(No.4＿区画状況一覧!I143="","",TRIM(No.4＿区画状況一覧!I143))&amp;"'"</f>
        <v>''</v>
      </c>
      <c r="K146" s="79" t="str">
        <f>"'"&amp;IF(No.4＿区画状況一覧!J143="","",TRIM(No.4＿区画状況一覧!J143))&amp;"'"</f>
        <v>''</v>
      </c>
      <c r="L146" s="42" t="str">
        <f>"'"&amp;IF(No.5＿契約者【データ】!AK142="",0,1)&amp;"'"</f>
        <v>'0'</v>
      </c>
      <c r="M146" s="78" t="str">
        <f>"'"&amp;IF(No.5＿契約者【データ】!AG142="","",IF(No.5＿契約者【データ】!E142=No.5＿契約者【データ】!AG142,"",No.5＿契約者【データ】!E142))&amp;"'"</f>
        <v>''</v>
      </c>
      <c r="N146" s="74" t="s">
        <v>497</v>
      </c>
      <c r="O146" s="49" t="str">
        <f t="shared" si="11"/>
        <v>'COMMON'</v>
      </c>
      <c r="P146" s="69" t="s">
        <v>449</v>
      </c>
      <c r="Q146" s="49" t="str">
        <f t="shared" si="12"/>
        <v>'COMMON'</v>
      </c>
      <c r="R146" s="49" t="str">
        <f t="shared" si="12"/>
        <v>'COMMON'</v>
      </c>
      <c r="S146" s="69" t="s">
        <v>449</v>
      </c>
      <c r="T146" s="49" t="str">
        <f t="shared" si="13"/>
        <v>'COMMON'</v>
      </c>
      <c r="U146" s="67"/>
      <c r="W146" s="70" t="str">
        <f t="shared" si="15"/>
        <v/>
      </c>
      <c r="X146" s="67"/>
      <c r="Y146" s="67"/>
      <c r="Z146" s="67"/>
      <c r="AA146" t="b">
        <f>INT(No.4＿区画状況一覧!E143)=INT(No.5＿契約者【データ】!E142)</f>
        <v>1</v>
      </c>
    </row>
    <row r="147" spans="1:27" ht="18" customHeight="1">
      <c r="A147" s="67"/>
      <c r="B147" s="49">
        <f t="shared" si="10"/>
        <v>141</v>
      </c>
      <c r="C147" s="73" t="str">
        <f>"'"&amp;プロジェクトデータ!$C$4&amp;"'"</f>
        <v>'80001'</v>
      </c>
      <c r="D147" s="42" t="str">
        <f>"'"&amp;TRIM(No.4＿区画状況一覧!E144)&amp;"'"</f>
        <v>''</v>
      </c>
      <c r="E147" s="78" t="s">
        <v>448</v>
      </c>
      <c r="F147" s="74" t="s">
        <v>497</v>
      </c>
      <c r="G147" s="74" t="s">
        <v>497</v>
      </c>
      <c r="H147" s="79" t="str">
        <f>"'"&amp;IF(No.4＿区画状況一覧!K144="","",TRIM(No.4＿区画状況一覧!K144))&amp;"'"</f>
        <v>''</v>
      </c>
      <c r="I147" s="79" t="str">
        <f>"'"&amp;IF(No.4＿区画状況一覧!L144="","",TRIM(No.4＿区画状況一覧!L144))&amp;"'"</f>
        <v>''</v>
      </c>
      <c r="J147" s="79" t="str">
        <f>"'"&amp;IF(No.4＿区画状況一覧!I144="","",TRIM(No.4＿区画状況一覧!I144))&amp;"'"</f>
        <v>''</v>
      </c>
      <c r="K147" s="79" t="str">
        <f>"'"&amp;IF(No.4＿区画状況一覧!J144="","",TRIM(No.4＿区画状況一覧!J144))&amp;"'"</f>
        <v>''</v>
      </c>
      <c r="L147" s="42" t="str">
        <f>"'"&amp;IF(No.5＿契約者【データ】!AK143="",0,1)&amp;"'"</f>
        <v>'0'</v>
      </c>
      <c r="M147" s="78" t="str">
        <f>"'"&amp;IF(No.5＿契約者【データ】!AG143="","",IF(No.5＿契約者【データ】!E143=No.5＿契約者【データ】!AG143,"",No.5＿契約者【データ】!E143))&amp;"'"</f>
        <v>''</v>
      </c>
      <c r="N147" s="74" t="s">
        <v>497</v>
      </c>
      <c r="O147" s="49" t="str">
        <f t="shared" si="11"/>
        <v>'COMMON'</v>
      </c>
      <c r="P147" s="69" t="s">
        <v>449</v>
      </c>
      <c r="Q147" s="49" t="str">
        <f t="shared" si="12"/>
        <v>'COMMON'</v>
      </c>
      <c r="R147" s="49" t="str">
        <f t="shared" si="12"/>
        <v>'COMMON'</v>
      </c>
      <c r="S147" s="69" t="s">
        <v>449</v>
      </c>
      <c r="T147" s="49" t="str">
        <f t="shared" si="13"/>
        <v>'COMMON'</v>
      </c>
      <c r="U147" s="67"/>
      <c r="W147" s="70" t="str">
        <f t="shared" si="15"/>
        <v/>
      </c>
      <c r="X147" s="67"/>
      <c r="Y147" s="67"/>
      <c r="Z147" s="67"/>
      <c r="AA147" t="b">
        <f>INT(No.4＿区画状況一覧!E144)=INT(No.5＿契約者【データ】!E143)</f>
        <v>1</v>
      </c>
    </row>
    <row r="148" spans="1:27" ht="18" customHeight="1">
      <c r="A148" s="67"/>
      <c r="B148" s="49">
        <f t="shared" si="10"/>
        <v>142</v>
      </c>
      <c r="C148" s="73" t="str">
        <f>"'"&amp;プロジェクトデータ!$C$4&amp;"'"</f>
        <v>'80001'</v>
      </c>
      <c r="D148" s="42" t="str">
        <f>"'"&amp;TRIM(No.4＿区画状況一覧!E145)&amp;"'"</f>
        <v>''</v>
      </c>
      <c r="E148" s="78" t="s">
        <v>448</v>
      </c>
      <c r="F148" s="74" t="s">
        <v>497</v>
      </c>
      <c r="G148" s="74" t="s">
        <v>497</v>
      </c>
      <c r="H148" s="79" t="str">
        <f>"'"&amp;IF(No.4＿区画状況一覧!K145="","",TRIM(No.4＿区画状況一覧!K145))&amp;"'"</f>
        <v>''</v>
      </c>
      <c r="I148" s="79" t="str">
        <f>"'"&amp;IF(No.4＿区画状況一覧!L145="","",TRIM(No.4＿区画状況一覧!L145))&amp;"'"</f>
        <v>''</v>
      </c>
      <c r="J148" s="79" t="str">
        <f>"'"&amp;IF(No.4＿区画状況一覧!I145="","",TRIM(No.4＿区画状況一覧!I145))&amp;"'"</f>
        <v>''</v>
      </c>
      <c r="K148" s="79" t="str">
        <f>"'"&amp;IF(No.4＿区画状況一覧!J145="","",TRIM(No.4＿区画状況一覧!J145))&amp;"'"</f>
        <v>''</v>
      </c>
      <c r="L148" s="42" t="str">
        <f>"'"&amp;IF(No.5＿契約者【データ】!AK144="",0,1)&amp;"'"</f>
        <v>'0'</v>
      </c>
      <c r="M148" s="78" t="str">
        <f>"'"&amp;IF(No.5＿契約者【データ】!AG144="","",IF(No.5＿契約者【データ】!E144=No.5＿契約者【データ】!AG144,"",No.5＿契約者【データ】!E144))&amp;"'"</f>
        <v>''</v>
      </c>
      <c r="N148" s="74" t="s">
        <v>497</v>
      </c>
      <c r="O148" s="49" t="str">
        <f t="shared" si="11"/>
        <v>'COMMON'</v>
      </c>
      <c r="P148" s="69" t="s">
        <v>449</v>
      </c>
      <c r="Q148" s="49" t="str">
        <f t="shared" si="12"/>
        <v>'COMMON'</v>
      </c>
      <c r="R148" s="49" t="str">
        <f t="shared" si="12"/>
        <v>'COMMON'</v>
      </c>
      <c r="S148" s="69" t="s">
        <v>449</v>
      </c>
      <c r="T148" s="49" t="str">
        <f t="shared" si="13"/>
        <v>'COMMON'</v>
      </c>
      <c r="U148" s="67"/>
      <c r="W148" s="70" t="str">
        <f t="shared" si="15"/>
        <v/>
      </c>
      <c r="X148" s="67"/>
      <c r="Y148" s="67"/>
      <c r="Z148" s="67"/>
      <c r="AA148" t="b">
        <f>INT(No.4＿区画状況一覧!E145)=INT(No.5＿契約者【データ】!E144)</f>
        <v>1</v>
      </c>
    </row>
    <row r="149" spans="1:27" ht="18" customHeight="1">
      <c r="A149" s="67"/>
      <c r="B149" s="49">
        <f t="shared" si="10"/>
        <v>143</v>
      </c>
      <c r="C149" s="73" t="str">
        <f>"'"&amp;プロジェクトデータ!$C$4&amp;"'"</f>
        <v>'80001'</v>
      </c>
      <c r="D149" s="42" t="str">
        <f>"'"&amp;TRIM(No.4＿区画状況一覧!E146)&amp;"'"</f>
        <v>''</v>
      </c>
      <c r="E149" s="78" t="s">
        <v>448</v>
      </c>
      <c r="F149" s="74" t="s">
        <v>497</v>
      </c>
      <c r="G149" s="74" t="s">
        <v>497</v>
      </c>
      <c r="H149" s="79" t="str">
        <f>"'"&amp;IF(No.4＿区画状況一覧!K146="","",TRIM(No.4＿区画状況一覧!K146))&amp;"'"</f>
        <v>''</v>
      </c>
      <c r="I149" s="79" t="str">
        <f>"'"&amp;IF(No.4＿区画状況一覧!L146="","",TRIM(No.4＿区画状況一覧!L146))&amp;"'"</f>
        <v>''</v>
      </c>
      <c r="J149" s="79" t="str">
        <f>"'"&amp;IF(No.4＿区画状況一覧!I146="","",TRIM(No.4＿区画状況一覧!I146))&amp;"'"</f>
        <v>''</v>
      </c>
      <c r="K149" s="79" t="str">
        <f>"'"&amp;IF(No.4＿区画状況一覧!J146="","",TRIM(No.4＿区画状況一覧!J146))&amp;"'"</f>
        <v>''</v>
      </c>
      <c r="L149" s="42" t="str">
        <f>"'"&amp;IF(No.5＿契約者【データ】!AK145="",0,1)&amp;"'"</f>
        <v>'0'</v>
      </c>
      <c r="M149" s="78" t="str">
        <f>"'"&amp;IF(No.5＿契約者【データ】!AG145="","",IF(No.5＿契約者【データ】!E145=No.5＿契約者【データ】!AG145,"",No.5＿契約者【データ】!E145))&amp;"'"</f>
        <v>''</v>
      </c>
      <c r="N149" s="74" t="s">
        <v>497</v>
      </c>
      <c r="O149" s="49" t="str">
        <f t="shared" si="11"/>
        <v>'COMMON'</v>
      </c>
      <c r="P149" s="69" t="s">
        <v>449</v>
      </c>
      <c r="Q149" s="49" t="str">
        <f t="shared" si="12"/>
        <v>'COMMON'</v>
      </c>
      <c r="R149" s="49" t="str">
        <f t="shared" si="12"/>
        <v>'COMMON'</v>
      </c>
      <c r="S149" s="69" t="s">
        <v>449</v>
      </c>
      <c r="T149" s="49" t="str">
        <f t="shared" si="13"/>
        <v>'COMMON'</v>
      </c>
      <c r="U149" s="67"/>
      <c r="W149" s="70" t="str">
        <f t="shared" si="15"/>
        <v/>
      </c>
      <c r="X149" s="67"/>
      <c r="Y149" s="67"/>
      <c r="Z149" s="67"/>
      <c r="AA149" t="b">
        <f>INT(No.4＿区画状況一覧!E146)=INT(No.5＿契約者【データ】!E145)</f>
        <v>1</v>
      </c>
    </row>
    <row r="150" spans="1:27" ht="18" customHeight="1">
      <c r="A150" s="67"/>
      <c r="B150" s="49">
        <f t="shared" si="10"/>
        <v>144</v>
      </c>
      <c r="C150" s="73" t="str">
        <f>"'"&amp;プロジェクトデータ!$C$4&amp;"'"</f>
        <v>'80001'</v>
      </c>
      <c r="D150" s="42" t="str">
        <f>"'"&amp;TRIM(No.4＿区画状況一覧!E147)&amp;"'"</f>
        <v>''</v>
      </c>
      <c r="E150" s="78" t="s">
        <v>448</v>
      </c>
      <c r="F150" s="74" t="s">
        <v>497</v>
      </c>
      <c r="G150" s="74" t="s">
        <v>497</v>
      </c>
      <c r="H150" s="79" t="str">
        <f>"'"&amp;IF(No.4＿区画状況一覧!K147="","",TRIM(No.4＿区画状況一覧!K147))&amp;"'"</f>
        <v>''</v>
      </c>
      <c r="I150" s="79" t="str">
        <f>"'"&amp;IF(No.4＿区画状況一覧!L147="","",TRIM(No.4＿区画状況一覧!L147))&amp;"'"</f>
        <v>''</v>
      </c>
      <c r="J150" s="79" t="str">
        <f>"'"&amp;IF(No.4＿区画状況一覧!I147="","",TRIM(No.4＿区画状況一覧!I147))&amp;"'"</f>
        <v>''</v>
      </c>
      <c r="K150" s="79" t="str">
        <f>"'"&amp;IF(No.4＿区画状況一覧!J147="","",TRIM(No.4＿区画状況一覧!J147))&amp;"'"</f>
        <v>''</v>
      </c>
      <c r="L150" s="42" t="str">
        <f>"'"&amp;IF(No.5＿契約者【データ】!AK146="",0,1)&amp;"'"</f>
        <v>'0'</v>
      </c>
      <c r="M150" s="78" t="str">
        <f>"'"&amp;IF(No.5＿契約者【データ】!AG146="","",IF(No.5＿契約者【データ】!E146=No.5＿契約者【データ】!AG146,"",No.5＿契約者【データ】!E146))&amp;"'"</f>
        <v>''</v>
      </c>
      <c r="N150" s="74" t="s">
        <v>497</v>
      </c>
      <c r="O150" s="49" t="str">
        <f t="shared" si="11"/>
        <v>'COMMON'</v>
      </c>
      <c r="P150" s="69" t="s">
        <v>449</v>
      </c>
      <c r="Q150" s="49" t="str">
        <f t="shared" si="12"/>
        <v>'COMMON'</v>
      </c>
      <c r="R150" s="49" t="str">
        <f t="shared" si="12"/>
        <v>'COMMON'</v>
      </c>
      <c r="S150" s="69" t="s">
        <v>449</v>
      </c>
      <c r="T150" s="49" t="str">
        <f t="shared" si="13"/>
        <v>'COMMON'</v>
      </c>
      <c r="U150" s="67"/>
      <c r="W150" s="70" t="str">
        <f t="shared" si="15"/>
        <v/>
      </c>
      <c r="X150" s="67"/>
      <c r="Y150" s="67"/>
      <c r="Z150" s="67"/>
      <c r="AA150" t="b">
        <f>INT(No.4＿区画状況一覧!E147)=INT(No.5＿契約者【データ】!E146)</f>
        <v>1</v>
      </c>
    </row>
    <row r="151" spans="1:27" ht="18" customHeight="1">
      <c r="A151" s="67"/>
      <c r="B151" s="49">
        <f t="shared" si="10"/>
        <v>145</v>
      </c>
      <c r="C151" s="73" t="str">
        <f>"'"&amp;プロジェクトデータ!$C$4&amp;"'"</f>
        <v>'80001'</v>
      </c>
      <c r="D151" s="42" t="str">
        <f>"'"&amp;TRIM(No.4＿区画状況一覧!E148)&amp;"'"</f>
        <v>''</v>
      </c>
      <c r="E151" s="78" t="s">
        <v>448</v>
      </c>
      <c r="F151" s="74" t="s">
        <v>497</v>
      </c>
      <c r="G151" s="74" t="s">
        <v>497</v>
      </c>
      <c r="H151" s="79" t="str">
        <f>"'"&amp;IF(No.4＿区画状況一覧!K148="","",TRIM(No.4＿区画状況一覧!K148))&amp;"'"</f>
        <v>''</v>
      </c>
      <c r="I151" s="79" t="str">
        <f>"'"&amp;IF(No.4＿区画状況一覧!L148="","",TRIM(No.4＿区画状況一覧!L148))&amp;"'"</f>
        <v>''</v>
      </c>
      <c r="J151" s="79" t="str">
        <f>"'"&amp;IF(No.4＿区画状況一覧!I148="","",TRIM(No.4＿区画状況一覧!I148))&amp;"'"</f>
        <v>''</v>
      </c>
      <c r="K151" s="79" t="str">
        <f>"'"&amp;IF(No.4＿区画状況一覧!J148="","",TRIM(No.4＿区画状況一覧!J148))&amp;"'"</f>
        <v>''</v>
      </c>
      <c r="L151" s="42" t="str">
        <f>"'"&amp;IF(No.5＿契約者【データ】!AK147="",0,1)&amp;"'"</f>
        <v>'0'</v>
      </c>
      <c r="M151" s="78" t="str">
        <f>"'"&amp;IF(No.5＿契約者【データ】!AG147="","",IF(No.5＿契約者【データ】!E147=No.5＿契約者【データ】!AG147,"",No.5＿契約者【データ】!E147))&amp;"'"</f>
        <v>''</v>
      </c>
      <c r="N151" s="74" t="s">
        <v>497</v>
      </c>
      <c r="O151" s="49" t="str">
        <f t="shared" si="11"/>
        <v>'COMMON'</v>
      </c>
      <c r="P151" s="69" t="s">
        <v>449</v>
      </c>
      <c r="Q151" s="49" t="str">
        <f t="shared" si="12"/>
        <v>'COMMON'</v>
      </c>
      <c r="R151" s="49" t="str">
        <f t="shared" si="12"/>
        <v>'COMMON'</v>
      </c>
      <c r="S151" s="69" t="s">
        <v>449</v>
      </c>
      <c r="T151" s="49" t="str">
        <f t="shared" si="13"/>
        <v>'COMMON'</v>
      </c>
      <c r="U151" s="67"/>
      <c r="W151" s="70" t="str">
        <f t="shared" si="15"/>
        <v/>
      </c>
      <c r="X151" s="67"/>
      <c r="Y151" s="67"/>
      <c r="Z151" s="67"/>
      <c r="AA151" t="b">
        <f>INT(No.4＿区画状況一覧!E148)=INT(No.5＿契約者【データ】!E147)</f>
        <v>1</v>
      </c>
    </row>
    <row r="152" spans="1:27" ht="18" customHeight="1">
      <c r="A152" s="67"/>
      <c r="B152" s="49">
        <f t="shared" si="10"/>
        <v>146</v>
      </c>
      <c r="C152" s="73" t="str">
        <f>"'"&amp;プロジェクトデータ!$C$4&amp;"'"</f>
        <v>'80001'</v>
      </c>
      <c r="D152" s="42" t="str">
        <f>"'"&amp;TRIM(No.4＿区画状況一覧!E149)&amp;"'"</f>
        <v>''</v>
      </c>
      <c r="E152" s="78" t="s">
        <v>448</v>
      </c>
      <c r="F152" s="74" t="s">
        <v>497</v>
      </c>
      <c r="G152" s="74" t="s">
        <v>497</v>
      </c>
      <c r="H152" s="79" t="str">
        <f>"'"&amp;IF(No.4＿区画状況一覧!K149="","",TRIM(No.4＿区画状況一覧!K149))&amp;"'"</f>
        <v>''</v>
      </c>
      <c r="I152" s="79" t="str">
        <f>"'"&amp;IF(No.4＿区画状況一覧!L149="","",TRIM(No.4＿区画状況一覧!L149))&amp;"'"</f>
        <v>''</v>
      </c>
      <c r="J152" s="79" t="str">
        <f>"'"&amp;IF(No.4＿区画状況一覧!I149="","",TRIM(No.4＿区画状況一覧!I149))&amp;"'"</f>
        <v>''</v>
      </c>
      <c r="K152" s="79" t="str">
        <f>"'"&amp;IF(No.4＿区画状況一覧!J149="","",TRIM(No.4＿区画状況一覧!J149))&amp;"'"</f>
        <v>''</v>
      </c>
      <c r="L152" s="42" t="str">
        <f>"'"&amp;IF(No.5＿契約者【データ】!AK148="",0,1)&amp;"'"</f>
        <v>'0'</v>
      </c>
      <c r="M152" s="78" t="str">
        <f>"'"&amp;IF(No.5＿契約者【データ】!AG148="","",IF(No.5＿契約者【データ】!E148=No.5＿契約者【データ】!AG148,"",No.5＿契約者【データ】!E148))&amp;"'"</f>
        <v>''</v>
      </c>
      <c r="N152" s="74" t="s">
        <v>497</v>
      </c>
      <c r="O152" s="49" t="str">
        <f t="shared" si="11"/>
        <v>'COMMON'</v>
      </c>
      <c r="P152" s="69" t="s">
        <v>449</v>
      </c>
      <c r="Q152" s="49" t="str">
        <f t="shared" si="12"/>
        <v>'COMMON'</v>
      </c>
      <c r="R152" s="49" t="str">
        <f t="shared" si="12"/>
        <v>'COMMON'</v>
      </c>
      <c r="S152" s="69" t="s">
        <v>449</v>
      </c>
      <c r="T152" s="49" t="str">
        <f t="shared" si="13"/>
        <v>'COMMON'</v>
      </c>
      <c r="U152" s="67"/>
      <c r="W152" s="70" t="str">
        <f t="shared" si="15"/>
        <v/>
      </c>
      <c r="X152" s="67"/>
      <c r="Y152" s="67"/>
      <c r="Z152" s="67"/>
      <c r="AA152" t="b">
        <f>INT(No.4＿区画状況一覧!E149)=INT(No.5＿契約者【データ】!E148)</f>
        <v>1</v>
      </c>
    </row>
    <row r="153" spans="1:27" ht="18" customHeight="1">
      <c r="A153" s="67"/>
      <c r="B153" s="49">
        <f t="shared" si="10"/>
        <v>147</v>
      </c>
      <c r="C153" s="73" t="str">
        <f>"'"&amp;プロジェクトデータ!$C$4&amp;"'"</f>
        <v>'80001'</v>
      </c>
      <c r="D153" s="42" t="str">
        <f>"'"&amp;TRIM(No.4＿区画状況一覧!E150)&amp;"'"</f>
        <v>''</v>
      </c>
      <c r="E153" s="78" t="s">
        <v>448</v>
      </c>
      <c r="F153" s="74" t="s">
        <v>497</v>
      </c>
      <c r="G153" s="74" t="s">
        <v>497</v>
      </c>
      <c r="H153" s="79" t="str">
        <f>"'"&amp;IF(No.4＿区画状況一覧!K150="","",TRIM(No.4＿区画状況一覧!K150))&amp;"'"</f>
        <v>''</v>
      </c>
      <c r="I153" s="79" t="str">
        <f>"'"&amp;IF(No.4＿区画状況一覧!L150="","",TRIM(No.4＿区画状況一覧!L150))&amp;"'"</f>
        <v>''</v>
      </c>
      <c r="J153" s="79" t="str">
        <f>"'"&amp;IF(No.4＿区画状況一覧!I150="","",TRIM(No.4＿区画状況一覧!I150))&amp;"'"</f>
        <v>''</v>
      </c>
      <c r="K153" s="79" t="str">
        <f>"'"&amp;IF(No.4＿区画状況一覧!J150="","",TRIM(No.4＿区画状況一覧!J150))&amp;"'"</f>
        <v>''</v>
      </c>
      <c r="L153" s="42" t="str">
        <f>"'"&amp;IF(No.5＿契約者【データ】!AK149="",0,1)&amp;"'"</f>
        <v>'0'</v>
      </c>
      <c r="M153" s="78" t="str">
        <f>"'"&amp;IF(No.5＿契約者【データ】!AG149="","",IF(No.5＿契約者【データ】!E149=No.5＿契約者【データ】!AG149,"",No.5＿契約者【データ】!E149))&amp;"'"</f>
        <v>''</v>
      </c>
      <c r="N153" s="74" t="s">
        <v>497</v>
      </c>
      <c r="O153" s="49" t="str">
        <f t="shared" si="11"/>
        <v>'COMMON'</v>
      </c>
      <c r="P153" s="69" t="s">
        <v>449</v>
      </c>
      <c r="Q153" s="49" t="str">
        <f t="shared" si="12"/>
        <v>'COMMON'</v>
      </c>
      <c r="R153" s="49" t="str">
        <f t="shared" si="12"/>
        <v>'COMMON'</v>
      </c>
      <c r="S153" s="69" t="s">
        <v>449</v>
      </c>
      <c r="T153" s="49" t="str">
        <f t="shared" si="13"/>
        <v>'COMMON'</v>
      </c>
      <c r="U153" s="67"/>
      <c r="W153" s="70" t="str">
        <f t="shared" si="15"/>
        <v/>
      </c>
      <c r="X153" s="67"/>
      <c r="Y153" s="67"/>
      <c r="Z153" s="67"/>
      <c r="AA153" t="b">
        <f>INT(No.4＿区画状況一覧!E150)=INT(No.5＿契約者【データ】!E149)</f>
        <v>1</v>
      </c>
    </row>
    <row r="154" spans="1:27" ht="18" customHeight="1">
      <c r="A154" s="67"/>
      <c r="B154" s="49">
        <f t="shared" si="10"/>
        <v>148</v>
      </c>
      <c r="C154" s="73" t="str">
        <f>"'"&amp;プロジェクトデータ!$C$4&amp;"'"</f>
        <v>'80001'</v>
      </c>
      <c r="D154" s="42" t="str">
        <f>"'"&amp;TRIM(No.4＿区画状況一覧!E151)&amp;"'"</f>
        <v>''</v>
      </c>
      <c r="E154" s="78" t="s">
        <v>448</v>
      </c>
      <c r="F154" s="74" t="s">
        <v>497</v>
      </c>
      <c r="G154" s="74" t="s">
        <v>497</v>
      </c>
      <c r="H154" s="79" t="str">
        <f>"'"&amp;IF(No.4＿区画状況一覧!K151="","",TRIM(No.4＿区画状況一覧!K151))&amp;"'"</f>
        <v>''</v>
      </c>
      <c r="I154" s="79" t="str">
        <f>"'"&amp;IF(No.4＿区画状況一覧!L151="","",TRIM(No.4＿区画状況一覧!L151))&amp;"'"</f>
        <v>''</v>
      </c>
      <c r="J154" s="79" t="str">
        <f>"'"&amp;IF(No.4＿区画状況一覧!I151="","",TRIM(No.4＿区画状況一覧!I151))&amp;"'"</f>
        <v>''</v>
      </c>
      <c r="K154" s="79" t="str">
        <f>"'"&amp;IF(No.4＿区画状況一覧!J151="","",TRIM(No.4＿区画状況一覧!J151))&amp;"'"</f>
        <v>''</v>
      </c>
      <c r="L154" s="42" t="str">
        <f>"'"&amp;IF(No.5＿契約者【データ】!AK150="",0,1)&amp;"'"</f>
        <v>'0'</v>
      </c>
      <c r="M154" s="78" t="str">
        <f>"'"&amp;IF(No.5＿契約者【データ】!AG150="","",IF(No.5＿契約者【データ】!E150=No.5＿契約者【データ】!AG150,"",No.5＿契約者【データ】!E150))&amp;"'"</f>
        <v>''</v>
      </c>
      <c r="N154" s="74" t="s">
        <v>497</v>
      </c>
      <c r="O154" s="49" t="str">
        <f t="shared" si="11"/>
        <v>'COMMON'</v>
      </c>
      <c r="P154" s="69" t="s">
        <v>449</v>
      </c>
      <c r="Q154" s="49" t="str">
        <f t="shared" si="12"/>
        <v>'COMMON'</v>
      </c>
      <c r="R154" s="49" t="str">
        <f t="shared" si="12"/>
        <v>'COMMON'</v>
      </c>
      <c r="S154" s="69" t="s">
        <v>449</v>
      </c>
      <c r="T154" s="49" t="str">
        <f t="shared" si="13"/>
        <v>'COMMON'</v>
      </c>
      <c r="U154" s="67"/>
      <c r="W154" s="70" t="str">
        <f t="shared" si="15"/>
        <v/>
      </c>
      <c r="X154" s="67"/>
      <c r="Y154" s="67"/>
      <c r="Z154" s="67"/>
      <c r="AA154" t="b">
        <f>INT(No.4＿区画状況一覧!E151)=INT(No.5＿契約者【データ】!E150)</f>
        <v>1</v>
      </c>
    </row>
    <row r="155" spans="1:27" ht="18" customHeight="1">
      <c r="A155" s="67"/>
      <c r="B155" s="49">
        <f t="shared" si="10"/>
        <v>149</v>
      </c>
      <c r="C155" s="73" t="str">
        <f>"'"&amp;プロジェクトデータ!$C$4&amp;"'"</f>
        <v>'80001'</v>
      </c>
      <c r="D155" s="42" t="str">
        <f>"'"&amp;TRIM(No.4＿区画状況一覧!E152)&amp;"'"</f>
        <v>''</v>
      </c>
      <c r="E155" s="78" t="s">
        <v>448</v>
      </c>
      <c r="F155" s="74" t="s">
        <v>497</v>
      </c>
      <c r="G155" s="74" t="s">
        <v>497</v>
      </c>
      <c r="H155" s="79" t="str">
        <f>"'"&amp;IF(No.4＿区画状況一覧!K152="","",TRIM(No.4＿区画状況一覧!K152))&amp;"'"</f>
        <v>''</v>
      </c>
      <c r="I155" s="79" t="str">
        <f>"'"&amp;IF(No.4＿区画状況一覧!L152="","",TRIM(No.4＿区画状況一覧!L152))&amp;"'"</f>
        <v>''</v>
      </c>
      <c r="J155" s="79" t="str">
        <f>"'"&amp;IF(No.4＿区画状況一覧!I152="","",TRIM(No.4＿区画状況一覧!I152))&amp;"'"</f>
        <v>''</v>
      </c>
      <c r="K155" s="79" t="str">
        <f>"'"&amp;IF(No.4＿区画状況一覧!J152="","",TRIM(No.4＿区画状況一覧!J152))&amp;"'"</f>
        <v>''</v>
      </c>
      <c r="L155" s="42" t="str">
        <f>"'"&amp;IF(No.5＿契約者【データ】!AK151="",0,1)&amp;"'"</f>
        <v>'0'</v>
      </c>
      <c r="M155" s="78" t="str">
        <f>"'"&amp;IF(No.5＿契約者【データ】!AG151="","",IF(No.5＿契約者【データ】!E151=No.5＿契約者【データ】!AG151,"",No.5＿契約者【データ】!E151))&amp;"'"</f>
        <v>''</v>
      </c>
      <c r="N155" s="74" t="s">
        <v>497</v>
      </c>
      <c r="O155" s="49" t="str">
        <f t="shared" si="11"/>
        <v>'COMMON'</v>
      </c>
      <c r="P155" s="69" t="s">
        <v>449</v>
      </c>
      <c r="Q155" s="49" t="str">
        <f t="shared" si="12"/>
        <v>'COMMON'</v>
      </c>
      <c r="R155" s="49" t="str">
        <f t="shared" si="12"/>
        <v>'COMMON'</v>
      </c>
      <c r="S155" s="69" t="s">
        <v>449</v>
      </c>
      <c r="T155" s="49" t="str">
        <f t="shared" si="13"/>
        <v>'COMMON'</v>
      </c>
      <c r="U155" s="67"/>
      <c r="W155" s="70" t="str">
        <f t="shared" si="15"/>
        <v/>
      </c>
      <c r="X155" s="67"/>
      <c r="Y155" s="67"/>
      <c r="Z155" s="67"/>
      <c r="AA155" t="b">
        <f>INT(No.4＿区画状況一覧!E152)=INT(No.5＿契約者【データ】!E151)</f>
        <v>1</v>
      </c>
    </row>
    <row r="156" spans="1:27" ht="18" customHeight="1">
      <c r="A156" s="67"/>
      <c r="B156" s="49">
        <f t="shared" si="10"/>
        <v>150</v>
      </c>
      <c r="C156" s="73" t="str">
        <f>"'"&amp;プロジェクトデータ!$C$4&amp;"'"</f>
        <v>'80001'</v>
      </c>
      <c r="D156" s="42" t="str">
        <f>"'"&amp;TRIM(No.4＿区画状況一覧!E153)&amp;"'"</f>
        <v>''</v>
      </c>
      <c r="E156" s="78" t="s">
        <v>448</v>
      </c>
      <c r="F156" s="74" t="s">
        <v>497</v>
      </c>
      <c r="G156" s="74" t="s">
        <v>497</v>
      </c>
      <c r="H156" s="79" t="str">
        <f>"'"&amp;IF(No.4＿区画状況一覧!K153="","",TRIM(No.4＿区画状況一覧!K153))&amp;"'"</f>
        <v>''</v>
      </c>
      <c r="I156" s="79" t="str">
        <f>"'"&amp;IF(No.4＿区画状況一覧!L153="","",TRIM(No.4＿区画状況一覧!L153))&amp;"'"</f>
        <v>''</v>
      </c>
      <c r="J156" s="79" t="str">
        <f>"'"&amp;IF(No.4＿区画状況一覧!I153="","",TRIM(No.4＿区画状況一覧!I153))&amp;"'"</f>
        <v>''</v>
      </c>
      <c r="K156" s="79" t="str">
        <f>"'"&amp;IF(No.4＿区画状況一覧!J153="","",TRIM(No.4＿区画状況一覧!J153))&amp;"'"</f>
        <v>''</v>
      </c>
      <c r="L156" s="42" t="str">
        <f>"'"&amp;IF(No.5＿契約者【データ】!AK152="",0,1)&amp;"'"</f>
        <v>'0'</v>
      </c>
      <c r="M156" s="78" t="str">
        <f>"'"&amp;IF(No.5＿契約者【データ】!AG152="","",IF(No.5＿契約者【データ】!E152=No.5＿契約者【データ】!AG152,"",No.5＿契約者【データ】!E152))&amp;"'"</f>
        <v>''</v>
      </c>
      <c r="N156" s="74" t="s">
        <v>497</v>
      </c>
      <c r="O156" s="49" t="str">
        <f t="shared" si="11"/>
        <v>'COMMON'</v>
      </c>
      <c r="P156" s="69" t="s">
        <v>449</v>
      </c>
      <c r="Q156" s="49" t="str">
        <f t="shared" si="12"/>
        <v>'COMMON'</v>
      </c>
      <c r="R156" s="49" t="str">
        <f t="shared" si="12"/>
        <v>'COMMON'</v>
      </c>
      <c r="S156" s="69" t="s">
        <v>449</v>
      </c>
      <c r="T156" s="49" t="str">
        <f t="shared" si="13"/>
        <v>'COMMON'</v>
      </c>
      <c r="U156" s="67"/>
      <c r="W156" s="70" t="str">
        <f t="shared" si="15"/>
        <v/>
      </c>
      <c r="X156" s="67"/>
      <c r="Y156" s="67"/>
      <c r="Z156" s="67"/>
      <c r="AA156" t="b">
        <f>INT(No.4＿区画状況一覧!E153)=INT(No.5＿契約者【データ】!E152)</f>
        <v>1</v>
      </c>
    </row>
    <row r="157" spans="1:27" ht="18" customHeight="1">
      <c r="A157" s="67"/>
      <c r="B157" s="49">
        <f t="shared" si="10"/>
        <v>151</v>
      </c>
      <c r="C157" s="73" t="str">
        <f>"'"&amp;プロジェクトデータ!$C$4&amp;"'"</f>
        <v>'80001'</v>
      </c>
      <c r="D157" s="42" t="str">
        <f>"'"&amp;TRIM(No.4＿区画状況一覧!E154)&amp;"'"</f>
        <v>''</v>
      </c>
      <c r="E157" s="78" t="s">
        <v>448</v>
      </c>
      <c r="F157" s="74" t="s">
        <v>497</v>
      </c>
      <c r="G157" s="74" t="s">
        <v>497</v>
      </c>
      <c r="H157" s="79" t="str">
        <f>"'"&amp;IF(No.4＿区画状況一覧!K154="","",TRIM(No.4＿区画状況一覧!K154))&amp;"'"</f>
        <v>''</v>
      </c>
      <c r="I157" s="79" t="str">
        <f>"'"&amp;IF(No.4＿区画状況一覧!L154="","",TRIM(No.4＿区画状況一覧!L154))&amp;"'"</f>
        <v>''</v>
      </c>
      <c r="J157" s="79" t="str">
        <f>"'"&amp;IF(No.4＿区画状況一覧!I154="","",TRIM(No.4＿区画状況一覧!I154))&amp;"'"</f>
        <v>''</v>
      </c>
      <c r="K157" s="79" t="str">
        <f>"'"&amp;IF(No.4＿区画状況一覧!J154="","",TRIM(No.4＿区画状況一覧!J154))&amp;"'"</f>
        <v>''</v>
      </c>
      <c r="L157" s="42" t="str">
        <f>"'"&amp;IF(No.5＿契約者【データ】!AK153="",0,1)&amp;"'"</f>
        <v>'0'</v>
      </c>
      <c r="M157" s="78" t="str">
        <f>"'"&amp;IF(No.5＿契約者【データ】!AG153="","",IF(No.5＿契約者【データ】!E153=No.5＿契約者【データ】!AG153,"",No.5＿契約者【データ】!E153))&amp;"'"</f>
        <v>''</v>
      </c>
      <c r="N157" s="74" t="s">
        <v>497</v>
      </c>
      <c r="O157" s="49" t="str">
        <f t="shared" si="11"/>
        <v>'COMMON'</v>
      </c>
      <c r="P157" s="69" t="s">
        <v>449</v>
      </c>
      <c r="Q157" s="49" t="str">
        <f t="shared" si="12"/>
        <v>'COMMON'</v>
      </c>
      <c r="R157" s="49" t="str">
        <f t="shared" si="12"/>
        <v>'COMMON'</v>
      </c>
      <c r="S157" s="69" t="s">
        <v>449</v>
      </c>
      <c r="T157" s="49" t="str">
        <f t="shared" si="13"/>
        <v>'COMMON'</v>
      </c>
      <c r="U157" s="67"/>
      <c r="W157" s="70" t="str">
        <f t="shared" si="15"/>
        <v/>
      </c>
      <c r="X157" s="67"/>
      <c r="Y157" s="67"/>
      <c r="Z157" s="67"/>
      <c r="AA157" t="b">
        <f>INT(No.4＿区画状況一覧!E154)=INT(No.5＿契約者【データ】!E153)</f>
        <v>1</v>
      </c>
    </row>
    <row r="158" spans="1:27" ht="18" customHeight="1">
      <c r="A158" s="67"/>
      <c r="B158" s="49">
        <f t="shared" si="10"/>
        <v>152</v>
      </c>
      <c r="C158" s="73" t="str">
        <f>"'"&amp;プロジェクトデータ!$C$4&amp;"'"</f>
        <v>'80001'</v>
      </c>
      <c r="D158" s="42" t="str">
        <f>"'"&amp;TRIM(No.4＿区画状況一覧!E155)&amp;"'"</f>
        <v>''</v>
      </c>
      <c r="E158" s="78" t="s">
        <v>448</v>
      </c>
      <c r="F158" s="74" t="s">
        <v>497</v>
      </c>
      <c r="G158" s="74" t="s">
        <v>497</v>
      </c>
      <c r="H158" s="79" t="str">
        <f>"'"&amp;IF(No.4＿区画状況一覧!K155="","",TRIM(No.4＿区画状況一覧!K155))&amp;"'"</f>
        <v>''</v>
      </c>
      <c r="I158" s="79" t="str">
        <f>"'"&amp;IF(No.4＿区画状況一覧!L155="","",TRIM(No.4＿区画状況一覧!L155))&amp;"'"</f>
        <v>''</v>
      </c>
      <c r="J158" s="79" t="str">
        <f>"'"&amp;IF(No.4＿区画状況一覧!I155="","",TRIM(No.4＿区画状況一覧!I155))&amp;"'"</f>
        <v>''</v>
      </c>
      <c r="K158" s="79" t="str">
        <f>"'"&amp;IF(No.4＿区画状況一覧!J155="","",TRIM(No.4＿区画状況一覧!J155))&amp;"'"</f>
        <v>''</v>
      </c>
      <c r="L158" s="42" t="str">
        <f>"'"&amp;IF(No.5＿契約者【データ】!AK154="",0,1)&amp;"'"</f>
        <v>'0'</v>
      </c>
      <c r="M158" s="78" t="str">
        <f>"'"&amp;IF(No.5＿契約者【データ】!AG154="","",IF(No.5＿契約者【データ】!E154=No.5＿契約者【データ】!AG154,"",No.5＿契約者【データ】!E154))&amp;"'"</f>
        <v>''</v>
      </c>
      <c r="N158" s="74" t="s">
        <v>497</v>
      </c>
      <c r="O158" s="49" t="str">
        <f t="shared" si="11"/>
        <v>'COMMON'</v>
      </c>
      <c r="P158" s="69" t="s">
        <v>449</v>
      </c>
      <c r="Q158" s="49" t="str">
        <f t="shared" si="12"/>
        <v>'COMMON'</v>
      </c>
      <c r="R158" s="49" t="str">
        <f t="shared" si="12"/>
        <v>'COMMON'</v>
      </c>
      <c r="S158" s="69" t="s">
        <v>449</v>
      </c>
      <c r="T158" s="49" t="str">
        <f t="shared" si="13"/>
        <v>'COMMON'</v>
      </c>
      <c r="U158" s="67"/>
      <c r="W158" s="70" t="str">
        <f t="shared" si="15"/>
        <v/>
      </c>
      <c r="X158" s="67"/>
      <c r="Y158" s="67"/>
      <c r="Z158" s="67"/>
      <c r="AA158" t="b">
        <f>INT(No.4＿区画状況一覧!E155)=INT(No.5＿契約者【データ】!E154)</f>
        <v>1</v>
      </c>
    </row>
    <row r="159" spans="1:27" ht="18" customHeight="1">
      <c r="A159" s="67"/>
      <c r="B159" s="49">
        <f t="shared" si="10"/>
        <v>153</v>
      </c>
      <c r="C159" s="73" t="str">
        <f>"'"&amp;プロジェクトデータ!$C$4&amp;"'"</f>
        <v>'80001'</v>
      </c>
      <c r="D159" s="42" t="str">
        <f>"'"&amp;TRIM(No.4＿区画状況一覧!E156)&amp;"'"</f>
        <v>''</v>
      </c>
      <c r="E159" s="78" t="s">
        <v>448</v>
      </c>
      <c r="F159" s="74" t="s">
        <v>497</v>
      </c>
      <c r="G159" s="74" t="s">
        <v>497</v>
      </c>
      <c r="H159" s="79" t="str">
        <f>"'"&amp;IF(No.4＿区画状況一覧!K156="","",TRIM(No.4＿区画状況一覧!K156))&amp;"'"</f>
        <v>''</v>
      </c>
      <c r="I159" s="79" t="str">
        <f>"'"&amp;IF(No.4＿区画状況一覧!L156="","",TRIM(No.4＿区画状況一覧!L156))&amp;"'"</f>
        <v>''</v>
      </c>
      <c r="J159" s="79" t="str">
        <f>"'"&amp;IF(No.4＿区画状況一覧!I156="","",TRIM(No.4＿区画状況一覧!I156))&amp;"'"</f>
        <v>''</v>
      </c>
      <c r="K159" s="79" t="str">
        <f>"'"&amp;IF(No.4＿区画状況一覧!J156="","",TRIM(No.4＿区画状況一覧!J156))&amp;"'"</f>
        <v>''</v>
      </c>
      <c r="L159" s="42" t="str">
        <f>"'"&amp;IF(No.5＿契約者【データ】!AK155="",0,1)&amp;"'"</f>
        <v>'0'</v>
      </c>
      <c r="M159" s="78" t="str">
        <f>"'"&amp;IF(No.5＿契約者【データ】!AG155="","",IF(No.5＿契約者【データ】!E155=No.5＿契約者【データ】!AG155,"",No.5＿契約者【データ】!E155))&amp;"'"</f>
        <v>''</v>
      </c>
      <c r="N159" s="74" t="s">
        <v>497</v>
      </c>
      <c r="O159" s="49" t="str">
        <f t="shared" si="11"/>
        <v>'COMMON'</v>
      </c>
      <c r="P159" s="69" t="s">
        <v>449</v>
      </c>
      <c r="Q159" s="49" t="str">
        <f t="shared" si="12"/>
        <v>'COMMON'</v>
      </c>
      <c r="R159" s="49" t="str">
        <f t="shared" si="12"/>
        <v>'COMMON'</v>
      </c>
      <c r="S159" s="69" t="s">
        <v>449</v>
      </c>
      <c r="T159" s="49" t="str">
        <f t="shared" si="13"/>
        <v>'COMMON'</v>
      </c>
      <c r="U159" s="67"/>
      <c r="W159" s="70" t="str">
        <f t="shared" si="15"/>
        <v/>
      </c>
      <c r="X159" s="67"/>
      <c r="Y159" s="67"/>
      <c r="Z159" s="67"/>
      <c r="AA159" t="b">
        <f>INT(No.4＿区画状況一覧!E156)=INT(No.5＿契約者【データ】!E155)</f>
        <v>1</v>
      </c>
    </row>
    <row r="160" spans="1:27" ht="18" customHeight="1">
      <c r="A160" s="67"/>
      <c r="B160" s="49">
        <f t="shared" si="10"/>
        <v>154</v>
      </c>
      <c r="C160" s="73" t="str">
        <f>"'"&amp;プロジェクトデータ!$C$4&amp;"'"</f>
        <v>'80001'</v>
      </c>
      <c r="D160" s="42" t="str">
        <f>"'"&amp;TRIM(No.4＿区画状況一覧!E157)&amp;"'"</f>
        <v>''</v>
      </c>
      <c r="E160" s="78" t="s">
        <v>448</v>
      </c>
      <c r="F160" s="74" t="s">
        <v>497</v>
      </c>
      <c r="G160" s="74" t="s">
        <v>497</v>
      </c>
      <c r="H160" s="79" t="str">
        <f>"'"&amp;IF(No.4＿区画状況一覧!K157="","",TRIM(No.4＿区画状況一覧!K157))&amp;"'"</f>
        <v>''</v>
      </c>
      <c r="I160" s="79" t="str">
        <f>"'"&amp;IF(No.4＿区画状況一覧!L157="","",TRIM(No.4＿区画状況一覧!L157))&amp;"'"</f>
        <v>''</v>
      </c>
      <c r="J160" s="79" t="str">
        <f>"'"&amp;IF(No.4＿区画状況一覧!I157="","",TRIM(No.4＿区画状況一覧!I157))&amp;"'"</f>
        <v>''</v>
      </c>
      <c r="K160" s="79" t="str">
        <f>"'"&amp;IF(No.4＿区画状況一覧!J157="","",TRIM(No.4＿区画状況一覧!J157))&amp;"'"</f>
        <v>''</v>
      </c>
      <c r="L160" s="42" t="str">
        <f>"'"&amp;IF(No.5＿契約者【データ】!AK156="",0,1)&amp;"'"</f>
        <v>'0'</v>
      </c>
      <c r="M160" s="78" t="str">
        <f>"'"&amp;IF(No.5＿契約者【データ】!AG156="","",IF(No.5＿契約者【データ】!E156=No.5＿契約者【データ】!AG156,"",No.5＿契約者【データ】!E156))&amp;"'"</f>
        <v>''</v>
      </c>
      <c r="N160" s="74" t="s">
        <v>497</v>
      </c>
      <c r="O160" s="49" t="str">
        <f t="shared" si="11"/>
        <v>'COMMON'</v>
      </c>
      <c r="P160" s="69" t="s">
        <v>449</v>
      </c>
      <c r="Q160" s="49" t="str">
        <f t="shared" si="12"/>
        <v>'COMMON'</v>
      </c>
      <c r="R160" s="49" t="str">
        <f t="shared" si="12"/>
        <v>'COMMON'</v>
      </c>
      <c r="S160" s="69" t="s">
        <v>449</v>
      </c>
      <c r="T160" s="49" t="str">
        <f t="shared" si="13"/>
        <v>'COMMON'</v>
      </c>
      <c r="U160" s="67"/>
      <c r="W160" s="70" t="str">
        <f t="shared" si="15"/>
        <v/>
      </c>
      <c r="X160" s="67"/>
      <c r="Y160" s="67"/>
      <c r="Z160" s="67"/>
      <c r="AA160" t="b">
        <f>INT(No.4＿区画状況一覧!E157)=INT(No.5＿契約者【データ】!E156)</f>
        <v>1</v>
      </c>
    </row>
    <row r="161" spans="1:27" ht="18" customHeight="1">
      <c r="A161" s="67"/>
      <c r="B161" s="49">
        <f t="shared" si="10"/>
        <v>155</v>
      </c>
      <c r="C161" s="73" t="str">
        <f>"'"&amp;プロジェクトデータ!$C$4&amp;"'"</f>
        <v>'80001'</v>
      </c>
      <c r="D161" s="42" t="str">
        <f>"'"&amp;TRIM(No.4＿区画状況一覧!E158)&amp;"'"</f>
        <v>''</v>
      </c>
      <c r="E161" s="78" t="s">
        <v>448</v>
      </c>
      <c r="F161" s="74" t="s">
        <v>497</v>
      </c>
      <c r="G161" s="74" t="s">
        <v>497</v>
      </c>
      <c r="H161" s="79" t="str">
        <f>"'"&amp;IF(No.4＿区画状況一覧!K158="","",TRIM(No.4＿区画状況一覧!K158))&amp;"'"</f>
        <v>''</v>
      </c>
      <c r="I161" s="79" t="str">
        <f>"'"&amp;IF(No.4＿区画状況一覧!L158="","",TRIM(No.4＿区画状況一覧!L158))&amp;"'"</f>
        <v>''</v>
      </c>
      <c r="J161" s="79" t="str">
        <f>"'"&amp;IF(No.4＿区画状況一覧!I158="","",TRIM(No.4＿区画状況一覧!I158))&amp;"'"</f>
        <v>''</v>
      </c>
      <c r="K161" s="79" t="str">
        <f>"'"&amp;IF(No.4＿区画状況一覧!J158="","",TRIM(No.4＿区画状況一覧!J158))&amp;"'"</f>
        <v>''</v>
      </c>
      <c r="L161" s="42" t="str">
        <f>"'"&amp;IF(No.5＿契約者【データ】!AK157="",0,1)&amp;"'"</f>
        <v>'0'</v>
      </c>
      <c r="M161" s="78" t="str">
        <f>"'"&amp;IF(No.5＿契約者【データ】!AG157="","",IF(No.5＿契約者【データ】!E157=No.5＿契約者【データ】!AG157,"",No.5＿契約者【データ】!E157))&amp;"'"</f>
        <v>''</v>
      </c>
      <c r="N161" s="74" t="s">
        <v>497</v>
      </c>
      <c r="O161" s="49" t="str">
        <f t="shared" si="11"/>
        <v>'COMMON'</v>
      </c>
      <c r="P161" s="69" t="s">
        <v>449</v>
      </c>
      <c r="Q161" s="49" t="str">
        <f t="shared" si="12"/>
        <v>'COMMON'</v>
      </c>
      <c r="R161" s="49" t="str">
        <f t="shared" si="12"/>
        <v>'COMMON'</v>
      </c>
      <c r="S161" s="69" t="s">
        <v>449</v>
      </c>
      <c r="T161" s="49" t="str">
        <f t="shared" si="13"/>
        <v>'COMMON'</v>
      </c>
      <c r="U161" s="67"/>
      <c r="W161" s="70" t="str">
        <f t="shared" si="15"/>
        <v/>
      </c>
      <c r="X161" s="67"/>
      <c r="Y161" s="67"/>
      <c r="Z161" s="67"/>
      <c r="AA161" t="b">
        <f>INT(No.4＿区画状況一覧!E158)=INT(No.5＿契約者【データ】!E157)</f>
        <v>1</v>
      </c>
    </row>
    <row r="162" spans="1:27" ht="18" customHeight="1">
      <c r="A162" s="67"/>
      <c r="B162" s="49">
        <f t="shared" si="10"/>
        <v>156</v>
      </c>
      <c r="C162" s="73" t="str">
        <f>"'"&amp;プロジェクトデータ!$C$4&amp;"'"</f>
        <v>'80001'</v>
      </c>
      <c r="D162" s="42" t="str">
        <f>"'"&amp;TRIM(No.4＿区画状況一覧!E159)&amp;"'"</f>
        <v>''</v>
      </c>
      <c r="E162" s="78" t="s">
        <v>448</v>
      </c>
      <c r="F162" s="74" t="s">
        <v>497</v>
      </c>
      <c r="G162" s="74" t="s">
        <v>497</v>
      </c>
      <c r="H162" s="79" t="str">
        <f>"'"&amp;IF(No.4＿区画状況一覧!K159="","",TRIM(No.4＿区画状況一覧!K159))&amp;"'"</f>
        <v>''</v>
      </c>
      <c r="I162" s="79" t="str">
        <f>"'"&amp;IF(No.4＿区画状況一覧!L159="","",TRIM(No.4＿区画状況一覧!L159))&amp;"'"</f>
        <v>''</v>
      </c>
      <c r="J162" s="79" t="str">
        <f>"'"&amp;IF(No.4＿区画状況一覧!I159="","",TRIM(No.4＿区画状況一覧!I159))&amp;"'"</f>
        <v>''</v>
      </c>
      <c r="K162" s="79" t="str">
        <f>"'"&amp;IF(No.4＿区画状況一覧!J159="","",TRIM(No.4＿区画状況一覧!J159))&amp;"'"</f>
        <v>''</v>
      </c>
      <c r="L162" s="42" t="str">
        <f>"'"&amp;IF(No.5＿契約者【データ】!AK158="",0,1)&amp;"'"</f>
        <v>'0'</v>
      </c>
      <c r="M162" s="78" t="str">
        <f>"'"&amp;IF(No.5＿契約者【データ】!AG158="","",IF(No.5＿契約者【データ】!E158=No.5＿契約者【データ】!AG158,"",No.5＿契約者【データ】!E158))&amp;"'"</f>
        <v>''</v>
      </c>
      <c r="N162" s="74" t="s">
        <v>497</v>
      </c>
      <c r="O162" s="49" t="str">
        <f t="shared" si="11"/>
        <v>'COMMON'</v>
      </c>
      <c r="P162" s="69" t="s">
        <v>449</v>
      </c>
      <c r="Q162" s="49" t="str">
        <f t="shared" si="12"/>
        <v>'COMMON'</v>
      </c>
      <c r="R162" s="49" t="str">
        <f t="shared" si="12"/>
        <v>'COMMON'</v>
      </c>
      <c r="S162" s="69" t="s">
        <v>449</v>
      </c>
      <c r="T162" s="49" t="str">
        <f t="shared" si="13"/>
        <v>'COMMON'</v>
      </c>
      <c r="U162" s="67"/>
      <c r="W162" s="70" t="str">
        <f t="shared" si="15"/>
        <v/>
      </c>
      <c r="X162" s="67"/>
      <c r="Y162" s="67"/>
      <c r="Z162" s="67"/>
      <c r="AA162" t="b">
        <f>INT(No.4＿区画状況一覧!E159)=INT(No.5＿契約者【データ】!E158)</f>
        <v>1</v>
      </c>
    </row>
    <row r="163" spans="1:27" ht="18" customHeight="1">
      <c r="A163" s="67"/>
      <c r="B163" s="49">
        <f t="shared" si="10"/>
        <v>157</v>
      </c>
      <c r="C163" s="73" t="str">
        <f>"'"&amp;プロジェクトデータ!$C$4&amp;"'"</f>
        <v>'80001'</v>
      </c>
      <c r="D163" s="42" t="str">
        <f>"'"&amp;TRIM(No.4＿区画状況一覧!E160)&amp;"'"</f>
        <v>''</v>
      </c>
      <c r="E163" s="78" t="s">
        <v>448</v>
      </c>
      <c r="F163" s="74" t="s">
        <v>497</v>
      </c>
      <c r="G163" s="74" t="s">
        <v>497</v>
      </c>
      <c r="H163" s="79" t="str">
        <f>"'"&amp;IF(No.4＿区画状況一覧!K160="","",TRIM(No.4＿区画状況一覧!K160))&amp;"'"</f>
        <v>''</v>
      </c>
      <c r="I163" s="79" t="str">
        <f>"'"&amp;IF(No.4＿区画状況一覧!L160="","",TRIM(No.4＿区画状況一覧!L160))&amp;"'"</f>
        <v>''</v>
      </c>
      <c r="J163" s="79" t="str">
        <f>"'"&amp;IF(No.4＿区画状況一覧!I160="","",TRIM(No.4＿区画状況一覧!I160))&amp;"'"</f>
        <v>''</v>
      </c>
      <c r="K163" s="79" t="str">
        <f>"'"&amp;IF(No.4＿区画状況一覧!J160="","",TRIM(No.4＿区画状況一覧!J160))&amp;"'"</f>
        <v>''</v>
      </c>
      <c r="L163" s="42" t="str">
        <f>"'"&amp;IF(No.5＿契約者【データ】!AK159="",0,1)&amp;"'"</f>
        <v>'0'</v>
      </c>
      <c r="M163" s="78" t="str">
        <f>"'"&amp;IF(No.5＿契約者【データ】!AG159="","",IF(No.5＿契約者【データ】!E159=No.5＿契約者【データ】!AG159,"",No.5＿契約者【データ】!E159))&amp;"'"</f>
        <v>''</v>
      </c>
      <c r="N163" s="74" t="s">
        <v>497</v>
      </c>
      <c r="O163" s="49" t="str">
        <f t="shared" si="11"/>
        <v>'COMMON'</v>
      </c>
      <c r="P163" s="69" t="s">
        <v>449</v>
      </c>
      <c r="Q163" s="49" t="str">
        <f t="shared" si="12"/>
        <v>'COMMON'</v>
      </c>
      <c r="R163" s="49" t="str">
        <f t="shared" si="12"/>
        <v>'COMMON'</v>
      </c>
      <c r="S163" s="69" t="s">
        <v>449</v>
      </c>
      <c r="T163" s="49" t="str">
        <f t="shared" si="13"/>
        <v>'COMMON'</v>
      </c>
      <c r="U163" s="67"/>
      <c r="W163" s="70" t="str">
        <f t="shared" si="15"/>
        <v/>
      </c>
      <c r="X163" s="67"/>
      <c r="Y163" s="67"/>
      <c r="Z163" s="67"/>
      <c r="AA163" t="b">
        <f>INT(No.4＿区画状況一覧!E160)=INT(No.5＿契約者【データ】!E159)</f>
        <v>1</v>
      </c>
    </row>
    <row r="164" spans="1:27" ht="18" customHeight="1">
      <c r="A164" s="67"/>
      <c r="B164" s="49">
        <f t="shared" si="10"/>
        <v>158</v>
      </c>
      <c r="C164" s="73" t="str">
        <f>"'"&amp;プロジェクトデータ!$C$4&amp;"'"</f>
        <v>'80001'</v>
      </c>
      <c r="D164" s="42" t="str">
        <f>"'"&amp;TRIM(No.4＿区画状況一覧!E161)&amp;"'"</f>
        <v>''</v>
      </c>
      <c r="E164" s="78" t="s">
        <v>448</v>
      </c>
      <c r="F164" s="74" t="s">
        <v>497</v>
      </c>
      <c r="G164" s="74" t="s">
        <v>497</v>
      </c>
      <c r="H164" s="79" t="str">
        <f>"'"&amp;IF(No.4＿区画状況一覧!K161="","",TRIM(No.4＿区画状況一覧!K161))&amp;"'"</f>
        <v>''</v>
      </c>
      <c r="I164" s="79" t="str">
        <f>"'"&amp;IF(No.4＿区画状況一覧!L161="","",TRIM(No.4＿区画状況一覧!L161))&amp;"'"</f>
        <v>''</v>
      </c>
      <c r="J164" s="79" t="str">
        <f>"'"&amp;IF(No.4＿区画状況一覧!I161="","",TRIM(No.4＿区画状況一覧!I161))&amp;"'"</f>
        <v>''</v>
      </c>
      <c r="K164" s="79" t="str">
        <f>"'"&amp;IF(No.4＿区画状況一覧!J161="","",TRIM(No.4＿区画状況一覧!J161))&amp;"'"</f>
        <v>''</v>
      </c>
      <c r="L164" s="42" t="str">
        <f>"'"&amp;IF(No.5＿契約者【データ】!AK160="",0,1)&amp;"'"</f>
        <v>'0'</v>
      </c>
      <c r="M164" s="78" t="str">
        <f>"'"&amp;IF(No.5＿契約者【データ】!AG160="","",IF(No.5＿契約者【データ】!E160=No.5＿契約者【データ】!AG160,"",No.5＿契約者【データ】!E160))&amp;"'"</f>
        <v>''</v>
      </c>
      <c r="N164" s="74" t="s">
        <v>497</v>
      </c>
      <c r="O164" s="49" t="str">
        <f t="shared" si="11"/>
        <v>'COMMON'</v>
      </c>
      <c r="P164" s="69" t="s">
        <v>449</v>
      </c>
      <c r="Q164" s="49" t="str">
        <f t="shared" si="12"/>
        <v>'COMMON'</v>
      </c>
      <c r="R164" s="49" t="str">
        <f t="shared" si="12"/>
        <v>'COMMON'</v>
      </c>
      <c r="S164" s="69" t="s">
        <v>449</v>
      </c>
      <c r="T164" s="49" t="str">
        <f t="shared" si="13"/>
        <v>'COMMON'</v>
      </c>
      <c r="U164" s="67"/>
      <c r="W164" s="70" t="str">
        <f t="shared" si="15"/>
        <v/>
      </c>
      <c r="X164" s="67"/>
      <c r="Y164" s="67"/>
      <c r="Z164" s="67"/>
      <c r="AA164" t="b">
        <f>INT(No.4＿区画状況一覧!E161)=INT(No.5＿契約者【データ】!E160)</f>
        <v>1</v>
      </c>
    </row>
    <row r="165" spans="1:27" ht="18" customHeight="1">
      <c r="A165" s="67"/>
      <c r="B165" s="49">
        <f t="shared" si="10"/>
        <v>159</v>
      </c>
      <c r="C165" s="73" t="str">
        <f>"'"&amp;プロジェクトデータ!$C$4&amp;"'"</f>
        <v>'80001'</v>
      </c>
      <c r="D165" s="42" t="str">
        <f>"'"&amp;TRIM(No.4＿区画状況一覧!E162)&amp;"'"</f>
        <v>''</v>
      </c>
      <c r="E165" s="78" t="s">
        <v>448</v>
      </c>
      <c r="F165" s="74" t="s">
        <v>497</v>
      </c>
      <c r="G165" s="74" t="s">
        <v>497</v>
      </c>
      <c r="H165" s="79" t="str">
        <f>"'"&amp;IF(No.4＿区画状況一覧!K162="","",TRIM(No.4＿区画状況一覧!K162))&amp;"'"</f>
        <v>''</v>
      </c>
      <c r="I165" s="79" t="str">
        <f>"'"&amp;IF(No.4＿区画状況一覧!L162="","",TRIM(No.4＿区画状況一覧!L162))&amp;"'"</f>
        <v>''</v>
      </c>
      <c r="J165" s="79" t="str">
        <f>"'"&amp;IF(No.4＿区画状況一覧!I162="","",TRIM(No.4＿区画状況一覧!I162))&amp;"'"</f>
        <v>''</v>
      </c>
      <c r="K165" s="79" t="str">
        <f>"'"&amp;IF(No.4＿区画状況一覧!J162="","",TRIM(No.4＿区画状況一覧!J162))&amp;"'"</f>
        <v>''</v>
      </c>
      <c r="L165" s="42" t="str">
        <f>"'"&amp;IF(No.5＿契約者【データ】!AK161="",0,1)&amp;"'"</f>
        <v>'0'</v>
      </c>
      <c r="M165" s="78" t="str">
        <f>"'"&amp;IF(No.5＿契約者【データ】!AG161="","",IF(No.5＿契約者【データ】!E161=No.5＿契約者【データ】!AG161,"",No.5＿契約者【データ】!E161))&amp;"'"</f>
        <v>''</v>
      </c>
      <c r="N165" s="74" t="s">
        <v>497</v>
      </c>
      <c r="O165" s="49" t="str">
        <f t="shared" si="11"/>
        <v>'COMMON'</v>
      </c>
      <c r="P165" s="69" t="s">
        <v>449</v>
      </c>
      <c r="Q165" s="49" t="str">
        <f t="shared" si="12"/>
        <v>'COMMON'</v>
      </c>
      <c r="R165" s="49" t="str">
        <f t="shared" si="12"/>
        <v>'COMMON'</v>
      </c>
      <c r="S165" s="69" t="s">
        <v>449</v>
      </c>
      <c r="T165" s="49" t="str">
        <f t="shared" si="13"/>
        <v>'COMMON'</v>
      </c>
      <c r="U165" s="67"/>
      <c r="W165" s="70" t="str">
        <f t="shared" si="15"/>
        <v/>
      </c>
      <c r="X165" s="67"/>
      <c r="Y165" s="67"/>
      <c r="Z165" s="67"/>
      <c r="AA165" t="b">
        <f>INT(No.4＿区画状況一覧!E162)=INT(No.5＿契約者【データ】!E161)</f>
        <v>1</v>
      </c>
    </row>
    <row r="166" spans="1:27" ht="18" customHeight="1">
      <c r="A166" s="67"/>
      <c r="B166" s="49">
        <f t="shared" si="10"/>
        <v>160</v>
      </c>
      <c r="C166" s="73" t="str">
        <f>"'"&amp;プロジェクトデータ!$C$4&amp;"'"</f>
        <v>'80001'</v>
      </c>
      <c r="D166" s="42" t="str">
        <f>"'"&amp;TRIM(No.4＿区画状況一覧!E163)&amp;"'"</f>
        <v>''</v>
      </c>
      <c r="E166" s="78" t="s">
        <v>448</v>
      </c>
      <c r="F166" s="74" t="s">
        <v>497</v>
      </c>
      <c r="G166" s="74" t="s">
        <v>497</v>
      </c>
      <c r="H166" s="79" t="str">
        <f>"'"&amp;IF(No.4＿区画状況一覧!K163="","",TRIM(No.4＿区画状況一覧!K163))&amp;"'"</f>
        <v>''</v>
      </c>
      <c r="I166" s="79" t="str">
        <f>"'"&amp;IF(No.4＿区画状況一覧!L163="","",TRIM(No.4＿区画状況一覧!L163))&amp;"'"</f>
        <v>''</v>
      </c>
      <c r="J166" s="79" t="str">
        <f>"'"&amp;IF(No.4＿区画状況一覧!I163="","",TRIM(No.4＿区画状況一覧!I163))&amp;"'"</f>
        <v>''</v>
      </c>
      <c r="K166" s="79" t="str">
        <f>"'"&amp;IF(No.4＿区画状況一覧!J163="","",TRIM(No.4＿区画状況一覧!J163))&amp;"'"</f>
        <v>''</v>
      </c>
      <c r="L166" s="42" t="str">
        <f>"'"&amp;IF(No.5＿契約者【データ】!AK162="",0,1)&amp;"'"</f>
        <v>'0'</v>
      </c>
      <c r="M166" s="78" t="str">
        <f>"'"&amp;IF(No.5＿契約者【データ】!AG162="","",IF(No.5＿契約者【データ】!E162=No.5＿契約者【データ】!AG162,"",No.5＿契約者【データ】!E162))&amp;"'"</f>
        <v>''</v>
      </c>
      <c r="N166" s="74" t="s">
        <v>497</v>
      </c>
      <c r="O166" s="49" t="str">
        <f t="shared" si="11"/>
        <v>'COMMON'</v>
      </c>
      <c r="P166" s="69" t="s">
        <v>449</v>
      </c>
      <c r="Q166" s="49" t="str">
        <f t="shared" si="12"/>
        <v>'COMMON'</v>
      </c>
      <c r="R166" s="49" t="str">
        <f t="shared" si="12"/>
        <v>'COMMON'</v>
      </c>
      <c r="S166" s="69" t="s">
        <v>449</v>
      </c>
      <c r="T166" s="49" t="str">
        <f t="shared" si="13"/>
        <v>'COMMON'</v>
      </c>
      <c r="U166" s="67"/>
      <c r="W166" s="70" t="str">
        <f t="shared" si="15"/>
        <v/>
      </c>
      <c r="X166" s="67"/>
      <c r="Y166" s="67"/>
      <c r="Z166" s="67"/>
      <c r="AA166" t="b">
        <f>INT(No.4＿区画状況一覧!E163)=INT(No.5＿契約者【データ】!E162)</f>
        <v>1</v>
      </c>
    </row>
    <row r="167" spans="1:27" ht="18" customHeight="1">
      <c r="A167" s="67"/>
      <c r="B167" s="49">
        <f t="shared" si="10"/>
        <v>161</v>
      </c>
      <c r="C167" s="73" t="str">
        <f>"'"&amp;プロジェクトデータ!$C$4&amp;"'"</f>
        <v>'80001'</v>
      </c>
      <c r="D167" s="42" t="str">
        <f>"'"&amp;TRIM(No.4＿区画状況一覧!E164)&amp;"'"</f>
        <v>''</v>
      </c>
      <c r="E167" s="78" t="s">
        <v>448</v>
      </c>
      <c r="F167" s="74" t="s">
        <v>497</v>
      </c>
      <c r="G167" s="74" t="s">
        <v>497</v>
      </c>
      <c r="H167" s="79" t="str">
        <f>"'"&amp;IF(No.4＿区画状況一覧!K164="","",TRIM(No.4＿区画状況一覧!K164))&amp;"'"</f>
        <v>''</v>
      </c>
      <c r="I167" s="79" t="str">
        <f>"'"&amp;IF(No.4＿区画状況一覧!L164="","",TRIM(No.4＿区画状況一覧!L164))&amp;"'"</f>
        <v>''</v>
      </c>
      <c r="J167" s="79" t="str">
        <f>"'"&amp;IF(No.4＿区画状況一覧!I164="","",TRIM(No.4＿区画状況一覧!I164))&amp;"'"</f>
        <v>''</v>
      </c>
      <c r="K167" s="79" t="str">
        <f>"'"&amp;IF(No.4＿区画状況一覧!J164="","",TRIM(No.4＿区画状況一覧!J164))&amp;"'"</f>
        <v>''</v>
      </c>
      <c r="L167" s="42" t="str">
        <f>"'"&amp;IF(No.5＿契約者【データ】!AK163="",0,1)&amp;"'"</f>
        <v>'0'</v>
      </c>
      <c r="M167" s="78" t="str">
        <f>"'"&amp;IF(No.5＿契約者【データ】!AG163="","",IF(No.5＿契約者【データ】!E163=No.5＿契約者【データ】!AG163,"",No.5＿契約者【データ】!E163))&amp;"'"</f>
        <v>''</v>
      </c>
      <c r="N167" s="74" t="s">
        <v>497</v>
      </c>
      <c r="O167" s="49" t="str">
        <f t="shared" si="11"/>
        <v>'COMMON'</v>
      </c>
      <c r="P167" s="69" t="s">
        <v>449</v>
      </c>
      <c r="Q167" s="49" t="str">
        <f t="shared" si="12"/>
        <v>'COMMON'</v>
      </c>
      <c r="R167" s="49" t="str">
        <f t="shared" si="12"/>
        <v>'COMMON'</v>
      </c>
      <c r="S167" s="69" t="s">
        <v>449</v>
      </c>
      <c r="T167" s="49" t="str">
        <f t="shared" si="13"/>
        <v>'COMMON'</v>
      </c>
      <c r="U167" s="67"/>
      <c r="W167" s="70" t="str">
        <f t="shared" si="15"/>
        <v/>
      </c>
      <c r="X167" s="67"/>
      <c r="Y167" s="67"/>
      <c r="Z167" s="67"/>
      <c r="AA167" t="b">
        <f>INT(No.4＿区画状況一覧!E164)=INT(No.5＿契約者【データ】!E163)</f>
        <v>1</v>
      </c>
    </row>
    <row r="168" spans="1:27" ht="18" customHeight="1">
      <c r="A168" s="67"/>
      <c r="B168" s="49">
        <f t="shared" si="10"/>
        <v>162</v>
      </c>
      <c r="C168" s="73" t="str">
        <f>"'"&amp;プロジェクトデータ!$C$4&amp;"'"</f>
        <v>'80001'</v>
      </c>
      <c r="D168" s="42" t="str">
        <f>"'"&amp;TRIM(No.4＿区画状況一覧!E165)&amp;"'"</f>
        <v>''</v>
      </c>
      <c r="E168" s="78" t="s">
        <v>448</v>
      </c>
      <c r="F168" s="74" t="s">
        <v>497</v>
      </c>
      <c r="G168" s="74" t="s">
        <v>497</v>
      </c>
      <c r="H168" s="79" t="str">
        <f>"'"&amp;IF(No.4＿区画状況一覧!K165="","",TRIM(No.4＿区画状況一覧!K165))&amp;"'"</f>
        <v>''</v>
      </c>
      <c r="I168" s="79" t="str">
        <f>"'"&amp;IF(No.4＿区画状況一覧!L165="","",TRIM(No.4＿区画状況一覧!L165))&amp;"'"</f>
        <v>''</v>
      </c>
      <c r="J168" s="79" t="str">
        <f>"'"&amp;IF(No.4＿区画状況一覧!I165="","",TRIM(No.4＿区画状況一覧!I165))&amp;"'"</f>
        <v>''</v>
      </c>
      <c r="K168" s="79" t="str">
        <f>"'"&amp;IF(No.4＿区画状況一覧!J165="","",TRIM(No.4＿区画状況一覧!J165))&amp;"'"</f>
        <v>''</v>
      </c>
      <c r="L168" s="42" t="str">
        <f>"'"&amp;IF(No.5＿契約者【データ】!AK164="",0,1)&amp;"'"</f>
        <v>'0'</v>
      </c>
      <c r="M168" s="78" t="str">
        <f>"'"&amp;IF(No.5＿契約者【データ】!AG164="","",IF(No.5＿契約者【データ】!E164=No.5＿契約者【データ】!AG164,"",No.5＿契約者【データ】!E164))&amp;"'"</f>
        <v>''</v>
      </c>
      <c r="N168" s="74" t="s">
        <v>497</v>
      </c>
      <c r="O168" s="49" t="str">
        <f t="shared" si="11"/>
        <v>'COMMON'</v>
      </c>
      <c r="P168" s="69" t="s">
        <v>449</v>
      </c>
      <c r="Q168" s="49" t="str">
        <f t="shared" si="12"/>
        <v>'COMMON'</v>
      </c>
      <c r="R168" s="49" t="str">
        <f t="shared" si="12"/>
        <v>'COMMON'</v>
      </c>
      <c r="S168" s="69" t="s">
        <v>449</v>
      </c>
      <c r="T168" s="49" t="str">
        <f t="shared" si="13"/>
        <v>'COMMON'</v>
      </c>
      <c r="U168" s="67"/>
      <c r="W168" s="70" t="str">
        <f t="shared" si="15"/>
        <v/>
      </c>
      <c r="X168" s="67"/>
      <c r="Y168" s="67"/>
      <c r="Z168" s="67"/>
      <c r="AA168" t="b">
        <f>INT(No.4＿区画状況一覧!E165)=INT(No.5＿契約者【データ】!E164)</f>
        <v>1</v>
      </c>
    </row>
    <row r="169" spans="1:27" ht="18" customHeight="1">
      <c r="A169" s="67"/>
      <c r="B169" s="49">
        <f t="shared" si="10"/>
        <v>163</v>
      </c>
      <c r="C169" s="73" t="str">
        <f>"'"&amp;プロジェクトデータ!$C$4&amp;"'"</f>
        <v>'80001'</v>
      </c>
      <c r="D169" s="42" t="str">
        <f>"'"&amp;TRIM(No.4＿区画状況一覧!E166)&amp;"'"</f>
        <v>''</v>
      </c>
      <c r="E169" s="78" t="s">
        <v>448</v>
      </c>
      <c r="F169" s="74" t="s">
        <v>497</v>
      </c>
      <c r="G169" s="74" t="s">
        <v>497</v>
      </c>
      <c r="H169" s="79" t="str">
        <f>"'"&amp;IF(No.4＿区画状況一覧!K166="","",TRIM(No.4＿区画状況一覧!K166))&amp;"'"</f>
        <v>''</v>
      </c>
      <c r="I169" s="79" t="str">
        <f>"'"&amp;IF(No.4＿区画状況一覧!L166="","",TRIM(No.4＿区画状況一覧!L166))&amp;"'"</f>
        <v>''</v>
      </c>
      <c r="J169" s="79" t="str">
        <f>"'"&amp;IF(No.4＿区画状況一覧!I166="","",TRIM(No.4＿区画状況一覧!I166))&amp;"'"</f>
        <v>''</v>
      </c>
      <c r="K169" s="79" t="str">
        <f>"'"&amp;IF(No.4＿区画状況一覧!J166="","",TRIM(No.4＿区画状況一覧!J166))&amp;"'"</f>
        <v>''</v>
      </c>
      <c r="L169" s="42" t="str">
        <f>"'"&amp;IF(No.5＿契約者【データ】!AK165="",0,1)&amp;"'"</f>
        <v>'0'</v>
      </c>
      <c r="M169" s="78" t="str">
        <f>"'"&amp;IF(No.5＿契約者【データ】!AG165="","",IF(No.5＿契約者【データ】!E165=No.5＿契約者【データ】!AG165,"",No.5＿契約者【データ】!E165))&amp;"'"</f>
        <v>''</v>
      </c>
      <c r="N169" s="74" t="s">
        <v>497</v>
      </c>
      <c r="O169" s="49" t="str">
        <f t="shared" si="11"/>
        <v>'COMMON'</v>
      </c>
      <c r="P169" s="69" t="s">
        <v>449</v>
      </c>
      <c r="Q169" s="49" t="str">
        <f t="shared" si="12"/>
        <v>'COMMON'</v>
      </c>
      <c r="R169" s="49" t="str">
        <f t="shared" si="12"/>
        <v>'COMMON'</v>
      </c>
      <c r="S169" s="69" t="s">
        <v>449</v>
      </c>
      <c r="T169" s="49" t="str">
        <f t="shared" si="13"/>
        <v>'COMMON'</v>
      </c>
      <c r="U169" s="67"/>
      <c r="W169" s="70" t="str">
        <f t="shared" si="15"/>
        <v/>
      </c>
      <c r="X169" s="67"/>
      <c r="Y169" s="67"/>
      <c r="Z169" s="67"/>
      <c r="AA169" t="b">
        <f>INT(No.4＿区画状況一覧!E166)=INT(No.5＿契約者【データ】!E165)</f>
        <v>1</v>
      </c>
    </row>
    <row r="170" spans="1:27" ht="18" customHeight="1">
      <c r="A170" s="67"/>
      <c r="B170" s="49">
        <f t="shared" si="10"/>
        <v>164</v>
      </c>
      <c r="C170" s="73" t="str">
        <f>"'"&amp;プロジェクトデータ!$C$4&amp;"'"</f>
        <v>'80001'</v>
      </c>
      <c r="D170" s="42" t="str">
        <f>"'"&amp;TRIM(No.4＿区画状況一覧!E167)&amp;"'"</f>
        <v>''</v>
      </c>
      <c r="E170" s="78" t="s">
        <v>448</v>
      </c>
      <c r="F170" s="74" t="s">
        <v>497</v>
      </c>
      <c r="G170" s="74" t="s">
        <v>497</v>
      </c>
      <c r="H170" s="79" t="str">
        <f>"'"&amp;IF(No.4＿区画状況一覧!K167="","",TRIM(No.4＿区画状況一覧!K167))&amp;"'"</f>
        <v>''</v>
      </c>
      <c r="I170" s="79" t="str">
        <f>"'"&amp;IF(No.4＿区画状況一覧!L167="","",TRIM(No.4＿区画状況一覧!L167))&amp;"'"</f>
        <v>''</v>
      </c>
      <c r="J170" s="79" t="str">
        <f>"'"&amp;IF(No.4＿区画状況一覧!I167="","",TRIM(No.4＿区画状況一覧!I167))&amp;"'"</f>
        <v>''</v>
      </c>
      <c r="K170" s="79" t="str">
        <f>"'"&amp;IF(No.4＿区画状況一覧!J167="","",TRIM(No.4＿区画状況一覧!J167))&amp;"'"</f>
        <v>''</v>
      </c>
      <c r="L170" s="42" t="str">
        <f>"'"&amp;IF(No.5＿契約者【データ】!AK166="",0,1)&amp;"'"</f>
        <v>'0'</v>
      </c>
      <c r="M170" s="78" t="str">
        <f>"'"&amp;IF(No.5＿契約者【データ】!AG166="","",IF(No.5＿契約者【データ】!E166=No.5＿契約者【データ】!AG166,"",No.5＿契約者【データ】!E166))&amp;"'"</f>
        <v>''</v>
      </c>
      <c r="N170" s="74" t="s">
        <v>497</v>
      </c>
      <c r="O170" s="49" t="str">
        <f t="shared" si="11"/>
        <v>'COMMON'</v>
      </c>
      <c r="P170" s="69" t="s">
        <v>449</v>
      </c>
      <c r="Q170" s="49" t="str">
        <f t="shared" si="12"/>
        <v>'COMMON'</v>
      </c>
      <c r="R170" s="49" t="str">
        <f t="shared" si="12"/>
        <v>'COMMON'</v>
      </c>
      <c r="S170" s="69" t="s">
        <v>449</v>
      </c>
      <c r="T170" s="49" t="str">
        <f t="shared" si="13"/>
        <v>'COMMON'</v>
      </c>
      <c r="U170" s="67"/>
      <c r="W170" s="70" t="str">
        <f t="shared" si="15"/>
        <v/>
      </c>
      <c r="X170" s="67"/>
      <c r="Y170" s="67"/>
      <c r="Z170" s="67"/>
      <c r="AA170" t="b">
        <f>INT(No.4＿区画状況一覧!E167)=INT(No.5＿契約者【データ】!E166)</f>
        <v>1</v>
      </c>
    </row>
    <row r="171" spans="1:27" ht="18" customHeight="1">
      <c r="A171" s="67"/>
      <c r="B171" s="49">
        <f t="shared" si="10"/>
        <v>165</v>
      </c>
      <c r="C171" s="73" t="str">
        <f>"'"&amp;プロジェクトデータ!$C$4&amp;"'"</f>
        <v>'80001'</v>
      </c>
      <c r="D171" s="42" t="str">
        <f>"'"&amp;TRIM(No.4＿区画状況一覧!E168)&amp;"'"</f>
        <v>''</v>
      </c>
      <c r="E171" s="78" t="s">
        <v>448</v>
      </c>
      <c r="F171" s="74" t="s">
        <v>497</v>
      </c>
      <c r="G171" s="74" t="s">
        <v>497</v>
      </c>
      <c r="H171" s="79" t="str">
        <f>"'"&amp;IF(No.4＿区画状況一覧!K168="","",TRIM(No.4＿区画状況一覧!K168))&amp;"'"</f>
        <v>''</v>
      </c>
      <c r="I171" s="79" t="str">
        <f>"'"&amp;IF(No.4＿区画状況一覧!L168="","",TRIM(No.4＿区画状況一覧!L168))&amp;"'"</f>
        <v>''</v>
      </c>
      <c r="J171" s="79" t="str">
        <f>"'"&amp;IF(No.4＿区画状況一覧!I168="","",TRIM(No.4＿区画状況一覧!I168))&amp;"'"</f>
        <v>''</v>
      </c>
      <c r="K171" s="79" t="str">
        <f>"'"&amp;IF(No.4＿区画状況一覧!J168="","",TRIM(No.4＿区画状況一覧!J168))&amp;"'"</f>
        <v>''</v>
      </c>
      <c r="L171" s="42" t="str">
        <f>"'"&amp;IF(No.5＿契約者【データ】!AK167="",0,1)&amp;"'"</f>
        <v>'0'</v>
      </c>
      <c r="M171" s="78" t="str">
        <f>"'"&amp;IF(No.5＿契約者【データ】!AG167="","",IF(No.5＿契約者【データ】!E167=No.5＿契約者【データ】!AG167,"",No.5＿契約者【データ】!E167))&amp;"'"</f>
        <v>''</v>
      </c>
      <c r="N171" s="74" t="s">
        <v>497</v>
      </c>
      <c r="O171" s="49" t="str">
        <f t="shared" si="11"/>
        <v>'COMMON'</v>
      </c>
      <c r="P171" s="69" t="s">
        <v>449</v>
      </c>
      <c r="Q171" s="49" t="str">
        <f t="shared" si="12"/>
        <v>'COMMON'</v>
      </c>
      <c r="R171" s="49" t="str">
        <f t="shared" si="12"/>
        <v>'COMMON'</v>
      </c>
      <c r="S171" s="69" t="s">
        <v>449</v>
      </c>
      <c r="T171" s="49" t="str">
        <f t="shared" si="13"/>
        <v>'COMMON'</v>
      </c>
      <c r="U171" s="67"/>
      <c r="W171" s="70" t="str">
        <f t="shared" si="15"/>
        <v/>
      </c>
      <c r="X171" s="67"/>
      <c r="Y171" s="67"/>
      <c r="Z171" s="67"/>
      <c r="AA171" t="b">
        <f>INT(No.4＿区画状況一覧!E168)=INT(No.5＿契約者【データ】!E167)</f>
        <v>1</v>
      </c>
    </row>
    <row r="172" spans="1:27" ht="18" customHeight="1">
      <c r="A172" s="67"/>
      <c r="B172" s="49">
        <f t="shared" si="10"/>
        <v>166</v>
      </c>
      <c r="C172" s="73" t="str">
        <f>"'"&amp;プロジェクトデータ!$C$4&amp;"'"</f>
        <v>'80001'</v>
      </c>
      <c r="D172" s="42" t="str">
        <f>"'"&amp;TRIM(No.4＿区画状況一覧!E169)&amp;"'"</f>
        <v>''</v>
      </c>
      <c r="E172" s="78" t="s">
        <v>448</v>
      </c>
      <c r="F172" s="74" t="s">
        <v>497</v>
      </c>
      <c r="G172" s="74" t="s">
        <v>497</v>
      </c>
      <c r="H172" s="79" t="str">
        <f>"'"&amp;IF(No.4＿区画状況一覧!K169="","",TRIM(No.4＿区画状況一覧!K169))&amp;"'"</f>
        <v>''</v>
      </c>
      <c r="I172" s="79" t="str">
        <f>"'"&amp;IF(No.4＿区画状況一覧!L169="","",TRIM(No.4＿区画状況一覧!L169))&amp;"'"</f>
        <v>''</v>
      </c>
      <c r="J172" s="79" t="str">
        <f>"'"&amp;IF(No.4＿区画状況一覧!I169="","",TRIM(No.4＿区画状況一覧!I169))&amp;"'"</f>
        <v>''</v>
      </c>
      <c r="K172" s="79" t="str">
        <f>"'"&amp;IF(No.4＿区画状況一覧!J169="","",TRIM(No.4＿区画状況一覧!J169))&amp;"'"</f>
        <v>''</v>
      </c>
      <c r="L172" s="42" t="str">
        <f>"'"&amp;IF(No.5＿契約者【データ】!AK168="",0,1)&amp;"'"</f>
        <v>'0'</v>
      </c>
      <c r="M172" s="78" t="str">
        <f>"'"&amp;IF(No.5＿契約者【データ】!AG168="","",IF(No.5＿契約者【データ】!E168=No.5＿契約者【データ】!AG168,"",No.5＿契約者【データ】!E168))&amp;"'"</f>
        <v>''</v>
      </c>
      <c r="N172" s="74" t="s">
        <v>497</v>
      </c>
      <c r="O172" s="49" t="str">
        <f t="shared" si="11"/>
        <v>'COMMON'</v>
      </c>
      <c r="P172" s="69" t="s">
        <v>449</v>
      </c>
      <c r="Q172" s="49" t="str">
        <f t="shared" si="12"/>
        <v>'COMMON'</v>
      </c>
      <c r="R172" s="49" t="str">
        <f t="shared" si="12"/>
        <v>'COMMON'</v>
      </c>
      <c r="S172" s="69" t="s">
        <v>449</v>
      </c>
      <c r="T172" s="49" t="str">
        <f t="shared" si="13"/>
        <v>'COMMON'</v>
      </c>
      <c r="U172" s="67"/>
      <c r="W172" s="70" t="str">
        <f t="shared" si="15"/>
        <v/>
      </c>
      <c r="X172" s="67"/>
      <c r="Y172" s="67"/>
      <c r="Z172" s="67"/>
      <c r="AA172" t="b">
        <f>INT(No.4＿区画状況一覧!E169)=INT(No.5＿契約者【データ】!E168)</f>
        <v>1</v>
      </c>
    </row>
    <row r="173" spans="1:27" ht="18" customHeight="1">
      <c r="A173" s="67"/>
      <c r="B173" s="49">
        <f t="shared" si="10"/>
        <v>167</v>
      </c>
      <c r="C173" s="73" t="str">
        <f>"'"&amp;プロジェクトデータ!$C$4&amp;"'"</f>
        <v>'80001'</v>
      </c>
      <c r="D173" s="42" t="str">
        <f>"'"&amp;TRIM(No.4＿区画状況一覧!E170)&amp;"'"</f>
        <v>''</v>
      </c>
      <c r="E173" s="78" t="s">
        <v>448</v>
      </c>
      <c r="F173" s="74" t="s">
        <v>497</v>
      </c>
      <c r="G173" s="74" t="s">
        <v>497</v>
      </c>
      <c r="H173" s="79" t="str">
        <f>"'"&amp;IF(No.4＿区画状況一覧!K170="","",TRIM(No.4＿区画状況一覧!K170))&amp;"'"</f>
        <v>''</v>
      </c>
      <c r="I173" s="79" t="str">
        <f>"'"&amp;IF(No.4＿区画状況一覧!L170="","",TRIM(No.4＿区画状況一覧!L170))&amp;"'"</f>
        <v>''</v>
      </c>
      <c r="J173" s="79" t="str">
        <f>"'"&amp;IF(No.4＿区画状況一覧!I170="","",TRIM(No.4＿区画状況一覧!I170))&amp;"'"</f>
        <v>''</v>
      </c>
      <c r="K173" s="79" t="str">
        <f>"'"&amp;IF(No.4＿区画状況一覧!J170="","",TRIM(No.4＿区画状況一覧!J170))&amp;"'"</f>
        <v>''</v>
      </c>
      <c r="L173" s="42" t="str">
        <f>"'"&amp;IF(No.5＿契約者【データ】!AK169="",0,1)&amp;"'"</f>
        <v>'0'</v>
      </c>
      <c r="M173" s="78" t="str">
        <f>"'"&amp;IF(No.5＿契約者【データ】!AG169="","",IF(No.5＿契約者【データ】!E169=No.5＿契約者【データ】!AG169,"",No.5＿契約者【データ】!E169))&amp;"'"</f>
        <v>''</v>
      </c>
      <c r="N173" s="74" t="s">
        <v>497</v>
      </c>
      <c r="O173" s="49" t="str">
        <f t="shared" si="11"/>
        <v>'COMMON'</v>
      </c>
      <c r="P173" s="69" t="s">
        <v>449</v>
      </c>
      <c r="Q173" s="49" t="str">
        <f t="shared" si="12"/>
        <v>'COMMON'</v>
      </c>
      <c r="R173" s="49" t="str">
        <f t="shared" si="12"/>
        <v>'COMMON'</v>
      </c>
      <c r="S173" s="69" t="s">
        <v>449</v>
      </c>
      <c r="T173" s="49" t="str">
        <f t="shared" si="13"/>
        <v>'COMMON'</v>
      </c>
      <c r="U173" s="67"/>
      <c r="W173" s="70" t="str">
        <f t="shared" si="15"/>
        <v/>
      </c>
      <c r="X173" s="67"/>
      <c r="Y173" s="67"/>
      <c r="Z173" s="67"/>
      <c r="AA173" t="b">
        <f>INT(No.4＿区画状況一覧!E170)=INT(No.5＿契約者【データ】!E169)</f>
        <v>1</v>
      </c>
    </row>
    <row r="174" spans="1:27" ht="18" customHeight="1">
      <c r="A174" s="67"/>
      <c r="B174" s="49">
        <f t="shared" si="10"/>
        <v>168</v>
      </c>
      <c r="C174" s="73" t="str">
        <f>"'"&amp;プロジェクトデータ!$C$4&amp;"'"</f>
        <v>'80001'</v>
      </c>
      <c r="D174" s="42" t="str">
        <f>"'"&amp;TRIM(No.4＿区画状況一覧!E171)&amp;"'"</f>
        <v>''</v>
      </c>
      <c r="E174" s="78" t="s">
        <v>448</v>
      </c>
      <c r="F174" s="74" t="s">
        <v>497</v>
      </c>
      <c r="G174" s="74" t="s">
        <v>497</v>
      </c>
      <c r="H174" s="79" t="str">
        <f>"'"&amp;IF(No.4＿区画状況一覧!K171="","",TRIM(No.4＿区画状況一覧!K171))&amp;"'"</f>
        <v>''</v>
      </c>
      <c r="I174" s="79" t="str">
        <f>"'"&amp;IF(No.4＿区画状況一覧!L171="","",TRIM(No.4＿区画状況一覧!L171))&amp;"'"</f>
        <v>''</v>
      </c>
      <c r="J174" s="79" t="str">
        <f>"'"&amp;IF(No.4＿区画状況一覧!I171="","",TRIM(No.4＿区画状況一覧!I171))&amp;"'"</f>
        <v>''</v>
      </c>
      <c r="K174" s="79" t="str">
        <f>"'"&amp;IF(No.4＿区画状況一覧!J171="","",TRIM(No.4＿区画状況一覧!J171))&amp;"'"</f>
        <v>''</v>
      </c>
      <c r="L174" s="42" t="str">
        <f>"'"&amp;IF(No.5＿契約者【データ】!AK170="",0,1)&amp;"'"</f>
        <v>'0'</v>
      </c>
      <c r="M174" s="78" t="str">
        <f>"'"&amp;IF(No.5＿契約者【データ】!AG170="","",IF(No.5＿契約者【データ】!E170=No.5＿契約者【データ】!AG170,"",No.5＿契約者【データ】!E170))&amp;"'"</f>
        <v>''</v>
      </c>
      <c r="N174" s="74" t="s">
        <v>497</v>
      </c>
      <c r="O174" s="49" t="str">
        <f t="shared" si="11"/>
        <v>'COMMON'</v>
      </c>
      <c r="P174" s="69" t="s">
        <v>449</v>
      </c>
      <c r="Q174" s="49" t="str">
        <f t="shared" si="12"/>
        <v>'COMMON'</v>
      </c>
      <c r="R174" s="49" t="str">
        <f t="shared" si="12"/>
        <v>'COMMON'</v>
      </c>
      <c r="S174" s="69" t="s">
        <v>449</v>
      </c>
      <c r="T174" s="49" t="str">
        <f t="shared" si="13"/>
        <v>'COMMON'</v>
      </c>
      <c r="U174" s="67"/>
      <c r="W174" s="70" t="str">
        <f t="shared" si="15"/>
        <v/>
      </c>
      <c r="X174" s="67"/>
      <c r="Y174" s="67"/>
      <c r="Z174" s="67"/>
      <c r="AA174" t="b">
        <f>INT(No.4＿区画状況一覧!E171)=INT(No.5＿契約者【データ】!E170)</f>
        <v>1</v>
      </c>
    </row>
    <row r="175" spans="1:27" ht="18" customHeight="1">
      <c r="A175" s="67"/>
      <c r="B175" s="49">
        <f t="shared" si="10"/>
        <v>169</v>
      </c>
      <c r="C175" s="73" t="str">
        <f>"'"&amp;プロジェクトデータ!$C$4&amp;"'"</f>
        <v>'80001'</v>
      </c>
      <c r="D175" s="42" t="str">
        <f>"'"&amp;TRIM(No.4＿区画状況一覧!E172)&amp;"'"</f>
        <v>''</v>
      </c>
      <c r="E175" s="78" t="s">
        <v>448</v>
      </c>
      <c r="F175" s="74" t="s">
        <v>497</v>
      </c>
      <c r="G175" s="74" t="s">
        <v>497</v>
      </c>
      <c r="H175" s="79" t="str">
        <f>"'"&amp;IF(No.4＿区画状況一覧!K172="","",TRIM(No.4＿区画状況一覧!K172))&amp;"'"</f>
        <v>''</v>
      </c>
      <c r="I175" s="79" t="str">
        <f>"'"&amp;IF(No.4＿区画状況一覧!L172="","",TRIM(No.4＿区画状況一覧!L172))&amp;"'"</f>
        <v>''</v>
      </c>
      <c r="J175" s="79" t="str">
        <f>"'"&amp;IF(No.4＿区画状況一覧!I172="","",TRIM(No.4＿区画状況一覧!I172))&amp;"'"</f>
        <v>''</v>
      </c>
      <c r="K175" s="79" t="str">
        <f>"'"&amp;IF(No.4＿区画状況一覧!J172="","",TRIM(No.4＿区画状況一覧!J172))&amp;"'"</f>
        <v>''</v>
      </c>
      <c r="L175" s="42" t="str">
        <f>"'"&amp;IF(No.5＿契約者【データ】!AK171="",0,1)&amp;"'"</f>
        <v>'0'</v>
      </c>
      <c r="M175" s="78" t="str">
        <f>"'"&amp;IF(No.5＿契約者【データ】!AG171="","",IF(No.5＿契約者【データ】!E171=No.5＿契約者【データ】!AG171,"",No.5＿契約者【データ】!E171))&amp;"'"</f>
        <v>''</v>
      </c>
      <c r="N175" s="74" t="s">
        <v>497</v>
      </c>
      <c r="O175" s="49" t="str">
        <f t="shared" si="11"/>
        <v>'COMMON'</v>
      </c>
      <c r="P175" s="69" t="s">
        <v>449</v>
      </c>
      <c r="Q175" s="49" t="str">
        <f t="shared" si="12"/>
        <v>'COMMON'</v>
      </c>
      <c r="R175" s="49" t="str">
        <f t="shared" si="12"/>
        <v>'COMMON'</v>
      </c>
      <c r="S175" s="69" t="s">
        <v>449</v>
      </c>
      <c r="T175" s="49" t="str">
        <f t="shared" si="13"/>
        <v>'COMMON'</v>
      </c>
      <c r="U175" s="67"/>
      <c r="W175" s="70" t="str">
        <f t="shared" si="15"/>
        <v/>
      </c>
      <c r="X175" s="67"/>
      <c r="Y175" s="67"/>
      <c r="Z175" s="67"/>
      <c r="AA175" t="b">
        <f>INT(No.4＿区画状況一覧!E172)=INT(No.5＿契約者【データ】!E171)</f>
        <v>1</v>
      </c>
    </row>
    <row r="176" spans="1:27" ht="18" customHeight="1">
      <c r="A176" s="67"/>
      <c r="B176" s="49">
        <f t="shared" si="10"/>
        <v>170</v>
      </c>
      <c r="C176" s="73" t="str">
        <f>"'"&amp;プロジェクトデータ!$C$4&amp;"'"</f>
        <v>'80001'</v>
      </c>
      <c r="D176" s="42" t="str">
        <f>"'"&amp;TRIM(No.4＿区画状況一覧!E173)&amp;"'"</f>
        <v>''</v>
      </c>
      <c r="E176" s="78" t="s">
        <v>448</v>
      </c>
      <c r="F176" s="74" t="s">
        <v>497</v>
      </c>
      <c r="G176" s="74" t="s">
        <v>497</v>
      </c>
      <c r="H176" s="79" t="str">
        <f>"'"&amp;IF(No.4＿区画状況一覧!K173="","",TRIM(No.4＿区画状況一覧!K173))&amp;"'"</f>
        <v>''</v>
      </c>
      <c r="I176" s="79" t="str">
        <f>"'"&amp;IF(No.4＿区画状況一覧!L173="","",TRIM(No.4＿区画状況一覧!L173))&amp;"'"</f>
        <v>''</v>
      </c>
      <c r="J176" s="79" t="str">
        <f>"'"&amp;IF(No.4＿区画状況一覧!I173="","",TRIM(No.4＿区画状況一覧!I173))&amp;"'"</f>
        <v>''</v>
      </c>
      <c r="K176" s="79" t="str">
        <f>"'"&amp;IF(No.4＿区画状況一覧!J173="","",TRIM(No.4＿区画状況一覧!J173))&amp;"'"</f>
        <v>''</v>
      </c>
      <c r="L176" s="42" t="str">
        <f>"'"&amp;IF(No.5＿契約者【データ】!AK172="",0,1)&amp;"'"</f>
        <v>'0'</v>
      </c>
      <c r="M176" s="78" t="str">
        <f>"'"&amp;IF(No.5＿契約者【データ】!AG172="","",IF(No.5＿契約者【データ】!E172=No.5＿契約者【データ】!AG172,"",No.5＿契約者【データ】!E172))&amp;"'"</f>
        <v>''</v>
      </c>
      <c r="N176" s="74" t="s">
        <v>497</v>
      </c>
      <c r="O176" s="49" t="str">
        <f t="shared" si="11"/>
        <v>'COMMON'</v>
      </c>
      <c r="P176" s="69" t="s">
        <v>449</v>
      </c>
      <c r="Q176" s="49" t="str">
        <f t="shared" si="12"/>
        <v>'COMMON'</v>
      </c>
      <c r="R176" s="49" t="str">
        <f t="shared" si="12"/>
        <v>'COMMON'</v>
      </c>
      <c r="S176" s="69" t="s">
        <v>449</v>
      </c>
      <c r="T176" s="49" t="str">
        <f t="shared" si="13"/>
        <v>'COMMON'</v>
      </c>
      <c r="U176" s="67"/>
      <c r="W176" s="70" t="str">
        <f t="shared" si="15"/>
        <v/>
      </c>
      <c r="X176" s="67"/>
      <c r="Y176" s="67"/>
      <c r="Z176" s="67"/>
      <c r="AA176" t="b">
        <f>INT(No.4＿区画状況一覧!E173)=INT(No.5＿契約者【データ】!E172)</f>
        <v>1</v>
      </c>
    </row>
    <row r="177" spans="1:27" ht="18" customHeight="1">
      <c r="A177" s="67"/>
      <c r="B177" s="49">
        <f t="shared" si="10"/>
        <v>171</v>
      </c>
      <c r="C177" s="73" t="str">
        <f>"'"&amp;プロジェクトデータ!$C$4&amp;"'"</f>
        <v>'80001'</v>
      </c>
      <c r="D177" s="42" t="str">
        <f>"'"&amp;TRIM(No.4＿区画状況一覧!E174)&amp;"'"</f>
        <v>''</v>
      </c>
      <c r="E177" s="78" t="s">
        <v>448</v>
      </c>
      <c r="F177" s="74" t="s">
        <v>497</v>
      </c>
      <c r="G177" s="74" t="s">
        <v>497</v>
      </c>
      <c r="H177" s="79" t="str">
        <f>"'"&amp;IF(No.4＿区画状況一覧!K174="","",TRIM(No.4＿区画状況一覧!K174))&amp;"'"</f>
        <v>''</v>
      </c>
      <c r="I177" s="79" t="str">
        <f>"'"&amp;IF(No.4＿区画状況一覧!L174="","",TRIM(No.4＿区画状況一覧!L174))&amp;"'"</f>
        <v>''</v>
      </c>
      <c r="J177" s="79" t="str">
        <f>"'"&amp;IF(No.4＿区画状況一覧!I174="","",TRIM(No.4＿区画状況一覧!I174))&amp;"'"</f>
        <v>''</v>
      </c>
      <c r="K177" s="79" t="str">
        <f>"'"&amp;IF(No.4＿区画状況一覧!J174="","",TRIM(No.4＿区画状況一覧!J174))&amp;"'"</f>
        <v>''</v>
      </c>
      <c r="L177" s="42" t="str">
        <f>"'"&amp;IF(No.5＿契約者【データ】!AK173="",0,1)&amp;"'"</f>
        <v>'0'</v>
      </c>
      <c r="M177" s="78" t="str">
        <f>"'"&amp;IF(No.5＿契約者【データ】!AG173="","",IF(No.5＿契約者【データ】!E173=No.5＿契約者【データ】!AG173,"",No.5＿契約者【データ】!E173))&amp;"'"</f>
        <v>''</v>
      </c>
      <c r="N177" s="74" t="s">
        <v>497</v>
      </c>
      <c r="O177" s="49" t="str">
        <f t="shared" si="11"/>
        <v>'COMMON'</v>
      </c>
      <c r="P177" s="69" t="s">
        <v>449</v>
      </c>
      <c r="Q177" s="49" t="str">
        <f t="shared" si="12"/>
        <v>'COMMON'</v>
      </c>
      <c r="R177" s="49" t="str">
        <f t="shared" si="12"/>
        <v>'COMMON'</v>
      </c>
      <c r="S177" s="69" t="s">
        <v>449</v>
      </c>
      <c r="T177" s="49" t="str">
        <f t="shared" si="13"/>
        <v>'COMMON'</v>
      </c>
      <c r="U177" s="67"/>
      <c r="W177" s="70" t="str">
        <f t="shared" si="15"/>
        <v/>
      </c>
      <c r="X177" s="67"/>
      <c r="Y177" s="67"/>
      <c r="Z177" s="67"/>
      <c r="AA177" t="b">
        <f>INT(No.4＿区画状況一覧!E174)=INT(No.5＿契約者【データ】!E173)</f>
        <v>1</v>
      </c>
    </row>
    <row r="178" spans="1:27" ht="18" customHeight="1">
      <c r="A178" s="67"/>
      <c r="B178" s="49">
        <f t="shared" si="10"/>
        <v>172</v>
      </c>
      <c r="C178" s="73" t="str">
        <f>"'"&amp;プロジェクトデータ!$C$4&amp;"'"</f>
        <v>'80001'</v>
      </c>
      <c r="D178" s="42" t="str">
        <f>"'"&amp;TRIM(No.4＿区画状況一覧!E175)&amp;"'"</f>
        <v>''</v>
      </c>
      <c r="E178" s="78" t="s">
        <v>448</v>
      </c>
      <c r="F178" s="74" t="s">
        <v>497</v>
      </c>
      <c r="G178" s="74" t="s">
        <v>497</v>
      </c>
      <c r="H178" s="79" t="str">
        <f>"'"&amp;IF(No.4＿区画状況一覧!K175="","",TRIM(No.4＿区画状況一覧!K175))&amp;"'"</f>
        <v>''</v>
      </c>
      <c r="I178" s="79" t="str">
        <f>"'"&amp;IF(No.4＿区画状況一覧!L175="","",TRIM(No.4＿区画状況一覧!L175))&amp;"'"</f>
        <v>''</v>
      </c>
      <c r="J178" s="79" t="str">
        <f>"'"&amp;IF(No.4＿区画状況一覧!I175="","",TRIM(No.4＿区画状況一覧!I175))&amp;"'"</f>
        <v>''</v>
      </c>
      <c r="K178" s="79" t="str">
        <f>"'"&amp;IF(No.4＿区画状況一覧!J175="","",TRIM(No.4＿区画状況一覧!J175))&amp;"'"</f>
        <v>''</v>
      </c>
      <c r="L178" s="42" t="str">
        <f>"'"&amp;IF(No.5＿契約者【データ】!AK174="",0,1)&amp;"'"</f>
        <v>'0'</v>
      </c>
      <c r="M178" s="78" t="str">
        <f>"'"&amp;IF(No.5＿契約者【データ】!AG174="","",IF(No.5＿契約者【データ】!E174=No.5＿契約者【データ】!AG174,"",No.5＿契約者【データ】!E174))&amp;"'"</f>
        <v>''</v>
      </c>
      <c r="N178" s="74" t="s">
        <v>497</v>
      </c>
      <c r="O178" s="49" t="str">
        <f t="shared" si="11"/>
        <v>'COMMON'</v>
      </c>
      <c r="P178" s="69" t="s">
        <v>449</v>
      </c>
      <c r="Q178" s="49" t="str">
        <f t="shared" si="12"/>
        <v>'COMMON'</v>
      </c>
      <c r="R178" s="49" t="str">
        <f t="shared" si="12"/>
        <v>'COMMON'</v>
      </c>
      <c r="S178" s="69" t="s">
        <v>449</v>
      </c>
      <c r="T178" s="49" t="str">
        <f t="shared" si="13"/>
        <v>'COMMON'</v>
      </c>
      <c r="U178" s="67"/>
      <c r="W178" s="70" t="str">
        <f t="shared" si="15"/>
        <v/>
      </c>
      <c r="X178" s="67"/>
      <c r="Y178" s="67"/>
      <c r="Z178" s="67"/>
      <c r="AA178" t="b">
        <f>INT(No.4＿区画状況一覧!E175)=INT(No.5＿契約者【データ】!E174)</f>
        <v>1</v>
      </c>
    </row>
    <row r="179" spans="1:27" ht="18" customHeight="1">
      <c r="A179" s="67"/>
      <c r="B179" s="49">
        <f t="shared" si="10"/>
        <v>173</v>
      </c>
      <c r="C179" s="73" t="str">
        <f>"'"&amp;プロジェクトデータ!$C$4&amp;"'"</f>
        <v>'80001'</v>
      </c>
      <c r="D179" s="42" t="str">
        <f>"'"&amp;TRIM(No.4＿区画状況一覧!E176)&amp;"'"</f>
        <v>''</v>
      </c>
      <c r="E179" s="78" t="s">
        <v>448</v>
      </c>
      <c r="F179" s="74" t="s">
        <v>497</v>
      </c>
      <c r="G179" s="74" t="s">
        <v>497</v>
      </c>
      <c r="H179" s="79" t="str">
        <f>"'"&amp;IF(No.4＿区画状況一覧!K176="","",TRIM(No.4＿区画状況一覧!K176))&amp;"'"</f>
        <v>''</v>
      </c>
      <c r="I179" s="79" t="str">
        <f>"'"&amp;IF(No.4＿区画状況一覧!L176="","",TRIM(No.4＿区画状況一覧!L176))&amp;"'"</f>
        <v>''</v>
      </c>
      <c r="J179" s="79" t="str">
        <f>"'"&amp;IF(No.4＿区画状況一覧!I176="","",TRIM(No.4＿区画状況一覧!I176))&amp;"'"</f>
        <v>''</v>
      </c>
      <c r="K179" s="79" t="str">
        <f>"'"&amp;IF(No.4＿区画状況一覧!J176="","",TRIM(No.4＿区画状況一覧!J176))&amp;"'"</f>
        <v>''</v>
      </c>
      <c r="L179" s="42" t="str">
        <f>"'"&amp;IF(No.5＿契約者【データ】!AK175="",0,1)&amp;"'"</f>
        <v>'0'</v>
      </c>
      <c r="M179" s="78" t="str">
        <f>"'"&amp;IF(No.5＿契約者【データ】!AG175="","",IF(No.5＿契約者【データ】!E175=No.5＿契約者【データ】!AG175,"",No.5＿契約者【データ】!E175))&amp;"'"</f>
        <v>''</v>
      </c>
      <c r="N179" s="74" t="s">
        <v>497</v>
      </c>
      <c r="O179" s="49" t="str">
        <f t="shared" si="11"/>
        <v>'COMMON'</v>
      </c>
      <c r="P179" s="69" t="s">
        <v>449</v>
      </c>
      <c r="Q179" s="49" t="str">
        <f t="shared" si="12"/>
        <v>'COMMON'</v>
      </c>
      <c r="R179" s="49" t="str">
        <f t="shared" si="12"/>
        <v>'COMMON'</v>
      </c>
      <c r="S179" s="69" t="s">
        <v>449</v>
      </c>
      <c r="T179" s="49" t="str">
        <f t="shared" si="13"/>
        <v>'COMMON'</v>
      </c>
      <c r="U179" s="67"/>
      <c r="W179" s="70" t="str">
        <f t="shared" si="15"/>
        <v/>
      </c>
      <c r="X179" s="67"/>
      <c r="Y179" s="67"/>
      <c r="Z179" s="67"/>
      <c r="AA179" t="b">
        <f>INT(No.4＿区画状況一覧!E176)=INT(No.5＿契約者【データ】!E175)</f>
        <v>1</v>
      </c>
    </row>
    <row r="180" spans="1:27" ht="18" customHeight="1">
      <c r="A180" s="67"/>
      <c r="B180" s="49">
        <f t="shared" si="10"/>
        <v>174</v>
      </c>
      <c r="C180" s="73" t="str">
        <f>"'"&amp;プロジェクトデータ!$C$4&amp;"'"</f>
        <v>'80001'</v>
      </c>
      <c r="D180" s="42" t="str">
        <f>"'"&amp;TRIM(No.4＿区画状況一覧!E177)&amp;"'"</f>
        <v>''</v>
      </c>
      <c r="E180" s="78" t="s">
        <v>448</v>
      </c>
      <c r="F180" s="74" t="s">
        <v>497</v>
      </c>
      <c r="G180" s="74" t="s">
        <v>497</v>
      </c>
      <c r="H180" s="79" t="str">
        <f>"'"&amp;IF(No.4＿区画状況一覧!K177="","",TRIM(No.4＿区画状況一覧!K177))&amp;"'"</f>
        <v>''</v>
      </c>
      <c r="I180" s="79" t="str">
        <f>"'"&amp;IF(No.4＿区画状況一覧!L177="","",TRIM(No.4＿区画状況一覧!L177))&amp;"'"</f>
        <v>''</v>
      </c>
      <c r="J180" s="79" t="str">
        <f>"'"&amp;IF(No.4＿区画状況一覧!I177="","",TRIM(No.4＿区画状況一覧!I177))&amp;"'"</f>
        <v>''</v>
      </c>
      <c r="K180" s="79" t="str">
        <f>"'"&amp;IF(No.4＿区画状況一覧!J177="","",TRIM(No.4＿区画状況一覧!J177))&amp;"'"</f>
        <v>''</v>
      </c>
      <c r="L180" s="42" t="str">
        <f>"'"&amp;IF(No.5＿契約者【データ】!AK176="",0,1)&amp;"'"</f>
        <v>'0'</v>
      </c>
      <c r="M180" s="78" t="str">
        <f>"'"&amp;IF(No.5＿契約者【データ】!AG176="","",IF(No.5＿契約者【データ】!E176=No.5＿契約者【データ】!AG176,"",No.5＿契約者【データ】!E176))&amp;"'"</f>
        <v>''</v>
      </c>
      <c r="N180" s="74" t="s">
        <v>497</v>
      </c>
      <c r="O180" s="49" t="str">
        <f t="shared" si="11"/>
        <v>'COMMON'</v>
      </c>
      <c r="P180" s="69" t="s">
        <v>449</v>
      </c>
      <c r="Q180" s="49" t="str">
        <f t="shared" si="12"/>
        <v>'COMMON'</v>
      </c>
      <c r="R180" s="49" t="str">
        <f t="shared" si="12"/>
        <v>'COMMON'</v>
      </c>
      <c r="S180" s="69" t="s">
        <v>449</v>
      </c>
      <c r="T180" s="49" t="str">
        <f t="shared" si="13"/>
        <v>'COMMON'</v>
      </c>
      <c r="U180" s="67"/>
      <c r="W180" s="70" t="str">
        <f t="shared" si="15"/>
        <v/>
      </c>
      <c r="X180" s="67"/>
      <c r="Y180" s="67"/>
      <c r="Z180" s="67"/>
      <c r="AA180" t="b">
        <f>INT(No.4＿区画状況一覧!E177)=INT(No.5＿契約者【データ】!E176)</f>
        <v>1</v>
      </c>
    </row>
    <row r="181" spans="1:27" ht="18" customHeight="1">
      <c r="A181" s="67"/>
      <c r="B181" s="49">
        <f t="shared" si="10"/>
        <v>175</v>
      </c>
      <c r="C181" s="73" t="str">
        <f>"'"&amp;プロジェクトデータ!$C$4&amp;"'"</f>
        <v>'80001'</v>
      </c>
      <c r="D181" s="42" t="str">
        <f>"'"&amp;TRIM(No.4＿区画状況一覧!E178)&amp;"'"</f>
        <v>''</v>
      </c>
      <c r="E181" s="78" t="s">
        <v>448</v>
      </c>
      <c r="F181" s="74" t="s">
        <v>497</v>
      </c>
      <c r="G181" s="74" t="s">
        <v>497</v>
      </c>
      <c r="H181" s="79" t="str">
        <f>"'"&amp;IF(No.4＿区画状況一覧!K178="","",TRIM(No.4＿区画状況一覧!K178))&amp;"'"</f>
        <v>''</v>
      </c>
      <c r="I181" s="79" t="str">
        <f>"'"&amp;IF(No.4＿区画状況一覧!L178="","",TRIM(No.4＿区画状況一覧!L178))&amp;"'"</f>
        <v>''</v>
      </c>
      <c r="J181" s="79" t="str">
        <f>"'"&amp;IF(No.4＿区画状況一覧!I178="","",TRIM(No.4＿区画状況一覧!I178))&amp;"'"</f>
        <v>''</v>
      </c>
      <c r="K181" s="79" t="str">
        <f>"'"&amp;IF(No.4＿区画状況一覧!J178="","",TRIM(No.4＿区画状況一覧!J178))&amp;"'"</f>
        <v>''</v>
      </c>
      <c r="L181" s="42" t="str">
        <f>"'"&amp;IF(No.5＿契約者【データ】!AK177="",0,1)&amp;"'"</f>
        <v>'0'</v>
      </c>
      <c r="M181" s="78" t="str">
        <f>"'"&amp;IF(No.5＿契約者【データ】!AG177="","",IF(No.5＿契約者【データ】!E177=No.5＿契約者【データ】!AG177,"",No.5＿契約者【データ】!E177))&amp;"'"</f>
        <v>''</v>
      </c>
      <c r="N181" s="74" t="s">
        <v>497</v>
      </c>
      <c r="O181" s="49" t="str">
        <f t="shared" si="11"/>
        <v>'COMMON'</v>
      </c>
      <c r="P181" s="69" t="s">
        <v>449</v>
      </c>
      <c r="Q181" s="49" t="str">
        <f t="shared" si="12"/>
        <v>'COMMON'</v>
      </c>
      <c r="R181" s="49" t="str">
        <f t="shared" si="12"/>
        <v>'COMMON'</v>
      </c>
      <c r="S181" s="69" t="s">
        <v>449</v>
      </c>
      <c r="T181" s="49" t="str">
        <f t="shared" si="13"/>
        <v>'COMMON'</v>
      </c>
      <c r="U181" s="67"/>
      <c r="W181" s="70" t="str">
        <f t="shared" si="15"/>
        <v/>
      </c>
      <c r="X181" s="67"/>
      <c r="Y181" s="67"/>
      <c r="Z181" s="67"/>
      <c r="AA181" t="b">
        <f>INT(No.4＿区画状況一覧!E178)=INT(No.5＿契約者【データ】!E177)</f>
        <v>1</v>
      </c>
    </row>
    <row r="182" spans="1:27" ht="18" customHeight="1">
      <c r="A182" s="67"/>
      <c r="B182" s="49">
        <f t="shared" si="10"/>
        <v>176</v>
      </c>
      <c r="C182" s="73" t="str">
        <f>"'"&amp;プロジェクトデータ!$C$4&amp;"'"</f>
        <v>'80001'</v>
      </c>
      <c r="D182" s="42" t="str">
        <f>"'"&amp;TRIM(No.4＿区画状況一覧!E179)&amp;"'"</f>
        <v>''</v>
      </c>
      <c r="E182" s="78" t="s">
        <v>448</v>
      </c>
      <c r="F182" s="74" t="s">
        <v>497</v>
      </c>
      <c r="G182" s="74" t="s">
        <v>497</v>
      </c>
      <c r="H182" s="79" t="str">
        <f>"'"&amp;IF(No.4＿区画状況一覧!K179="","",TRIM(No.4＿区画状況一覧!K179))&amp;"'"</f>
        <v>''</v>
      </c>
      <c r="I182" s="79" t="str">
        <f>"'"&amp;IF(No.4＿区画状況一覧!L179="","",TRIM(No.4＿区画状況一覧!L179))&amp;"'"</f>
        <v>''</v>
      </c>
      <c r="J182" s="79" t="str">
        <f>"'"&amp;IF(No.4＿区画状況一覧!I179="","",TRIM(No.4＿区画状況一覧!I179))&amp;"'"</f>
        <v>''</v>
      </c>
      <c r="K182" s="79" t="str">
        <f>"'"&amp;IF(No.4＿区画状況一覧!J179="","",TRIM(No.4＿区画状況一覧!J179))&amp;"'"</f>
        <v>''</v>
      </c>
      <c r="L182" s="42" t="str">
        <f>"'"&amp;IF(No.5＿契約者【データ】!AK178="",0,1)&amp;"'"</f>
        <v>'0'</v>
      </c>
      <c r="M182" s="78" t="str">
        <f>"'"&amp;IF(No.5＿契約者【データ】!AG178="","",IF(No.5＿契約者【データ】!E178=No.5＿契約者【データ】!AG178,"",No.5＿契約者【データ】!E178))&amp;"'"</f>
        <v>''</v>
      </c>
      <c r="N182" s="74" t="s">
        <v>497</v>
      </c>
      <c r="O182" s="49" t="str">
        <f t="shared" si="11"/>
        <v>'COMMON'</v>
      </c>
      <c r="P182" s="69" t="s">
        <v>449</v>
      </c>
      <c r="Q182" s="49" t="str">
        <f t="shared" si="12"/>
        <v>'COMMON'</v>
      </c>
      <c r="R182" s="49" t="str">
        <f t="shared" si="12"/>
        <v>'COMMON'</v>
      </c>
      <c r="S182" s="69" t="s">
        <v>449</v>
      </c>
      <c r="T182" s="49" t="str">
        <f t="shared" si="13"/>
        <v>'COMMON'</v>
      </c>
      <c r="U182" s="67"/>
      <c r="W182" s="70" t="str">
        <f t="shared" si="15"/>
        <v/>
      </c>
      <c r="X182" s="67"/>
      <c r="Y182" s="67"/>
      <c r="Z182" s="67"/>
      <c r="AA182" t="b">
        <f>INT(No.4＿区画状況一覧!E179)=INT(No.5＿契約者【データ】!E178)</f>
        <v>1</v>
      </c>
    </row>
    <row r="183" spans="1:27" ht="18" customHeight="1">
      <c r="A183" s="67"/>
      <c r="B183" s="49">
        <f t="shared" si="10"/>
        <v>177</v>
      </c>
      <c r="C183" s="73" t="str">
        <f>"'"&amp;プロジェクトデータ!$C$4&amp;"'"</f>
        <v>'80001'</v>
      </c>
      <c r="D183" s="42" t="str">
        <f>"'"&amp;TRIM(No.4＿区画状況一覧!E180)&amp;"'"</f>
        <v>''</v>
      </c>
      <c r="E183" s="78" t="s">
        <v>448</v>
      </c>
      <c r="F183" s="74" t="s">
        <v>497</v>
      </c>
      <c r="G183" s="74" t="s">
        <v>497</v>
      </c>
      <c r="H183" s="79" t="str">
        <f>"'"&amp;IF(No.4＿区画状況一覧!K180="","",TRIM(No.4＿区画状況一覧!K180))&amp;"'"</f>
        <v>''</v>
      </c>
      <c r="I183" s="79" t="str">
        <f>"'"&amp;IF(No.4＿区画状況一覧!L180="","",TRIM(No.4＿区画状況一覧!L180))&amp;"'"</f>
        <v>''</v>
      </c>
      <c r="J183" s="79" t="str">
        <f>"'"&amp;IF(No.4＿区画状況一覧!I180="","",TRIM(No.4＿区画状況一覧!I180))&amp;"'"</f>
        <v>''</v>
      </c>
      <c r="K183" s="79" t="str">
        <f>"'"&amp;IF(No.4＿区画状況一覧!J180="","",TRIM(No.4＿区画状況一覧!J180))&amp;"'"</f>
        <v>''</v>
      </c>
      <c r="L183" s="42" t="str">
        <f>"'"&amp;IF(No.5＿契約者【データ】!AK179="",0,1)&amp;"'"</f>
        <v>'0'</v>
      </c>
      <c r="M183" s="78" t="str">
        <f>"'"&amp;IF(No.5＿契約者【データ】!AG179="","",IF(No.5＿契約者【データ】!E179=No.5＿契約者【データ】!AG179,"",No.5＿契約者【データ】!E179))&amp;"'"</f>
        <v>''</v>
      </c>
      <c r="N183" s="74" t="s">
        <v>497</v>
      </c>
      <c r="O183" s="49" t="str">
        <f t="shared" si="11"/>
        <v>'COMMON'</v>
      </c>
      <c r="P183" s="69" t="s">
        <v>449</v>
      </c>
      <c r="Q183" s="49" t="str">
        <f t="shared" si="12"/>
        <v>'COMMON'</v>
      </c>
      <c r="R183" s="49" t="str">
        <f t="shared" si="12"/>
        <v>'COMMON'</v>
      </c>
      <c r="S183" s="69" t="s">
        <v>449</v>
      </c>
      <c r="T183" s="49" t="str">
        <f t="shared" si="13"/>
        <v>'COMMON'</v>
      </c>
      <c r="U183" s="67"/>
      <c r="W183" s="70" t="str">
        <f t="shared" si="15"/>
        <v/>
      </c>
      <c r="X183" s="67"/>
      <c r="Y183" s="67"/>
      <c r="Z183" s="67"/>
      <c r="AA183" t="b">
        <f>INT(No.4＿区画状況一覧!E180)=INT(No.5＿契約者【データ】!E179)</f>
        <v>1</v>
      </c>
    </row>
    <row r="184" spans="1:27" ht="18" customHeight="1">
      <c r="A184" s="67"/>
      <c r="B184" s="49">
        <f t="shared" si="10"/>
        <v>178</v>
      </c>
      <c r="C184" s="73" t="str">
        <f>"'"&amp;プロジェクトデータ!$C$4&amp;"'"</f>
        <v>'80001'</v>
      </c>
      <c r="D184" s="42" t="str">
        <f>"'"&amp;TRIM(No.4＿区画状況一覧!E181)&amp;"'"</f>
        <v>''</v>
      </c>
      <c r="E184" s="78" t="s">
        <v>448</v>
      </c>
      <c r="F184" s="74" t="s">
        <v>497</v>
      </c>
      <c r="G184" s="74" t="s">
        <v>497</v>
      </c>
      <c r="H184" s="79" t="str">
        <f>"'"&amp;IF(No.4＿区画状況一覧!K181="","",TRIM(No.4＿区画状況一覧!K181))&amp;"'"</f>
        <v>''</v>
      </c>
      <c r="I184" s="79" t="str">
        <f>"'"&amp;IF(No.4＿区画状況一覧!L181="","",TRIM(No.4＿区画状況一覧!L181))&amp;"'"</f>
        <v>''</v>
      </c>
      <c r="J184" s="79" t="str">
        <f>"'"&amp;IF(No.4＿区画状況一覧!I181="","",TRIM(No.4＿区画状況一覧!I181))&amp;"'"</f>
        <v>''</v>
      </c>
      <c r="K184" s="79" t="str">
        <f>"'"&amp;IF(No.4＿区画状況一覧!J181="","",TRIM(No.4＿区画状況一覧!J181))&amp;"'"</f>
        <v>''</v>
      </c>
      <c r="L184" s="42" t="str">
        <f>"'"&amp;IF(No.5＿契約者【データ】!AK180="",0,1)&amp;"'"</f>
        <v>'0'</v>
      </c>
      <c r="M184" s="78" t="str">
        <f>"'"&amp;IF(No.5＿契約者【データ】!AG180="","",IF(No.5＿契約者【データ】!E180=No.5＿契約者【データ】!AG180,"",No.5＿契約者【データ】!E180))&amp;"'"</f>
        <v>''</v>
      </c>
      <c r="N184" s="74" t="s">
        <v>497</v>
      </c>
      <c r="O184" s="49" t="str">
        <f t="shared" si="11"/>
        <v>'COMMON'</v>
      </c>
      <c r="P184" s="69" t="s">
        <v>449</v>
      </c>
      <c r="Q184" s="49" t="str">
        <f t="shared" si="12"/>
        <v>'COMMON'</v>
      </c>
      <c r="R184" s="49" t="str">
        <f t="shared" si="12"/>
        <v>'COMMON'</v>
      </c>
      <c r="S184" s="69" t="s">
        <v>449</v>
      </c>
      <c r="T184" s="49" t="str">
        <f t="shared" si="13"/>
        <v>'COMMON'</v>
      </c>
      <c r="U184" s="67"/>
      <c r="W184" s="70" t="str">
        <f t="shared" si="15"/>
        <v/>
      </c>
      <c r="X184" s="67"/>
      <c r="Y184" s="67"/>
      <c r="Z184" s="67"/>
      <c r="AA184" t="b">
        <f>INT(No.4＿区画状況一覧!E181)=INT(No.5＿契約者【データ】!E180)</f>
        <v>1</v>
      </c>
    </row>
    <row r="185" spans="1:27" ht="18" customHeight="1">
      <c r="A185" s="67"/>
      <c r="B185" s="49">
        <f t="shared" si="10"/>
        <v>179</v>
      </c>
      <c r="C185" s="73" t="str">
        <f>"'"&amp;プロジェクトデータ!$C$4&amp;"'"</f>
        <v>'80001'</v>
      </c>
      <c r="D185" s="42" t="str">
        <f>"'"&amp;TRIM(No.4＿区画状況一覧!E182)&amp;"'"</f>
        <v>''</v>
      </c>
      <c r="E185" s="78" t="s">
        <v>448</v>
      </c>
      <c r="F185" s="74" t="s">
        <v>497</v>
      </c>
      <c r="G185" s="74" t="s">
        <v>497</v>
      </c>
      <c r="H185" s="79" t="str">
        <f>"'"&amp;IF(No.4＿区画状況一覧!K182="","",TRIM(No.4＿区画状況一覧!K182))&amp;"'"</f>
        <v>''</v>
      </c>
      <c r="I185" s="79" t="str">
        <f>"'"&amp;IF(No.4＿区画状況一覧!L182="","",TRIM(No.4＿区画状況一覧!L182))&amp;"'"</f>
        <v>''</v>
      </c>
      <c r="J185" s="79" t="str">
        <f>"'"&amp;IF(No.4＿区画状況一覧!I182="","",TRIM(No.4＿区画状況一覧!I182))&amp;"'"</f>
        <v>''</v>
      </c>
      <c r="K185" s="79" t="str">
        <f>"'"&amp;IF(No.4＿区画状況一覧!J182="","",TRIM(No.4＿区画状況一覧!J182))&amp;"'"</f>
        <v>''</v>
      </c>
      <c r="L185" s="42" t="str">
        <f>"'"&amp;IF(No.5＿契約者【データ】!AK181="",0,1)&amp;"'"</f>
        <v>'0'</v>
      </c>
      <c r="M185" s="78" t="str">
        <f>"'"&amp;IF(No.5＿契約者【データ】!AG181="","",IF(No.5＿契約者【データ】!E181=No.5＿契約者【データ】!AG181,"",No.5＿契約者【データ】!E181))&amp;"'"</f>
        <v>''</v>
      </c>
      <c r="N185" s="74" t="s">
        <v>497</v>
      </c>
      <c r="O185" s="49" t="str">
        <f t="shared" si="11"/>
        <v>'COMMON'</v>
      </c>
      <c r="P185" s="69" t="s">
        <v>449</v>
      </c>
      <c r="Q185" s="49" t="str">
        <f t="shared" si="12"/>
        <v>'COMMON'</v>
      </c>
      <c r="R185" s="49" t="str">
        <f t="shared" si="12"/>
        <v>'COMMON'</v>
      </c>
      <c r="S185" s="69" t="s">
        <v>449</v>
      </c>
      <c r="T185" s="49" t="str">
        <f t="shared" si="13"/>
        <v>'COMMON'</v>
      </c>
      <c r="U185" s="67"/>
      <c r="W185" s="70" t="str">
        <f t="shared" si="15"/>
        <v/>
      </c>
      <c r="X185" s="67"/>
      <c r="Y185" s="67"/>
      <c r="Z185" s="67"/>
      <c r="AA185" t="b">
        <f>INT(No.4＿区画状況一覧!E182)=INT(No.5＿契約者【データ】!E181)</f>
        <v>1</v>
      </c>
    </row>
    <row r="186" spans="1:27" ht="18" customHeight="1">
      <c r="A186" s="67"/>
      <c r="B186" s="49">
        <f t="shared" si="10"/>
        <v>180</v>
      </c>
      <c r="C186" s="73" t="str">
        <f>"'"&amp;プロジェクトデータ!$C$4&amp;"'"</f>
        <v>'80001'</v>
      </c>
      <c r="D186" s="42" t="str">
        <f>"'"&amp;TRIM(No.4＿区画状況一覧!E183)&amp;"'"</f>
        <v>''</v>
      </c>
      <c r="E186" s="78" t="s">
        <v>448</v>
      </c>
      <c r="F186" s="74" t="s">
        <v>497</v>
      </c>
      <c r="G186" s="74" t="s">
        <v>497</v>
      </c>
      <c r="H186" s="79" t="str">
        <f>"'"&amp;IF(No.4＿区画状況一覧!K183="","",TRIM(No.4＿区画状況一覧!K183))&amp;"'"</f>
        <v>''</v>
      </c>
      <c r="I186" s="79" t="str">
        <f>"'"&amp;IF(No.4＿区画状況一覧!L183="","",TRIM(No.4＿区画状況一覧!L183))&amp;"'"</f>
        <v>''</v>
      </c>
      <c r="J186" s="79" t="str">
        <f>"'"&amp;IF(No.4＿区画状況一覧!I183="","",TRIM(No.4＿区画状況一覧!I183))&amp;"'"</f>
        <v>''</v>
      </c>
      <c r="K186" s="79" t="str">
        <f>"'"&amp;IF(No.4＿区画状況一覧!J183="","",TRIM(No.4＿区画状況一覧!J183))&amp;"'"</f>
        <v>''</v>
      </c>
      <c r="L186" s="42" t="str">
        <f>"'"&amp;IF(No.5＿契約者【データ】!AK182="",0,1)&amp;"'"</f>
        <v>'0'</v>
      </c>
      <c r="M186" s="78" t="str">
        <f>"'"&amp;IF(No.5＿契約者【データ】!AG182="","",IF(No.5＿契約者【データ】!E182=No.5＿契約者【データ】!AG182,"",No.5＿契約者【データ】!E182))&amp;"'"</f>
        <v>''</v>
      </c>
      <c r="N186" s="74" t="s">
        <v>497</v>
      </c>
      <c r="O186" s="49" t="str">
        <f t="shared" si="11"/>
        <v>'COMMON'</v>
      </c>
      <c r="P186" s="69" t="s">
        <v>449</v>
      </c>
      <c r="Q186" s="49" t="str">
        <f t="shared" si="12"/>
        <v>'COMMON'</v>
      </c>
      <c r="R186" s="49" t="str">
        <f t="shared" si="12"/>
        <v>'COMMON'</v>
      </c>
      <c r="S186" s="69" t="s">
        <v>449</v>
      </c>
      <c r="T186" s="49" t="str">
        <f t="shared" si="13"/>
        <v>'COMMON'</v>
      </c>
      <c r="U186" s="67"/>
      <c r="W186" s="70" t="str">
        <f t="shared" si="15"/>
        <v/>
      </c>
      <c r="X186" s="67"/>
      <c r="Y186" s="67"/>
      <c r="Z186" s="67"/>
      <c r="AA186" t="b">
        <f>INT(No.4＿区画状況一覧!E183)=INT(No.5＿契約者【データ】!E182)</f>
        <v>1</v>
      </c>
    </row>
    <row r="187" spans="1:27" ht="18" customHeight="1">
      <c r="A187" s="67"/>
      <c r="B187" s="49">
        <f t="shared" si="10"/>
        <v>181</v>
      </c>
      <c r="C187" s="73" t="str">
        <f>"'"&amp;プロジェクトデータ!$C$4&amp;"'"</f>
        <v>'80001'</v>
      </c>
      <c r="D187" s="42" t="str">
        <f>"'"&amp;TRIM(No.4＿区画状況一覧!E184)&amp;"'"</f>
        <v>''</v>
      </c>
      <c r="E187" s="78" t="s">
        <v>448</v>
      </c>
      <c r="F187" s="74" t="s">
        <v>497</v>
      </c>
      <c r="G187" s="74" t="s">
        <v>497</v>
      </c>
      <c r="H187" s="79" t="str">
        <f>"'"&amp;IF(No.4＿区画状況一覧!K184="","",TRIM(No.4＿区画状況一覧!K184))&amp;"'"</f>
        <v>''</v>
      </c>
      <c r="I187" s="79" t="str">
        <f>"'"&amp;IF(No.4＿区画状況一覧!L184="","",TRIM(No.4＿区画状況一覧!L184))&amp;"'"</f>
        <v>''</v>
      </c>
      <c r="J187" s="79" t="str">
        <f>"'"&amp;IF(No.4＿区画状況一覧!I184="","",TRIM(No.4＿区画状況一覧!I184))&amp;"'"</f>
        <v>''</v>
      </c>
      <c r="K187" s="79" t="str">
        <f>"'"&amp;IF(No.4＿区画状況一覧!J184="","",TRIM(No.4＿区画状況一覧!J184))&amp;"'"</f>
        <v>''</v>
      </c>
      <c r="L187" s="42" t="str">
        <f>"'"&amp;IF(No.5＿契約者【データ】!AK183="",0,1)&amp;"'"</f>
        <v>'0'</v>
      </c>
      <c r="M187" s="78" t="str">
        <f>"'"&amp;IF(No.5＿契約者【データ】!AG183="","",IF(No.5＿契約者【データ】!E183=No.5＿契約者【データ】!AG183,"",No.5＿契約者【データ】!E183))&amp;"'"</f>
        <v>''</v>
      </c>
      <c r="N187" s="74" t="s">
        <v>497</v>
      </c>
      <c r="O187" s="49" t="str">
        <f t="shared" si="11"/>
        <v>'COMMON'</v>
      </c>
      <c r="P187" s="69" t="s">
        <v>449</v>
      </c>
      <c r="Q187" s="49" t="str">
        <f t="shared" si="12"/>
        <v>'COMMON'</v>
      </c>
      <c r="R187" s="49" t="str">
        <f t="shared" si="12"/>
        <v>'COMMON'</v>
      </c>
      <c r="S187" s="69" t="s">
        <v>449</v>
      </c>
      <c r="T187" s="49" t="str">
        <f t="shared" si="13"/>
        <v>'COMMON'</v>
      </c>
      <c r="U187" s="67"/>
      <c r="W187" s="70" t="str">
        <f t="shared" si="15"/>
        <v/>
      </c>
      <c r="X187" s="67"/>
      <c r="Y187" s="67"/>
      <c r="Z187" s="67"/>
      <c r="AA187" t="b">
        <f>INT(No.4＿区画状況一覧!E184)=INT(No.5＿契約者【データ】!E183)</f>
        <v>1</v>
      </c>
    </row>
    <row r="188" spans="1:27" ht="18" customHeight="1">
      <c r="A188" s="67"/>
      <c r="B188" s="49">
        <f t="shared" si="10"/>
        <v>182</v>
      </c>
      <c r="C188" s="73" t="str">
        <f>"'"&amp;プロジェクトデータ!$C$4&amp;"'"</f>
        <v>'80001'</v>
      </c>
      <c r="D188" s="42" t="str">
        <f>"'"&amp;TRIM(No.4＿区画状況一覧!E185)&amp;"'"</f>
        <v>''</v>
      </c>
      <c r="E188" s="78" t="s">
        <v>448</v>
      </c>
      <c r="F188" s="74" t="s">
        <v>497</v>
      </c>
      <c r="G188" s="74" t="s">
        <v>497</v>
      </c>
      <c r="H188" s="79" t="str">
        <f>"'"&amp;IF(No.4＿区画状況一覧!K185="","",TRIM(No.4＿区画状況一覧!K185))&amp;"'"</f>
        <v>''</v>
      </c>
      <c r="I188" s="79" t="str">
        <f>"'"&amp;IF(No.4＿区画状況一覧!L185="","",TRIM(No.4＿区画状況一覧!L185))&amp;"'"</f>
        <v>''</v>
      </c>
      <c r="J188" s="79" t="str">
        <f>"'"&amp;IF(No.4＿区画状況一覧!I185="","",TRIM(No.4＿区画状況一覧!I185))&amp;"'"</f>
        <v>''</v>
      </c>
      <c r="K188" s="79" t="str">
        <f>"'"&amp;IF(No.4＿区画状況一覧!J185="","",TRIM(No.4＿区画状況一覧!J185))&amp;"'"</f>
        <v>''</v>
      </c>
      <c r="L188" s="42" t="str">
        <f>"'"&amp;IF(No.5＿契約者【データ】!AK184="",0,1)&amp;"'"</f>
        <v>'0'</v>
      </c>
      <c r="M188" s="78" t="str">
        <f>"'"&amp;IF(No.5＿契約者【データ】!AG184="","",IF(No.5＿契約者【データ】!E184=No.5＿契約者【データ】!AG184,"",No.5＿契約者【データ】!E184))&amp;"'"</f>
        <v>''</v>
      </c>
      <c r="N188" s="74" t="s">
        <v>497</v>
      </c>
      <c r="O188" s="49" t="str">
        <f t="shared" si="11"/>
        <v>'COMMON'</v>
      </c>
      <c r="P188" s="69" t="s">
        <v>449</v>
      </c>
      <c r="Q188" s="49" t="str">
        <f t="shared" si="12"/>
        <v>'COMMON'</v>
      </c>
      <c r="R188" s="49" t="str">
        <f t="shared" si="12"/>
        <v>'COMMON'</v>
      </c>
      <c r="S188" s="69" t="s">
        <v>449</v>
      </c>
      <c r="T188" s="49" t="str">
        <f t="shared" si="13"/>
        <v>'COMMON'</v>
      </c>
      <c r="U188" s="67"/>
      <c r="W188" s="70" t="str">
        <f t="shared" si="15"/>
        <v/>
      </c>
      <c r="X188" s="67"/>
      <c r="Y188" s="67"/>
      <c r="Z188" s="67"/>
      <c r="AA188" t="b">
        <f>INT(No.4＿区画状況一覧!E185)=INT(No.5＿契約者【データ】!E184)</f>
        <v>1</v>
      </c>
    </row>
    <row r="189" spans="1:27" ht="18" customHeight="1">
      <c r="A189" s="67"/>
      <c r="B189" s="49">
        <f t="shared" si="10"/>
        <v>183</v>
      </c>
      <c r="C189" s="73" t="str">
        <f>"'"&amp;プロジェクトデータ!$C$4&amp;"'"</f>
        <v>'80001'</v>
      </c>
      <c r="D189" s="42" t="str">
        <f>"'"&amp;TRIM(No.4＿区画状況一覧!E186)&amp;"'"</f>
        <v>''</v>
      </c>
      <c r="E189" s="78" t="s">
        <v>448</v>
      </c>
      <c r="F189" s="74" t="s">
        <v>497</v>
      </c>
      <c r="G189" s="74" t="s">
        <v>497</v>
      </c>
      <c r="H189" s="79" t="str">
        <f>"'"&amp;IF(No.4＿区画状況一覧!K186="","",TRIM(No.4＿区画状況一覧!K186))&amp;"'"</f>
        <v>''</v>
      </c>
      <c r="I189" s="79" t="str">
        <f>"'"&amp;IF(No.4＿区画状況一覧!L186="","",TRIM(No.4＿区画状況一覧!L186))&amp;"'"</f>
        <v>''</v>
      </c>
      <c r="J189" s="79" t="str">
        <f>"'"&amp;IF(No.4＿区画状況一覧!I186="","",TRIM(No.4＿区画状況一覧!I186))&amp;"'"</f>
        <v>''</v>
      </c>
      <c r="K189" s="79" t="str">
        <f>"'"&amp;IF(No.4＿区画状況一覧!J186="","",TRIM(No.4＿区画状況一覧!J186))&amp;"'"</f>
        <v>''</v>
      </c>
      <c r="L189" s="42" t="str">
        <f>"'"&amp;IF(No.5＿契約者【データ】!AK185="",0,1)&amp;"'"</f>
        <v>'0'</v>
      </c>
      <c r="M189" s="78" t="str">
        <f>"'"&amp;IF(No.5＿契約者【データ】!AG185="","",IF(No.5＿契約者【データ】!E185=No.5＿契約者【データ】!AG185,"",No.5＿契約者【データ】!E185))&amp;"'"</f>
        <v>''</v>
      </c>
      <c r="N189" s="74" t="s">
        <v>497</v>
      </c>
      <c r="O189" s="49" t="str">
        <f t="shared" si="11"/>
        <v>'COMMON'</v>
      </c>
      <c r="P189" s="69" t="s">
        <v>449</v>
      </c>
      <c r="Q189" s="49" t="str">
        <f t="shared" si="12"/>
        <v>'COMMON'</v>
      </c>
      <c r="R189" s="49" t="str">
        <f t="shared" si="12"/>
        <v>'COMMON'</v>
      </c>
      <c r="S189" s="69" t="s">
        <v>449</v>
      </c>
      <c r="T189" s="49" t="str">
        <f t="shared" si="13"/>
        <v>'COMMON'</v>
      </c>
      <c r="U189" s="67"/>
      <c r="W189" s="70" t="str">
        <f t="shared" si="15"/>
        <v/>
      </c>
      <c r="X189" s="67"/>
      <c r="Y189" s="67"/>
      <c r="Z189" s="67"/>
      <c r="AA189" t="b">
        <f>INT(No.4＿区画状況一覧!E186)=INT(No.5＿契約者【データ】!E185)</f>
        <v>1</v>
      </c>
    </row>
    <row r="190" spans="1:27" ht="18" customHeight="1">
      <c r="A190" s="67"/>
      <c r="B190" s="49">
        <f t="shared" si="10"/>
        <v>184</v>
      </c>
      <c r="C190" s="73" t="str">
        <f>"'"&amp;プロジェクトデータ!$C$4&amp;"'"</f>
        <v>'80001'</v>
      </c>
      <c r="D190" s="42" t="str">
        <f>"'"&amp;TRIM(No.4＿区画状況一覧!E187)&amp;"'"</f>
        <v>''</v>
      </c>
      <c r="E190" s="78" t="s">
        <v>448</v>
      </c>
      <c r="F190" s="74" t="s">
        <v>497</v>
      </c>
      <c r="G190" s="74" t="s">
        <v>497</v>
      </c>
      <c r="H190" s="79" t="str">
        <f>"'"&amp;IF(No.4＿区画状況一覧!K187="","",TRIM(No.4＿区画状況一覧!K187))&amp;"'"</f>
        <v>''</v>
      </c>
      <c r="I190" s="79" t="str">
        <f>"'"&amp;IF(No.4＿区画状況一覧!L187="","",TRIM(No.4＿区画状況一覧!L187))&amp;"'"</f>
        <v>''</v>
      </c>
      <c r="J190" s="79" t="str">
        <f>"'"&amp;IF(No.4＿区画状況一覧!I187="","",TRIM(No.4＿区画状況一覧!I187))&amp;"'"</f>
        <v>''</v>
      </c>
      <c r="K190" s="79" t="str">
        <f>"'"&amp;IF(No.4＿区画状況一覧!J187="","",TRIM(No.4＿区画状況一覧!J187))&amp;"'"</f>
        <v>''</v>
      </c>
      <c r="L190" s="42" t="str">
        <f>"'"&amp;IF(No.5＿契約者【データ】!AK186="",0,1)&amp;"'"</f>
        <v>'0'</v>
      </c>
      <c r="M190" s="78" t="str">
        <f>"'"&amp;IF(No.5＿契約者【データ】!AG186="","",IF(No.5＿契約者【データ】!E186=No.5＿契約者【データ】!AG186,"",No.5＿契約者【データ】!E186))&amp;"'"</f>
        <v>''</v>
      </c>
      <c r="N190" s="74" t="s">
        <v>497</v>
      </c>
      <c r="O190" s="49" t="str">
        <f t="shared" si="11"/>
        <v>'COMMON'</v>
      </c>
      <c r="P190" s="69" t="s">
        <v>449</v>
      </c>
      <c r="Q190" s="49" t="str">
        <f t="shared" si="12"/>
        <v>'COMMON'</v>
      </c>
      <c r="R190" s="49" t="str">
        <f t="shared" si="12"/>
        <v>'COMMON'</v>
      </c>
      <c r="S190" s="69" t="s">
        <v>449</v>
      </c>
      <c r="T190" s="49" t="str">
        <f t="shared" si="13"/>
        <v>'COMMON'</v>
      </c>
      <c r="U190" s="67"/>
      <c r="W190" s="70" t="str">
        <f t="shared" si="15"/>
        <v/>
      </c>
      <c r="X190" s="67"/>
      <c r="Y190" s="67"/>
      <c r="Z190" s="67"/>
      <c r="AA190" t="b">
        <f>INT(No.4＿区画状況一覧!E187)=INT(No.5＿契約者【データ】!E186)</f>
        <v>1</v>
      </c>
    </row>
    <row r="191" spans="1:27" ht="18" customHeight="1">
      <c r="A191" s="67"/>
      <c r="B191" s="49">
        <f t="shared" si="10"/>
        <v>185</v>
      </c>
      <c r="C191" s="73" t="str">
        <f>"'"&amp;プロジェクトデータ!$C$4&amp;"'"</f>
        <v>'80001'</v>
      </c>
      <c r="D191" s="42" t="str">
        <f>"'"&amp;TRIM(No.4＿区画状況一覧!E188)&amp;"'"</f>
        <v>''</v>
      </c>
      <c r="E191" s="78" t="s">
        <v>448</v>
      </c>
      <c r="F191" s="74" t="s">
        <v>497</v>
      </c>
      <c r="G191" s="74" t="s">
        <v>497</v>
      </c>
      <c r="H191" s="79" t="str">
        <f>"'"&amp;IF(No.4＿区画状況一覧!K188="","",TRIM(No.4＿区画状況一覧!K188))&amp;"'"</f>
        <v>''</v>
      </c>
      <c r="I191" s="79" t="str">
        <f>"'"&amp;IF(No.4＿区画状況一覧!L188="","",TRIM(No.4＿区画状況一覧!L188))&amp;"'"</f>
        <v>''</v>
      </c>
      <c r="J191" s="79" t="str">
        <f>"'"&amp;IF(No.4＿区画状況一覧!I188="","",TRIM(No.4＿区画状況一覧!I188))&amp;"'"</f>
        <v>''</v>
      </c>
      <c r="K191" s="79" t="str">
        <f>"'"&amp;IF(No.4＿区画状況一覧!J188="","",TRIM(No.4＿区画状況一覧!J188))&amp;"'"</f>
        <v>''</v>
      </c>
      <c r="L191" s="42" t="str">
        <f>"'"&amp;IF(No.5＿契約者【データ】!AK187="",0,1)&amp;"'"</f>
        <v>'0'</v>
      </c>
      <c r="M191" s="78" t="str">
        <f>"'"&amp;IF(No.5＿契約者【データ】!AG187="","",IF(No.5＿契約者【データ】!E187=No.5＿契約者【データ】!AG187,"",No.5＿契約者【データ】!E187))&amp;"'"</f>
        <v>''</v>
      </c>
      <c r="N191" s="74" t="s">
        <v>497</v>
      </c>
      <c r="O191" s="49" t="str">
        <f t="shared" si="11"/>
        <v>'COMMON'</v>
      </c>
      <c r="P191" s="69" t="s">
        <v>449</v>
      </c>
      <c r="Q191" s="49" t="str">
        <f t="shared" si="12"/>
        <v>'COMMON'</v>
      </c>
      <c r="R191" s="49" t="str">
        <f t="shared" si="12"/>
        <v>'COMMON'</v>
      </c>
      <c r="S191" s="69" t="s">
        <v>449</v>
      </c>
      <c r="T191" s="49" t="str">
        <f t="shared" si="13"/>
        <v>'COMMON'</v>
      </c>
      <c r="U191" s="67"/>
      <c r="W191" s="70" t="str">
        <f t="shared" si="15"/>
        <v/>
      </c>
      <c r="X191" s="67"/>
      <c r="Y191" s="67"/>
      <c r="Z191" s="67"/>
      <c r="AA191" t="b">
        <f>INT(No.4＿区画状況一覧!E188)=INT(No.5＿契約者【データ】!E187)</f>
        <v>1</v>
      </c>
    </row>
    <row r="192" spans="1:27" ht="18" customHeight="1">
      <c r="A192" s="67"/>
      <c r="B192" s="49">
        <f t="shared" si="10"/>
        <v>186</v>
      </c>
      <c r="C192" s="73" t="str">
        <f>"'"&amp;プロジェクトデータ!$C$4&amp;"'"</f>
        <v>'80001'</v>
      </c>
      <c r="D192" s="42" t="str">
        <f>"'"&amp;TRIM(No.4＿区画状況一覧!E189)&amp;"'"</f>
        <v>''</v>
      </c>
      <c r="E192" s="78" t="s">
        <v>448</v>
      </c>
      <c r="F192" s="74" t="s">
        <v>497</v>
      </c>
      <c r="G192" s="74" t="s">
        <v>497</v>
      </c>
      <c r="H192" s="79" t="str">
        <f>"'"&amp;IF(No.4＿区画状況一覧!K189="","",TRIM(No.4＿区画状況一覧!K189))&amp;"'"</f>
        <v>''</v>
      </c>
      <c r="I192" s="79" t="str">
        <f>"'"&amp;IF(No.4＿区画状況一覧!L189="","",TRIM(No.4＿区画状況一覧!L189))&amp;"'"</f>
        <v>''</v>
      </c>
      <c r="J192" s="79" t="str">
        <f>"'"&amp;IF(No.4＿区画状況一覧!I189="","",TRIM(No.4＿区画状況一覧!I189))&amp;"'"</f>
        <v>''</v>
      </c>
      <c r="K192" s="79" t="str">
        <f>"'"&amp;IF(No.4＿区画状況一覧!J189="","",TRIM(No.4＿区画状況一覧!J189))&amp;"'"</f>
        <v>''</v>
      </c>
      <c r="L192" s="42" t="str">
        <f>"'"&amp;IF(No.5＿契約者【データ】!AK188="",0,1)&amp;"'"</f>
        <v>'0'</v>
      </c>
      <c r="M192" s="78" t="str">
        <f>"'"&amp;IF(No.5＿契約者【データ】!AG188="","",IF(No.5＿契約者【データ】!E188=No.5＿契約者【データ】!AG188,"",No.5＿契約者【データ】!E188))&amp;"'"</f>
        <v>''</v>
      </c>
      <c r="N192" s="74" t="s">
        <v>497</v>
      </c>
      <c r="O192" s="49" t="str">
        <f t="shared" si="11"/>
        <v>'COMMON'</v>
      </c>
      <c r="P192" s="69" t="s">
        <v>449</v>
      </c>
      <c r="Q192" s="49" t="str">
        <f t="shared" si="12"/>
        <v>'COMMON'</v>
      </c>
      <c r="R192" s="49" t="str">
        <f t="shared" si="12"/>
        <v>'COMMON'</v>
      </c>
      <c r="S192" s="69" t="s">
        <v>449</v>
      </c>
      <c r="T192" s="49" t="str">
        <f t="shared" si="13"/>
        <v>'COMMON'</v>
      </c>
      <c r="U192" s="67"/>
      <c r="W192" s="70" t="str">
        <f t="shared" si="15"/>
        <v/>
      </c>
      <c r="X192" s="67"/>
      <c r="Y192" s="67"/>
      <c r="Z192" s="67"/>
      <c r="AA192" t="b">
        <f>INT(No.4＿区画状況一覧!E189)=INT(No.5＿契約者【データ】!E188)</f>
        <v>1</v>
      </c>
    </row>
    <row r="193" spans="1:27" ht="18" customHeight="1">
      <c r="A193" s="67"/>
      <c r="B193" s="49">
        <f t="shared" si="10"/>
        <v>187</v>
      </c>
      <c r="C193" s="73" t="str">
        <f>"'"&amp;プロジェクトデータ!$C$4&amp;"'"</f>
        <v>'80001'</v>
      </c>
      <c r="D193" s="42" t="str">
        <f>"'"&amp;TRIM(No.4＿区画状況一覧!E190)&amp;"'"</f>
        <v>''</v>
      </c>
      <c r="E193" s="78" t="s">
        <v>448</v>
      </c>
      <c r="F193" s="74" t="s">
        <v>497</v>
      </c>
      <c r="G193" s="74" t="s">
        <v>497</v>
      </c>
      <c r="H193" s="79" t="str">
        <f>"'"&amp;IF(No.4＿区画状況一覧!K190="","",TRIM(No.4＿区画状況一覧!K190))&amp;"'"</f>
        <v>''</v>
      </c>
      <c r="I193" s="79" t="str">
        <f>"'"&amp;IF(No.4＿区画状況一覧!L190="","",TRIM(No.4＿区画状況一覧!L190))&amp;"'"</f>
        <v>''</v>
      </c>
      <c r="J193" s="79" t="str">
        <f>"'"&amp;IF(No.4＿区画状況一覧!I190="","",TRIM(No.4＿区画状況一覧!I190))&amp;"'"</f>
        <v>''</v>
      </c>
      <c r="K193" s="79" t="str">
        <f>"'"&amp;IF(No.4＿区画状況一覧!J190="","",TRIM(No.4＿区画状況一覧!J190))&amp;"'"</f>
        <v>''</v>
      </c>
      <c r="L193" s="42" t="str">
        <f>"'"&amp;IF(No.5＿契約者【データ】!AK189="",0,1)&amp;"'"</f>
        <v>'0'</v>
      </c>
      <c r="M193" s="78" t="str">
        <f>"'"&amp;IF(No.5＿契約者【データ】!AG189="","",IF(No.5＿契約者【データ】!E189=No.5＿契約者【データ】!AG189,"",No.5＿契約者【データ】!E189))&amp;"'"</f>
        <v>''</v>
      </c>
      <c r="N193" s="74" t="s">
        <v>497</v>
      </c>
      <c r="O193" s="49" t="str">
        <f t="shared" si="11"/>
        <v>'COMMON'</v>
      </c>
      <c r="P193" s="69" t="s">
        <v>449</v>
      </c>
      <c r="Q193" s="49" t="str">
        <f t="shared" si="12"/>
        <v>'COMMON'</v>
      </c>
      <c r="R193" s="49" t="str">
        <f t="shared" si="12"/>
        <v>'COMMON'</v>
      </c>
      <c r="S193" s="69" t="s">
        <v>449</v>
      </c>
      <c r="T193" s="49" t="str">
        <f t="shared" si="13"/>
        <v>'COMMON'</v>
      </c>
      <c r="U193" s="67"/>
      <c r="W193" s="70" t="str">
        <f t="shared" si="15"/>
        <v/>
      </c>
      <c r="X193" s="67"/>
      <c r="Y193" s="67"/>
      <c r="Z193" s="67"/>
      <c r="AA193" t="b">
        <f>INT(No.4＿区画状況一覧!E190)=INT(No.5＿契約者【データ】!E189)</f>
        <v>1</v>
      </c>
    </row>
    <row r="194" spans="1:27" ht="18" customHeight="1">
      <c r="A194" s="67"/>
      <c r="B194" s="49">
        <f t="shared" si="10"/>
        <v>188</v>
      </c>
      <c r="C194" s="73" t="str">
        <f>"'"&amp;プロジェクトデータ!$C$4&amp;"'"</f>
        <v>'80001'</v>
      </c>
      <c r="D194" s="42" t="str">
        <f>"'"&amp;TRIM(No.4＿区画状況一覧!E191)&amp;"'"</f>
        <v>''</v>
      </c>
      <c r="E194" s="78" t="s">
        <v>448</v>
      </c>
      <c r="F194" s="74" t="s">
        <v>497</v>
      </c>
      <c r="G194" s="74" t="s">
        <v>497</v>
      </c>
      <c r="H194" s="79" t="str">
        <f>"'"&amp;IF(No.4＿区画状況一覧!K191="","",TRIM(No.4＿区画状況一覧!K191))&amp;"'"</f>
        <v>''</v>
      </c>
      <c r="I194" s="79" t="str">
        <f>"'"&amp;IF(No.4＿区画状況一覧!L191="","",TRIM(No.4＿区画状況一覧!L191))&amp;"'"</f>
        <v>''</v>
      </c>
      <c r="J194" s="79" t="str">
        <f>"'"&amp;IF(No.4＿区画状況一覧!I191="","",TRIM(No.4＿区画状況一覧!I191))&amp;"'"</f>
        <v>''</v>
      </c>
      <c r="K194" s="79" t="str">
        <f>"'"&amp;IF(No.4＿区画状況一覧!J191="","",TRIM(No.4＿区画状況一覧!J191))&amp;"'"</f>
        <v>''</v>
      </c>
      <c r="L194" s="42" t="str">
        <f>"'"&amp;IF(No.5＿契約者【データ】!AK190="",0,1)&amp;"'"</f>
        <v>'0'</v>
      </c>
      <c r="M194" s="78" t="str">
        <f>"'"&amp;IF(No.5＿契約者【データ】!AG190="","",IF(No.5＿契約者【データ】!E190=No.5＿契約者【データ】!AG190,"",No.5＿契約者【データ】!E190))&amp;"'"</f>
        <v>''</v>
      </c>
      <c r="N194" s="74" t="s">
        <v>497</v>
      </c>
      <c r="O194" s="49" t="str">
        <f t="shared" si="11"/>
        <v>'COMMON'</v>
      </c>
      <c r="P194" s="69" t="s">
        <v>449</v>
      </c>
      <c r="Q194" s="49" t="str">
        <f t="shared" si="12"/>
        <v>'COMMON'</v>
      </c>
      <c r="R194" s="49" t="str">
        <f t="shared" si="12"/>
        <v>'COMMON'</v>
      </c>
      <c r="S194" s="69" t="s">
        <v>449</v>
      </c>
      <c r="T194" s="49" t="str">
        <f t="shared" si="13"/>
        <v>'COMMON'</v>
      </c>
      <c r="U194" s="67"/>
      <c r="W194" s="70" t="str">
        <f t="shared" si="15"/>
        <v/>
      </c>
      <c r="X194" s="67"/>
      <c r="Y194" s="67"/>
      <c r="Z194" s="67"/>
      <c r="AA194" t="b">
        <f>INT(No.4＿区画状況一覧!E191)=INT(No.5＿契約者【データ】!E190)</f>
        <v>1</v>
      </c>
    </row>
    <row r="195" spans="1:27" ht="18" customHeight="1">
      <c r="A195" s="67"/>
      <c r="B195" s="49">
        <f t="shared" si="10"/>
        <v>189</v>
      </c>
      <c r="C195" s="73" t="str">
        <f>"'"&amp;プロジェクトデータ!$C$4&amp;"'"</f>
        <v>'80001'</v>
      </c>
      <c r="D195" s="42" t="str">
        <f>"'"&amp;TRIM(No.4＿区画状況一覧!E192)&amp;"'"</f>
        <v>''</v>
      </c>
      <c r="E195" s="78" t="s">
        <v>448</v>
      </c>
      <c r="F195" s="74" t="s">
        <v>497</v>
      </c>
      <c r="G195" s="74" t="s">
        <v>497</v>
      </c>
      <c r="H195" s="79" t="str">
        <f>"'"&amp;IF(No.4＿区画状況一覧!K192="","",TRIM(No.4＿区画状況一覧!K192))&amp;"'"</f>
        <v>''</v>
      </c>
      <c r="I195" s="79" t="str">
        <f>"'"&amp;IF(No.4＿区画状況一覧!L192="","",TRIM(No.4＿区画状況一覧!L192))&amp;"'"</f>
        <v>''</v>
      </c>
      <c r="J195" s="79" t="str">
        <f>"'"&amp;IF(No.4＿区画状況一覧!I192="","",TRIM(No.4＿区画状況一覧!I192))&amp;"'"</f>
        <v>''</v>
      </c>
      <c r="K195" s="79" t="str">
        <f>"'"&amp;IF(No.4＿区画状況一覧!J192="","",TRIM(No.4＿区画状況一覧!J192))&amp;"'"</f>
        <v>''</v>
      </c>
      <c r="L195" s="42" t="str">
        <f>"'"&amp;IF(No.5＿契約者【データ】!AK191="",0,1)&amp;"'"</f>
        <v>'0'</v>
      </c>
      <c r="M195" s="78" t="str">
        <f>"'"&amp;IF(No.5＿契約者【データ】!AG191="","",IF(No.5＿契約者【データ】!E191=No.5＿契約者【データ】!AG191,"",No.5＿契約者【データ】!E191))&amp;"'"</f>
        <v>''</v>
      </c>
      <c r="N195" s="74" t="s">
        <v>497</v>
      </c>
      <c r="O195" s="49" t="str">
        <f t="shared" si="11"/>
        <v>'COMMON'</v>
      </c>
      <c r="P195" s="69" t="s">
        <v>449</v>
      </c>
      <c r="Q195" s="49" t="str">
        <f t="shared" si="12"/>
        <v>'COMMON'</v>
      </c>
      <c r="R195" s="49" t="str">
        <f t="shared" si="12"/>
        <v>'COMMON'</v>
      </c>
      <c r="S195" s="69" t="s">
        <v>449</v>
      </c>
      <c r="T195" s="49" t="str">
        <f t="shared" si="13"/>
        <v>'COMMON'</v>
      </c>
      <c r="U195" s="67"/>
      <c r="W195" s="70" t="str">
        <f t="shared" si="15"/>
        <v/>
      </c>
      <c r="X195" s="67"/>
      <c r="Y195" s="67"/>
      <c r="Z195" s="67"/>
      <c r="AA195" t="b">
        <f>INT(No.4＿区画状況一覧!E192)=INT(No.5＿契約者【データ】!E191)</f>
        <v>1</v>
      </c>
    </row>
    <row r="196" spans="1:27" ht="18" customHeight="1">
      <c r="A196" s="67"/>
      <c r="B196" s="49">
        <f t="shared" si="10"/>
        <v>190</v>
      </c>
      <c r="C196" s="73" t="str">
        <f>"'"&amp;プロジェクトデータ!$C$4&amp;"'"</f>
        <v>'80001'</v>
      </c>
      <c r="D196" s="42" t="str">
        <f>"'"&amp;TRIM(No.4＿区画状況一覧!E193)&amp;"'"</f>
        <v>''</v>
      </c>
      <c r="E196" s="78" t="s">
        <v>448</v>
      </c>
      <c r="F196" s="74" t="s">
        <v>497</v>
      </c>
      <c r="G196" s="74" t="s">
        <v>497</v>
      </c>
      <c r="H196" s="79" t="str">
        <f>"'"&amp;IF(No.4＿区画状況一覧!K193="","",TRIM(No.4＿区画状況一覧!K193))&amp;"'"</f>
        <v>''</v>
      </c>
      <c r="I196" s="79" t="str">
        <f>"'"&amp;IF(No.4＿区画状況一覧!L193="","",TRIM(No.4＿区画状況一覧!L193))&amp;"'"</f>
        <v>''</v>
      </c>
      <c r="J196" s="79" t="str">
        <f>"'"&amp;IF(No.4＿区画状況一覧!I193="","",TRIM(No.4＿区画状況一覧!I193))&amp;"'"</f>
        <v>''</v>
      </c>
      <c r="K196" s="79" t="str">
        <f>"'"&amp;IF(No.4＿区画状況一覧!J193="","",TRIM(No.4＿区画状況一覧!J193))&amp;"'"</f>
        <v>''</v>
      </c>
      <c r="L196" s="42" t="str">
        <f>"'"&amp;IF(No.5＿契約者【データ】!AK192="",0,1)&amp;"'"</f>
        <v>'0'</v>
      </c>
      <c r="M196" s="78" t="str">
        <f>"'"&amp;IF(No.5＿契約者【データ】!AG192="","",IF(No.5＿契約者【データ】!E192=No.5＿契約者【データ】!AG192,"",No.5＿契約者【データ】!E192))&amp;"'"</f>
        <v>''</v>
      </c>
      <c r="N196" s="74" t="s">
        <v>497</v>
      </c>
      <c r="O196" s="49" t="str">
        <f t="shared" si="11"/>
        <v>'COMMON'</v>
      </c>
      <c r="P196" s="69" t="s">
        <v>449</v>
      </c>
      <c r="Q196" s="49" t="str">
        <f t="shared" si="12"/>
        <v>'COMMON'</v>
      </c>
      <c r="R196" s="49" t="str">
        <f t="shared" si="12"/>
        <v>'COMMON'</v>
      </c>
      <c r="S196" s="69" t="s">
        <v>449</v>
      </c>
      <c r="T196" s="49" t="str">
        <f t="shared" si="13"/>
        <v>'COMMON'</v>
      </c>
      <c r="U196" s="67"/>
      <c r="W196" s="70" t="str">
        <f t="shared" si="15"/>
        <v/>
      </c>
      <c r="X196" s="67"/>
      <c r="Y196" s="67"/>
      <c r="Z196" s="67"/>
      <c r="AA196" t="b">
        <f>INT(No.4＿区画状況一覧!E193)=INT(No.5＿契約者【データ】!E192)</f>
        <v>1</v>
      </c>
    </row>
    <row r="197" spans="1:27" ht="18" customHeight="1">
      <c r="A197" s="67"/>
      <c r="B197" s="49">
        <f t="shared" si="10"/>
        <v>191</v>
      </c>
      <c r="C197" s="73" t="str">
        <f>"'"&amp;プロジェクトデータ!$C$4&amp;"'"</f>
        <v>'80001'</v>
      </c>
      <c r="D197" s="42" t="str">
        <f>"'"&amp;TRIM(No.4＿区画状況一覧!E194)&amp;"'"</f>
        <v>''</v>
      </c>
      <c r="E197" s="78" t="s">
        <v>448</v>
      </c>
      <c r="F197" s="74" t="s">
        <v>497</v>
      </c>
      <c r="G197" s="74" t="s">
        <v>497</v>
      </c>
      <c r="H197" s="79" t="str">
        <f>"'"&amp;IF(No.4＿区画状況一覧!K194="","",TRIM(No.4＿区画状況一覧!K194))&amp;"'"</f>
        <v>''</v>
      </c>
      <c r="I197" s="79" t="str">
        <f>"'"&amp;IF(No.4＿区画状況一覧!L194="","",TRIM(No.4＿区画状況一覧!L194))&amp;"'"</f>
        <v>''</v>
      </c>
      <c r="J197" s="79" t="str">
        <f>"'"&amp;IF(No.4＿区画状況一覧!I194="","",TRIM(No.4＿区画状況一覧!I194))&amp;"'"</f>
        <v>''</v>
      </c>
      <c r="K197" s="79" t="str">
        <f>"'"&amp;IF(No.4＿区画状況一覧!J194="","",TRIM(No.4＿区画状況一覧!J194))&amp;"'"</f>
        <v>''</v>
      </c>
      <c r="L197" s="42" t="str">
        <f>"'"&amp;IF(No.5＿契約者【データ】!AK193="",0,1)&amp;"'"</f>
        <v>'0'</v>
      </c>
      <c r="M197" s="78" t="str">
        <f>"'"&amp;IF(No.5＿契約者【データ】!AG193="","",IF(No.5＿契約者【データ】!E193=No.5＿契約者【データ】!AG193,"",No.5＿契約者【データ】!E193))&amp;"'"</f>
        <v>''</v>
      </c>
      <c r="N197" s="74" t="s">
        <v>497</v>
      </c>
      <c r="O197" s="49" t="str">
        <f t="shared" si="11"/>
        <v>'COMMON'</v>
      </c>
      <c r="P197" s="69" t="s">
        <v>449</v>
      </c>
      <c r="Q197" s="49" t="str">
        <f t="shared" si="12"/>
        <v>'COMMON'</v>
      </c>
      <c r="R197" s="49" t="str">
        <f t="shared" si="12"/>
        <v>'COMMON'</v>
      </c>
      <c r="S197" s="69" t="s">
        <v>449</v>
      </c>
      <c r="T197" s="49" t="str">
        <f t="shared" si="13"/>
        <v>'COMMON'</v>
      </c>
      <c r="U197" s="67"/>
      <c r="W197" s="70" t="str">
        <f t="shared" si="15"/>
        <v/>
      </c>
      <c r="X197" s="67"/>
      <c r="Y197" s="67"/>
      <c r="Z197" s="67"/>
      <c r="AA197" t="b">
        <f>INT(No.4＿区画状況一覧!E194)=INT(No.5＿契約者【データ】!E193)</f>
        <v>1</v>
      </c>
    </row>
    <row r="198" spans="1:27" ht="18" customHeight="1">
      <c r="A198" s="67"/>
      <c r="B198" s="49">
        <f t="shared" si="10"/>
        <v>192</v>
      </c>
      <c r="C198" s="73" t="str">
        <f>"'"&amp;プロジェクトデータ!$C$4&amp;"'"</f>
        <v>'80001'</v>
      </c>
      <c r="D198" s="42" t="str">
        <f>"'"&amp;TRIM(No.4＿区画状況一覧!E195)&amp;"'"</f>
        <v>''</v>
      </c>
      <c r="E198" s="78" t="s">
        <v>448</v>
      </c>
      <c r="F198" s="74" t="s">
        <v>497</v>
      </c>
      <c r="G198" s="74" t="s">
        <v>497</v>
      </c>
      <c r="H198" s="79" t="str">
        <f>"'"&amp;IF(No.4＿区画状況一覧!K195="","",TRIM(No.4＿区画状況一覧!K195))&amp;"'"</f>
        <v>''</v>
      </c>
      <c r="I198" s="79" t="str">
        <f>"'"&amp;IF(No.4＿区画状況一覧!L195="","",TRIM(No.4＿区画状況一覧!L195))&amp;"'"</f>
        <v>''</v>
      </c>
      <c r="J198" s="79" t="str">
        <f>"'"&amp;IF(No.4＿区画状況一覧!I195="","",TRIM(No.4＿区画状況一覧!I195))&amp;"'"</f>
        <v>''</v>
      </c>
      <c r="K198" s="79" t="str">
        <f>"'"&amp;IF(No.4＿区画状況一覧!J195="","",TRIM(No.4＿区画状況一覧!J195))&amp;"'"</f>
        <v>''</v>
      </c>
      <c r="L198" s="42" t="str">
        <f>"'"&amp;IF(No.5＿契約者【データ】!AK194="",0,1)&amp;"'"</f>
        <v>'0'</v>
      </c>
      <c r="M198" s="78" t="str">
        <f>"'"&amp;IF(No.5＿契約者【データ】!AG194="","",IF(No.5＿契約者【データ】!E194=No.5＿契約者【データ】!AG194,"",No.5＿契約者【データ】!E194))&amp;"'"</f>
        <v>''</v>
      </c>
      <c r="N198" s="74" t="s">
        <v>497</v>
      </c>
      <c r="O198" s="49" t="str">
        <f t="shared" si="11"/>
        <v>'COMMON'</v>
      </c>
      <c r="P198" s="69" t="s">
        <v>449</v>
      </c>
      <c r="Q198" s="49" t="str">
        <f t="shared" si="12"/>
        <v>'COMMON'</v>
      </c>
      <c r="R198" s="49" t="str">
        <f t="shared" si="12"/>
        <v>'COMMON'</v>
      </c>
      <c r="S198" s="69" t="s">
        <v>449</v>
      </c>
      <c r="T198" s="49" t="str">
        <f t="shared" si="13"/>
        <v>'COMMON'</v>
      </c>
      <c r="U198" s="67"/>
      <c r="W198" s="70" t="str">
        <f t="shared" si="15"/>
        <v/>
      </c>
      <c r="X198" s="67"/>
      <c r="Y198" s="67"/>
      <c r="Z198" s="67"/>
      <c r="AA198" t="b">
        <f>INT(No.4＿区画状況一覧!E195)=INT(No.5＿契約者【データ】!E194)</f>
        <v>1</v>
      </c>
    </row>
    <row r="199" spans="1:27" ht="18" customHeight="1">
      <c r="A199" s="67"/>
      <c r="B199" s="49">
        <f t="shared" ref="B199:B262" si="16">ROW()-6</f>
        <v>193</v>
      </c>
      <c r="C199" s="73" t="str">
        <f>"'"&amp;プロジェクトデータ!$C$4&amp;"'"</f>
        <v>'80001'</v>
      </c>
      <c r="D199" s="42" t="str">
        <f>"'"&amp;TRIM(No.4＿区画状況一覧!E196)&amp;"'"</f>
        <v>''</v>
      </c>
      <c r="E199" s="78" t="s">
        <v>448</v>
      </c>
      <c r="F199" s="74" t="s">
        <v>497</v>
      </c>
      <c r="G199" s="74" t="s">
        <v>497</v>
      </c>
      <c r="H199" s="79" t="str">
        <f>"'"&amp;IF(No.4＿区画状況一覧!K196="","",TRIM(No.4＿区画状況一覧!K196))&amp;"'"</f>
        <v>''</v>
      </c>
      <c r="I199" s="79" t="str">
        <f>"'"&amp;IF(No.4＿区画状況一覧!L196="","",TRIM(No.4＿区画状況一覧!L196))&amp;"'"</f>
        <v>''</v>
      </c>
      <c r="J199" s="79" t="str">
        <f>"'"&amp;IF(No.4＿区画状況一覧!I196="","",TRIM(No.4＿区画状況一覧!I196))&amp;"'"</f>
        <v>''</v>
      </c>
      <c r="K199" s="79" t="str">
        <f>"'"&amp;IF(No.4＿区画状況一覧!J196="","",TRIM(No.4＿区画状況一覧!J196))&amp;"'"</f>
        <v>''</v>
      </c>
      <c r="L199" s="42" t="str">
        <f>"'"&amp;IF(No.5＿契約者【データ】!AK195="",0,1)&amp;"'"</f>
        <v>'0'</v>
      </c>
      <c r="M199" s="78" t="str">
        <f>"'"&amp;IF(No.5＿契約者【データ】!AG195="","",IF(No.5＿契約者【データ】!E195=No.5＿契約者【データ】!AG195,"",No.5＿契約者【データ】!E195))&amp;"'"</f>
        <v>''</v>
      </c>
      <c r="N199" s="74" t="s">
        <v>497</v>
      </c>
      <c r="O199" s="49" t="str">
        <f t="shared" ref="O199:O262" si="17">"'COMMON'"</f>
        <v>'COMMON'</v>
      </c>
      <c r="P199" s="69" t="s">
        <v>449</v>
      </c>
      <c r="Q199" s="49" t="str">
        <f t="shared" ref="Q199:R262" si="18">"'COMMON'"</f>
        <v>'COMMON'</v>
      </c>
      <c r="R199" s="49" t="str">
        <f t="shared" si="18"/>
        <v>'COMMON'</v>
      </c>
      <c r="S199" s="69" t="s">
        <v>449</v>
      </c>
      <c r="T199" s="49" t="str">
        <f t="shared" ref="T199:T262" si="19">"'COMMON'"</f>
        <v>'COMMON'</v>
      </c>
      <c r="U199" s="67"/>
      <c r="W199" s="70" t="str">
        <f t="shared" si="15"/>
        <v/>
      </c>
      <c r="X199" s="67"/>
      <c r="Y199" s="67"/>
      <c r="Z199" s="67"/>
      <c r="AA199" t="b">
        <f>INT(No.4＿区画状況一覧!E196)=INT(No.5＿契約者【データ】!E195)</f>
        <v>1</v>
      </c>
    </row>
    <row r="200" spans="1:27" ht="18" customHeight="1">
      <c r="A200" s="67"/>
      <c r="B200" s="49">
        <f t="shared" si="16"/>
        <v>194</v>
      </c>
      <c r="C200" s="73" t="str">
        <f>"'"&amp;プロジェクトデータ!$C$4&amp;"'"</f>
        <v>'80001'</v>
      </c>
      <c r="D200" s="42" t="str">
        <f>"'"&amp;TRIM(No.4＿区画状況一覧!E197)&amp;"'"</f>
        <v>''</v>
      </c>
      <c r="E200" s="78" t="s">
        <v>448</v>
      </c>
      <c r="F200" s="74" t="s">
        <v>497</v>
      </c>
      <c r="G200" s="74" t="s">
        <v>497</v>
      </c>
      <c r="H200" s="79" t="str">
        <f>"'"&amp;IF(No.4＿区画状況一覧!K197="","",TRIM(No.4＿区画状況一覧!K197))&amp;"'"</f>
        <v>''</v>
      </c>
      <c r="I200" s="79" t="str">
        <f>"'"&amp;IF(No.4＿区画状況一覧!L197="","",TRIM(No.4＿区画状況一覧!L197))&amp;"'"</f>
        <v>''</v>
      </c>
      <c r="J200" s="79" t="str">
        <f>"'"&amp;IF(No.4＿区画状況一覧!I197="","",TRIM(No.4＿区画状況一覧!I197))&amp;"'"</f>
        <v>''</v>
      </c>
      <c r="K200" s="79" t="str">
        <f>"'"&amp;IF(No.4＿区画状況一覧!J197="","",TRIM(No.4＿区画状況一覧!J197))&amp;"'"</f>
        <v>''</v>
      </c>
      <c r="L200" s="42" t="str">
        <f>"'"&amp;IF(No.5＿契約者【データ】!AK196="",0,1)&amp;"'"</f>
        <v>'0'</v>
      </c>
      <c r="M200" s="78" t="str">
        <f>"'"&amp;IF(No.5＿契約者【データ】!AG196="","",IF(No.5＿契約者【データ】!E196=No.5＿契約者【データ】!AG196,"",No.5＿契約者【データ】!E196))&amp;"'"</f>
        <v>''</v>
      </c>
      <c r="N200" s="74" t="s">
        <v>497</v>
      </c>
      <c r="O200" s="49" t="str">
        <f t="shared" si="17"/>
        <v>'COMMON'</v>
      </c>
      <c r="P200" s="69" t="s">
        <v>449</v>
      </c>
      <c r="Q200" s="49" t="str">
        <f t="shared" si="18"/>
        <v>'COMMON'</v>
      </c>
      <c r="R200" s="49" t="str">
        <f t="shared" si="18"/>
        <v>'COMMON'</v>
      </c>
      <c r="S200" s="69" t="s">
        <v>449</v>
      </c>
      <c r="T200" s="49" t="str">
        <f t="shared" si="19"/>
        <v>'COMMON'</v>
      </c>
      <c r="U200" s="67"/>
      <c r="W200" s="70" t="str">
        <f t="shared" ref="W200:W263" si="20">IF(D200="''","","INSERT INTO "&amp;$C$3&amp;" ("&amp;_xlfn.TEXTJOIN(",",FALSE,$C$5:$T$5)&amp;") VALUES ("&amp;_xlfn.TEXTJOIN(",",FALSE,C200:T200)&amp;");")</f>
        <v/>
      </c>
      <c r="X200" s="67"/>
      <c r="Y200" s="67"/>
      <c r="Z200" s="67"/>
      <c r="AA200" t="b">
        <f>INT(No.4＿区画状況一覧!E197)=INT(No.5＿契約者【データ】!E196)</f>
        <v>1</v>
      </c>
    </row>
    <row r="201" spans="1:27" ht="18" customHeight="1">
      <c r="A201" s="67"/>
      <c r="B201" s="49">
        <f t="shared" si="16"/>
        <v>195</v>
      </c>
      <c r="C201" s="73" t="str">
        <f>"'"&amp;プロジェクトデータ!$C$4&amp;"'"</f>
        <v>'80001'</v>
      </c>
      <c r="D201" s="42" t="str">
        <f>"'"&amp;TRIM(No.4＿区画状況一覧!E198)&amp;"'"</f>
        <v>''</v>
      </c>
      <c r="E201" s="78" t="s">
        <v>448</v>
      </c>
      <c r="F201" s="74" t="s">
        <v>497</v>
      </c>
      <c r="G201" s="74" t="s">
        <v>497</v>
      </c>
      <c r="H201" s="79" t="str">
        <f>"'"&amp;IF(No.4＿区画状況一覧!K198="","",TRIM(No.4＿区画状況一覧!K198))&amp;"'"</f>
        <v>''</v>
      </c>
      <c r="I201" s="79" t="str">
        <f>"'"&amp;IF(No.4＿区画状況一覧!L198="","",TRIM(No.4＿区画状況一覧!L198))&amp;"'"</f>
        <v>''</v>
      </c>
      <c r="J201" s="79" t="str">
        <f>"'"&amp;IF(No.4＿区画状況一覧!I198="","",TRIM(No.4＿区画状況一覧!I198))&amp;"'"</f>
        <v>''</v>
      </c>
      <c r="K201" s="79" t="str">
        <f>"'"&amp;IF(No.4＿区画状況一覧!J198="","",TRIM(No.4＿区画状況一覧!J198))&amp;"'"</f>
        <v>''</v>
      </c>
      <c r="L201" s="42" t="str">
        <f>"'"&amp;IF(No.5＿契約者【データ】!AK197="",0,1)&amp;"'"</f>
        <v>'0'</v>
      </c>
      <c r="M201" s="78" t="str">
        <f>"'"&amp;IF(No.5＿契約者【データ】!AG197="","",IF(No.5＿契約者【データ】!E197=No.5＿契約者【データ】!AG197,"",No.5＿契約者【データ】!E197))&amp;"'"</f>
        <v>''</v>
      </c>
      <c r="N201" s="74" t="s">
        <v>497</v>
      </c>
      <c r="O201" s="49" t="str">
        <f t="shared" si="17"/>
        <v>'COMMON'</v>
      </c>
      <c r="P201" s="69" t="s">
        <v>449</v>
      </c>
      <c r="Q201" s="49" t="str">
        <f t="shared" si="18"/>
        <v>'COMMON'</v>
      </c>
      <c r="R201" s="49" t="str">
        <f t="shared" si="18"/>
        <v>'COMMON'</v>
      </c>
      <c r="S201" s="69" t="s">
        <v>449</v>
      </c>
      <c r="T201" s="49" t="str">
        <f t="shared" si="19"/>
        <v>'COMMON'</v>
      </c>
      <c r="U201" s="67"/>
      <c r="W201" s="70" t="str">
        <f t="shared" si="20"/>
        <v/>
      </c>
      <c r="X201" s="67"/>
      <c r="Y201" s="67"/>
      <c r="Z201" s="67"/>
      <c r="AA201" t="b">
        <f>INT(No.4＿区画状況一覧!E198)=INT(No.5＿契約者【データ】!E197)</f>
        <v>1</v>
      </c>
    </row>
    <row r="202" spans="1:27" ht="18" customHeight="1">
      <c r="A202" s="67"/>
      <c r="B202" s="49">
        <f t="shared" si="16"/>
        <v>196</v>
      </c>
      <c r="C202" s="73" t="str">
        <f>"'"&amp;プロジェクトデータ!$C$4&amp;"'"</f>
        <v>'80001'</v>
      </c>
      <c r="D202" s="42" t="str">
        <f>"'"&amp;TRIM(No.4＿区画状況一覧!E199)&amp;"'"</f>
        <v>''</v>
      </c>
      <c r="E202" s="78" t="s">
        <v>448</v>
      </c>
      <c r="F202" s="74" t="s">
        <v>497</v>
      </c>
      <c r="G202" s="74" t="s">
        <v>497</v>
      </c>
      <c r="H202" s="79" t="str">
        <f>"'"&amp;IF(No.4＿区画状況一覧!K199="","",TRIM(No.4＿区画状況一覧!K199))&amp;"'"</f>
        <v>''</v>
      </c>
      <c r="I202" s="79" t="str">
        <f>"'"&amp;IF(No.4＿区画状況一覧!L199="","",TRIM(No.4＿区画状況一覧!L199))&amp;"'"</f>
        <v>''</v>
      </c>
      <c r="J202" s="79" t="str">
        <f>"'"&amp;IF(No.4＿区画状況一覧!I199="","",TRIM(No.4＿区画状況一覧!I199))&amp;"'"</f>
        <v>''</v>
      </c>
      <c r="K202" s="79" t="str">
        <f>"'"&amp;IF(No.4＿区画状況一覧!J199="","",TRIM(No.4＿区画状況一覧!J199))&amp;"'"</f>
        <v>''</v>
      </c>
      <c r="L202" s="42" t="str">
        <f>"'"&amp;IF(No.5＿契約者【データ】!AK198="",0,1)&amp;"'"</f>
        <v>'0'</v>
      </c>
      <c r="M202" s="78" t="str">
        <f>"'"&amp;IF(No.5＿契約者【データ】!AG198="","",IF(No.5＿契約者【データ】!E198=No.5＿契約者【データ】!AG198,"",No.5＿契約者【データ】!E198))&amp;"'"</f>
        <v>''</v>
      </c>
      <c r="N202" s="74" t="s">
        <v>497</v>
      </c>
      <c r="O202" s="49" t="str">
        <f t="shared" si="17"/>
        <v>'COMMON'</v>
      </c>
      <c r="P202" s="69" t="s">
        <v>449</v>
      </c>
      <c r="Q202" s="49" t="str">
        <f t="shared" si="18"/>
        <v>'COMMON'</v>
      </c>
      <c r="R202" s="49" t="str">
        <f t="shared" si="18"/>
        <v>'COMMON'</v>
      </c>
      <c r="S202" s="69" t="s">
        <v>449</v>
      </c>
      <c r="T202" s="49" t="str">
        <f t="shared" si="19"/>
        <v>'COMMON'</v>
      </c>
      <c r="U202" s="67"/>
      <c r="W202" s="70" t="str">
        <f t="shared" si="20"/>
        <v/>
      </c>
      <c r="X202" s="67"/>
      <c r="Y202" s="67"/>
      <c r="Z202" s="67"/>
      <c r="AA202" t="b">
        <f>INT(No.4＿区画状況一覧!E199)=INT(No.5＿契約者【データ】!E198)</f>
        <v>1</v>
      </c>
    </row>
    <row r="203" spans="1:27" ht="18" customHeight="1">
      <c r="A203" s="67"/>
      <c r="B203" s="49">
        <f t="shared" si="16"/>
        <v>197</v>
      </c>
      <c r="C203" s="73" t="str">
        <f>"'"&amp;プロジェクトデータ!$C$4&amp;"'"</f>
        <v>'80001'</v>
      </c>
      <c r="D203" s="42" t="str">
        <f>"'"&amp;TRIM(No.4＿区画状況一覧!E200)&amp;"'"</f>
        <v>''</v>
      </c>
      <c r="E203" s="78" t="s">
        <v>448</v>
      </c>
      <c r="F203" s="74" t="s">
        <v>497</v>
      </c>
      <c r="G203" s="74" t="s">
        <v>497</v>
      </c>
      <c r="H203" s="79" t="str">
        <f>"'"&amp;IF(No.4＿区画状況一覧!K200="","",TRIM(No.4＿区画状況一覧!K200))&amp;"'"</f>
        <v>''</v>
      </c>
      <c r="I203" s="79" t="str">
        <f>"'"&amp;IF(No.4＿区画状況一覧!L200="","",TRIM(No.4＿区画状況一覧!L200))&amp;"'"</f>
        <v>''</v>
      </c>
      <c r="J203" s="79" t="str">
        <f>"'"&amp;IF(No.4＿区画状況一覧!I200="","",TRIM(No.4＿区画状況一覧!I200))&amp;"'"</f>
        <v>''</v>
      </c>
      <c r="K203" s="79" t="str">
        <f>"'"&amp;IF(No.4＿区画状況一覧!J200="","",TRIM(No.4＿区画状況一覧!J200))&amp;"'"</f>
        <v>''</v>
      </c>
      <c r="L203" s="42" t="str">
        <f>"'"&amp;IF(No.5＿契約者【データ】!AK199="",0,1)&amp;"'"</f>
        <v>'0'</v>
      </c>
      <c r="M203" s="78" t="str">
        <f>"'"&amp;IF(No.5＿契約者【データ】!AG199="","",IF(No.5＿契約者【データ】!E199=No.5＿契約者【データ】!AG199,"",No.5＿契約者【データ】!E199))&amp;"'"</f>
        <v>''</v>
      </c>
      <c r="N203" s="74" t="s">
        <v>497</v>
      </c>
      <c r="O203" s="49" t="str">
        <f t="shared" si="17"/>
        <v>'COMMON'</v>
      </c>
      <c r="P203" s="69" t="s">
        <v>449</v>
      </c>
      <c r="Q203" s="49" t="str">
        <f t="shared" si="18"/>
        <v>'COMMON'</v>
      </c>
      <c r="R203" s="49" t="str">
        <f t="shared" si="18"/>
        <v>'COMMON'</v>
      </c>
      <c r="S203" s="69" t="s">
        <v>449</v>
      </c>
      <c r="T203" s="49" t="str">
        <f t="shared" si="19"/>
        <v>'COMMON'</v>
      </c>
      <c r="U203" s="67"/>
      <c r="W203" s="70" t="str">
        <f t="shared" si="20"/>
        <v/>
      </c>
      <c r="X203" s="67"/>
      <c r="Y203" s="67"/>
      <c r="Z203" s="67"/>
      <c r="AA203" t="b">
        <f>INT(No.4＿区画状況一覧!E200)=INT(No.5＿契約者【データ】!E199)</f>
        <v>1</v>
      </c>
    </row>
    <row r="204" spans="1:27" ht="18" customHeight="1">
      <c r="A204" s="67"/>
      <c r="B204" s="49">
        <f t="shared" si="16"/>
        <v>198</v>
      </c>
      <c r="C204" s="73" t="str">
        <f>"'"&amp;プロジェクトデータ!$C$4&amp;"'"</f>
        <v>'80001'</v>
      </c>
      <c r="D204" s="42" t="str">
        <f>"'"&amp;TRIM(No.4＿区画状況一覧!E201)&amp;"'"</f>
        <v>''</v>
      </c>
      <c r="E204" s="78" t="s">
        <v>448</v>
      </c>
      <c r="F204" s="74" t="s">
        <v>497</v>
      </c>
      <c r="G204" s="74" t="s">
        <v>497</v>
      </c>
      <c r="H204" s="79" t="str">
        <f>"'"&amp;IF(No.4＿区画状況一覧!K201="","",TRIM(No.4＿区画状況一覧!K201))&amp;"'"</f>
        <v>''</v>
      </c>
      <c r="I204" s="79" t="str">
        <f>"'"&amp;IF(No.4＿区画状況一覧!L201="","",TRIM(No.4＿区画状況一覧!L201))&amp;"'"</f>
        <v>''</v>
      </c>
      <c r="J204" s="79" t="str">
        <f>"'"&amp;IF(No.4＿区画状況一覧!I201="","",TRIM(No.4＿区画状況一覧!I201))&amp;"'"</f>
        <v>''</v>
      </c>
      <c r="K204" s="79" t="str">
        <f>"'"&amp;IF(No.4＿区画状況一覧!J201="","",TRIM(No.4＿区画状況一覧!J201))&amp;"'"</f>
        <v>''</v>
      </c>
      <c r="L204" s="42" t="str">
        <f>"'"&amp;IF(No.5＿契約者【データ】!AK200="",0,1)&amp;"'"</f>
        <v>'0'</v>
      </c>
      <c r="M204" s="78" t="str">
        <f>"'"&amp;IF(No.5＿契約者【データ】!AG200="","",IF(No.5＿契約者【データ】!E200=No.5＿契約者【データ】!AG200,"",No.5＿契約者【データ】!E200))&amp;"'"</f>
        <v>''</v>
      </c>
      <c r="N204" s="74" t="s">
        <v>497</v>
      </c>
      <c r="O204" s="49" t="str">
        <f t="shared" si="17"/>
        <v>'COMMON'</v>
      </c>
      <c r="P204" s="69" t="s">
        <v>449</v>
      </c>
      <c r="Q204" s="49" t="str">
        <f t="shared" si="18"/>
        <v>'COMMON'</v>
      </c>
      <c r="R204" s="49" t="str">
        <f t="shared" si="18"/>
        <v>'COMMON'</v>
      </c>
      <c r="S204" s="69" t="s">
        <v>449</v>
      </c>
      <c r="T204" s="49" t="str">
        <f t="shared" si="19"/>
        <v>'COMMON'</v>
      </c>
      <c r="U204" s="67"/>
      <c r="W204" s="70" t="str">
        <f t="shared" si="20"/>
        <v/>
      </c>
      <c r="X204" s="67"/>
      <c r="Y204" s="67"/>
      <c r="Z204" s="67"/>
      <c r="AA204" t="b">
        <f>INT(No.4＿区画状況一覧!E201)=INT(No.5＿契約者【データ】!E200)</f>
        <v>1</v>
      </c>
    </row>
    <row r="205" spans="1:27" ht="18" customHeight="1">
      <c r="A205" s="67"/>
      <c r="B205" s="49">
        <f t="shared" si="16"/>
        <v>199</v>
      </c>
      <c r="C205" s="73" t="str">
        <f>"'"&amp;プロジェクトデータ!$C$4&amp;"'"</f>
        <v>'80001'</v>
      </c>
      <c r="D205" s="42" t="str">
        <f>"'"&amp;TRIM(No.4＿区画状況一覧!E202)&amp;"'"</f>
        <v>''</v>
      </c>
      <c r="E205" s="78" t="s">
        <v>448</v>
      </c>
      <c r="F205" s="74" t="s">
        <v>497</v>
      </c>
      <c r="G205" s="74" t="s">
        <v>497</v>
      </c>
      <c r="H205" s="79" t="str">
        <f>"'"&amp;IF(No.4＿区画状況一覧!K202="","",TRIM(No.4＿区画状況一覧!K202))&amp;"'"</f>
        <v>''</v>
      </c>
      <c r="I205" s="79" t="str">
        <f>"'"&amp;IF(No.4＿区画状況一覧!L202="","",TRIM(No.4＿区画状況一覧!L202))&amp;"'"</f>
        <v>''</v>
      </c>
      <c r="J205" s="79" t="str">
        <f>"'"&amp;IF(No.4＿区画状況一覧!I202="","",TRIM(No.4＿区画状況一覧!I202))&amp;"'"</f>
        <v>''</v>
      </c>
      <c r="K205" s="79" t="str">
        <f>"'"&amp;IF(No.4＿区画状況一覧!J202="","",TRIM(No.4＿区画状況一覧!J202))&amp;"'"</f>
        <v>''</v>
      </c>
      <c r="L205" s="42" t="str">
        <f>"'"&amp;IF(No.5＿契約者【データ】!AK201="",0,1)&amp;"'"</f>
        <v>'0'</v>
      </c>
      <c r="M205" s="78" t="str">
        <f>"'"&amp;IF(No.5＿契約者【データ】!AG201="","",IF(No.5＿契約者【データ】!E201=No.5＿契約者【データ】!AG201,"",No.5＿契約者【データ】!E201))&amp;"'"</f>
        <v>''</v>
      </c>
      <c r="N205" s="74" t="s">
        <v>497</v>
      </c>
      <c r="O205" s="49" t="str">
        <f t="shared" si="17"/>
        <v>'COMMON'</v>
      </c>
      <c r="P205" s="69" t="s">
        <v>449</v>
      </c>
      <c r="Q205" s="49" t="str">
        <f t="shared" si="18"/>
        <v>'COMMON'</v>
      </c>
      <c r="R205" s="49" t="str">
        <f t="shared" si="18"/>
        <v>'COMMON'</v>
      </c>
      <c r="S205" s="69" t="s">
        <v>449</v>
      </c>
      <c r="T205" s="49" t="str">
        <f t="shared" si="19"/>
        <v>'COMMON'</v>
      </c>
      <c r="U205" s="67"/>
      <c r="W205" s="70" t="str">
        <f t="shared" si="20"/>
        <v/>
      </c>
      <c r="X205" s="67"/>
      <c r="Y205" s="67"/>
      <c r="Z205" s="67"/>
      <c r="AA205" t="b">
        <f>INT(No.4＿区画状況一覧!E202)=INT(No.5＿契約者【データ】!E201)</f>
        <v>1</v>
      </c>
    </row>
    <row r="206" spans="1:27" ht="18" customHeight="1">
      <c r="A206" s="67"/>
      <c r="B206" s="49">
        <f t="shared" si="16"/>
        <v>200</v>
      </c>
      <c r="C206" s="73" t="str">
        <f>"'"&amp;プロジェクトデータ!$C$4&amp;"'"</f>
        <v>'80001'</v>
      </c>
      <c r="D206" s="42" t="str">
        <f>"'"&amp;TRIM(No.4＿区画状況一覧!E203)&amp;"'"</f>
        <v>''</v>
      </c>
      <c r="E206" s="78" t="s">
        <v>448</v>
      </c>
      <c r="F206" s="74" t="s">
        <v>497</v>
      </c>
      <c r="G206" s="74" t="s">
        <v>497</v>
      </c>
      <c r="H206" s="79" t="str">
        <f>"'"&amp;IF(No.4＿区画状況一覧!K203="","",TRIM(No.4＿区画状況一覧!K203))&amp;"'"</f>
        <v>''</v>
      </c>
      <c r="I206" s="79" t="str">
        <f>"'"&amp;IF(No.4＿区画状況一覧!L203="","",TRIM(No.4＿区画状況一覧!L203))&amp;"'"</f>
        <v>''</v>
      </c>
      <c r="J206" s="79" t="str">
        <f>"'"&amp;IF(No.4＿区画状況一覧!I203="","",TRIM(No.4＿区画状況一覧!I203))&amp;"'"</f>
        <v>''</v>
      </c>
      <c r="K206" s="79" t="str">
        <f>"'"&amp;IF(No.4＿区画状況一覧!J203="","",TRIM(No.4＿区画状況一覧!J203))&amp;"'"</f>
        <v>''</v>
      </c>
      <c r="L206" s="42" t="str">
        <f>"'"&amp;IF(No.5＿契約者【データ】!AK202="",0,1)&amp;"'"</f>
        <v>'0'</v>
      </c>
      <c r="M206" s="78" t="str">
        <f>"'"&amp;IF(No.5＿契約者【データ】!AG202="","",IF(No.5＿契約者【データ】!E202=No.5＿契約者【データ】!AG202,"",No.5＿契約者【データ】!E202))&amp;"'"</f>
        <v>''</v>
      </c>
      <c r="N206" s="74" t="s">
        <v>497</v>
      </c>
      <c r="O206" s="49" t="str">
        <f t="shared" si="17"/>
        <v>'COMMON'</v>
      </c>
      <c r="P206" s="69" t="s">
        <v>449</v>
      </c>
      <c r="Q206" s="49" t="str">
        <f t="shared" si="18"/>
        <v>'COMMON'</v>
      </c>
      <c r="R206" s="49" t="str">
        <f t="shared" si="18"/>
        <v>'COMMON'</v>
      </c>
      <c r="S206" s="69" t="s">
        <v>449</v>
      </c>
      <c r="T206" s="49" t="str">
        <f t="shared" si="19"/>
        <v>'COMMON'</v>
      </c>
      <c r="U206" s="67"/>
      <c r="W206" s="70" t="str">
        <f t="shared" si="20"/>
        <v/>
      </c>
      <c r="X206" s="67"/>
      <c r="Y206" s="67"/>
      <c r="Z206" s="67"/>
      <c r="AA206" t="b">
        <f>INT(No.4＿区画状況一覧!E203)=INT(No.5＿契約者【データ】!E202)</f>
        <v>1</v>
      </c>
    </row>
    <row r="207" spans="1:27" ht="18" customHeight="1">
      <c r="A207" s="67"/>
      <c r="B207" s="49">
        <f t="shared" si="16"/>
        <v>201</v>
      </c>
      <c r="C207" s="73" t="str">
        <f>"'"&amp;プロジェクトデータ!$C$4&amp;"'"</f>
        <v>'80001'</v>
      </c>
      <c r="D207" s="42" t="str">
        <f>"'"&amp;TRIM(No.4＿区画状況一覧!E204)&amp;"'"</f>
        <v>''</v>
      </c>
      <c r="E207" s="78" t="s">
        <v>448</v>
      </c>
      <c r="F207" s="74" t="s">
        <v>497</v>
      </c>
      <c r="G207" s="74" t="s">
        <v>497</v>
      </c>
      <c r="H207" s="79" t="str">
        <f>"'"&amp;IF(No.4＿区画状況一覧!K204="","",TRIM(No.4＿区画状況一覧!K204))&amp;"'"</f>
        <v>''</v>
      </c>
      <c r="I207" s="79" t="str">
        <f>"'"&amp;IF(No.4＿区画状況一覧!L204="","",TRIM(No.4＿区画状況一覧!L204))&amp;"'"</f>
        <v>''</v>
      </c>
      <c r="J207" s="79" t="str">
        <f>"'"&amp;IF(No.4＿区画状況一覧!I204="","",TRIM(No.4＿区画状況一覧!I204))&amp;"'"</f>
        <v>''</v>
      </c>
      <c r="K207" s="79" t="str">
        <f>"'"&amp;IF(No.4＿区画状況一覧!J204="","",TRIM(No.4＿区画状況一覧!J204))&amp;"'"</f>
        <v>''</v>
      </c>
      <c r="L207" s="42" t="str">
        <f>"'"&amp;IF(No.5＿契約者【データ】!AK203="",0,1)&amp;"'"</f>
        <v>'0'</v>
      </c>
      <c r="M207" s="78" t="str">
        <f>"'"&amp;IF(No.5＿契約者【データ】!AG203="","",IF(No.5＿契約者【データ】!E203=No.5＿契約者【データ】!AG203,"",No.5＿契約者【データ】!E203))&amp;"'"</f>
        <v>''</v>
      </c>
      <c r="N207" s="74" t="s">
        <v>497</v>
      </c>
      <c r="O207" s="49" t="str">
        <f t="shared" si="17"/>
        <v>'COMMON'</v>
      </c>
      <c r="P207" s="69" t="s">
        <v>449</v>
      </c>
      <c r="Q207" s="49" t="str">
        <f t="shared" si="18"/>
        <v>'COMMON'</v>
      </c>
      <c r="R207" s="49" t="str">
        <f t="shared" si="18"/>
        <v>'COMMON'</v>
      </c>
      <c r="S207" s="69" t="s">
        <v>449</v>
      </c>
      <c r="T207" s="49" t="str">
        <f t="shared" si="19"/>
        <v>'COMMON'</v>
      </c>
      <c r="U207" s="67"/>
      <c r="W207" s="70" t="str">
        <f t="shared" si="20"/>
        <v/>
      </c>
      <c r="X207" s="67"/>
      <c r="Y207" s="67"/>
      <c r="Z207" s="67"/>
      <c r="AA207" t="b">
        <f>INT(No.4＿区画状況一覧!E204)=INT(No.5＿契約者【データ】!E203)</f>
        <v>1</v>
      </c>
    </row>
    <row r="208" spans="1:27" ht="18" customHeight="1">
      <c r="A208" s="67"/>
      <c r="B208" s="49">
        <f t="shared" si="16"/>
        <v>202</v>
      </c>
      <c r="C208" s="73" t="str">
        <f>"'"&amp;プロジェクトデータ!$C$4&amp;"'"</f>
        <v>'80001'</v>
      </c>
      <c r="D208" s="42" t="str">
        <f>"'"&amp;TRIM(No.4＿区画状況一覧!E205)&amp;"'"</f>
        <v>''</v>
      </c>
      <c r="E208" s="78" t="s">
        <v>448</v>
      </c>
      <c r="F208" s="74" t="s">
        <v>497</v>
      </c>
      <c r="G208" s="74" t="s">
        <v>497</v>
      </c>
      <c r="H208" s="79" t="str">
        <f>"'"&amp;IF(No.4＿区画状況一覧!K205="","",TRIM(No.4＿区画状況一覧!K205))&amp;"'"</f>
        <v>''</v>
      </c>
      <c r="I208" s="79" t="str">
        <f>"'"&amp;IF(No.4＿区画状況一覧!L205="","",TRIM(No.4＿区画状況一覧!L205))&amp;"'"</f>
        <v>''</v>
      </c>
      <c r="J208" s="79" t="str">
        <f>"'"&amp;IF(No.4＿区画状況一覧!I205="","",TRIM(No.4＿区画状況一覧!I205))&amp;"'"</f>
        <v>''</v>
      </c>
      <c r="K208" s="79" t="str">
        <f>"'"&amp;IF(No.4＿区画状況一覧!J205="","",TRIM(No.4＿区画状況一覧!J205))&amp;"'"</f>
        <v>''</v>
      </c>
      <c r="L208" s="42" t="str">
        <f>"'"&amp;IF(No.5＿契約者【データ】!AK204="",0,1)&amp;"'"</f>
        <v>'0'</v>
      </c>
      <c r="M208" s="78" t="str">
        <f>"'"&amp;IF(No.5＿契約者【データ】!AG204="","",IF(No.5＿契約者【データ】!E204=No.5＿契約者【データ】!AG204,"",No.5＿契約者【データ】!E204))&amp;"'"</f>
        <v>''</v>
      </c>
      <c r="N208" s="74" t="s">
        <v>497</v>
      </c>
      <c r="O208" s="49" t="str">
        <f t="shared" si="17"/>
        <v>'COMMON'</v>
      </c>
      <c r="P208" s="69" t="s">
        <v>449</v>
      </c>
      <c r="Q208" s="49" t="str">
        <f t="shared" si="18"/>
        <v>'COMMON'</v>
      </c>
      <c r="R208" s="49" t="str">
        <f t="shared" si="18"/>
        <v>'COMMON'</v>
      </c>
      <c r="S208" s="69" t="s">
        <v>449</v>
      </c>
      <c r="T208" s="49" t="str">
        <f t="shared" si="19"/>
        <v>'COMMON'</v>
      </c>
      <c r="U208" s="67"/>
      <c r="W208" s="70" t="str">
        <f t="shared" si="20"/>
        <v/>
      </c>
      <c r="X208" s="67"/>
      <c r="Y208" s="67"/>
      <c r="Z208" s="67"/>
      <c r="AA208" t="b">
        <f>INT(No.4＿区画状況一覧!E205)=INT(No.5＿契約者【データ】!E204)</f>
        <v>1</v>
      </c>
    </row>
    <row r="209" spans="1:27" ht="18" customHeight="1">
      <c r="A209" s="67"/>
      <c r="B209" s="49">
        <f t="shared" si="16"/>
        <v>203</v>
      </c>
      <c r="C209" s="73" t="str">
        <f>"'"&amp;プロジェクトデータ!$C$4&amp;"'"</f>
        <v>'80001'</v>
      </c>
      <c r="D209" s="42" t="str">
        <f>"'"&amp;TRIM(No.4＿区画状況一覧!E206)&amp;"'"</f>
        <v>''</v>
      </c>
      <c r="E209" s="78" t="s">
        <v>448</v>
      </c>
      <c r="F209" s="74" t="s">
        <v>497</v>
      </c>
      <c r="G209" s="74" t="s">
        <v>497</v>
      </c>
      <c r="H209" s="79" t="str">
        <f>"'"&amp;IF(No.4＿区画状況一覧!K206="","",TRIM(No.4＿区画状況一覧!K206))&amp;"'"</f>
        <v>''</v>
      </c>
      <c r="I209" s="79" t="str">
        <f>"'"&amp;IF(No.4＿区画状況一覧!L206="","",TRIM(No.4＿区画状況一覧!L206))&amp;"'"</f>
        <v>''</v>
      </c>
      <c r="J209" s="79" t="str">
        <f>"'"&amp;IF(No.4＿区画状況一覧!I206="","",TRIM(No.4＿区画状況一覧!I206))&amp;"'"</f>
        <v>''</v>
      </c>
      <c r="K209" s="79" t="str">
        <f>"'"&amp;IF(No.4＿区画状況一覧!J206="","",TRIM(No.4＿区画状況一覧!J206))&amp;"'"</f>
        <v>''</v>
      </c>
      <c r="L209" s="42" t="str">
        <f>"'"&amp;IF(No.5＿契約者【データ】!AK205="",0,1)&amp;"'"</f>
        <v>'0'</v>
      </c>
      <c r="M209" s="78" t="str">
        <f>"'"&amp;IF(No.5＿契約者【データ】!AG205="","",IF(No.5＿契約者【データ】!E205=No.5＿契約者【データ】!AG205,"",No.5＿契約者【データ】!E205))&amp;"'"</f>
        <v>''</v>
      </c>
      <c r="N209" s="74" t="s">
        <v>497</v>
      </c>
      <c r="O209" s="49" t="str">
        <f t="shared" si="17"/>
        <v>'COMMON'</v>
      </c>
      <c r="P209" s="69" t="s">
        <v>449</v>
      </c>
      <c r="Q209" s="49" t="str">
        <f t="shared" si="18"/>
        <v>'COMMON'</v>
      </c>
      <c r="R209" s="49" t="str">
        <f t="shared" si="18"/>
        <v>'COMMON'</v>
      </c>
      <c r="S209" s="69" t="s">
        <v>449</v>
      </c>
      <c r="T209" s="49" t="str">
        <f t="shared" si="19"/>
        <v>'COMMON'</v>
      </c>
      <c r="U209" s="67"/>
      <c r="W209" s="70" t="str">
        <f t="shared" si="20"/>
        <v/>
      </c>
      <c r="X209" s="67"/>
      <c r="Y209" s="67"/>
      <c r="Z209" s="67"/>
      <c r="AA209" t="b">
        <f>INT(No.4＿区画状況一覧!E206)=INT(No.5＿契約者【データ】!E205)</f>
        <v>1</v>
      </c>
    </row>
    <row r="210" spans="1:27" ht="18" customHeight="1">
      <c r="A210" s="67"/>
      <c r="B210" s="49">
        <f t="shared" si="16"/>
        <v>204</v>
      </c>
      <c r="C210" s="73" t="str">
        <f>"'"&amp;プロジェクトデータ!$C$4&amp;"'"</f>
        <v>'80001'</v>
      </c>
      <c r="D210" s="42" t="str">
        <f>"'"&amp;TRIM(No.4＿区画状況一覧!E207)&amp;"'"</f>
        <v>''</v>
      </c>
      <c r="E210" s="78" t="s">
        <v>448</v>
      </c>
      <c r="F210" s="74" t="s">
        <v>497</v>
      </c>
      <c r="G210" s="74" t="s">
        <v>497</v>
      </c>
      <c r="H210" s="79" t="str">
        <f>"'"&amp;IF(No.4＿区画状況一覧!K207="","",TRIM(No.4＿区画状況一覧!K207))&amp;"'"</f>
        <v>''</v>
      </c>
      <c r="I210" s="79" t="str">
        <f>"'"&amp;IF(No.4＿区画状況一覧!L207="","",TRIM(No.4＿区画状況一覧!L207))&amp;"'"</f>
        <v>''</v>
      </c>
      <c r="J210" s="79" t="str">
        <f>"'"&amp;IF(No.4＿区画状況一覧!I207="","",TRIM(No.4＿区画状況一覧!I207))&amp;"'"</f>
        <v>''</v>
      </c>
      <c r="K210" s="79" t="str">
        <f>"'"&amp;IF(No.4＿区画状況一覧!J207="","",TRIM(No.4＿区画状況一覧!J207))&amp;"'"</f>
        <v>''</v>
      </c>
      <c r="L210" s="42" t="str">
        <f>"'"&amp;IF(No.5＿契約者【データ】!AK206="",0,1)&amp;"'"</f>
        <v>'0'</v>
      </c>
      <c r="M210" s="78" t="str">
        <f>"'"&amp;IF(No.5＿契約者【データ】!AG206="","",IF(No.5＿契約者【データ】!E206=No.5＿契約者【データ】!AG206,"",No.5＿契約者【データ】!E206))&amp;"'"</f>
        <v>''</v>
      </c>
      <c r="N210" s="74" t="s">
        <v>497</v>
      </c>
      <c r="O210" s="49" t="str">
        <f t="shared" si="17"/>
        <v>'COMMON'</v>
      </c>
      <c r="P210" s="69" t="s">
        <v>449</v>
      </c>
      <c r="Q210" s="49" t="str">
        <f t="shared" si="18"/>
        <v>'COMMON'</v>
      </c>
      <c r="R210" s="49" t="str">
        <f t="shared" si="18"/>
        <v>'COMMON'</v>
      </c>
      <c r="S210" s="69" t="s">
        <v>449</v>
      </c>
      <c r="T210" s="49" t="str">
        <f t="shared" si="19"/>
        <v>'COMMON'</v>
      </c>
      <c r="U210" s="67"/>
      <c r="W210" s="70" t="str">
        <f t="shared" si="20"/>
        <v/>
      </c>
      <c r="X210" s="67"/>
      <c r="Y210" s="67"/>
      <c r="Z210" s="67"/>
      <c r="AA210" t="b">
        <f>INT(No.4＿区画状況一覧!E207)=INT(No.5＿契約者【データ】!E206)</f>
        <v>1</v>
      </c>
    </row>
    <row r="211" spans="1:27" ht="18" customHeight="1">
      <c r="A211" s="67"/>
      <c r="B211" s="49">
        <f t="shared" si="16"/>
        <v>205</v>
      </c>
      <c r="C211" s="73" t="str">
        <f>"'"&amp;プロジェクトデータ!$C$4&amp;"'"</f>
        <v>'80001'</v>
      </c>
      <c r="D211" s="42" t="str">
        <f>"'"&amp;TRIM(No.4＿区画状況一覧!E208)&amp;"'"</f>
        <v>''</v>
      </c>
      <c r="E211" s="78" t="s">
        <v>448</v>
      </c>
      <c r="F211" s="74" t="s">
        <v>497</v>
      </c>
      <c r="G211" s="74" t="s">
        <v>497</v>
      </c>
      <c r="H211" s="79" t="str">
        <f>"'"&amp;IF(No.4＿区画状況一覧!K208="","",TRIM(No.4＿区画状況一覧!K208))&amp;"'"</f>
        <v>''</v>
      </c>
      <c r="I211" s="79" t="str">
        <f>"'"&amp;IF(No.4＿区画状況一覧!L208="","",TRIM(No.4＿区画状況一覧!L208))&amp;"'"</f>
        <v>''</v>
      </c>
      <c r="J211" s="79" t="str">
        <f>"'"&amp;IF(No.4＿区画状況一覧!I208="","",TRIM(No.4＿区画状況一覧!I208))&amp;"'"</f>
        <v>''</v>
      </c>
      <c r="K211" s="79" t="str">
        <f>"'"&amp;IF(No.4＿区画状況一覧!J208="","",TRIM(No.4＿区画状況一覧!J208))&amp;"'"</f>
        <v>''</v>
      </c>
      <c r="L211" s="42" t="str">
        <f>"'"&amp;IF(No.5＿契約者【データ】!AK207="",0,1)&amp;"'"</f>
        <v>'0'</v>
      </c>
      <c r="M211" s="78" t="str">
        <f>"'"&amp;IF(No.5＿契約者【データ】!AG207="","",IF(No.5＿契約者【データ】!E207=No.5＿契約者【データ】!AG207,"",No.5＿契約者【データ】!E207))&amp;"'"</f>
        <v>''</v>
      </c>
      <c r="N211" s="74" t="s">
        <v>497</v>
      </c>
      <c r="O211" s="49" t="str">
        <f t="shared" si="17"/>
        <v>'COMMON'</v>
      </c>
      <c r="P211" s="69" t="s">
        <v>449</v>
      </c>
      <c r="Q211" s="49" t="str">
        <f t="shared" si="18"/>
        <v>'COMMON'</v>
      </c>
      <c r="R211" s="49" t="str">
        <f t="shared" si="18"/>
        <v>'COMMON'</v>
      </c>
      <c r="S211" s="69" t="s">
        <v>449</v>
      </c>
      <c r="T211" s="49" t="str">
        <f t="shared" si="19"/>
        <v>'COMMON'</v>
      </c>
      <c r="U211" s="67"/>
      <c r="W211" s="70" t="str">
        <f t="shared" si="20"/>
        <v/>
      </c>
      <c r="X211" s="67"/>
      <c r="Y211" s="67"/>
      <c r="Z211" s="67"/>
      <c r="AA211" t="b">
        <f>INT(No.4＿区画状況一覧!E208)=INT(No.5＿契約者【データ】!E207)</f>
        <v>1</v>
      </c>
    </row>
    <row r="212" spans="1:27" ht="18" customHeight="1">
      <c r="A212" s="67"/>
      <c r="B212" s="49">
        <f t="shared" si="16"/>
        <v>206</v>
      </c>
      <c r="C212" s="73" t="str">
        <f>"'"&amp;プロジェクトデータ!$C$4&amp;"'"</f>
        <v>'80001'</v>
      </c>
      <c r="D212" s="42" t="str">
        <f>"'"&amp;TRIM(No.4＿区画状況一覧!E209)&amp;"'"</f>
        <v>''</v>
      </c>
      <c r="E212" s="78" t="s">
        <v>448</v>
      </c>
      <c r="F212" s="74" t="s">
        <v>497</v>
      </c>
      <c r="G212" s="74" t="s">
        <v>497</v>
      </c>
      <c r="H212" s="79" t="str">
        <f>"'"&amp;IF(No.4＿区画状況一覧!K209="","",TRIM(No.4＿区画状況一覧!K209))&amp;"'"</f>
        <v>''</v>
      </c>
      <c r="I212" s="79" t="str">
        <f>"'"&amp;IF(No.4＿区画状況一覧!L209="","",TRIM(No.4＿区画状況一覧!L209))&amp;"'"</f>
        <v>''</v>
      </c>
      <c r="J212" s="79" t="str">
        <f>"'"&amp;IF(No.4＿区画状況一覧!I209="","",TRIM(No.4＿区画状況一覧!I209))&amp;"'"</f>
        <v>''</v>
      </c>
      <c r="K212" s="79" t="str">
        <f>"'"&amp;IF(No.4＿区画状況一覧!J209="","",TRIM(No.4＿区画状況一覧!J209))&amp;"'"</f>
        <v>''</v>
      </c>
      <c r="L212" s="42" t="str">
        <f>"'"&amp;IF(No.5＿契約者【データ】!AK208="",0,1)&amp;"'"</f>
        <v>'0'</v>
      </c>
      <c r="M212" s="78" t="str">
        <f>"'"&amp;IF(No.5＿契約者【データ】!AG208="","",IF(No.5＿契約者【データ】!E208=No.5＿契約者【データ】!AG208,"",No.5＿契約者【データ】!E208))&amp;"'"</f>
        <v>''</v>
      </c>
      <c r="N212" s="74" t="s">
        <v>497</v>
      </c>
      <c r="O212" s="49" t="str">
        <f t="shared" si="17"/>
        <v>'COMMON'</v>
      </c>
      <c r="P212" s="69" t="s">
        <v>449</v>
      </c>
      <c r="Q212" s="49" t="str">
        <f t="shared" si="18"/>
        <v>'COMMON'</v>
      </c>
      <c r="R212" s="49" t="str">
        <f t="shared" si="18"/>
        <v>'COMMON'</v>
      </c>
      <c r="S212" s="69" t="s">
        <v>449</v>
      </c>
      <c r="T212" s="49" t="str">
        <f t="shared" si="19"/>
        <v>'COMMON'</v>
      </c>
      <c r="U212" s="67"/>
      <c r="W212" s="70" t="str">
        <f t="shared" si="20"/>
        <v/>
      </c>
      <c r="X212" s="67"/>
      <c r="Y212" s="67"/>
      <c r="Z212" s="67"/>
      <c r="AA212" t="b">
        <f>INT(No.4＿区画状況一覧!E209)=INT(No.5＿契約者【データ】!E208)</f>
        <v>1</v>
      </c>
    </row>
    <row r="213" spans="1:27" ht="18" customHeight="1">
      <c r="A213" s="67"/>
      <c r="B213" s="49">
        <f t="shared" si="16"/>
        <v>207</v>
      </c>
      <c r="C213" s="73" t="str">
        <f>"'"&amp;プロジェクトデータ!$C$4&amp;"'"</f>
        <v>'80001'</v>
      </c>
      <c r="D213" s="42" t="str">
        <f>"'"&amp;TRIM(No.4＿区画状況一覧!E210)&amp;"'"</f>
        <v>''</v>
      </c>
      <c r="E213" s="78" t="s">
        <v>448</v>
      </c>
      <c r="F213" s="74" t="s">
        <v>497</v>
      </c>
      <c r="G213" s="74" t="s">
        <v>497</v>
      </c>
      <c r="H213" s="79" t="str">
        <f>"'"&amp;IF(No.4＿区画状況一覧!K210="","",TRIM(No.4＿区画状況一覧!K210))&amp;"'"</f>
        <v>''</v>
      </c>
      <c r="I213" s="79" t="str">
        <f>"'"&amp;IF(No.4＿区画状況一覧!L210="","",TRIM(No.4＿区画状況一覧!L210))&amp;"'"</f>
        <v>''</v>
      </c>
      <c r="J213" s="79" t="str">
        <f>"'"&amp;IF(No.4＿区画状況一覧!I210="","",TRIM(No.4＿区画状況一覧!I210))&amp;"'"</f>
        <v>''</v>
      </c>
      <c r="K213" s="79" t="str">
        <f>"'"&amp;IF(No.4＿区画状況一覧!J210="","",TRIM(No.4＿区画状況一覧!J210))&amp;"'"</f>
        <v>''</v>
      </c>
      <c r="L213" s="42" t="str">
        <f>"'"&amp;IF(No.5＿契約者【データ】!AK209="",0,1)&amp;"'"</f>
        <v>'0'</v>
      </c>
      <c r="M213" s="78" t="str">
        <f>"'"&amp;IF(No.5＿契約者【データ】!AG209="","",IF(No.5＿契約者【データ】!E209=No.5＿契約者【データ】!AG209,"",No.5＿契約者【データ】!E209))&amp;"'"</f>
        <v>''</v>
      </c>
      <c r="N213" s="74" t="s">
        <v>497</v>
      </c>
      <c r="O213" s="49" t="str">
        <f t="shared" si="17"/>
        <v>'COMMON'</v>
      </c>
      <c r="P213" s="69" t="s">
        <v>449</v>
      </c>
      <c r="Q213" s="49" t="str">
        <f t="shared" si="18"/>
        <v>'COMMON'</v>
      </c>
      <c r="R213" s="49" t="str">
        <f t="shared" si="18"/>
        <v>'COMMON'</v>
      </c>
      <c r="S213" s="69" t="s">
        <v>449</v>
      </c>
      <c r="T213" s="49" t="str">
        <f t="shared" si="19"/>
        <v>'COMMON'</v>
      </c>
      <c r="U213" s="67"/>
      <c r="W213" s="70" t="str">
        <f t="shared" si="20"/>
        <v/>
      </c>
      <c r="X213" s="67"/>
      <c r="Y213" s="67"/>
      <c r="Z213" s="67"/>
      <c r="AA213" t="b">
        <f>INT(No.4＿区画状況一覧!E210)=INT(No.5＿契約者【データ】!E209)</f>
        <v>1</v>
      </c>
    </row>
    <row r="214" spans="1:27" ht="18" customHeight="1">
      <c r="A214" s="67"/>
      <c r="B214" s="49">
        <f t="shared" si="16"/>
        <v>208</v>
      </c>
      <c r="C214" s="73" t="str">
        <f>"'"&amp;プロジェクトデータ!$C$4&amp;"'"</f>
        <v>'80001'</v>
      </c>
      <c r="D214" s="42" t="str">
        <f>"'"&amp;TRIM(No.4＿区画状況一覧!E211)&amp;"'"</f>
        <v>''</v>
      </c>
      <c r="E214" s="78" t="s">
        <v>448</v>
      </c>
      <c r="F214" s="74" t="s">
        <v>497</v>
      </c>
      <c r="G214" s="74" t="s">
        <v>497</v>
      </c>
      <c r="H214" s="79" t="str">
        <f>"'"&amp;IF(No.4＿区画状況一覧!K211="","",TRIM(No.4＿区画状況一覧!K211))&amp;"'"</f>
        <v>''</v>
      </c>
      <c r="I214" s="79" t="str">
        <f>"'"&amp;IF(No.4＿区画状況一覧!L211="","",TRIM(No.4＿区画状況一覧!L211))&amp;"'"</f>
        <v>''</v>
      </c>
      <c r="J214" s="79" t="str">
        <f>"'"&amp;IF(No.4＿区画状況一覧!I211="","",TRIM(No.4＿区画状況一覧!I211))&amp;"'"</f>
        <v>''</v>
      </c>
      <c r="K214" s="79" t="str">
        <f>"'"&amp;IF(No.4＿区画状況一覧!J211="","",TRIM(No.4＿区画状況一覧!J211))&amp;"'"</f>
        <v>''</v>
      </c>
      <c r="L214" s="42" t="str">
        <f>"'"&amp;IF(No.5＿契約者【データ】!AK210="",0,1)&amp;"'"</f>
        <v>'0'</v>
      </c>
      <c r="M214" s="78" t="str">
        <f>"'"&amp;IF(No.5＿契約者【データ】!AG210="","",IF(No.5＿契約者【データ】!E210=No.5＿契約者【データ】!AG210,"",No.5＿契約者【データ】!E210))&amp;"'"</f>
        <v>''</v>
      </c>
      <c r="N214" s="74" t="s">
        <v>497</v>
      </c>
      <c r="O214" s="49" t="str">
        <f t="shared" si="17"/>
        <v>'COMMON'</v>
      </c>
      <c r="P214" s="69" t="s">
        <v>449</v>
      </c>
      <c r="Q214" s="49" t="str">
        <f t="shared" si="18"/>
        <v>'COMMON'</v>
      </c>
      <c r="R214" s="49" t="str">
        <f t="shared" si="18"/>
        <v>'COMMON'</v>
      </c>
      <c r="S214" s="69" t="s">
        <v>449</v>
      </c>
      <c r="T214" s="49" t="str">
        <f t="shared" si="19"/>
        <v>'COMMON'</v>
      </c>
      <c r="U214" s="67"/>
      <c r="W214" s="70" t="str">
        <f t="shared" si="20"/>
        <v/>
      </c>
      <c r="X214" s="67"/>
      <c r="Y214" s="67"/>
      <c r="Z214" s="67"/>
      <c r="AA214" t="b">
        <f>INT(No.4＿区画状況一覧!E211)=INT(No.5＿契約者【データ】!E210)</f>
        <v>1</v>
      </c>
    </row>
    <row r="215" spans="1:27" ht="18" customHeight="1">
      <c r="A215" s="67"/>
      <c r="B215" s="49">
        <f t="shared" si="16"/>
        <v>209</v>
      </c>
      <c r="C215" s="73" t="str">
        <f>"'"&amp;プロジェクトデータ!$C$4&amp;"'"</f>
        <v>'80001'</v>
      </c>
      <c r="D215" s="42" t="str">
        <f>"'"&amp;TRIM(No.4＿区画状況一覧!E212)&amp;"'"</f>
        <v>''</v>
      </c>
      <c r="E215" s="78" t="s">
        <v>448</v>
      </c>
      <c r="F215" s="74" t="s">
        <v>497</v>
      </c>
      <c r="G215" s="74" t="s">
        <v>497</v>
      </c>
      <c r="H215" s="79" t="str">
        <f>"'"&amp;IF(No.4＿区画状況一覧!K212="","",TRIM(No.4＿区画状況一覧!K212))&amp;"'"</f>
        <v>''</v>
      </c>
      <c r="I215" s="79" t="str">
        <f>"'"&amp;IF(No.4＿区画状況一覧!L212="","",TRIM(No.4＿区画状況一覧!L212))&amp;"'"</f>
        <v>''</v>
      </c>
      <c r="J215" s="79" t="str">
        <f>"'"&amp;IF(No.4＿区画状況一覧!I212="","",TRIM(No.4＿区画状況一覧!I212))&amp;"'"</f>
        <v>''</v>
      </c>
      <c r="K215" s="79" t="str">
        <f>"'"&amp;IF(No.4＿区画状況一覧!J212="","",TRIM(No.4＿区画状況一覧!J212))&amp;"'"</f>
        <v>''</v>
      </c>
      <c r="L215" s="42" t="str">
        <f>"'"&amp;IF(No.5＿契約者【データ】!AK211="",0,1)&amp;"'"</f>
        <v>'0'</v>
      </c>
      <c r="M215" s="78" t="str">
        <f>"'"&amp;IF(No.5＿契約者【データ】!AG211="","",IF(No.5＿契約者【データ】!E211=No.5＿契約者【データ】!AG211,"",No.5＿契約者【データ】!E211))&amp;"'"</f>
        <v>''</v>
      </c>
      <c r="N215" s="74" t="s">
        <v>497</v>
      </c>
      <c r="O215" s="49" t="str">
        <f t="shared" si="17"/>
        <v>'COMMON'</v>
      </c>
      <c r="P215" s="69" t="s">
        <v>449</v>
      </c>
      <c r="Q215" s="49" t="str">
        <f t="shared" si="18"/>
        <v>'COMMON'</v>
      </c>
      <c r="R215" s="49" t="str">
        <f t="shared" si="18"/>
        <v>'COMMON'</v>
      </c>
      <c r="S215" s="69" t="s">
        <v>449</v>
      </c>
      <c r="T215" s="49" t="str">
        <f t="shared" si="19"/>
        <v>'COMMON'</v>
      </c>
      <c r="U215" s="67"/>
      <c r="W215" s="70" t="str">
        <f t="shared" si="20"/>
        <v/>
      </c>
      <c r="X215" s="67"/>
      <c r="Y215" s="67"/>
      <c r="Z215" s="67"/>
      <c r="AA215" t="b">
        <f>INT(No.4＿区画状況一覧!E212)=INT(No.5＿契約者【データ】!E211)</f>
        <v>1</v>
      </c>
    </row>
    <row r="216" spans="1:27" ht="18" customHeight="1">
      <c r="A216" s="67"/>
      <c r="B216" s="49">
        <f t="shared" si="16"/>
        <v>210</v>
      </c>
      <c r="C216" s="73" t="str">
        <f>"'"&amp;プロジェクトデータ!$C$4&amp;"'"</f>
        <v>'80001'</v>
      </c>
      <c r="D216" s="42" t="str">
        <f>"'"&amp;TRIM(No.4＿区画状況一覧!E213)&amp;"'"</f>
        <v>''</v>
      </c>
      <c r="E216" s="78" t="s">
        <v>448</v>
      </c>
      <c r="F216" s="74" t="s">
        <v>497</v>
      </c>
      <c r="G216" s="74" t="s">
        <v>497</v>
      </c>
      <c r="H216" s="79" t="str">
        <f>"'"&amp;IF(No.4＿区画状況一覧!K213="","",TRIM(No.4＿区画状況一覧!K213))&amp;"'"</f>
        <v>''</v>
      </c>
      <c r="I216" s="79" t="str">
        <f>"'"&amp;IF(No.4＿区画状況一覧!L213="","",TRIM(No.4＿区画状況一覧!L213))&amp;"'"</f>
        <v>''</v>
      </c>
      <c r="J216" s="79" t="str">
        <f>"'"&amp;IF(No.4＿区画状況一覧!I213="","",TRIM(No.4＿区画状況一覧!I213))&amp;"'"</f>
        <v>''</v>
      </c>
      <c r="K216" s="79" t="str">
        <f>"'"&amp;IF(No.4＿区画状況一覧!J213="","",TRIM(No.4＿区画状況一覧!J213))&amp;"'"</f>
        <v>''</v>
      </c>
      <c r="L216" s="42" t="str">
        <f>"'"&amp;IF(No.5＿契約者【データ】!AK212="",0,1)&amp;"'"</f>
        <v>'0'</v>
      </c>
      <c r="M216" s="78" t="str">
        <f>"'"&amp;IF(No.5＿契約者【データ】!AG212="","",IF(No.5＿契約者【データ】!E212=No.5＿契約者【データ】!AG212,"",No.5＿契約者【データ】!E212))&amp;"'"</f>
        <v>''</v>
      </c>
      <c r="N216" s="74" t="s">
        <v>497</v>
      </c>
      <c r="O216" s="49" t="str">
        <f t="shared" si="17"/>
        <v>'COMMON'</v>
      </c>
      <c r="P216" s="69" t="s">
        <v>449</v>
      </c>
      <c r="Q216" s="49" t="str">
        <f t="shared" si="18"/>
        <v>'COMMON'</v>
      </c>
      <c r="R216" s="49" t="str">
        <f t="shared" si="18"/>
        <v>'COMMON'</v>
      </c>
      <c r="S216" s="69" t="s">
        <v>449</v>
      </c>
      <c r="T216" s="49" t="str">
        <f t="shared" si="19"/>
        <v>'COMMON'</v>
      </c>
      <c r="U216" s="67"/>
      <c r="W216" s="70" t="str">
        <f t="shared" si="20"/>
        <v/>
      </c>
      <c r="X216" s="67"/>
      <c r="Y216" s="67"/>
      <c r="Z216" s="67"/>
      <c r="AA216" t="b">
        <f>INT(No.4＿区画状況一覧!E213)=INT(No.5＿契約者【データ】!E212)</f>
        <v>1</v>
      </c>
    </row>
    <row r="217" spans="1:27" ht="18" customHeight="1">
      <c r="A217" s="67"/>
      <c r="B217" s="49">
        <f t="shared" si="16"/>
        <v>211</v>
      </c>
      <c r="C217" s="73" t="str">
        <f>"'"&amp;プロジェクトデータ!$C$4&amp;"'"</f>
        <v>'80001'</v>
      </c>
      <c r="D217" s="42" t="str">
        <f>"'"&amp;TRIM(No.4＿区画状況一覧!E214)&amp;"'"</f>
        <v>''</v>
      </c>
      <c r="E217" s="78" t="s">
        <v>448</v>
      </c>
      <c r="F217" s="74" t="s">
        <v>497</v>
      </c>
      <c r="G217" s="74" t="s">
        <v>497</v>
      </c>
      <c r="H217" s="79" t="str">
        <f>"'"&amp;IF(No.4＿区画状況一覧!K214="","",TRIM(No.4＿区画状況一覧!K214))&amp;"'"</f>
        <v>''</v>
      </c>
      <c r="I217" s="79" t="str">
        <f>"'"&amp;IF(No.4＿区画状況一覧!L214="","",TRIM(No.4＿区画状況一覧!L214))&amp;"'"</f>
        <v>''</v>
      </c>
      <c r="J217" s="79" t="str">
        <f>"'"&amp;IF(No.4＿区画状況一覧!I214="","",TRIM(No.4＿区画状況一覧!I214))&amp;"'"</f>
        <v>''</v>
      </c>
      <c r="K217" s="79" t="str">
        <f>"'"&amp;IF(No.4＿区画状況一覧!J214="","",TRIM(No.4＿区画状況一覧!J214))&amp;"'"</f>
        <v>''</v>
      </c>
      <c r="L217" s="42" t="str">
        <f>"'"&amp;IF(No.5＿契約者【データ】!AK213="",0,1)&amp;"'"</f>
        <v>'0'</v>
      </c>
      <c r="M217" s="78" t="str">
        <f>"'"&amp;IF(No.5＿契約者【データ】!AG213="","",IF(No.5＿契約者【データ】!E213=No.5＿契約者【データ】!AG213,"",No.5＿契約者【データ】!E213))&amp;"'"</f>
        <v>''</v>
      </c>
      <c r="N217" s="74" t="s">
        <v>497</v>
      </c>
      <c r="O217" s="49" t="str">
        <f t="shared" si="17"/>
        <v>'COMMON'</v>
      </c>
      <c r="P217" s="69" t="s">
        <v>449</v>
      </c>
      <c r="Q217" s="49" t="str">
        <f t="shared" si="18"/>
        <v>'COMMON'</v>
      </c>
      <c r="R217" s="49" t="str">
        <f t="shared" si="18"/>
        <v>'COMMON'</v>
      </c>
      <c r="S217" s="69" t="s">
        <v>449</v>
      </c>
      <c r="T217" s="49" t="str">
        <f t="shared" si="19"/>
        <v>'COMMON'</v>
      </c>
      <c r="U217" s="67"/>
      <c r="W217" s="70" t="str">
        <f t="shared" si="20"/>
        <v/>
      </c>
      <c r="X217" s="67"/>
      <c r="Y217" s="67"/>
      <c r="Z217" s="67"/>
      <c r="AA217" t="b">
        <f>INT(No.4＿区画状況一覧!E214)=INT(No.5＿契約者【データ】!E213)</f>
        <v>1</v>
      </c>
    </row>
    <row r="218" spans="1:27" ht="18" customHeight="1">
      <c r="A218" s="67"/>
      <c r="B218" s="49">
        <f t="shared" si="16"/>
        <v>212</v>
      </c>
      <c r="C218" s="73" t="str">
        <f>"'"&amp;プロジェクトデータ!$C$4&amp;"'"</f>
        <v>'80001'</v>
      </c>
      <c r="D218" s="42" t="str">
        <f>"'"&amp;TRIM(No.4＿区画状況一覧!E215)&amp;"'"</f>
        <v>''</v>
      </c>
      <c r="E218" s="78" t="s">
        <v>448</v>
      </c>
      <c r="F218" s="74" t="s">
        <v>497</v>
      </c>
      <c r="G218" s="74" t="s">
        <v>497</v>
      </c>
      <c r="H218" s="79" t="str">
        <f>"'"&amp;IF(No.4＿区画状況一覧!K215="","",TRIM(No.4＿区画状況一覧!K215))&amp;"'"</f>
        <v>''</v>
      </c>
      <c r="I218" s="79" t="str">
        <f>"'"&amp;IF(No.4＿区画状況一覧!L215="","",TRIM(No.4＿区画状況一覧!L215))&amp;"'"</f>
        <v>''</v>
      </c>
      <c r="J218" s="79" t="str">
        <f>"'"&amp;IF(No.4＿区画状況一覧!I215="","",TRIM(No.4＿区画状況一覧!I215))&amp;"'"</f>
        <v>''</v>
      </c>
      <c r="K218" s="79" t="str">
        <f>"'"&amp;IF(No.4＿区画状況一覧!J215="","",TRIM(No.4＿区画状況一覧!J215))&amp;"'"</f>
        <v>''</v>
      </c>
      <c r="L218" s="42" t="str">
        <f>"'"&amp;IF(No.5＿契約者【データ】!AK214="",0,1)&amp;"'"</f>
        <v>'0'</v>
      </c>
      <c r="M218" s="78" t="str">
        <f>"'"&amp;IF(No.5＿契約者【データ】!AG214="","",IF(No.5＿契約者【データ】!E214=No.5＿契約者【データ】!AG214,"",No.5＿契約者【データ】!E214))&amp;"'"</f>
        <v>''</v>
      </c>
      <c r="N218" s="74" t="s">
        <v>497</v>
      </c>
      <c r="O218" s="49" t="str">
        <f t="shared" si="17"/>
        <v>'COMMON'</v>
      </c>
      <c r="P218" s="69" t="s">
        <v>449</v>
      </c>
      <c r="Q218" s="49" t="str">
        <f t="shared" si="18"/>
        <v>'COMMON'</v>
      </c>
      <c r="R218" s="49" t="str">
        <f t="shared" si="18"/>
        <v>'COMMON'</v>
      </c>
      <c r="S218" s="69" t="s">
        <v>449</v>
      </c>
      <c r="T218" s="49" t="str">
        <f t="shared" si="19"/>
        <v>'COMMON'</v>
      </c>
      <c r="U218" s="67"/>
      <c r="W218" s="70" t="str">
        <f t="shared" si="20"/>
        <v/>
      </c>
      <c r="X218" s="67"/>
      <c r="Y218" s="67"/>
      <c r="Z218" s="67"/>
      <c r="AA218" t="b">
        <f>INT(No.4＿区画状況一覧!E215)=INT(No.5＿契約者【データ】!E214)</f>
        <v>1</v>
      </c>
    </row>
    <row r="219" spans="1:27" ht="18" customHeight="1">
      <c r="A219" s="67"/>
      <c r="B219" s="49">
        <f t="shared" si="16"/>
        <v>213</v>
      </c>
      <c r="C219" s="73" t="str">
        <f>"'"&amp;プロジェクトデータ!$C$4&amp;"'"</f>
        <v>'80001'</v>
      </c>
      <c r="D219" s="42" t="str">
        <f>"'"&amp;TRIM(No.4＿区画状況一覧!E216)&amp;"'"</f>
        <v>''</v>
      </c>
      <c r="E219" s="78" t="s">
        <v>448</v>
      </c>
      <c r="F219" s="74" t="s">
        <v>497</v>
      </c>
      <c r="G219" s="74" t="s">
        <v>497</v>
      </c>
      <c r="H219" s="79" t="str">
        <f>"'"&amp;IF(No.4＿区画状況一覧!K216="","",TRIM(No.4＿区画状況一覧!K216))&amp;"'"</f>
        <v>''</v>
      </c>
      <c r="I219" s="79" t="str">
        <f>"'"&amp;IF(No.4＿区画状況一覧!L216="","",TRIM(No.4＿区画状況一覧!L216))&amp;"'"</f>
        <v>''</v>
      </c>
      <c r="J219" s="79" t="str">
        <f>"'"&amp;IF(No.4＿区画状況一覧!I216="","",TRIM(No.4＿区画状況一覧!I216))&amp;"'"</f>
        <v>''</v>
      </c>
      <c r="K219" s="79" t="str">
        <f>"'"&amp;IF(No.4＿区画状況一覧!J216="","",TRIM(No.4＿区画状況一覧!J216))&amp;"'"</f>
        <v>''</v>
      </c>
      <c r="L219" s="42" t="str">
        <f>"'"&amp;IF(No.5＿契約者【データ】!AK215="",0,1)&amp;"'"</f>
        <v>'0'</v>
      </c>
      <c r="M219" s="78" t="str">
        <f>"'"&amp;IF(No.5＿契約者【データ】!AG215="","",IF(No.5＿契約者【データ】!E215=No.5＿契約者【データ】!AG215,"",No.5＿契約者【データ】!E215))&amp;"'"</f>
        <v>''</v>
      </c>
      <c r="N219" s="74" t="s">
        <v>497</v>
      </c>
      <c r="O219" s="49" t="str">
        <f t="shared" si="17"/>
        <v>'COMMON'</v>
      </c>
      <c r="P219" s="69" t="s">
        <v>449</v>
      </c>
      <c r="Q219" s="49" t="str">
        <f t="shared" si="18"/>
        <v>'COMMON'</v>
      </c>
      <c r="R219" s="49" t="str">
        <f t="shared" si="18"/>
        <v>'COMMON'</v>
      </c>
      <c r="S219" s="69" t="s">
        <v>449</v>
      </c>
      <c r="T219" s="49" t="str">
        <f t="shared" si="19"/>
        <v>'COMMON'</v>
      </c>
      <c r="U219" s="67"/>
      <c r="W219" s="70" t="str">
        <f t="shared" si="20"/>
        <v/>
      </c>
      <c r="X219" s="67"/>
      <c r="Y219" s="67"/>
      <c r="Z219" s="67"/>
      <c r="AA219" t="b">
        <f>INT(No.4＿区画状況一覧!E216)=INT(No.5＿契約者【データ】!E215)</f>
        <v>1</v>
      </c>
    </row>
    <row r="220" spans="1:27" ht="18" customHeight="1">
      <c r="A220" s="67"/>
      <c r="B220" s="49">
        <f t="shared" si="16"/>
        <v>214</v>
      </c>
      <c r="C220" s="73" t="str">
        <f>"'"&amp;プロジェクトデータ!$C$4&amp;"'"</f>
        <v>'80001'</v>
      </c>
      <c r="D220" s="42" t="str">
        <f>"'"&amp;TRIM(No.4＿区画状況一覧!E217)&amp;"'"</f>
        <v>''</v>
      </c>
      <c r="E220" s="78" t="s">
        <v>448</v>
      </c>
      <c r="F220" s="74" t="s">
        <v>497</v>
      </c>
      <c r="G220" s="74" t="s">
        <v>497</v>
      </c>
      <c r="H220" s="79" t="str">
        <f>"'"&amp;IF(No.4＿区画状況一覧!K217="","",TRIM(No.4＿区画状況一覧!K217))&amp;"'"</f>
        <v>''</v>
      </c>
      <c r="I220" s="79" t="str">
        <f>"'"&amp;IF(No.4＿区画状況一覧!L217="","",TRIM(No.4＿区画状況一覧!L217))&amp;"'"</f>
        <v>''</v>
      </c>
      <c r="J220" s="79" t="str">
        <f>"'"&amp;IF(No.4＿区画状況一覧!I217="","",TRIM(No.4＿区画状況一覧!I217))&amp;"'"</f>
        <v>''</v>
      </c>
      <c r="K220" s="79" t="str">
        <f>"'"&amp;IF(No.4＿区画状況一覧!J217="","",TRIM(No.4＿区画状況一覧!J217))&amp;"'"</f>
        <v>''</v>
      </c>
      <c r="L220" s="42" t="str">
        <f>"'"&amp;IF(No.5＿契約者【データ】!AK216="",0,1)&amp;"'"</f>
        <v>'0'</v>
      </c>
      <c r="M220" s="78" t="str">
        <f>"'"&amp;IF(No.5＿契約者【データ】!AG216="","",IF(No.5＿契約者【データ】!E216=No.5＿契約者【データ】!AG216,"",No.5＿契約者【データ】!E216))&amp;"'"</f>
        <v>''</v>
      </c>
      <c r="N220" s="74" t="s">
        <v>497</v>
      </c>
      <c r="O220" s="49" t="str">
        <f t="shared" si="17"/>
        <v>'COMMON'</v>
      </c>
      <c r="P220" s="69" t="s">
        <v>449</v>
      </c>
      <c r="Q220" s="49" t="str">
        <f t="shared" si="18"/>
        <v>'COMMON'</v>
      </c>
      <c r="R220" s="49" t="str">
        <f t="shared" si="18"/>
        <v>'COMMON'</v>
      </c>
      <c r="S220" s="69" t="s">
        <v>449</v>
      </c>
      <c r="T220" s="49" t="str">
        <f t="shared" si="19"/>
        <v>'COMMON'</v>
      </c>
      <c r="U220" s="67"/>
      <c r="W220" s="70" t="str">
        <f t="shared" si="20"/>
        <v/>
      </c>
      <c r="X220" s="67"/>
      <c r="Y220" s="67"/>
      <c r="Z220" s="67"/>
      <c r="AA220" t="b">
        <f>INT(No.4＿区画状況一覧!E217)=INT(No.5＿契約者【データ】!E216)</f>
        <v>1</v>
      </c>
    </row>
    <row r="221" spans="1:27" ht="18" customHeight="1">
      <c r="A221" s="67"/>
      <c r="B221" s="49">
        <f t="shared" si="16"/>
        <v>215</v>
      </c>
      <c r="C221" s="73" t="str">
        <f>"'"&amp;プロジェクトデータ!$C$4&amp;"'"</f>
        <v>'80001'</v>
      </c>
      <c r="D221" s="42" t="str">
        <f>"'"&amp;TRIM(No.4＿区画状況一覧!E218)&amp;"'"</f>
        <v>''</v>
      </c>
      <c r="E221" s="78" t="s">
        <v>448</v>
      </c>
      <c r="F221" s="74" t="s">
        <v>497</v>
      </c>
      <c r="G221" s="74" t="s">
        <v>497</v>
      </c>
      <c r="H221" s="79" t="str">
        <f>"'"&amp;IF(No.4＿区画状況一覧!K218="","",TRIM(No.4＿区画状況一覧!K218))&amp;"'"</f>
        <v>''</v>
      </c>
      <c r="I221" s="79" t="str">
        <f>"'"&amp;IF(No.4＿区画状況一覧!L218="","",TRIM(No.4＿区画状況一覧!L218))&amp;"'"</f>
        <v>''</v>
      </c>
      <c r="J221" s="79" t="str">
        <f>"'"&amp;IF(No.4＿区画状況一覧!I218="","",TRIM(No.4＿区画状況一覧!I218))&amp;"'"</f>
        <v>''</v>
      </c>
      <c r="K221" s="79" t="str">
        <f>"'"&amp;IF(No.4＿区画状況一覧!J218="","",TRIM(No.4＿区画状況一覧!J218))&amp;"'"</f>
        <v>''</v>
      </c>
      <c r="L221" s="42" t="str">
        <f>"'"&amp;IF(No.5＿契約者【データ】!AK217="",0,1)&amp;"'"</f>
        <v>'0'</v>
      </c>
      <c r="M221" s="78" t="str">
        <f>"'"&amp;IF(No.5＿契約者【データ】!AG217="","",IF(No.5＿契約者【データ】!E217=No.5＿契約者【データ】!AG217,"",No.5＿契約者【データ】!E217))&amp;"'"</f>
        <v>''</v>
      </c>
      <c r="N221" s="74" t="s">
        <v>497</v>
      </c>
      <c r="O221" s="49" t="str">
        <f t="shared" si="17"/>
        <v>'COMMON'</v>
      </c>
      <c r="P221" s="69" t="s">
        <v>449</v>
      </c>
      <c r="Q221" s="49" t="str">
        <f t="shared" si="18"/>
        <v>'COMMON'</v>
      </c>
      <c r="R221" s="49" t="str">
        <f t="shared" si="18"/>
        <v>'COMMON'</v>
      </c>
      <c r="S221" s="69" t="s">
        <v>449</v>
      </c>
      <c r="T221" s="49" t="str">
        <f t="shared" si="19"/>
        <v>'COMMON'</v>
      </c>
      <c r="U221" s="67"/>
      <c r="W221" s="70" t="str">
        <f t="shared" si="20"/>
        <v/>
      </c>
      <c r="X221" s="67"/>
      <c r="Y221" s="67"/>
      <c r="Z221" s="67"/>
      <c r="AA221" t="b">
        <f>INT(No.4＿区画状況一覧!E218)=INT(No.5＿契約者【データ】!E217)</f>
        <v>1</v>
      </c>
    </row>
    <row r="222" spans="1:27" ht="18" customHeight="1">
      <c r="A222" s="67"/>
      <c r="B222" s="49">
        <f t="shared" si="16"/>
        <v>216</v>
      </c>
      <c r="C222" s="73" t="str">
        <f>"'"&amp;プロジェクトデータ!$C$4&amp;"'"</f>
        <v>'80001'</v>
      </c>
      <c r="D222" s="42" t="str">
        <f>"'"&amp;TRIM(No.4＿区画状況一覧!E219)&amp;"'"</f>
        <v>''</v>
      </c>
      <c r="E222" s="78" t="s">
        <v>448</v>
      </c>
      <c r="F222" s="74" t="s">
        <v>497</v>
      </c>
      <c r="G222" s="74" t="s">
        <v>497</v>
      </c>
      <c r="H222" s="79" t="str">
        <f>"'"&amp;IF(No.4＿区画状況一覧!K219="","",TRIM(No.4＿区画状況一覧!K219))&amp;"'"</f>
        <v>''</v>
      </c>
      <c r="I222" s="79" t="str">
        <f>"'"&amp;IF(No.4＿区画状況一覧!L219="","",TRIM(No.4＿区画状況一覧!L219))&amp;"'"</f>
        <v>''</v>
      </c>
      <c r="J222" s="79" t="str">
        <f>"'"&amp;IF(No.4＿区画状況一覧!I219="","",TRIM(No.4＿区画状況一覧!I219))&amp;"'"</f>
        <v>''</v>
      </c>
      <c r="K222" s="79" t="str">
        <f>"'"&amp;IF(No.4＿区画状況一覧!J219="","",TRIM(No.4＿区画状況一覧!J219))&amp;"'"</f>
        <v>''</v>
      </c>
      <c r="L222" s="42" t="str">
        <f>"'"&amp;IF(No.5＿契約者【データ】!AK218="",0,1)&amp;"'"</f>
        <v>'0'</v>
      </c>
      <c r="M222" s="78" t="str">
        <f>"'"&amp;IF(No.5＿契約者【データ】!AG218="","",IF(No.5＿契約者【データ】!E218=No.5＿契約者【データ】!AG218,"",No.5＿契約者【データ】!E218))&amp;"'"</f>
        <v>''</v>
      </c>
      <c r="N222" s="74" t="s">
        <v>497</v>
      </c>
      <c r="O222" s="49" t="str">
        <f t="shared" si="17"/>
        <v>'COMMON'</v>
      </c>
      <c r="P222" s="69" t="s">
        <v>449</v>
      </c>
      <c r="Q222" s="49" t="str">
        <f t="shared" si="18"/>
        <v>'COMMON'</v>
      </c>
      <c r="R222" s="49" t="str">
        <f t="shared" si="18"/>
        <v>'COMMON'</v>
      </c>
      <c r="S222" s="69" t="s">
        <v>449</v>
      </c>
      <c r="T222" s="49" t="str">
        <f t="shared" si="19"/>
        <v>'COMMON'</v>
      </c>
      <c r="U222" s="67"/>
      <c r="W222" s="70" t="str">
        <f t="shared" si="20"/>
        <v/>
      </c>
      <c r="X222" s="67"/>
      <c r="Y222" s="67"/>
      <c r="Z222" s="67"/>
      <c r="AA222" t="b">
        <f>INT(No.4＿区画状況一覧!E219)=INT(No.5＿契約者【データ】!E218)</f>
        <v>1</v>
      </c>
    </row>
    <row r="223" spans="1:27" ht="18" customHeight="1">
      <c r="A223" s="67"/>
      <c r="B223" s="49">
        <f t="shared" si="16"/>
        <v>217</v>
      </c>
      <c r="C223" s="73" t="str">
        <f>"'"&amp;プロジェクトデータ!$C$4&amp;"'"</f>
        <v>'80001'</v>
      </c>
      <c r="D223" s="42" t="str">
        <f>"'"&amp;TRIM(No.4＿区画状況一覧!E220)&amp;"'"</f>
        <v>''</v>
      </c>
      <c r="E223" s="78" t="s">
        <v>448</v>
      </c>
      <c r="F223" s="74" t="s">
        <v>497</v>
      </c>
      <c r="G223" s="74" t="s">
        <v>497</v>
      </c>
      <c r="H223" s="79" t="str">
        <f>"'"&amp;IF(No.4＿区画状況一覧!K220="","",TRIM(No.4＿区画状況一覧!K220))&amp;"'"</f>
        <v>''</v>
      </c>
      <c r="I223" s="79" t="str">
        <f>"'"&amp;IF(No.4＿区画状況一覧!L220="","",TRIM(No.4＿区画状況一覧!L220))&amp;"'"</f>
        <v>''</v>
      </c>
      <c r="J223" s="79" t="str">
        <f>"'"&amp;IF(No.4＿区画状況一覧!I220="","",TRIM(No.4＿区画状況一覧!I220))&amp;"'"</f>
        <v>''</v>
      </c>
      <c r="K223" s="79" t="str">
        <f>"'"&amp;IF(No.4＿区画状況一覧!J220="","",TRIM(No.4＿区画状況一覧!J220))&amp;"'"</f>
        <v>''</v>
      </c>
      <c r="L223" s="42" t="str">
        <f>"'"&amp;IF(No.5＿契約者【データ】!AK219="",0,1)&amp;"'"</f>
        <v>'0'</v>
      </c>
      <c r="M223" s="78" t="str">
        <f>"'"&amp;IF(No.5＿契約者【データ】!AG219="","",IF(No.5＿契約者【データ】!E219=No.5＿契約者【データ】!AG219,"",No.5＿契約者【データ】!E219))&amp;"'"</f>
        <v>''</v>
      </c>
      <c r="N223" s="74" t="s">
        <v>497</v>
      </c>
      <c r="O223" s="49" t="str">
        <f t="shared" si="17"/>
        <v>'COMMON'</v>
      </c>
      <c r="P223" s="69" t="s">
        <v>449</v>
      </c>
      <c r="Q223" s="49" t="str">
        <f t="shared" si="18"/>
        <v>'COMMON'</v>
      </c>
      <c r="R223" s="49" t="str">
        <f t="shared" si="18"/>
        <v>'COMMON'</v>
      </c>
      <c r="S223" s="69" t="s">
        <v>449</v>
      </c>
      <c r="T223" s="49" t="str">
        <f t="shared" si="19"/>
        <v>'COMMON'</v>
      </c>
      <c r="U223" s="67"/>
      <c r="W223" s="70" t="str">
        <f t="shared" si="20"/>
        <v/>
      </c>
      <c r="X223" s="67"/>
      <c r="Y223" s="67"/>
      <c r="Z223" s="67"/>
      <c r="AA223" t="b">
        <f>INT(No.4＿区画状況一覧!E220)=INT(No.5＿契約者【データ】!E219)</f>
        <v>1</v>
      </c>
    </row>
    <row r="224" spans="1:27" ht="18" customHeight="1">
      <c r="A224" s="67"/>
      <c r="B224" s="49">
        <f t="shared" si="16"/>
        <v>218</v>
      </c>
      <c r="C224" s="73" t="str">
        <f>"'"&amp;プロジェクトデータ!$C$4&amp;"'"</f>
        <v>'80001'</v>
      </c>
      <c r="D224" s="42" t="str">
        <f>"'"&amp;TRIM(No.4＿区画状況一覧!E221)&amp;"'"</f>
        <v>''</v>
      </c>
      <c r="E224" s="78" t="s">
        <v>448</v>
      </c>
      <c r="F224" s="74" t="s">
        <v>497</v>
      </c>
      <c r="G224" s="74" t="s">
        <v>497</v>
      </c>
      <c r="H224" s="79" t="str">
        <f>"'"&amp;IF(No.4＿区画状況一覧!K221="","",TRIM(No.4＿区画状況一覧!K221))&amp;"'"</f>
        <v>''</v>
      </c>
      <c r="I224" s="79" t="str">
        <f>"'"&amp;IF(No.4＿区画状況一覧!L221="","",TRIM(No.4＿区画状況一覧!L221))&amp;"'"</f>
        <v>''</v>
      </c>
      <c r="J224" s="79" t="str">
        <f>"'"&amp;IF(No.4＿区画状況一覧!I221="","",TRIM(No.4＿区画状況一覧!I221))&amp;"'"</f>
        <v>''</v>
      </c>
      <c r="K224" s="79" t="str">
        <f>"'"&amp;IF(No.4＿区画状況一覧!J221="","",TRIM(No.4＿区画状況一覧!J221))&amp;"'"</f>
        <v>''</v>
      </c>
      <c r="L224" s="42" t="str">
        <f>"'"&amp;IF(No.5＿契約者【データ】!AK220="",0,1)&amp;"'"</f>
        <v>'0'</v>
      </c>
      <c r="M224" s="78" t="str">
        <f>"'"&amp;IF(No.5＿契約者【データ】!AG220="","",IF(No.5＿契約者【データ】!E220=No.5＿契約者【データ】!AG220,"",No.5＿契約者【データ】!E220))&amp;"'"</f>
        <v>''</v>
      </c>
      <c r="N224" s="74" t="s">
        <v>497</v>
      </c>
      <c r="O224" s="49" t="str">
        <f t="shared" si="17"/>
        <v>'COMMON'</v>
      </c>
      <c r="P224" s="69" t="s">
        <v>449</v>
      </c>
      <c r="Q224" s="49" t="str">
        <f t="shared" si="18"/>
        <v>'COMMON'</v>
      </c>
      <c r="R224" s="49" t="str">
        <f t="shared" si="18"/>
        <v>'COMMON'</v>
      </c>
      <c r="S224" s="69" t="s">
        <v>449</v>
      </c>
      <c r="T224" s="49" t="str">
        <f t="shared" si="19"/>
        <v>'COMMON'</v>
      </c>
      <c r="U224" s="67"/>
      <c r="W224" s="70" t="str">
        <f t="shared" si="20"/>
        <v/>
      </c>
      <c r="X224" s="67"/>
      <c r="Y224" s="67"/>
      <c r="Z224" s="67"/>
      <c r="AA224" t="b">
        <f>INT(No.4＿区画状況一覧!E221)=INT(No.5＿契約者【データ】!E220)</f>
        <v>1</v>
      </c>
    </row>
    <row r="225" spans="1:27" ht="18" customHeight="1">
      <c r="A225" s="67"/>
      <c r="B225" s="49">
        <f t="shared" si="16"/>
        <v>219</v>
      </c>
      <c r="C225" s="73" t="str">
        <f>"'"&amp;プロジェクトデータ!$C$4&amp;"'"</f>
        <v>'80001'</v>
      </c>
      <c r="D225" s="42" t="str">
        <f>"'"&amp;TRIM(No.4＿区画状況一覧!E222)&amp;"'"</f>
        <v>''</v>
      </c>
      <c r="E225" s="78" t="s">
        <v>448</v>
      </c>
      <c r="F225" s="74" t="s">
        <v>497</v>
      </c>
      <c r="G225" s="74" t="s">
        <v>497</v>
      </c>
      <c r="H225" s="79" t="str">
        <f>"'"&amp;IF(No.4＿区画状況一覧!K222="","",TRIM(No.4＿区画状況一覧!K222))&amp;"'"</f>
        <v>''</v>
      </c>
      <c r="I225" s="79" t="str">
        <f>"'"&amp;IF(No.4＿区画状況一覧!L222="","",TRIM(No.4＿区画状況一覧!L222))&amp;"'"</f>
        <v>''</v>
      </c>
      <c r="J225" s="79" t="str">
        <f>"'"&amp;IF(No.4＿区画状況一覧!I222="","",TRIM(No.4＿区画状況一覧!I222))&amp;"'"</f>
        <v>''</v>
      </c>
      <c r="K225" s="79" t="str">
        <f>"'"&amp;IF(No.4＿区画状況一覧!J222="","",TRIM(No.4＿区画状況一覧!J222))&amp;"'"</f>
        <v>''</v>
      </c>
      <c r="L225" s="42" t="str">
        <f>"'"&amp;IF(No.5＿契約者【データ】!AK221="",0,1)&amp;"'"</f>
        <v>'0'</v>
      </c>
      <c r="M225" s="78" t="str">
        <f>"'"&amp;IF(No.5＿契約者【データ】!AG221="","",IF(No.5＿契約者【データ】!E221=No.5＿契約者【データ】!AG221,"",No.5＿契約者【データ】!E221))&amp;"'"</f>
        <v>''</v>
      </c>
      <c r="N225" s="74" t="s">
        <v>497</v>
      </c>
      <c r="O225" s="49" t="str">
        <f t="shared" si="17"/>
        <v>'COMMON'</v>
      </c>
      <c r="P225" s="69" t="s">
        <v>449</v>
      </c>
      <c r="Q225" s="49" t="str">
        <f t="shared" si="18"/>
        <v>'COMMON'</v>
      </c>
      <c r="R225" s="49" t="str">
        <f t="shared" si="18"/>
        <v>'COMMON'</v>
      </c>
      <c r="S225" s="69" t="s">
        <v>449</v>
      </c>
      <c r="T225" s="49" t="str">
        <f t="shared" si="19"/>
        <v>'COMMON'</v>
      </c>
      <c r="U225" s="67"/>
      <c r="W225" s="70" t="str">
        <f t="shared" si="20"/>
        <v/>
      </c>
      <c r="X225" s="67"/>
      <c r="Y225" s="67"/>
      <c r="Z225" s="67"/>
      <c r="AA225" t="b">
        <f>INT(No.4＿区画状況一覧!E222)=INT(No.5＿契約者【データ】!E221)</f>
        <v>1</v>
      </c>
    </row>
    <row r="226" spans="1:27" ht="18" customHeight="1">
      <c r="A226" s="67"/>
      <c r="B226" s="49">
        <f t="shared" si="16"/>
        <v>220</v>
      </c>
      <c r="C226" s="73" t="str">
        <f>"'"&amp;プロジェクトデータ!$C$4&amp;"'"</f>
        <v>'80001'</v>
      </c>
      <c r="D226" s="42" t="str">
        <f>"'"&amp;TRIM(No.4＿区画状況一覧!E223)&amp;"'"</f>
        <v>''</v>
      </c>
      <c r="E226" s="78" t="s">
        <v>448</v>
      </c>
      <c r="F226" s="74" t="s">
        <v>497</v>
      </c>
      <c r="G226" s="74" t="s">
        <v>497</v>
      </c>
      <c r="H226" s="79" t="str">
        <f>"'"&amp;IF(No.4＿区画状況一覧!K223="","",TRIM(No.4＿区画状況一覧!K223))&amp;"'"</f>
        <v>''</v>
      </c>
      <c r="I226" s="79" t="str">
        <f>"'"&amp;IF(No.4＿区画状況一覧!L223="","",TRIM(No.4＿区画状況一覧!L223))&amp;"'"</f>
        <v>''</v>
      </c>
      <c r="J226" s="79" t="str">
        <f>"'"&amp;IF(No.4＿区画状況一覧!I223="","",TRIM(No.4＿区画状況一覧!I223))&amp;"'"</f>
        <v>''</v>
      </c>
      <c r="K226" s="79" t="str">
        <f>"'"&amp;IF(No.4＿区画状況一覧!J223="","",TRIM(No.4＿区画状況一覧!J223))&amp;"'"</f>
        <v>''</v>
      </c>
      <c r="L226" s="42" t="str">
        <f>"'"&amp;IF(No.5＿契約者【データ】!AK222="",0,1)&amp;"'"</f>
        <v>'0'</v>
      </c>
      <c r="M226" s="78" t="str">
        <f>"'"&amp;IF(No.5＿契約者【データ】!AG222="","",IF(No.5＿契約者【データ】!E222=No.5＿契約者【データ】!AG222,"",No.5＿契約者【データ】!E222))&amp;"'"</f>
        <v>''</v>
      </c>
      <c r="N226" s="74" t="s">
        <v>497</v>
      </c>
      <c r="O226" s="49" t="str">
        <f t="shared" si="17"/>
        <v>'COMMON'</v>
      </c>
      <c r="P226" s="69" t="s">
        <v>449</v>
      </c>
      <c r="Q226" s="49" t="str">
        <f t="shared" si="18"/>
        <v>'COMMON'</v>
      </c>
      <c r="R226" s="49" t="str">
        <f t="shared" si="18"/>
        <v>'COMMON'</v>
      </c>
      <c r="S226" s="69" t="s">
        <v>449</v>
      </c>
      <c r="T226" s="49" t="str">
        <f t="shared" si="19"/>
        <v>'COMMON'</v>
      </c>
      <c r="U226" s="67"/>
      <c r="W226" s="70" t="str">
        <f t="shared" si="20"/>
        <v/>
      </c>
      <c r="X226" s="67"/>
      <c r="Y226" s="67"/>
      <c r="Z226" s="67"/>
      <c r="AA226" t="b">
        <f>INT(No.4＿区画状況一覧!E223)=INT(No.5＿契約者【データ】!E222)</f>
        <v>1</v>
      </c>
    </row>
    <row r="227" spans="1:27" ht="18" customHeight="1">
      <c r="A227" s="67"/>
      <c r="B227" s="49">
        <f t="shared" si="16"/>
        <v>221</v>
      </c>
      <c r="C227" s="73" t="str">
        <f>"'"&amp;プロジェクトデータ!$C$4&amp;"'"</f>
        <v>'80001'</v>
      </c>
      <c r="D227" s="42" t="str">
        <f>"'"&amp;TRIM(No.4＿区画状況一覧!E224)&amp;"'"</f>
        <v>''</v>
      </c>
      <c r="E227" s="78" t="s">
        <v>448</v>
      </c>
      <c r="F227" s="74" t="s">
        <v>497</v>
      </c>
      <c r="G227" s="74" t="s">
        <v>497</v>
      </c>
      <c r="H227" s="79" t="str">
        <f>"'"&amp;IF(No.4＿区画状況一覧!K224="","",TRIM(No.4＿区画状況一覧!K224))&amp;"'"</f>
        <v>''</v>
      </c>
      <c r="I227" s="79" t="str">
        <f>"'"&amp;IF(No.4＿区画状況一覧!L224="","",TRIM(No.4＿区画状況一覧!L224))&amp;"'"</f>
        <v>''</v>
      </c>
      <c r="J227" s="79" t="str">
        <f>"'"&amp;IF(No.4＿区画状況一覧!I224="","",TRIM(No.4＿区画状況一覧!I224))&amp;"'"</f>
        <v>''</v>
      </c>
      <c r="K227" s="79" t="str">
        <f>"'"&amp;IF(No.4＿区画状況一覧!J224="","",TRIM(No.4＿区画状況一覧!J224))&amp;"'"</f>
        <v>''</v>
      </c>
      <c r="L227" s="42" t="str">
        <f>"'"&amp;IF(No.5＿契約者【データ】!AK223="",0,1)&amp;"'"</f>
        <v>'0'</v>
      </c>
      <c r="M227" s="78" t="str">
        <f>"'"&amp;IF(No.5＿契約者【データ】!AG223="","",IF(No.5＿契約者【データ】!E223=No.5＿契約者【データ】!AG223,"",No.5＿契約者【データ】!E223))&amp;"'"</f>
        <v>''</v>
      </c>
      <c r="N227" s="74" t="s">
        <v>497</v>
      </c>
      <c r="O227" s="49" t="str">
        <f t="shared" si="17"/>
        <v>'COMMON'</v>
      </c>
      <c r="P227" s="69" t="s">
        <v>449</v>
      </c>
      <c r="Q227" s="49" t="str">
        <f t="shared" si="18"/>
        <v>'COMMON'</v>
      </c>
      <c r="R227" s="49" t="str">
        <f t="shared" si="18"/>
        <v>'COMMON'</v>
      </c>
      <c r="S227" s="69" t="s">
        <v>449</v>
      </c>
      <c r="T227" s="49" t="str">
        <f t="shared" si="19"/>
        <v>'COMMON'</v>
      </c>
      <c r="U227" s="67"/>
      <c r="W227" s="70" t="str">
        <f t="shared" si="20"/>
        <v/>
      </c>
      <c r="X227" s="67"/>
      <c r="Y227" s="67"/>
      <c r="Z227" s="67"/>
      <c r="AA227" t="b">
        <f>INT(No.4＿区画状況一覧!E224)=INT(No.5＿契約者【データ】!E223)</f>
        <v>1</v>
      </c>
    </row>
    <row r="228" spans="1:27" ht="18" customHeight="1">
      <c r="A228" s="67"/>
      <c r="B228" s="49">
        <f t="shared" si="16"/>
        <v>222</v>
      </c>
      <c r="C228" s="73" t="str">
        <f>"'"&amp;プロジェクトデータ!$C$4&amp;"'"</f>
        <v>'80001'</v>
      </c>
      <c r="D228" s="42" t="str">
        <f>"'"&amp;TRIM(No.4＿区画状況一覧!E225)&amp;"'"</f>
        <v>''</v>
      </c>
      <c r="E228" s="78" t="s">
        <v>448</v>
      </c>
      <c r="F228" s="74" t="s">
        <v>497</v>
      </c>
      <c r="G228" s="74" t="s">
        <v>497</v>
      </c>
      <c r="H228" s="79" t="str">
        <f>"'"&amp;IF(No.4＿区画状況一覧!K225="","",TRIM(No.4＿区画状況一覧!K225))&amp;"'"</f>
        <v>''</v>
      </c>
      <c r="I228" s="79" t="str">
        <f>"'"&amp;IF(No.4＿区画状況一覧!L225="","",TRIM(No.4＿区画状況一覧!L225))&amp;"'"</f>
        <v>''</v>
      </c>
      <c r="J228" s="79" t="str">
        <f>"'"&amp;IF(No.4＿区画状況一覧!I225="","",TRIM(No.4＿区画状況一覧!I225))&amp;"'"</f>
        <v>''</v>
      </c>
      <c r="K228" s="79" t="str">
        <f>"'"&amp;IF(No.4＿区画状況一覧!J225="","",TRIM(No.4＿区画状況一覧!J225))&amp;"'"</f>
        <v>''</v>
      </c>
      <c r="L228" s="42" t="str">
        <f>"'"&amp;IF(No.5＿契約者【データ】!AK224="",0,1)&amp;"'"</f>
        <v>'0'</v>
      </c>
      <c r="M228" s="78" t="str">
        <f>"'"&amp;IF(No.5＿契約者【データ】!AG224="","",IF(No.5＿契約者【データ】!E224=No.5＿契約者【データ】!AG224,"",No.5＿契約者【データ】!E224))&amp;"'"</f>
        <v>''</v>
      </c>
      <c r="N228" s="74" t="s">
        <v>497</v>
      </c>
      <c r="O228" s="49" t="str">
        <f t="shared" si="17"/>
        <v>'COMMON'</v>
      </c>
      <c r="P228" s="69" t="s">
        <v>449</v>
      </c>
      <c r="Q228" s="49" t="str">
        <f t="shared" si="18"/>
        <v>'COMMON'</v>
      </c>
      <c r="R228" s="49" t="str">
        <f t="shared" si="18"/>
        <v>'COMMON'</v>
      </c>
      <c r="S228" s="69" t="s">
        <v>449</v>
      </c>
      <c r="T228" s="49" t="str">
        <f t="shared" si="19"/>
        <v>'COMMON'</v>
      </c>
      <c r="U228" s="67"/>
      <c r="W228" s="70" t="str">
        <f t="shared" si="20"/>
        <v/>
      </c>
      <c r="X228" s="67"/>
      <c r="Y228" s="67"/>
      <c r="Z228" s="67"/>
      <c r="AA228" t="b">
        <f>INT(No.4＿区画状況一覧!E225)=INT(No.5＿契約者【データ】!E224)</f>
        <v>1</v>
      </c>
    </row>
    <row r="229" spans="1:27" ht="18" customHeight="1">
      <c r="A229" s="67"/>
      <c r="B229" s="49">
        <f t="shared" si="16"/>
        <v>223</v>
      </c>
      <c r="C229" s="73" t="str">
        <f>"'"&amp;プロジェクトデータ!$C$4&amp;"'"</f>
        <v>'80001'</v>
      </c>
      <c r="D229" s="42" t="str">
        <f>"'"&amp;TRIM(No.4＿区画状況一覧!E226)&amp;"'"</f>
        <v>''</v>
      </c>
      <c r="E229" s="78" t="s">
        <v>448</v>
      </c>
      <c r="F229" s="74" t="s">
        <v>497</v>
      </c>
      <c r="G229" s="74" t="s">
        <v>497</v>
      </c>
      <c r="H229" s="79" t="str">
        <f>"'"&amp;IF(No.4＿区画状況一覧!K226="","",TRIM(No.4＿区画状況一覧!K226))&amp;"'"</f>
        <v>''</v>
      </c>
      <c r="I229" s="79" t="str">
        <f>"'"&amp;IF(No.4＿区画状況一覧!L226="","",TRIM(No.4＿区画状況一覧!L226))&amp;"'"</f>
        <v>''</v>
      </c>
      <c r="J229" s="79" t="str">
        <f>"'"&amp;IF(No.4＿区画状況一覧!I226="","",TRIM(No.4＿区画状況一覧!I226))&amp;"'"</f>
        <v>''</v>
      </c>
      <c r="K229" s="79" t="str">
        <f>"'"&amp;IF(No.4＿区画状況一覧!J226="","",TRIM(No.4＿区画状況一覧!J226))&amp;"'"</f>
        <v>''</v>
      </c>
      <c r="L229" s="42" t="str">
        <f>"'"&amp;IF(No.5＿契約者【データ】!AK225="",0,1)&amp;"'"</f>
        <v>'0'</v>
      </c>
      <c r="M229" s="78" t="str">
        <f>"'"&amp;IF(No.5＿契約者【データ】!AG225="","",IF(No.5＿契約者【データ】!E225=No.5＿契約者【データ】!AG225,"",No.5＿契約者【データ】!E225))&amp;"'"</f>
        <v>''</v>
      </c>
      <c r="N229" s="74" t="s">
        <v>497</v>
      </c>
      <c r="O229" s="49" t="str">
        <f t="shared" si="17"/>
        <v>'COMMON'</v>
      </c>
      <c r="P229" s="69" t="s">
        <v>449</v>
      </c>
      <c r="Q229" s="49" t="str">
        <f t="shared" si="18"/>
        <v>'COMMON'</v>
      </c>
      <c r="R229" s="49" t="str">
        <f t="shared" si="18"/>
        <v>'COMMON'</v>
      </c>
      <c r="S229" s="69" t="s">
        <v>449</v>
      </c>
      <c r="T229" s="49" t="str">
        <f t="shared" si="19"/>
        <v>'COMMON'</v>
      </c>
      <c r="U229" s="67"/>
      <c r="W229" s="70" t="str">
        <f t="shared" si="20"/>
        <v/>
      </c>
      <c r="X229" s="67"/>
      <c r="Y229" s="67"/>
      <c r="Z229" s="67"/>
      <c r="AA229" t="b">
        <f>INT(No.4＿区画状況一覧!E226)=INT(No.5＿契約者【データ】!E225)</f>
        <v>1</v>
      </c>
    </row>
    <row r="230" spans="1:27" ht="18" customHeight="1">
      <c r="A230" s="67"/>
      <c r="B230" s="49">
        <f t="shared" si="16"/>
        <v>224</v>
      </c>
      <c r="C230" s="73" t="str">
        <f>"'"&amp;プロジェクトデータ!$C$4&amp;"'"</f>
        <v>'80001'</v>
      </c>
      <c r="D230" s="42" t="str">
        <f>"'"&amp;TRIM(No.4＿区画状況一覧!E227)&amp;"'"</f>
        <v>''</v>
      </c>
      <c r="E230" s="78" t="s">
        <v>448</v>
      </c>
      <c r="F230" s="74" t="s">
        <v>497</v>
      </c>
      <c r="G230" s="74" t="s">
        <v>497</v>
      </c>
      <c r="H230" s="79" t="str">
        <f>"'"&amp;IF(No.4＿区画状況一覧!K227="","",TRIM(No.4＿区画状況一覧!K227))&amp;"'"</f>
        <v>''</v>
      </c>
      <c r="I230" s="79" t="str">
        <f>"'"&amp;IF(No.4＿区画状況一覧!L227="","",TRIM(No.4＿区画状況一覧!L227))&amp;"'"</f>
        <v>''</v>
      </c>
      <c r="J230" s="79" t="str">
        <f>"'"&amp;IF(No.4＿区画状況一覧!I227="","",TRIM(No.4＿区画状況一覧!I227))&amp;"'"</f>
        <v>''</v>
      </c>
      <c r="K230" s="79" t="str">
        <f>"'"&amp;IF(No.4＿区画状況一覧!J227="","",TRIM(No.4＿区画状況一覧!J227))&amp;"'"</f>
        <v>''</v>
      </c>
      <c r="L230" s="42" t="str">
        <f>"'"&amp;IF(No.5＿契約者【データ】!AK226="",0,1)&amp;"'"</f>
        <v>'0'</v>
      </c>
      <c r="M230" s="78" t="str">
        <f>"'"&amp;IF(No.5＿契約者【データ】!AG226="","",IF(No.5＿契約者【データ】!E226=No.5＿契約者【データ】!AG226,"",No.5＿契約者【データ】!E226))&amp;"'"</f>
        <v>''</v>
      </c>
      <c r="N230" s="74" t="s">
        <v>497</v>
      </c>
      <c r="O230" s="49" t="str">
        <f t="shared" si="17"/>
        <v>'COMMON'</v>
      </c>
      <c r="P230" s="69" t="s">
        <v>449</v>
      </c>
      <c r="Q230" s="49" t="str">
        <f t="shared" si="18"/>
        <v>'COMMON'</v>
      </c>
      <c r="R230" s="49" t="str">
        <f t="shared" si="18"/>
        <v>'COMMON'</v>
      </c>
      <c r="S230" s="69" t="s">
        <v>449</v>
      </c>
      <c r="T230" s="49" t="str">
        <f t="shared" si="19"/>
        <v>'COMMON'</v>
      </c>
      <c r="U230" s="67"/>
      <c r="W230" s="70" t="str">
        <f t="shared" si="20"/>
        <v/>
      </c>
      <c r="X230" s="67"/>
      <c r="Y230" s="67"/>
      <c r="Z230" s="67"/>
      <c r="AA230" t="b">
        <f>INT(No.4＿区画状況一覧!E227)=INT(No.5＿契約者【データ】!E226)</f>
        <v>1</v>
      </c>
    </row>
    <row r="231" spans="1:27" ht="18" customHeight="1">
      <c r="A231" s="67"/>
      <c r="B231" s="49">
        <f t="shared" si="16"/>
        <v>225</v>
      </c>
      <c r="C231" s="73" t="str">
        <f>"'"&amp;プロジェクトデータ!$C$4&amp;"'"</f>
        <v>'80001'</v>
      </c>
      <c r="D231" s="42" t="str">
        <f>"'"&amp;TRIM(No.4＿区画状況一覧!E228)&amp;"'"</f>
        <v>''</v>
      </c>
      <c r="E231" s="78" t="s">
        <v>448</v>
      </c>
      <c r="F231" s="74" t="s">
        <v>497</v>
      </c>
      <c r="G231" s="74" t="s">
        <v>497</v>
      </c>
      <c r="H231" s="79" t="str">
        <f>"'"&amp;IF(No.4＿区画状況一覧!K228="","",TRIM(No.4＿区画状況一覧!K228))&amp;"'"</f>
        <v>''</v>
      </c>
      <c r="I231" s="79" t="str">
        <f>"'"&amp;IF(No.4＿区画状況一覧!L228="","",TRIM(No.4＿区画状況一覧!L228))&amp;"'"</f>
        <v>''</v>
      </c>
      <c r="J231" s="79" t="str">
        <f>"'"&amp;IF(No.4＿区画状況一覧!I228="","",TRIM(No.4＿区画状況一覧!I228))&amp;"'"</f>
        <v>''</v>
      </c>
      <c r="K231" s="79" t="str">
        <f>"'"&amp;IF(No.4＿区画状況一覧!J228="","",TRIM(No.4＿区画状況一覧!J228))&amp;"'"</f>
        <v>''</v>
      </c>
      <c r="L231" s="42" t="str">
        <f>"'"&amp;IF(No.5＿契約者【データ】!AK227="",0,1)&amp;"'"</f>
        <v>'0'</v>
      </c>
      <c r="M231" s="78" t="str">
        <f>"'"&amp;IF(No.5＿契約者【データ】!AG227="","",IF(No.5＿契約者【データ】!E227=No.5＿契約者【データ】!AG227,"",No.5＿契約者【データ】!E227))&amp;"'"</f>
        <v>''</v>
      </c>
      <c r="N231" s="74" t="s">
        <v>497</v>
      </c>
      <c r="O231" s="49" t="str">
        <f t="shared" si="17"/>
        <v>'COMMON'</v>
      </c>
      <c r="P231" s="69" t="s">
        <v>449</v>
      </c>
      <c r="Q231" s="49" t="str">
        <f t="shared" si="18"/>
        <v>'COMMON'</v>
      </c>
      <c r="R231" s="49" t="str">
        <f t="shared" si="18"/>
        <v>'COMMON'</v>
      </c>
      <c r="S231" s="69" t="s">
        <v>449</v>
      </c>
      <c r="T231" s="49" t="str">
        <f t="shared" si="19"/>
        <v>'COMMON'</v>
      </c>
      <c r="U231" s="67"/>
      <c r="W231" s="70" t="str">
        <f t="shared" si="20"/>
        <v/>
      </c>
      <c r="X231" s="67"/>
      <c r="Y231" s="67"/>
      <c r="Z231" s="67"/>
      <c r="AA231" t="b">
        <f>INT(No.4＿区画状況一覧!E228)=INT(No.5＿契約者【データ】!E227)</f>
        <v>1</v>
      </c>
    </row>
    <row r="232" spans="1:27" ht="18" customHeight="1">
      <c r="A232" s="67"/>
      <c r="B232" s="49">
        <f t="shared" si="16"/>
        <v>226</v>
      </c>
      <c r="C232" s="73" t="str">
        <f>"'"&amp;プロジェクトデータ!$C$4&amp;"'"</f>
        <v>'80001'</v>
      </c>
      <c r="D232" s="42" t="str">
        <f>"'"&amp;TRIM(No.4＿区画状況一覧!E229)&amp;"'"</f>
        <v>''</v>
      </c>
      <c r="E232" s="78" t="s">
        <v>448</v>
      </c>
      <c r="F232" s="74" t="s">
        <v>497</v>
      </c>
      <c r="G232" s="74" t="s">
        <v>497</v>
      </c>
      <c r="H232" s="79" t="str">
        <f>"'"&amp;IF(No.4＿区画状況一覧!K229="","",TRIM(No.4＿区画状況一覧!K229))&amp;"'"</f>
        <v>''</v>
      </c>
      <c r="I232" s="79" t="str">
        <f>"'"&amp;IF(No.4＿区画状況一覧!L229="","",TRIM(No.4＿区画状況一覧!L229))&amp;"'"</f>
        <v>''</v>
      </c>
      <c r="J232" s="79" t="str">
        <f>"'"&amp;IF(No.4＿区画状況一覧!I229="","",TRIM(No.4＿区画状況一覧!I229))&amp;"'"</f>
        <v>''</v>
      </c>
      <c r="K232" s="79" t="str">
        <f>"'"&amp;IF(No.4＿区画状況一覧!J229="","",TRIM(No.4＿区画状況一覧!J229))&amp;"'"</f>
        <v>''</v>
      </c>
      <c r="L232" s="42" t="str">
        <f>"'"&amp;IF(No.5＿契約者【データ】!AK228="",0,1)&amp;"'"</f>
        <v>'0'</v>
      </c>
      <c r="M232" s="78" t="str">
        <f>"'"&amp;IF(No.5＿契約者【データ】!AG228="","",IF(No.5＿契約者【データ】!E228=No.5＿契約者【データ】!AG228,"",No.5＿契約者【データ】!E228))&amp;"'"</f>
        <v>''</v>
      </c>
      <c r="N232" s="74" t="s">
        <v>497</v>
      </c>
      <c r="O232" s="49" t="str">
        <f t="shared" si="17"/>
        <v>'COMMON'</v>
      </c>
      <c r="P232" s="69" t="s">
        <v>449</v>
      </c>
      <c r="Q232" s="49" t="str">
        <f t="shared" si="18"/>
        <v>'COMMON'</v>
      </c>
      <c r="R232" s="49" t="str">
        <f t="shared" si="18"/>
        <v>'COMMON'</v>
      </c>
      <c r="S232" s="69" t="s">
        <v>449</v>
      </c>
      <c r="T232" s="49" t="str">
        <f t="shared" si="19"/>
        <v>'COMMON'</v>
      </c>
      <c r="U232" s="67"/>
      <c r="W232" s="70" t="str">
        <f t="shared" si="20"/>
        <v/>
      </c>
      <c r="X232" s="67"/>
      <c r="Y232" s="67"/>
      <c r="Z232" s="67"/>
      <c r="AA232" t="b">
        <f>INT(No.4＿区画状況一覧!E229)=INT(No.5＿契約者【データ】!E228)</f>
        <v>1</v>
      </c>
    </row>
    <row r="233" spans="1:27" ht="18" customHeight="1">
      <c r="A233" s="67"/>
      <c r="B233" s="49">
        <f t="shared" si="16"/>
        <v>227</v>
      </c>
      <c r="C233" s="73" t="str">
        <f>"'"&amp;プロジェクトデータ!$C$4&amp;"'"</f>
        <v>'80001'</v>
      </c>
      <c r="D233" s="42" t="str">
        <f>"'"&amp;TRIM(No.4＿区画状況一覧!E230)&amp;"'"</f>
        <v>''</v>
      </c>
      <c r="E233" s="78" t="s">
        <v>448</v>
      </c>
      <c r="F233" s="74" t="s">
        <v>497</v>
      </c>
      <c r="G233" s="74" t="s">
        <v>497</v>
      </c>
      <c r="H233" s="79" t="str">
        <f>"'"&amp;IF(No.4＿区画状況一覧!K230="","",TRIM(No.4＿区画状況一覧!K230))&amp;"'"</f>
        <v>''</v>
      </c>
      <c r="I233" s="79" t="str">
        <f>"'"&amp;IF(No.4＿区画状況一覧!L230="","",TRIM(No.4＿区画状況一覧!L230))&amp;"'"</f>
        <v>''</v>
      </c>
      <c r="J233" s="79" t="str">
        <f>"'"&amp;IF(No.4＿区画状況一覧!I230="","",TRIM(No.4＿区画状況一覧!I230))&amp;"'"</f>
        <v>''</v>
      </c>
      <c r="K233" s="79" t="str">
        <f>"'"&amp;IF(No.4＿区画状況一覧!J230="","",TRIM(No.4＿区画状況一覧!J230))&amp;"'"</f>
        <v>''</v>
      </c>
      <c r="L233" s="42" t="str">
        <f>"'"&amp;IF(No.5＿契約者【データ】!AK229="",0,1)&amp;"'"</f>
        <v>'0'</v>
      </c>
      <c r="M233" s="78" t="str">
        <f>"'"&amp;IF(No.5＿契約者【データ】!AG229="","",IF(No.5＿契約者【データ】!E229=No.5＿契約者【データ】!AG229,"",No.5＿契約者【データ】!E229))&amp;"'"</f>
        <v>''</v>
      </c>
      <c r="N233" s="74" t="s">
        <v>497</v>
      </c>
      <c r="O233" s="49" t="str">
        <f t="shared" si="17"/>
        <v>'COMMON'</v>
      </c>
      <c r="P233" s="69" t="s">
        <v>449</v>
      </c>
      <c r="Q233" s="49" t="str">
        <f t="shared" si="18"/>
        <v>'COMMON'</v>
      </c>
      <c r="R233" s="49" t="str">
        <f t="shared" si="18"/>
        <v>'COMMON'</v>
      </c>
      <c r="S233" s="69" t="s">
        <v>449</v>
      </c>
      <c r="T233" s="49" t="str">
        <f t="shared" si="19"/>
        <v>'COMMON'</v>
      </c>
      <c r="U233" s="67"/>
      <c r="W233" s="70" t="str">
        <f t="shared" si="20"/>
        <v/>
      </c>
      <c r="X233" s="67"/>
      <c r="Y233" s="67"/>
      <c r="Z233" s="67"/>
      <c r="AA233" t="b">
        <f>INT(No.4＿区画状況一覧!E230)=INT(No.5＿契約者【データ】!E229)</f>
        <v>1</v>
      </c>
    </row>
    <row r="234" spans="1:27" ht="18" customHeight="1">
      <c r="A234" s="67"/>
      <c r="B234" s="49">
        <f t="shared" si="16"/>
        <v>228</v>
      </c>
      <c r="C234" s="73" t="str">
        <f>"'"&amp;プロジェクトデータ!$C$4&amp;"'"</f>
        <v>'80001'</v>
      </c>
      <c r="D234" s="42" t="str">
        <f>"'"&amp;TRIM(No.4＿区画状況一覧!E231)&amp;"'"</f>
        <v>''</v>
      </c>
      <c r="E234" s="78" t="s">
        <v>448</v>
      </c>
      <c r="F234" s="74" t="s">
        <v>497</v>
      </c>
      <c r="G234" s="74" t="s">
        <v>497</v>
      </c>
      <c r="H234" s="79" t="str">
        <f>"'"&amp;IF(No.4＿区画状況一覧!K231="","",TRIM(No.4＿区画状況一覧!K231))&amp;"'"</f>
        <v>''</v>
      </c>
      <c r="I234" s="79" t="str">
        <f>"'"&amp;IF(No.4＿区画状況一覧!L231="","",TRIM(No.4＿区画状況一覧!L231))&amp;"'"</f>
        <v>''</v>
      </c>
      <c r="J234" s="79" t="str">
        <f>"'"&amp;IF(No.4＿区画状況一覧!I231="","",TRIM(No.4＿区画状況一覧!I231))&amp;"'"</f>
        <v>''</v>
      </c>
      <c r="K234" s="79" t="str">
        <f>"'"&amp;IF(No.4＿区画状況一覧!J231="","",TRIM(No.4＿区画状況一覧!J231))&amp;"'"</f>
        <v>''</v>
      </c>
      <c r="L234" s="42" t="str">
        <f>"'"&amp;IF(No.5＿契約者【データ】!AK230="",0,1)&amp;"'"</f>
        <v>'0'</v>
      </c>
      <c r="M234" s="78" t="str">
        <f>"'"&amp;IF(No.5＿契約者【データ】!AG230="","",IF(No.5＿契約者【データ】!E230=No.5＿契約者【データ】!AG230,"",No.5＿契約者【データ】!E230))&amp;"'"</f>
        <v>''</v>
      </c>
      <c r="N234" s="74" t="s">
        <v>497</v>
      </c>
      <c r="O234" s="49" t="str">
        <f t="shared" si="17"/>
        <v>'COMMON'</v>
      </c>
      <c r="P234" s="69" t="s">
        <v>449</v>
      </c>
      <c r="Q234" s="49" t="str">
        <f t="shared" si="18"/>
        <v>'COMMON'</v>
      </c>
      <c r="R234" s="49" t="str">
        <f t="shared" si="18"/>
        <v>'COMMON'</v>
      </c>
      <c r="S234" s="69" t="s">
        <v>449</v>
      </c>
      <c r="T234" s="49" t="str">
        <f t="shared" si="19"/>
        <v>'COMMON'</v>
      </c>
      <c r="U234" s="67"/>
      <c r="W234" s="70" t="str">
        <f t="shared" si="20"/>
        <v/>
      </c>
      <c r="X234" s="67"/>
      <c r="Y234" s="67"/>
      <c r="Z234" s="67"/>
      <c r="AA234" t="b">
        <f>INT(No.4＿区画状況一覧!E231)=INT(No.5＿契約者【データ】!E230)</f>
        <v>1</v>
      </c>
    </row>
    <row r="235" spans="1:27" ht="18" customHeight="1">
      <c r="A235" s="67"/>
      <c r="B235" s="49">
        <f t="shared" si="16"/>
        <v>229</v>
      </c>
      <c r="C235" s="73" t="str">
        <f>"'"&amp;プロジェクトデータ!$C$4&amp;"'"</f>
        <v>'80001'</v>
      </c>
      <c r="D235" s="42" t="str">
        <f>"'"&amp;TRIM(No.4＿区画状況一覧!E232)&amp;"'"</f>
        <v>''</v>
      </c>
      <c r="E235" s="78" t="s">
        <v>448</v>
      </c>
      <c r="F235" s="74" t="s">
        <v>497</v>
      </c>
      <c r="G235" s="74" t="s">
        <v>497</v>
      </c>
      <c r="H235" s="79" t="str">
        <f>"'"&amp;IF(No.4＿区画状況一覧!K232="","",TRIM(No.4＿区画状況一覧!K232))&amp;"'"</f>
        <v>''</v>
      </c>
      <c r="I235" s="79" t="str">
        <f>"'"&amp;IF(No.4＿区画状況一覧!L232="","",TRIM(No.4＿区画状況一覧!L232))&amp;"'"</f>
        <v>''</v>
      </c>
      <c r="J235" s="79" t="str">
        <f>"'"&amp;IF(No.4＿区画状況一覧!I232="","",TRIM(No.4＿区画状況一覧!I232))&amp;"'"</f>
        <v>''</v>
      </c>
      <c r="K235" s="79" t="str">
        <f>"'"&amp;IF(No.4＿区画状況一覧!J232="","",TRIM(No.4＿区画状況一覧!J232))&amp;"'"</f>
        <v>''</v>
      </c>
      <c r="L235" s="42" t="str">
        <f>"'"&amp;IF(No.5＿契約者【データ】!AK231="",0,1)&amp;"'"</f>
        <v>'0'</v>
      </c>
      <c r="M235" s="78" t="str">
        <f>"'"&amp;IF(No.5＿契約者【データ】!AG231="","",IF(No.5＿契約者【データ】!E231=No.5＿契約者【データ】!AG231,"",No.5＿契約者【データ】!E231))&amp;"'"</f>
        <v>''</v>
      </c>
      <c r="N235" s="74" t="s">
        <v>497</v>
      </c>
      <c r="O235" s="49" t="str">
        <f t="shared" si="17"/>
        <v>'COMMON'</v>
      </c>
      <c r="P235" s="69" t="s">
        <v>449</v>
      </c>
      <c r="Q235" s="49" t="str">
        <f t="shared" si="18"/>
        <v>'COMMON'</v>
      </c>
      <c r="R235" s="49" t="str">
        <f t="shared" si="18"/>
        <v>'COMMON'</v>
      </c>
      <c r="S235" s="69" t="s">
        <v>449</v>
      </c>
      <c r="T235" s="49" t="str">
        <f t="shared" si="19"/>
        <v>'COMMON'</v>
      </c>
      <c r="U235" s="67"/>
      <c r="W235" s="70" t="str">
        <f t="shared" si="20"/>
        <v/>
      </c>
      <c r="X235" s="67"/>
      <c r="Y235" s="67"/>
      <c r="Z235" s="67"/>
      <c r="AA235" t="b">
        <f>INT(No.4＿区画状況一覧!E232)=INT(No.5＿契約者【データ】!E231)</f>
        <v>1</v>
      </c>
    </row>
    <row r="236" spans="1:27" ht="18" customHeight="1">
      <c r="A236" s="67"/>
      <c r="B236" s="49">
        <f t="shared" si="16"/>
        <v>230</v>
      </c>
      <c r="C236" s="73" t="str">
        <f>"'"&amp;プロジェクトデータ!$C$4&amp;"'"</f>
        <v>'80001'</v>
      </c>
      <c r="D236" s="42" t="str">
        <f>"'"&amp;TRIM(No.4＿区画状況一覧!E233)&amp;"'"</f>
        <v>''</v>
      </c>
      <c r="E236" s="78" t="s">
        <v>448</v>
      </c>
      <c r="F236" s="74" t="s">
        <v>497</v>
      </c>
      <c r="G236" s="74" t="s">
        <v>497</v>
      </c>
      <c r="H236" s="79" t="str">
        <f>"'"&amp;IF(No.4＿区画状況一覧!K233="","",TRIM(No.4＿区画状況一覧!K233))&amp;"'"</f>
        <v>''</v>
      </c>
      <c r="I236" s="79" t="str">
        <f>"'"&amp;IF(No.4＿区画状況一覧!L233="","",TRIM(No.4＿区画状況一覧!L233))&amp;"'"</f>
        <v>''</v>
      </c>
      <c r="J236" s="79" t="str">
        <f>"'"&amp;IF(No.4＿区画状況一覧!I233="","",TRIM(No.4＿区画状況一覧!I233))&amp;"'"</f>
        <v>''</v>
      </c>
      <c r="K236" s="79" t="str">
        <f>"'"&amp;IF(No.4＿区画状況一覧!J233="","",TRIM(No.4＿区画状況一覧!J233))&amp;"'"</f>
        <v>''</v>
      </c>
      <c r="L236" s="42" t="str">
        <f>"'"&amp;IF(No.5＿契約者【データ】!AK232="",0,1)&amp;"'"</f>
        <v>'0'</v>
      </c>
      <c r="M236" s="78" t="str">
        <f>"'"&amp;IF(No.5＿契約者【データ】!AG232="","",IF(No.5＿契約者【データ】!E232=No.5＿契約者【データ】!AG232,"",No.5＿契約者【データ】!E232))&amp;"'"</f>
        <v>''</v>
      </c>
      <c r="N236" s="74" t="s">
        <v>497</v>
      </c>
      <c r="O236" s="49" t="str">
        <f t="shared" si="17"/>
        <v>'COMMON'</v>
      </c>
      <c r="P236" s="69" t="s">
        <v>449</v>
      </c>
      <c r="Q236" s="49" t="str">
        <f t="shared" si="18"/>
        <v>'COMMON'</v>
      </c>
      <c r="R236" s="49" t="str">
        <f t="shared" si="18"/>
        <v>'COMMON'</v>
      </c>
      <c r="S236" s="69" t="s">
        <v>449</v>
      </c>
      <c r="T236" s="49" t="str">
        <f t="shared" si="19"/>
        <v>'COMMON'</v>
      </c>
      <c r="U236" s="67"/>
      <c r="W236" s="70" t="str">
        <f t="shared" si="20"/>
        <v/>
      </c>
      <c r="X236" s="67"/>
      <c r="Y236" s="67"/>
      <c r="Z236" s="67"/>
      <c r="AA236" t="b">
        <f>INT(No.4＿区画状況一覧!E233)=INT(No.5＿契約者【データ】!E232)</f>
        <v>1</v>
      </c>
    </row>
    <row r="237" spans="1:27" ht="18" customHeight="1">
      <c r="A237" s="67"/>
      <c r="B237" s="49">
        <f t="shared" si="16"/>
        <v>231</v>
      </c>
      <c r="C237" s="73" t="str">
        <f>"'"&amp;プロジェクトデータ!$C$4&amp;"'"</f>
        <v>'80001'</v>
      </c>
      <c r="D237" s="42" t="str">
        <f>"'"&amp;TRIM(No.4＿区画状況一覧!E234)&amp;"'"</f>
        <v>''</v>
      </c>
      <c r="E237" s="78" t="s">
        <v>448</v>
      </c>
      <c r="F237" s="74" t="s">
        <v>497</v>
      </c>
      <c r="G237" s="74" t="s">
        <v>497</v>
      </c>
      <c r="H237" s="79" t="str">
        <f>"'"&amp;IF(No.4＿区画状況一覧!K234="","",TRIM(No.4＿区画状況一覧!K234))&amp;"'"</f>
        <v>''</v>
      </c>
      <c r="I237" s="79" t="str">
        <f>"'"&amp;IF(No.4＿区画状況一覧!L234="","",TRIM(No.4＿区画状況一覧!L234))&amp;"'"</f>
        <v>''</v>
      </c>
      <c r="J237" s="79" t="str">
        <f>"'"&amp;IF(No.4＿区画状況一覧!I234="","",TRIM(No.4＿区画状況一覧!I234))&amp;"'"</f>
        <v>''</v>
      </c>
      <c r="K237" s="79" t="str">
        <f>"'"&amp;IF(No.4＿区画状況一覧!J234="","",TRIM(No.4＿区画状況一覧!J234))&amp;"'"</f>
        <v>''</v>
      </c>
      <c r="L237" s="42" t="str">
        <f>"'"&amp;IF(No.5＿契約者【データ】!AK233="",0,1)&amp;"'"</f>
        <v>'0'</v>
      </c>
      <c r="M237" s="78" t="str">
        <f>"'"&amp;IF(No.5＿契約者【データ】!AG233="","",IF(No.5＿契約者【データ】!E233=No.5＿契約者【データ】!AG233,"",No.5＿契約者【データ】!E233))&amp;"'"</f>
        <v>''</v>
      </c>
      <c r="N237" s="74" t="s">
        <v>497</v>
      </c>
      <c r="O237" s="49" t="str">
        <f t="shared" si="17"/>
        <v>'COMMON'</v>
      </c>
      <c r="P237" s="69" t="s">
        <v>449</v>
      </c>
      <c r="Q237" s="49" t="str">
        <f t="shared" si="18"/>
        <v>'COMMON'</v>
      </c>
      <c r="R237" s="49" t="str">
        <f t="shared" si="18"/>
        <v>'COMMON'</v>
      </c>
      <c r="S237" s="69" t="s">
        <v>449</v>
      </c>
      <c r="T237" s="49" t="str">
        <f t="shared" si="19"/>
        <v>'COMMON'</v>
      </c>
      <c r="U237" s="67"/>
      <c r="W237" s="70" t="str">
        <f t="shared" si="20"/>
        <v/>
      </c>
      <c r="X237" s="67"/>
      <c r="Y237" s="67"/>
      <c r="Z237" s="67"/>
      <c r="AA237" t="b">
        <f>INT(No.4＿区画状況一覧!E234)=INT(No.5＿契約者【データ】!E233)</f>
        <v>1</v>
      </c>
    </row>
    <row r="238" spans="1:27" ht="18" customHeight="1">
      <c r="A238" s="67"/>
      <c r="B238" s="49">
        <f t="shared" si="16"/>
        <v>232</v>
      </c>
      <c r="C238" s="73" t="str">
        <f>"'"&amp;プロジェクトデータ!$C$4&amp;"'"</f>
        <v>'80001'</v>
      </c>
      <c r="D238" s="42" t="str">
        <f>"'"&amp;TRIM(No.4＿区画状況一覧!E235)&amp;"'"</f>
        <v>''</v>
      </c>
      <c r="E238" s="78" t="s">
        <v>448</v>
      </c>
      <c r="F238" s="74" t="s">
        <v>497</v>
      </c>
      <c r="G238" s="74" t="s">
        <v>497</v>
      </c>
      <c r="H238" s="79" t="str">
        <f>"'"&amp;IF(No.4＿区画状況一覧!K235="","",TRIM(No.4＿区画状況一覧!K235))&amp;"'"</f>
        <v>''</v>
      </c>
      <c r="I238" s="79" t="str">
        <f>"'"&amp;IF(No.4＿区画状況一覧!L235="","",TRIM(No.4＿区画状況一覧!L235))&amp;"'"</f>
        <v>''</v>
      </c>
      <c r="J238" s="79" t="str">
        <f>"'"&amp;IF(No.4＿区画状況一覧!I235="","",TRIM(No.4＿区画状況一覧!I235))&amp;"'"</f>
        <v>''</v>
      </c>
      <c r="K238" s="79" t="str">
        <f>"'"&amp;IF(No.4＿区画状況一覧!J235="","",TRIM(No.4＿区画状況一覧!J235))&amp;"'"</f>
        <v>''</v>
      </c>
      <c r="L238" s="42" t="str">
        <f>"'"&amp;IF(No.5＿契約者【データ】!AK234="",0,1)&amp;"'"</f>
        <v>'0'</v>
      </c>
      <c r="M238" s="78" t="str">
        <f>"'"&amp;IF(No.5＿契約者【データ】!AG234="","",IF(No.5＿契約者【データ】!E234=No.5＿契約者【データ】!AG234,"",No.5＿契約者【データ】!E234))&amp;"'"</f>
        <v>''</v>
      </c>
      <c r="N238" s="74" t="s">
        <v>497</v>
      </c>
      <c r="O238" s="49" t="str">
        <f t="shared" si="17"/>
        <v>'COMMON'</v>
      </c>
      <c r="P238" s="69" t="s">
        <v>449</v>
      </c>
      <c r="Q238" s="49" t="str">
        <f t="shared" si="18"/>
        <v>'COMMON'</v>
      </c>
      <c r="R238" s="49" t="str">
        <f t="shared" si="18"/>
        <v>'COMMON'</v>
      </c>
      <c r="S238" s="69" t="s">
        <v>449</v>
      </c>
      <c r="T238" s="49" t="str">
        <f t="shared" si="19"/>
        <v>'COMMON'</v>
      </c>
      <c r="U238" s="67"/>
      <c r="W238" s="70" t="str">
        <f t="shared" si="20"/>
        <v/>
      </c>
      <c r="X238" s="67"/>
      <c r="Y238" s="67"/>
      <c r="Z238" s="67"/>
      <c r="AA238" t="b">
        <f>INT(No.4＿区画状況一覧!E235)=INT(No.5＿契約者【データ】!E234)</f>
        <v>1</v>
      </c>
    </row>
    <row r="239" spans="1:27" ht="18" customHeight="1">
      <c r="A239" s="67"/>
      <c r="B239" s="49">
        <f t="shared" si="16"/>
        <v>233</v>
      </c>
      <c r="C239" s="73" t="str">
        <f>"'"&amp;プロジェクトデータ!$C$4&amp;"'"</f>
        <v>'80001'</v>
      </c>
      <c r="D239" s="42" t="str">
        <f>"'"&amp;TRIM(No.4＿区画状況一覧!E236)&amp;"'"</f>
        <v>''</v>
      </c>
      <c r="E239" s="78" t="s">
        <v>448</v>
      </c>
      <c r="F239" s="74" t="s">
        <v>497</v>
      </c>
      <c r="G239" s="74" t="s">
        <v>497</v>
      </c>
      <c r="H239" s="79" t="str">
        <f>"'"&amp;IF(No.4＿区画状況一覧!K236="","",TRIM(No.4＿区画状況一覧!K236))&amp;"'"</f>
        <v>''</v>
      </c>
      <c r="I239" s="79" t="str">
        <f>"'"&amp;IF(No.4＿区画状況一覧!L236="","",TRIM(No.4＿区画状況一覧!L236))&amp;"'"</f>
        <v>''</v>
      </c>
      <c r="J239" s="79" t="str">
        <f>"'"&amp;IF(No.4＿区画状況一覧!I236="","",TRIM(No.4＿区画状況一覧!I236))&amp;"'"</f>
        <v>''</v>
      </c>
      <c r="K239" s="79" t="str">
        <f>"'"&amp;IF(No.4＿区画状況一覧!J236="","",TRIM(No.4＿区画状況一覧!J236))&amp;"'"</f>
        <v>''</v>
      </c>
      <c r="L239" s="42" t="str">
        <f>"'"&amp;IF(No.5＿契約者【データ】!AK235="",0,1)&amp;"'"</f>
        <v>'0'</v>
      </c>
      <c r="M239" s="78" t="str">
        <f>"'"&amp;IF(No.5＿契約者【データ】!AG235="","",IF(No.5＿契約者【データ】!E235=No.5＿契約者【データ】!AG235,"",No.5＿契約者【データ】!E235))&amp;"'"</f>
        <v>''</v>
      </c>
      <c r="N239" s="74" t="s">
        <v>497</v>
      </c>
      <c r="O239" s="49" t="str">
        <f t="shared" si="17"/>
        <v>'COMMON'</v>
      </c>
      <c r="P239" s="69" t="s">
        <v>449</v>
      </c>
      <c r="Q239" s="49" t="str">
        <f t="shared" si="18"/>
        <v>'COMMON'</v>
      </c>
      <c r="R239" s="49" t="str">
        <f t="shared" si="18"/>
        <v>'COMMON'</v>
      </c>
      <c r="S239" s="69" t="s">
        <v>449</v>
      </c>
      <c r="T239" s="49" t="str">
        <f t="shared" si="19"/>
        <v>'COMMON'</v>
      </c>
      <c r="U239" s="67"/>
      <c r="W239" s="70" t="str">
        <f t="shared" si="20"/>
        <v/>
      </c>
      <c r="X239" s="67"/>
      <c r="Y239" s="67"/>
      <c r="Z239" s="67"/>
      <c r="AA239" t="b">
        <f>INT(No.4＿区画状況一覧!E236)=INT(No.5＿契約者【データ】!E235)</f>
        <v>1</v>
      </c>
    </row>
    <row r="240" spans="1:27" ht="18" customHeight="1">
      <c r="A240" s="67"/>
      <c r="B240" s="49">
        <f t="shared" si="16"/>
        <v>234</v>
      </c>
      <c r="C240" s="73" t="str">
        <f>"'"&amp;プロジェクトデータ!$C$4&amp;"'"</f>
        <v>'80001'</v>
      </c>
      <c r="D240" s="42" t="str">
        <f>"'"&amp;TRIM(No.4＿区画状況一覧!E237)&amp;"'"</f>
        <v>''</v>
      </c>
      <c r="E240" s="78" t="s">
        <v>448</v>
      </c>
      <c r="F240" s="74" t="s">
        <v>497</v>
      </c>
      <c r="G240" s="74" t="s">
        <v>497</v>
      </c>
      <c r="H240" s="79" t="str">
        <f>"'"&amp;IF(No.4＿区画状況一覧!K237="","",TRIM(No.4＿区画状況一覧!K237))&amp;"'"</f>
        <v>''</v>
      </c>
      <c r="I240" s="79" t="str">
        <f>"'"&amp;IF(No.4＿区画状況一覧!L237="","",TRIM(No.4＿区画状況一覧!L237))&amp;"'"</f>
        <v>''</v>
      </c>
      <c r="J240" s="79" t="str">
        <f>"'"&amp;IF(No.4＿区画状況一覧!I237="","",TRIM(No.4＿区画状況一覧!I237))&amp;"'"</f>
        <v>''</v>
      </c>
      <c r="K240" s="79" t="str">
        <f>"'"&amp;IF(No.4＿区画状況一覧!J237="","",TRIM(No.4＿区画状況一覧!J237))&amp;"'"</f>
        <v>''</v>
      </c>
      <c r="L240" s="42" t="str">
        <f>"'"&amp;IF(No.5＿契約者【データ】!AK236="",0,1)&amp;"'"</f>
        <v>'0'</v>
      </c>
      <c r="M240" s="78" t="str">
        <f>"'"&amp;IF(No.5＿契約者【データ】!AG236="","",IF(No.5＿契約者【データ】!E236=No.5＿契約者【データ】!AG236,"",No.5＿契約者【データ】!E236))&amp;"'"</f>
        <v>''</v>
      </c>
      <c r="N240" s="74" t="s">
        <v>497</v>
      </c>
      <c r="O240" s="49" t="str">
        <f t="shared" si="17"/>
        <v>'COMMON'</v>
      </c>
      <c r="P240" s="69" t="s">
        <v>449</v>
      </c>
      <c r="Q240" s="49" t="str">
        <f t="shared" si="18"/>
        <v>'COMMON'</v>
      </c>
      <c r="R240" s="49" t="str">
        <f t="shared" si="18"/>
        <v>'COMMON'</v>
      </c>
      <c r="S240" s="69" t="s">
        <v>449</v>
      </c>
      <c r="T240" s="49" t="str">
        <f t="shared" si="19"/>
        <v>'COMMON'</v>
      </c>
      <c r="U240" s="67"/>
      <c r="W240" s="70" t="str">
        <f t="shared" si="20"/>
        <v/>
      </c>
      <c r="X240" s="67"/>
      <c r="Y240" s="67"/>
      <c r="Z240" s="67"/>
      <c r="AA240" t="b">
        <f>INT(No.4＿区画状況一覧!E237)=INT(No.5＿契約者【データ】!E236)</f>
        <v>1</v>
      </c>
    </row>
    <row r="241" spans="1:27" ht="18" customHeight="1">
      <c r="A241" s="67"/>
      <c r="B241" s="49">
        <f t="shared" si="16"/>
        <v>235</v>
      </c>
      <c r="C241" s="73" t="str">
        <f>"'"&amp;プロジェクトデータ!$C$4&amp;"'"</f>
        <v>'80001'</v>
      </c>
      <c r="D241" s="42" t="str">
        <f>"'"&amp;TRIM(No.4＿区画状況一覧!E238)&amp;"'"</f>
        <v>''</v>
      </c>
      <c r="E241" s="78" t="s">
        <v>448</v>
      </c>
      <c r="F241" s="74" t="s">
        <v>497</v>
      </c>
      <c r="G241" s="74" t="s">
        <v>497</v>
      </c>
      <c r="H241" s="79" t="str">
        <f>"'"&amp;IF(No.4＿区画状況一覧!K238="","",TRIM(No.4＿区画状況一覧!K238))&amp;"'"</f>
        <v>''</v>
      </c>
      <c r="I241" s="79" t="str">
        <f>"'"&amp;IF(No.4＿区画状況一覧!L238="","",TRIM(No.4＿区画状況一覧!L238))&amp;"'"</f>
        <v>''</v>
      </c>
      <c r="J241" s="79" t="str">
        <f>"'"&amp;IF(No.4＿区画状況一覧!I238="","",TRIM(No.4＿区画状況一覧!I238))&amp;"'"</f>
        <v>''</v>
      </c>
      <c r="K241" s="79" t="str">
        <f>"'"&amp;IF(No.4＿区画状況一覧!J238="","",TRIM(No.4＿区画状況一覧!J238))&amp;"'"</f>
        <v>''</v>
      </c>
      <c r="L241" s="42" t="str">
        <f>"'"&amp;IF(No.5＿契約者【データ】!AK237="",0,1)&amp;"'"</f>
        <v>'0'</v>
      </c>
      <c r="M241" s="78" t="str">
        <f>"'"&amp;IF(No.5＿契約者【データ】!AG237="","",IF(No.5＿契約者【データ】!E237=No.5＿契約者【データ】!AG237,"",No.5＿契約者【データ】!E237))&amp;"'"</f>
        <v>''</v>
      </c>
      <c r="N241" s="74" t="s">
        <v>497</v>
      </c>
      <c r="O241" s="49" t="str">
        <f t="shared" si="17"/>
        <v>'COMMON'</v>
      </c>
      <c r="P241" s="69" t="s">
        <v>449</v>
      </c>
      <c r="Q241" s="49" t="str">
        <f t="shared" si="18"/>
        <v>'COMMON'</v>
      </c>
      <c r="R241" s="49" t="str">
        <f t="shared" si="18"/>
        <v>'COMMON'</v>
      </c>
      <c r="S241" s="69" t="s">
        <v>449</v>
      </c>
      <c r="T241" s="49" t="str">
        <f t="shared" si="19"/>
        <v>'COMMON'</v>
      </c>
      <c r="U241" s="67"/>
      <c r="W241" s="70" t="str">
        <f t="shared" si="20"/>
        <v/>
      </c>
      <c r="X241" s="67"/>
      <c r="Y241" s="67"/>
      <c r="Z241" s="67"/>
      <c r="AA241" t="b">
        <f>INT(No.4＿区画状況一覧!E238)=INT(No.5＿契約者【データ】!E237)</f>
        <v>1</v>
      </c>
    </row>
    <row r="242" spans="1:27" ht="18" customHeight="1">
      <c r="A242" s="67"/>
      <c r="B242" s="49">
        <f t="shared" si="16"/>
        <v>236</v>
      </c>
      <c r="C242" s="73" t="str">
        <f>"'"&amp;プロジェクトデータ!$C$4&amp;"'"</f>
        <v>'80001'</v>
      </c>
      <c r="D242" s="42" t="str">
        <f>"'"&amp;TRIM(No.4＿区画状況一覧!E239)&amp;"'"</f>
        <v>''</v>
      </c>
      <c r="E242" s="78" t="s">
        <v>448</v>
      </c>
      <c r="F242" s="74" t="s">
        <v>497</v>
      </c>
      <c r="G242" s="74" t="s">
        <v>497</v>
      </c>
      <c r="H242" s="79" t="str">
        <f>"'"&amp;IF(No.4＿区画状況一覧!K239="","",TRIM(No.4＿区画状況一覧!K239))&amp;"'"</f>
        <v>''</v>
      </c>
      <c r="I242" s="79" t="str">
        <f>"'"&amp;IF(No.4＿区画状況一覧!L239="","",TRIM(No.4＿区画状況一覧!L239))&amp;"'"</f>
        <v>''</v>
      </c>
      <c r="J242" s="79" t="str">
        <f>"'"&amp;IF(No.4＿区画状況一覧!I239="","",TRIM(No.4＿区画状況一覧!I239))&amp;"'"</f>
        <v>''</v>
      </c>
      <c r="K242" s="79" t="str">
        <f>"'"&amp;IF(No.4＿区画状況一覧!J239="","",TRIM(No.4＿区画状況一覧!J239))&amp;"'"</f>
        <v>''</v>
      </c>
      <c r="L242" s="42" t="str">
        <f>"'"&amp;IF(No.5＿契約者【データ】!AK238="",0,1)&amp;"'"</f>
        <v>'0'</v>
      </c>
      <c r="M242" s="78" t="str">
        <f>"'"&amp;IF(No.5＿契約者【データ】!AG238="","",IF(No.5＿契約者【データ】!E238=No.5＿契約者【データ】!AG238,"",No.5＿契約者【データ】!E238))&amp;"'"</f>
        <v>''</v>
      </c>
      <c r="N242" s="74" t="s">
        <v>497</v>
      </c>
      <c r="O242" s="49" t="str">
        <f t="shared" si="17"/>
        <v>'COMMON'</v>
      </c>
      <c r="P242" s="69" t="s">
        <v>449</v>
      </c>
      <c r="Q242" s="49" t="str">
        <f t="shared" si="18"/>
        <v>'COMMON'</v>
      </c>
      <c r="R242" s="49" t="str">
        <f t="shared" si="18"/>
        <v>'COMMON'</v>
      </c>
      <c r="S242" s="69" t="s">
        <v>449</v>
      </c>
      <c r="T242" s="49" t="str">
        <f t="shared" si="19"/>
        <v>'COMMON'</v>
      </c>
      <c r="U242" s="67"/>
      <c r="W242" s="70" t="str">
        <f t="shared" si="20"/>
        <v/>
      </c>
      <c r="X242" s="67"/>
      <c r="Y242" s="67"/>
      <c r="Z242" s="67"/>
      <c r="AA242" t="b">
        <f>INT(No.4＿区画状況一覧!E239)=INT(No.5＿契約者【データ】!E238)</f>
        <v>1</v>
      </c>
    </row>
    <row r="243" spans="1:27" ht="18" customHeight="1">
      <c r="A243" s="67"/>
      <c r="B243" s="49">
        <f t="shared" si="16"/>
        <v>237</v>
      </c>
      <c r="C243" s="73" t="str">
        <f>"'"&amp;プロジェクトデータ!$C$4&amp;"'"</f>
        <v>'80001'</v>
      </c>
      <c r="D243" s="42" t="str">
        <f>"'"&amp;TRIM(No.4＿区画状況一覧!E240)&amp;"'"</f>
        <v>''</v>
      </c>
      <c r="E243" s="78" t="s">
        <v>448</v>
      </c>
      <c r="F243" s="74" t="s">
        <v>497</v>
      </c>
      <c r="G243" s="74" t="s">
        <v>497</v>
      </c>
      <c r="H243" s="79" t="str">
        <f>"'"&amp;IF(No.4＿区画状況一覧!K240="","",TRIM(No.4＿区画状況一覧!K240))&amp;"'"</f>
        <v>''</v>
      </c>
      <c r="I243" s="79" t="str">
        <f>"'"&amp;IF(No.4＿区画状況一覧!L240="","",TRIM(No.4＿区画状況一覧!L240))&amp;"'"</f>
        <v>''</v>
      </c>
      <c r="J243" s="79" t="str">
        <f>"'"&amp;IF(No.4＿区画状況一覧!I240="","",TRIM(No.4＿区画状況一覧!I240))&amp;"'"</f>
        <v>''</v>
      </c>
      <c r="K243" s="79" t="str">
        <f>"'"&amp;IF(No.4＿区画状況一覧!J240="","",TRIM(No.4＿区画状況一覧!J240))&amp;"'"</f>
        <v>''</v>
      </c>
      <c r="L243" s="42" t="str">
        <f>"'"&amp;IF(No.5＿契約者【データ】!AK239="",0,1)&amp;"'"</f>
        <v>'0'</v>
      </c>
      <c r="M243" s="78" t="str">
        <f>"'"&amp;IF(No.5＿契約者【データ】!AG239="","",IF(No.5＿契約者【データ】!E239=No.5＿契約者【データ】!AG239,"",No.5＿契約者【データ】!E239))&amp;"'"</f>
        <v>''</v>
      </c>
      <c r="N243" s="74" t="s">
        <v>497</v>
      </c>
      <c r="O243" s="49" t="str">
        <f t="shared" si="17"/>
        <v>'COMMON'</v>
      </c>
      <c r="P243" s="69" t="s">
        <v>449</v>
      </c>
      <c r="Q243" s="49" t="str">
        <f t="shared" si="18"/>
        <v>'COMMON'</v>
      </c>
      <c r="R243" s="49" t="str">
        <f t="shared" si="18"/>
        <v>'COMMON'</v>
      </c>
      <c r="S243" s="69" t="s">
        <v>449</v>
      </c>
      <c r="T243" s="49" t="str">
        <f t="shared" si="19"/>
        <v>'COMMON'</v>
      </c>
      <c r="U243" s="67"/>
      <c r="W243" s="70" t="str">
        <f t="shared" si="20"/>
        <v/>
      </c>
      <c r="X243" s="67"/>
      <c r="Y243" s="67"/>
      <c r="Z243" s="67"/>
      <c r="AA243" t="b">
        <f>INT(No.4＿区画状況一覧!E240)=INT(No.5＿契約者【データ】!E239)</f>
        <v>1</v>
      </c>
    </row>
    <row r="244" spans="1:27" ht="18" customHeight="1">
      <c r="A244" s="67"/>
      <c r="B244" s="49">
        <f t="shared" si="16"/>
        <v>238</v>
      </c>
      <c r="C244" s="73" t="str">
        <f>"'"&amp;プロジェクトデータ!$C$4&amp;"'"</f>
        <v>'80001'</v>
      </c>
      <c r="D244" s="42" t="str">
        <f>"'"&amp;TRIM(No.4＿区画状況一覧!E241)&amp;"'"</f>
        <v>''</v>
      </c>
      <c r="E244" s="78" t="s">
        <v>448</v>
      </c>
      <c r="F244" s="74" t="s">
        <v>497</v>
      </c>
      <c r="G244" s="74" t="s">
        <v>497</v>
      </c>
      <c r="H244" s="79" t="str">
        <f>"'"&amp;IF(No.4＿区画状況一覧!K241="","",TRIM(No.4＿区画状況一覧!K241))&amp;"'"</f>
        <v>''</v>
      </c>
      <c r="I244" s="79" t="str">
        <f>"'"&amp;IF(No.4＿区画状況一覧!L241="","",TRIM(No.4＿区画状況一覧!L241))&amp;"'"</f>
        <v>''</v>
      </c>
      <c r="J244" s="79" t="str">
        <f>"'"&amp;IF(No.4＿区画状況一覧!I241="","",TRIM(No.4＿区画状況一覧!I241))&amp;"'"</f>
        <v>''</v>
      </c>
      <c r="K244" s="79" t="str">
        <f>"'"&amp;IF(No.4＿区画状況一覧!J241="","",TRIM(No.4＿区画状況一覧!J241))&amp;"'"</f>
        <v>''</v>
      </c>
      <c r="L244" s="42" t="str">
        <f>"'"&amp;IF(No.5＿契約者【データ】!AK240="",0,1)&amp;"'"</f>
        <v>'0'</v>
      </c>
      <c r="M244" s="78" t="str">
        <f>"'"&amp;IF(No.5＿契約者【データ】!AG240="","",IF(No.5＿契約者【データ】!E240=No.5＿契約者【データ】!AG240,"",No.5＿契約者【データ】!E240))&amp;"'"</f>
        <v>''</v>
      </c>
      <c r="N244" s="74" t="s">
        <v>497</v>
      </c>
      <c r="O244" s="49" t="str">
        <f t="shared" si="17"/>
        <v>'COMMON'</v>
      </c>
      <c r="P244" s="69" t="s">
        <v>449</v>
      </c>
      <c r="Q244" s="49" t="str">
        <f t="shared" si="18"/>
        <v>'COMMON'</v>
      </c>
      <c r="R244" s="49" t="str">
        <f t="shared" si="18"/>
        <v>'COMMON'</v>
      </c>
      <c r="S244" s="69" t="s">
        <v>449</v>
      </c>
      <c r="T244" s="49" t="str">
        <f t="shared" si="19"/>
        <v>'COMMON'</v>
      </c>
      <c r="U244" s="67"/>
      <c r="W244" s="70" t="str">
        <f t="shared" si="20"/>
        <v/>
      </c>
      <c r="X244" s="67"/>
      <c r="Y244" s="67"/>
      <c r="Z244" s="67"/>
      <c r="AA244" t="b">
        <f>INT(No.4＿区画状況一覧!E241)=INT(No.5＿契約者【データ】!E240)</f>
        <v>1</v>
      </c>
    </row>
    <row r="245" spans="1:27" ht="18" customHeight="1">
      <c r="A245" s="67"/>
      <c r="B245" s="49">
        <f t="shared" si="16"/>
        <v>239</v>
      </c>
      <c r="C245" s="73" t="str">
        <f>"'"&amp;プロジェクトデータ!$C$4&amp;"'"</f>
        <v>'80001'</v>
      </c>
      <c r="D245" s="42" t="str">
        <f>"'"&amp;TRIM(No.4＿区画状況一覧!E242)&amp;"'"</f>
        <v>''</v>
      </c>
      <c r="E245" s="78" t="s">
        <v>448</v>
      </c>
      <c r="F245" s="74" t="s">
        <v>497</v>
      </c>
      <c r="G245" s="74" t="s">
        <v>497</v>
      </c>
      <c r="H245" s="79" t="str">
        <f>"'"&amp;IF(No.4＿区画状況一覧!K242="","",TRIM(No.4＿区画状況一覧!K242))&amp;"'"</f>
        <v>''</v>
      </c>
      <c r="I245" s="79" t="str">
        <f>"'"&amp;IF(No.4＿区画状況一覧!L242="","",TRIM(No.4＿区画状況一覧!L242))&amp;"'"</f>
        <v>''</v>
      </c>
      <c r="J245" s="79" t="str">
        <f>"'"&amp;IF(No.4＿区画状況一覧!I242="","",TRIM(No.4＿区画状況一覧!I242))&amp;"'"</f>
        <v>''</v>
      </c>
      <c r="K245" s="79" t="str">
        <f>"'"&amp;IF(No.4＿区画状況一覧!J242="","",TRIM(No.4＿区画状況一覧!J242))&amp;"'"</f>
        <v>''</v>
      </c>
      <c r="L245" s="42" t="str">
        <f>"'"&amp;IF(No.5＿契約者【データ】!AK241="",0,1)&amp;"'"</f>
        <v>'0'</v>
      </c>
      <c r="M245" s="78" t="str">
        <f>"'"&amp;IF(No.5＿契約者【データ】!AG241="","",IF(No.5＿契約者【データ】!E241=No.5＿契約者【データ】!AG241,"",No.5＿契約者【データ】!E241))&amp;"'"</f>
        <v>''</v>
      </c>
      <c r="N245" s="74" t="s">
        <v>497</v>
      </c>
      <c r="O245" s="49" t="str">
        <f t="shared" si="17"/>
        <v>'COMMON'</v>
      </c>
      <c r="P245" s="69" t="s">
        <v>449</v>
      </c>
      <c r="Q245" s="49" t="str">
        <f t="shared" si="18"/>
        <v>'COMMON'</v>
      </c>
      <c r="R245" s="49" t="str">
        <f t="shared" si="18"/>
        <v>'COMMON'</v>
      </c>
      <c r="S245" s="69" t="s">
        <v>449</v>
      </c>
      <c r="T245" s="49" t="str">
        <f t="shared" si="19"/>
        <v>'COMMON'</v>
      </c>
      <c r="U245" s="67"/>
      <c r="W245" s="70" t="str">
        <f t="shared" si="20"/>
        <v/>
      </c>
      <c r="X245" s="67"/>
      <c r="Y245" s="67"/>
      <c r="Z245" s="67"/>
      <c r="AA245" t="b">
        <f>INT(No.4＿区画状況一覧!E242)=INT(No.5＿契約者【データ】!E241)</f>
        <v>1</v>
      </c>
    </row>
    <row r="246" spans="1:27" ht="18" customHeight="1">
      <c r="A246" s="67"/>
      <c r="B246" s="49">
        <f t="shared" si="16"/>
        <v>240</v>
      </c>
      <c r="C246" s="73" t="str">
        <f>"'"&amp;プロジェクトデータ!$C$4&amp;"'"</f>
        <v>'80001'</v>
      </c>
      <c r="D246" s="42" t="str">
        <f>"'"&amp;TRIM(No.4＿区画状況一覧!E243)&amp;"'"</f>
        <v>''</v>
      </c>
      <c r="E246" s="78" t="s">
        <v>448</v>
      </c>
      <c r="F246" s="74" t="s">
        <v>497</v>
      </c>
      <c r="G246" s="74" t="s">
        <v>497</v>
      </c>
      <c r="H246" s="79" t="str">
        <f>"'"&amp;IF(No.4＿区画状況一覧!K243="","",TRIM(No.4＿区画状況一覧!K243))&amp;"'"</f>
        <v>''</v>
      </c>
      <c r="I246" s="79" t="str">
        <f>"'"&amp;IF(No.4＿区画状況一覧!L243="","",TRIM(No.4＿区画状況一覧!L243))&amp;"'"</f>
        <v>''</v>
      </c>
      <c r="J246" s="79" t="str">
        <f>"'"&amp;IF(No.4＿区画状況一覧!I243="","",TRIM(No.4＿区画状況一覧!I243))&amp;"'"</f>
        <v>''</v>
      </c>
      <c r="K246" s="79" t="str">
        <f>"'"&amp;IF(No.4＿区画状況一覧!J243="","",TRIM(No.4＿区画状況一覧!J243))&amp;"'"</f>
        <v>''</v>
      </c>
      <c r="L246" s="42" t="str">
        <f>"'"&amp;IF(No.5＿契約者【データ】!AK242="",0,1)&amp;"'"</f>
        <v>'0'</v>
      </c>
      <c r="M246" s="78" t="str">
        <f>"'"&amp;IF(No.5＿契約者【データ】!AG242="","",IF(No.5＿契約者【データ】!E242=No.5＿契約者【データ】!AG242,"",No.5＿契約者【データ】!E242))&amp;"'"</f>
        <v>''</v>
      </c>
      <c r="N246" s="74" t="s">
        <v>497</v>
      </c>
      <c r="O246" s="49" t="str">
        <f t="shared" si="17"/>
        <v>'COMMON'</v>
      </c>
      <c r="P246" s="69" t="s">
        <v>449</v>
      </c>
      <c r="Q246" s="49" t="str">
        <f t="shared" si="18"/>
        <v>'COMMON'</v>
      </c>
      <c r="R246" s="49" t="str">
        <f t="shared" si="18"/>
        <v>'COMMON'</v>
      </c>
      <c r="S246" s="69" t="s">
        <v>449</v>
      </c>
      <c r="T246" s="49" t="str">
        <f t="shared" si="19"/>
        <v>'COMMON'</v>
      </c>
      <c r="U246" s="67"/>
      <c r="W246" s="70" t="str">
        <f t="shared" si="20"/>
        <v/>
      </c>
      <c r="X246" s="67"/>
      <c r="Y246" s="67"/>
      <c r="Z246" s="67"/>
      <c r="AA246" t="b">
        <f>INT(No.4＿区画状況一覧!E243)=INT(No.5＿契約者【データ】!E242)</f>
        <v>1</v>
      </c>
    </row>
    <row r="247" spans="1:27" ht="18" customHeight="1">
      <c r="A247" s="67"/>
      <c r="B247" s="49">
        <f t="shared" si="16"/>
        <v>241</v>
      </c>
      <c r="C247" s="73" t="str">
        <f>"'"&amp;プロジェクトデータ!$C$4&amp;"'"</f>
        <v>'80001'</v>
      </c>
      <c r="D247" s="42" t="str">
        <f>"'"&amp;TRIM(No.4＿区画状況一覧!E244)&amp;"'"</f>
        <v>''</v>
      </c>
      <c r="E247" s="78" t="s">
        <v>448</v>
      </c>
      <c r="F247" s="74" t="s">
        <v>497</v>
      </c>
      <c r="G247" s="74" t="s">
        <v>497</v>
      </c>
      <c r="H247" s="79" t="str">
        <f>"'"&amp;IF(No.4＿区画状況一覧!K244="","",TRIM(No.4＿区画状況一覧!K244))&amp;"'"</f>
        <v>''</v>
      </c>
      <c r="I247" s="79" t="str">
        <f>"'"&amp;IF(No.4＿区画状況一覧!L244="","",TRIM(No.4＿区画状況一覧!L244))&amp;"'"</f>
        <v>''</v>
      </c>
      <c r="J247" s="79" t="str">
        <f>"'"&amp;IF(No.4＿区画状況一覧!I244="","",TRIM(No.4＿区画状況一覧!I244))&amp;"'"</f>
        <v>''</v>
      </c>
      <c r="K247" s="79" t="str">
        <f>"'"&amp;IF(No.4＿区画状況一覧!J244="","",TRIM(No.4＿区画状況一覧!J244))&amp;"'"</f>
        <v>''</v>
      </c>
      <c r="L247" s="42" t="str">
        <f>"'"&amp;IF(No.5＿契約者【データ】!AK243="",0,1)&amp;"'"</f>
        <v>'0'</v>
      </c>
      <c r="M247" s="78" t="str">
        <f>"'"&amp;IF(No.5＿契約者【データ】!AG243="","",IF(No.5＿契約者【データ】!E243=No.5＿契約者【データ】!AG243,"",No.5＿契約者【データ】!E243))&amp;"'"</f>
        <v>''</v>
      </c>
      <c r="N247" s="74" t="s">
        <v>497</v>
      </c>
      <c r="O247" s="49" t="str">
        <f t="shared" si="17"/>
        <v>'COMMON'</v>
      </c>
      <c r="P247" s="69" t="s">
        <v>449</v>
      </c>
      <c r="Q247" s="49" t="str">
        <f t="shared" si="18"/>
        <v>'COMMON'</v>
      </c>
      <c r="R247" s="49" t="str">
        <f t="shared" si="18"/>
        <v>'COMMON'</v>
      </c>
      <c r="S247" s="69" t="s">
        <v>449</v>
      </c>
      <c r="T247" s="49" t="str">
        <f t="shared" si="19"/>
        <v>'COMMON'</v>
      </c>
      <c r="U247" s="67"/>
      <c r="W247" s="70" t="str">
        <f t="shared" si="20"/>
        <v/>
      </c>
      <c r="X247" s="67"/>
      <c r="Y247" s="67"/>
      <c r="Z247" s="67"/>
      <c r="AA247" t="b">
        <f>INT(No.4＿区画状況一覧!E244)=INT(No.5＿契約者【データ】!E243)</f>
        <v>1</v>
      </c>
    </row>
    <row r="248" spans="1:27" ht="18" customHeight="1">
      <c r="A248" s="67"/>
      <c r="B248" s="49">
        <f t="shared" si="16"/>
        <v>242</v>
      </c>
      <c r="C248" s="73" t="str">
        <f>"'"&amp;プロジェクトデータ!$C$4&amp;"'"</f>
        <v>'80001'</v>
      </c>
      <c r="D248" s="42" t="str">
        <f>"'"&amp;TRIM(No.4＿区画状況一覧!E245)&amp;"'"</f>
        <v>''</v>
      </c>
      <c r="E248" s="78" t="s">
        <v>448</v>
      </c>
      <c r="F248" s="74" t="s">
        <v>497</v>
      </c>
      <c r="G248" s="74" t="s">
        <v>497</v>
      </c>
      <c r="H248" s="79" t="str">
        <f>"'"&amp;IF(No.4＿区画状況一覧!K245="","",TRIM(No.4＿区画状況一覧!K245))&amp;"'"</f>
        <v>''</v>
      </c>
      <c r="I248" s="79" t="str">
        <f>"'"&amp;IF(No.4＿区画状況一覧!L245="","",TRIM(No.4＿区画状況一覧!L245))&amp;"'"</f>
        <v>''</v>
      </c>
      <c r="J248" s="79" t="str">
        <f>"'"&amp;IF(No.4＿区画状況一覧!I245="","",TRIM(No.4＿区画状況一覧!I245))&amp;"'"</f>
        <v>''</v>
      </c>
      <c r="K248" s="79" t="str">
        <f>"'"&amp;IF(No.4＿区画状況一覧!J245="","",TRIM(No.4＿区画状況一覧!J245))&amp;"'"</f>
        <v>''</v>
      </c>
      <c r="L248" s="42" t="str">
        <f>"'"&amp;IF(No.5＿契約者【データ】!AK244="",0,1)&amp;"'"</f>
        <v>'0'</v>
      </c>
      <c r="M248" s="78" t="str">
        <f>"'"&amp;IF(No.5＿契約者【データ】!AG244="","",IF(No.5＿契約者【データ】!E244=No.5＿契約者【データ】!AG244,"",No.5＿契約者【データ】!E244))&amp;"'"</f>
        <v>''</v>
      </c>
      <c r="N248" s="74" t="s">
        <v>497</v>
      </c>
      <c r="O248" s="49" t="str">
        <f t="shared" si="17"/>
        <v>'COMMON'</v>
      </c>
      <c r="P248" s="69" t="s">
        <v>449</v>
      </c>
      <c r="Q248" s="49" t="str">
        <f t="shared" si="18"/>
        <v>'COMMON'</v>
      </c>
      <c r="R248" s="49" t="str">
        <f t="shared" si="18"/>
        <v>'COMMON'</v>
      </c>
      <c r="S248" s="69" t="s">
        <v>449</v>
      </c>
      <c r="T248" s="49" t="str">
        <f t="shared" si="19"/>
        <v>'COMMON'</v>
      </c>
      <c r="U248" s="67"/>
      <c r="W248" s="70" t="str">
        <f t="shared" si="20"/>
        <v/>
      </c>
      <c r="X248" s="67"/>
      <c r="Y248" s="67"/>
      <c r="Z248" s="67"/>
      <c r="AA248" t="b">
        <f>INT(No.4＿区画状況一覧!E245)=INT(No.5＿契約者【データ】!E244)</f>
        <v>1</v>
      </c>
    </row>
    <row r="249" spans="1:27" ht="18" customHeight="1">
      <c r="A249" s="67"/>
      <c r="B249" s="49">
        <f t="shared" si="16"/>
        <v>243</v>
      </c>
      <c r="C249" s="73" t="str">
        <f>"'"&amp;プロジェクトデータ!$C$4&amp;"'"</f>
        <v>'80001'</v>
      </c>
      <c r="D249" s="42" t="str">
        <f>"'"&amp;TRIM(No.4＿区画状況一覧!E246)&amp;"'"</f>
        <v>''</v>
      </c>
      <c r="E249" s="78" t="s">
        <v>448</v>
      </c>
      <c r="F249" s="74" t="s">
        <v>497</v>
      </c>
      <c r="G249" s="74" t="s">
        <v>497</v>
      </c>
      <c r="H249" s="79" t="str">
        <f>"'"&amp;IF(No.4＿区画状況一覧!K246="","",TRIM(No.4＿区画状況一覧!K246))&amp;"'"</f>
        <v>''</v>
      </c>
      <c r="I249" s="79" t="str">
        <f>"'"&amp;IF(No.4＿区画状況一覧!L246="","",TRIM(No.4＿区画状況一覧!L246))&amp;"'"</f>
        <v>''</v>
      </c>
      <c r="J249" s="79" t="str">
        <f>"'"&amp;IF(No.4＿区画状況一覧!I246="","",TRIM(No.4＿区画状況一覧!I246))&amp;"'"</f>
        <v>''</v>
      </c>
      <c r="K249" s="79" t="str">
        <f>"'"&amp;IF(No.4＿区画状況一覧!J246="","",TRIM(No.4＿区画状況一覧!J246))&amp;"'"</f>
        <v>''</v>
      </c>
      <c r="L249" s="42" t="str">
        <f>"'"&amp;IF(No.5＿契約者【データ】!AK245="",0,1)&amp;"'"</f>
        <v>'0'</v>
      </c>
      <c r="M249" s="78" t="str">
        <f>"'"&amp;IF(No.5＿契約者【データ】!AG245="","",IF(No.5＿契約者【データ】!E245=No.5＿契約者【データ】!AG245,"",No.5＿契約者【データ】!E245))&amp;"'"</f>
        <v>''</v>
      </c>
      <c r="N249" s="74" t="s">
        <v>497</v>
      </c>
      <c r="O249" s="49" t="str">
        <f t="shared" si="17"/>
        <v>'COMMON'</v>
      </c>
      <c r="P249" s="69" t="s">
        <v>449</v>
      </c>
      <c r="Q249" s="49" t="str">
        <f t="shared" si="18"/>
        <v>'COMMON'</v>
      </c>
      <c r="R249" s="49" t="str">
        <f t="shared" si="18"/>
        <v>'COMMON'</v>
      </c>
      <c r="S249" s="69" t="s">
        <v>449</v>
      </c>
      <c r="T249" s="49" t="str">
        <f t="shared" si="19"/>
        <v>'COMMON'</v>
      </c>
      <c r="U249" s="67"/>
      <c r="W249" s="70" t="str">
        <f t="shared" si="20"/>
        <v/>
      </c>
      <c r="X249" s="67"/>
      <c r="Y249" s="67"/>
      <c r="Z249" s="67"/>
      <c r="AA249" t="b">
        <f>INT(No.4＿区画状況一覧!E246)=INT(No.5＿契約者【データ】!E245)</f>
        <v>1</v>
      </c>
    </row>
    <row r="250" spans="1:27" ht="18" customHeight="1">
      <c r="A250" s="67"/>
      <c r="B250" s="49">
        <f t="shared" si="16"/>
        <v>244</v>
      </c>
      <c r="C250" s="73" t="str">
        <f>"'"&amp;プロジェクトデータ!$C$4&amp;"'"</f>
        <v>'80001'</v>
      </c>
      <c r="D250" s="42" t="str">
        <f>"'"&amp;TRIM(No.4＿区画状況一覧!E247)&amp;"'"</f>
        <v>''</v>
      </c>
      <c r="E250" s="78" t="s">
        <v>448</v>
      </c>
      <c r="F250" s="74" t="s">
        <v>497</v>
      </c>
      <c r="G250" s="74" t="s">
        <v>497</v>
      </c>
      <c r="H250" s="79" t="str">
        <f>"'"&amp;IF(No.4＿区画状況一覧!K247="","",TRIM(No.4＿区画状況一覧!K247))&amp;"'"</f>
        <v>''</v>
      </c>
      <c r="I250" s="79" t="str">
        <f>"'"&amp;IF(No.4＿区画状況一覧!L247="","",TRIM(No.4＿区画状況一覧!L247))&amp;"'"</f>
        <v>''</v>
      </c>
      <c r="J250" s="79" t="str">
        <f>"'"&amp;IF(No.4＿区画状況一覧!I247="","",TRIM(No.4＿区画状況一覧!I247))&amp;"'"</f>
        <v>''</v>
      </c>
      <c r="K250" s="79" t="str">
        <f>"'"&amp;IF(No.4＿区画状況一覧!J247="","",TRIM(No.4＿区画状況一覧!J247))&amp;"'"</f>
        <v>''</v>
      </c>
      <c r="L250" s="42" t="str">
        <f>"'"&amp;IF(No.5＿契約者【データ】!AK246="",0,1)&amp;"'"</f>
        <v>'0'</v>
      </c>
      <c r="M250" s="78" t="str">
        <f>"'"&amp;IF(No.5＿契約者【データ】!AG246="","",IF(No.5＿契約者【データ】!E246=No.5＿契約者【データ】!AG246,"",No.5＿契約者【データ】!E246))&amp;"'"</f>
        <v>''</v>
      </c>
      <c r="N250" s="74" t="s">
        <v>497</v>
      </c>
      <c r="O250" s="49" t="str">
        <f t="shared" si="17"/>
        <v>'COMMON'</v>
      </c>
      <c r="P250" s="69" t="s">
        <v>449</v>
      </c>
      <c r="Q250" s="49" t="str">
        <f t="shared" si="18"/>
        <v>'COMMON'</v>
      </c>
      <c r="R250" s="49" t="str">
        <f t="shared" si="18"/>
        <v>'COMMON'</v>
      </c>
      <c r="S250" s="69" t="s">
        <v>449</v>
      </c>
      <c r="T250" s="49" t="str">
        <f t="shared" si="19"/>
        <v>'COMMON'</v>
      </c>
      <c r="U250" s="67"/>
      <c r="W250" s="70" t="str">
        <f t="shared" si="20"/>
        <v/>
      </c>
      <c r="X250" s="67"/>
      <c r="Y250" s="67"/>
      <c r="Z250" s="67"/>
      <c r="AA250" t="b">
        <f>INT(No.4＿区画状況一覧!E247)=INT(No.5＿契約者【データ】!E246)</f>
        <v>1</v>
      </c>
    </row>
    <row r="251" spans="1:27" ht="18" customHeight="1">
      <c r="A251" s="67"/>
      <c r="B251" s="49">
        <f t="shared" si="16"/>
        <v>245</v>
      </c>
      <c r="C251" s="73" t="str">
        <f>"'"&amp;プロジェクトデータ!$C$4&amp;"'"</f>
        <v>'80001'</v>
      </c>
      <c r="D251" s="42" t="str">
        <f>"'"&amp;TRIM(No.4＿区画状況一覧!E248)&amp;"'"</f>
        <v>''</v>
      </c>
      <c r="E251" s="78" t="s">
        <v>448</v>
      </c>
      <c r="F251" s="74" t="s">
        <v>497</v>
      </c>
      <c r="G251" s="74" t="s">
        <v>497</v>
      </c>
      <c r="H251" s="79" t="str">
        <f>"'"&amp;IF(No.4＿区画状況一覧!K248="","",TRIM(No.4＿区画状況一覧!K248))&amp;"'"</f>
        <v>''</v>
      </c>
      <c r="I251" s="79" t="str">
        <f>"'"&amp;IF(No.4＿区画状況一覧!L248="","",TRIM(No.4＿区画状況一覧!L248))&amp;"'"</f>
        <v>''</v>
      </c>
      <c r="J251" s="79" t="str">
        <f>"'"&amp;IF(No.4＿区画状況一覧!I248="","",TRIM(No.4＿区画状況一覧!I248))&amp;"'"</f>
        <v>''</v>
      </c>
      <c r="K251" s="79" t="str">
        <f>"'"&amp;IF(No.4＿区画状況一覧!J248="","",TRIM(No.4＿区画状況一覧!J248))&amp;"'"</f>
        <v>''</v>
      </c>
      <c r="L251" s="42" t="str">
        <f>"'"&amp;IF(No.5＿契約者【データ】!AK247="",0,1)&amp;"'"</f>
        <v>'0'</v>
      </c>
      <c r="M251" s="78" t="str">
        <f>"'"&amp;IF(No.5＿契約者【データ】!AG247="","",IF(No.5＿契約者【データ】!E247=No.5＿契約者【データ】!AG247,"",No.5＿契約者【データ】!E247))&amp;"'"</f>
        <v>''</v>
      </c>
      <c r="N251" s="74" t="s">
        <v>497</v>
      </c>
      <c r="O251" s="49" t="str">
        <f t="shared" si="17"/>
        <v>'COMMON'</v>
      </c>
      <c r="P251" s="69" t="s">
        <v>449</v>
      </c>
      <c r="Q251" s="49" t="str">
        <f t="shared" si="18"/>
        <v>'COMMON'</v>
      </c>
      <c r="R251" s="49" t="str">
        <f t="shared" si="18"/>
        <v>'COMMON'</v>
      </c>
      <c r="S251" s="69" t="s">
        <v>449</v>
      </c>
      <c r="T251" s="49" t="str">
        <f t="shared" si="19"/>
        <v>'COMMON'</v>
      </c>
      <c r="U251" s="67"/>
      <c r="W251" s="70" t="str">
        <f t="shared" si="20"/>
        <v/>
      </c>
      <c r="X251" s="67"/>
      <c r="Y251" s="67"/>
      <c r="Z251" s="67"/>
      <c r="AA251" t="b">
        <f>INT(No.4＿区画状況一覧!E248)=INT(No.5＿契約者【データ】!E247)</f>
        <v>1</v>
      </c>
    </row>
    <row r="252" spans="1:27" ht="18" customHeight="1">
      <c r="A252" s="67"/>
      <c r="B252" s="49">
        <f t="shared" si="16"/>
        <v>246</v>
      </c>
      <c r="C252" s="73" t="str">
        <f>"'"&amp;プロジェクトデータ!$C$4&amp;"'"</f>
        <v>'80001'</v>
      </c>
      <c r="D252" s="42" t="str">
        <f>"'"&amp;TRIM(No.4＿区画状況一覧!E249)&amp;"'"</f>
        <v>''</v>
      </c>
      <c r="E252" s="78" t="s">
        <v>448</v>
      </c>
      <c r="F252" s="74" t="s">
        <v>497</v>
      </c>
      <c r="G252" s="74" t="s">
        <v>497</v>
      </c>
      <c r="H252" s="79" t="str">
        <f>"'"&amp;IF(No.4＿区画状況一覧!K249="","",TRIM(No.4＿区画状況一覧!K249))&amp;"'"</f>
        <v>''</v>
      </c>
      <c r="I252" s="79" t="str">
        <f>"'"&amp;IF(No.4＿区画状況一覧!L249="","",TRIM(No.4＿区画状況一覧!L249))&amp;"'"</f>
        <v>''</v>
      </c>
      <c r="J252" s="79" t="str">
        <f>"'"&amp;IF(No.4＿区画状況一覧!I249="","",TRIM(No.4＿区画状況一覧!I249))&amp;"'"</f>
        <v>''</v>
      </c>
      <c r="K252" s="79" t="str">
        <f>"'"&amp;IF(No.4＿区画状況一覧!J249="","",TRIM(No.4＿区画状況一覧!J249))&amp;"'"</f>
        <v>''</v>
      </c>
      <c r="L252" s="42" t="str">
        <f>"'"&amp;IF(No.5＿契約者【データ】!AK248="",0,1)&amp;"'"</f>
        <v>'0'</v>
      </c>
      <c r="M252" s="78" t="str">
        <f>"'"&amp;IF(No.5＿契約者【データ】!AG248="","",IF(No.5＿契約者【データ】!E248=No.5＿契約者【データ】!AG248,"",No.5＿契約者【データ】!E248))&amp;"'"</f>
        <v>''</v>
      </c>
      <c r="N252" s="74" t="s">
        <v>497</v>
      </c>
      <c r="O252" s="49" t="str">
        <f t="shared" si="17"/>
        <v>'COMMON'</v>
      </c>
      <c r="P252" s="69" t="s">
        <v>449</v>
      </c>
      <c r="Q252" s="49" t="str">
        <f t="shared" si="18"/>
        <v>'COMMON'</v>
      </c>
      <c r="R252" s="49" t="str">
        <f t="shared" si="18"/>
        <v>'COMMON'</v>
      </c>
      <c r="S252" s="69" t="s">
        <v>449</v>
      </c>
      <c r="T252" s="49" t="str">
        <f t="shared" si="19"/>
        <v>'COMMON'</v>
      </c>
      <c r="U252" s="67"/>
      <c r="W252" s="70" t="str">
        <f t="shared" si="20"/>
        <v/>
      </c>
      <c r="X252" s="67"/>
      <c r="Y252" s="67"/>
      <c r="Z252" s="67"/>
      <c r="AA252" t="b">
        <f>INT(No.4＿区画状況一覧!E249)=INT(No.5＿契約者【データ】!E248)</f>
        <v>1</v>
      </c>
    </row>
    <row r="253" spans="1:27" ht="18" customHeight="1">
      <c r="A253" s="67"/>
      <c r="B253" s="49">
        <f t="shared" si="16"/>
        <v>247</v>
      </c>
      <c r="C253" s="73" t="str">
        <f>"'"&amp;プロジェクトデータ!$C$4&amp;"'"</f>
        <v>'80001'</v>
      </c>
      <c r="D253" s="42" t="str">
        <f>"'"&amp;TRIM(No.4＿区画状況一覧!E250)&amp;"'"</f>
        <v>''</v>
      </c>
      <c r="E253" s="78" t="s">
        <v>448</v>
      </c>
      <c r="F253" s="74" t="s">
        <v>497</v>
      </c>
      <c r="G253" s="74" t="s">
        <v>497</v>
      </c>
      <c r="H253" s="79" t="str">
        <f>"'"&amp;IF(No.4＿区画状況一覧!K250="","",TRIM(No.4＿区画状況一覧!K250))&amp;"'"</f>
        <v>''</v>
      </c>
      <c r="I253" s="79" t="str">
        <f>"'"&amp;IF(No.4＿区画状況一覧!L250="","",TRIM(No.4＿区画状況一覧!L250))&amp;"'"</f>
        <v>''</v>
      </c>
      <c r="J253" s="79" t="str">
        <f>"'"&amp;IF(No.4＿区画状況一覧!I250="","",TRIM(No.4＿区画状況一覧!I250))&amp;"'"</f>
        <v>''</v>
      </c>
      <c r="K253" s="79" t="str">
        <f>"'"&amp;IF(No.4＿区画状況一覧!J250="","",TRIM(No.4＿区画状況一覧!J250))&amp;"'"</f>
        <v>''</v>
      </c>
      <c r="L253" s="42" t="str">
        <f>"'"&amp;IF(No.5＿契約者【データ】!AK249="",0,1)&amp;"'"</f>
        <v>'0'</v>
      </c>
      <c r="M253" s="78" t="str">
        <f>"'"&amp;IF(No.5＿契約者【データ】!AG249="","",IF(No.5＿契約者【データ】!E249=No.5＿契約者【データ】!AG249,"",No.5＿契約者【データ】!E249))&amp;"'"</f>
        <v>''</v>
      </c>
      <c r="N253" s="74" t="s">
        <v>497</v>
      </c>
      <c r="O253" s="49" t="str">
        <f t="shared" si="17"/>
        <v>'COMMON'</v>
      </c>
      <c r="P253" s="69" t="s">
        <v>449</v>
      </c>
      <c r="Q253" s="49" t="str">
        <f t="shared" si="18"/>
        <v>'COMMON'</v>
      </c>
      <c r="R253" s="49" t="str">
        <f t="shared" si="18"/>
        <v>'COMMON'</v>
      </c>
      <c r="S253" s="69" t="s">
        <v>449</v>
      </c>
      <c r="T253" s="49" t="str">
        <f t="shared" si="19"/>
        <v>'COMMON'</v>
      </c>
      <c r="U253" s="67"/>
      <c r="W253" s="70" t="str">
        <f t="shared" si="20"/>
        <v/>
      </c>
      <c r="X253" s="67"/>
      <c r="Y253" s="67"/>
      <c r="Z253" s="67"/>
      <c r="AA253" t="b">
        <f>INT(No.4＿区画状況一覧!E250)=INT(No.5＿契約者【データ】!E249)</f>
        <v>1</v>
      </c>
    </row>
    <row r="254" spans="1:27" ht="18" customHeight="1">
      <c r="A254" s="67"/>
      <c r="B254" s="49">
        <f t="shared" si="16"/>
        <v>248</v>
      </c>
      <c r="C254" s="73" t="str">
        <f>"'"&amp;プロジェクトデータ!$C$4&amp;"'"</f>
        <v>'80001'</v>
      </c>
      <c r="D254" s="42" t="str">
        <f>"'"&amp;TRIM(No.4＿区画状況一覧!E251)&amp;"'"</f>
        <v>''</v>
      </c>
      <c r="E254" s="78" t="s">
        <v>448</v>
      </c>
      <c r="F254" s="74" t="s">
        <v>497</v>
      </c>
      <c r="G254" s="74" t="s">
        <v>497</v>
      </c>
      <c r="H254" s="79" t="str">
        <f>"'"&amp;IF(No.4＿区画状況一覧!K251="","",TRIM(No.4＿区画状況一覧!K251))&amp;"'"</f>
        <v>''</v>
      </c>
      <c r="I254" s="79" t="str">
        <f>"'"&amp;IF(No.4＿区画状況一覧!L251="","",TRIM(No.4＿区画状況一覧!L251))&amp;"'"</f>
        <v>''</v>
      </c>
      <c r="J254" s="79" t="str">
        <f>"'"&amp;IF(No.4＿区画状況一覧!I251="","",TRIM(No.4＿区画状況一覧!I251))&amp;"'"</f>
        <v>''</v>
      </c>
      <c r="K254" s="79" t="str">
        <f>"'"&amp;IF(No.4＿区画状況一覧!J251="","",TRIM(No.4＿区画状況一覧!J251))&amp;"'"</f>
        <v>''</v>
      </c>
      <c r="L254" s="42" t="str">
        <f>"'"&amp;IF(No.5＿契約者【データ】!AK250="",0,1)&amp;"'"</f>
        <v>'0'</v>
      </c>
      <c r="M254" s="78" t="str">
        <f>"'"&amp;IF(No.5＿契約者【データ】!AG250="","",IF(No.5＿契約者【データ】!E250=No.5＿契約者【データ】!AG250,"",No.5＿契約者【データ】!E250))&amp;"'"</f>
        <v>''</v>
      </c>
      <c r="N254" s="74" t="s">
        <v>497</v>
      </c>
      <c r="O254" s="49" t="str">
        <f t="shared" si="17"/>
        <v>'COMMON'</v>
      </c>
      <c r="P254" s="69" t="s">
        <v>449</v>
      </c>
      <c r="Q254" s="49" t="str">
        <f t="shared" si="18"/>
        <v>'COMMON'</v>
      </c>
      <c r="R254" s="49" t="str">
        <f t="shared" si="18"/>
        <v>'COMMON'</v>
      </c>
      <c r="S254" s="69" t="s">
        <v>449</v>
      </c>
      <c r="T254" s="49" t="str">
        <f t="shared" si="19"/>
        <v>'COMMON'</v>
      </c>
      <c r="U254" s="67"/>
      <c r="W254" s="70" t="str">
        <f t="shared" si="20"/>
        <v/>
      </c>
      <c r="X254" s="67"/>
      <c r="Y254" s="67"/>
      <c r="Z254" s="67"/>
      <c r="AA254" t="b">
        <f>INT(No.4＿区画状況一覧!E251)=INT(No.5＿契約者【データ】!E250)</f>
        <v>1</v>
      </c>
    </row>
    <row r="255" spans="1:27" ht="18" customHeight="1">
      <c r="A255" s="67"/>
      <c r="B255" s="49">
        <f t="shared" si="16"/>
        <v>249</v>
      </c>
      <c r="C255" s="73" t="str">
        <f>"'"&amp;プロジェクトデータ!$C$4&amp;"'"</f>
        <v>'80001'</v>
      </c>
      <c r="D255" s="42" t="str">
        <f>"'"&amp;TRIM(No.4＿区画状況一覧!E252)&amp;"'"</f>
        <v>''</v>
      </c>
      <c r="E255" s="78" t="s">
        <v>448</v>
      </c>
      <c r="F255" s="74" t="s">
        <v>497</v>
      </c>
      <c r="G255" s="74" t="s">
        <v>497</v>
      </c>
      <c r="H255" s="79" t="str">
        <f>"'"&amp;IF(No.4＿区画状況一覧!K252="","",TRIM(No.4＿区画状況一覧!K252))&amp;"'"</f>
        <v>''</v>
      </c>
      <c r="I255" s="79" t="str">
        <f>"'"&amp;IF(No.4＿区画状況一覧!L252="","",TRIM(No.4＿区画状況一覧!L252))&amp;"'"</f>
        <v>''</v>
      </c>
      <c r="J255" s="79" t="str">
        <f>"'"&amp;IF(No.4＿区画状況一覧!I252="","",TRIM(No.4＿区画状況一覧!I252))&amp;"'"</f>
        <v>''</v>
      </c>
      <c r="K255" s="79" t="str">
        <f>"'"&amp;IF(No.4＿区画状況一覧!J252="","",TRIM(No.4＿区画状況一覧!J252))&amp;"'"</f>
        <v>''</v>
      </c>
      <c r="L255" s="42" t="str">
        <f>"'"&amp;IF(No.5＿契約者【データ】!AK251="",0,1)&amp;"'"</f>
        <v>'0'</v>
      </c>
      <c r="M255" s="78" t="str">
        <f>"'"&amp;IF(No.5＿契約者【データ】!AG251="","",IF(No.5＿契約者【データ】!E251=No.5＿契約者【データ】!AG251,"",No.5＿契約者【データ】!E251))&amp;"'"</f>
        <v>''</v>
      </c>
      <c r="N255" s="74" t="s">
        <v>497</v>
      </c>
      <c r="O255" s="49" t="str">
        <f t="shared" si="17"/>
        <v>'COMMON'</v>
      </c>
      <c r="P255" s="69" t="s">
        <v>449</v>
      </c>
      <c r="Q255" s="49" t="str">
        <f t="shared" si="18"/>
        <v>'COMMON'</v>
      </c>
      <c r="R255" s="49" t="str">
        <f t="shared" si="18"/>
        <v>'COMMON'</v>
      </c>
      <c r="S255" s="69" t="s">
        <v>449</v>
      </c>
      <c r="T255" s="49" t="str">
        <f t="shared" si="19"/>
        <v>'COMMON'</v>
      </c>
      <c r="U255" s="67"/>
      <c r="W255" s="70" t="str">
        <f t="shared" si="20"/>
        <v/>
      </c>
      <c r="X255" s="67"/>
      <c r="Y255" s="67"/>
      <c r="Z255" s="67"/>
      <c r="AA255" t="b">
        <f>INT(No.4＿区画状況一覧!E252)=INT(No.5＿契約者【データ】!E251)</f>
        <v>1</v>
      </c>
    </row>
    <row r="256" spans="1:27" ht="18" customHeight="1">
      <c r="A256" s="67"/>
      <c r="B256" s="49">
        <f t="shared" si="16"/>
        <v>250</v>
      </c>
      <c r="C256" s="73" t="str">
        <f>"'"&amp;プロジェクトデータ!$C$4&amp;"'"</f>
        <v>'80001'</v>
      </c>
      <c r="D256" s="42" t="str">
        <f>"'"&amp;TRIM(No.4＿区画状況一覧!E253)&amp;"'"</f>
        <v>''</v>
      </c>
      <c r="E256" s="78" t="s">
        <v>448</v>
      </c>
      <c r="F256" s="74" t="s">
        <v>497</v>
      </c>
      <c r="G256" s="74" t="s">
        <v>497</v>
      </c>
      <c r="H256" s="79" t="str">
        <f>"'"&amp;IF(No.4＿区画状況一覧!K253="","",TRIM(No.4＿区画状況一覧!K253))&amp;"'"</f>
        <v>''</v>
      </c>
      <c r="I256" s="79" t="str">
        <f>"'"&amp;IF(No.4＿区画状況一覧!L253="","",TRIM(No.4＿区画状況一覧!L253))&amp;"'"</f>
        <v>''</v>
      </c>
      <c r="J256" s="79" t="str">
        <f>"'"&amp;IF(No.4＿区画状況一覧!I253="","",TRIM(No.4＿区画状況一覧!I253))&amp;"'"</f>
        <v>''</v>
      </c>
      <c r="K256" s="79" t="str">
        <f>"'"&amp;IF(No.4＿区画状況一覧!J253="","",TRIM(No.4＿区画状況一覧!J253))&amp;"'"</f>
        <v>''</v>
      </c>
      <c r="L256" s="42" t="str">
        <f>"'"&amp;IF(No.5＿契約者【データ】!AK252="",0,1)&amp;"'"</f>
        <v>'0'</v>
      </c>
      <c r="M256" s="78" t="str">
        <f>"'"&amp;IF(No.5＿契約者【データ】!AG252="","",IF(No.5＿契約者【データ】!E252=No.5＿契約者【データ】!AG252,"",No.5＿契約者【データ】!E252))&amp;"'"</f>
        <v>''</v>
      </c>
      <c r="N256" s="74" t="s">
        <v>497</v>
      </c>
      <c r="O256" s="49" t="str">
        <f t="shared" si="17"/>
        <v>'COMMON'</v>
      </c>
      <c r="P256" s="69" t="s">
        <v>449</v>
      </c>
      <c r="Q256" s="49" t="str">
        <f t="shared" si="18"/>
        <v>'COMMON'</v>
      </c>
      <c r="R256" s="49" t="str">
        <f t="shared" si="18"/>
        <v>'COMMON'</v>
      </c>
      <c r="S256" s="69" t="s">
        <v>449</v>
      </c>
      <c r="T256" s="49" t="str">
        <f t="shared" si="19"/>
        <v>'COMMON'</v>
      </c>
      <c r="U256" s="67"/>
      <c r="W256" s="70" t="str">
        <f t="shared" si="20"/>
        <v/>
      </c>
      <c r="X256" s="67"/>
      <c r="Y256" s="67"/>
      <c r="Z256" s="67"/>
      <c r="AA256" t="b">
        <f>INT(No.4＿区画状況一覧!E253)=INT(No.5＿契約者【データ】!E252)</f>
        <v>1</v>
      </c>
    </row>
    <row r="257" spans="1:27" ht="18" customHeight="1">
      <c r="A257" s="67"/>
      <c r="B257" s="49">
        <f t="shared" si="16"/>
        <v>251</v>
      </c>
      <c r="C257" s="73" t="str">
        <f>"'"&amp;プロジェクトデータ!$C$4&amp;"'"</f>
        <v>'80001'</v>
      </c>
      <c r="D257" s="42" t="str">
        <f>"'"&amp;TRIM(No.4＿区画状況一覧!E254)&amp;"'"</f>
        <v>''</v>
      </c>
      <c r="E257" s="78" t="s">
        <v>448</v>
      </c>
      <c r="F257" s="74" t="s">
        <v>497</v>
      </c>
      <c r="G257" s="74" t="s">
        <v>497</v>
      </c>
      <c r="H257" s="79" t="str">
        <f>"'"&amp;IF(No.4＿区画状況一覧!K254="","",TRIM(No.4＿区画状況一覧!K254))&amp;"'"</f>
        <v>''</v>
      </c>
      <c r="I257" s="79" t="str">
        <f>"'"&amp;IF(No.4＿区画状況一覧!L254="","",TRIM(No.4＿区画状況一覧!L254))&amp;"'"</f>
        <v>''</v>
      </c>
      <c r="J257" s="79" t="str">
        <f>"'"&amp;IF(No.4＿区画状況一覧!I254="","",TRIM(No.4＿区画状況一覧!I254))&amp;"'"</f>
        <v>''</v>
      </c>
      <c r="K257" s="79" t="str">
        <f>"'"&amp;IF(No.4＿区画状況一覧!J254="","",TRIM(No.4＿区画状況一覧!J254))&amp;"'"</f>
        <v>''</v>
      </c>
      <c r="L257" s="42" t="str">
        <f>"'"&amp;IF(No.5＿契約者【データ】!AK253="",0,1)&amp;"'"</f>
        <v>'0'</v>
      </c>
      <c r="M257" s="78" t="str">
        <f>"'"&amp;IF(No.5＿契約者【データ】!AG253="","",IF(No.5＿契約者【データ】!E253=No.5＿契約者【データ】!AG253,"",No.5＿契約者【データ】!E253))&amp;"'"</f>
        <v>''</v>
      </c>
      <c r="N257" s="74" t="s">
        <v>497</v>
      </c>
      <c r="O257" s="49" t="str">
        <f t="shared" si="17"/>
        <v>'COMMON'</v>
      </c>
      <c r="P257" s="69" t="s">
        <v>449</v>
      </c>
      <c r="Q257" s="49" t="str">
        <f t="shared" si="18"/>
        <v>'COMMON'</v>
      </c>
      <c r="R257" s="49" t="str">
        <f t="shared" si="18"/>
        <v>'COMMON'</v>
      </c>
      <c r="S257" s="69" t="s">
        <v>449</v>
      </c>
      <c r="T257" s="49" t="str">
        <f t="shared" si="19"/>
        <v>'COMMON'</v>
      </c>
      <c r="U257" s="67"/>
      <c r="W257" s="70" t="str">
        <f t="shared" si="20"/>
        <v/>
      </c>
      <c r="X257" s="67"/>
      <c r="Y257" s="67"/>
      <c r="Z257" s="67"/>
      <c r="AA257" t="b">
        <f>INT(No.4＿区画状況一覧!E254)=INT(No.5＿契約者【データ】!E253)</f>
        <v>1</v>
      </c>
    </row>
    <row r="258" spans="1:27" ht="18" customHeight="1">
      <c r="A258" s="67"/>
      <c r="B258" s="49">
        <f t="shared" si="16"/>
        <v>252</v>
      </c>
      <c r="C258" s="73" t="str">
        <f>"'"&amp;プロジェクトデータ!$C$4&amp;"'"</f>
        <v>'80001'</v>
      </c>
      <c r="D258" s="42" t="str">
        <f>"'"&amp;TRIM(No.4＿区画状況一覧!E255)&amp;"'"</f>
        <v>''</v>
      </c>
      <c r="E258" s="78" t="s">
        <v>448</v>
      </c>
      <c r="F258" s="74" t="s">
        <v>497</v>
      </c>
      <c r="G258" s="74" t="s">
        <v>497</v>
      </c>
      <c r="H258" s="79" t="str">
        <f>"'"&amp;IF(No.4＿区画状況一覧!K255="","",TRIM(No.4＿区画状況一覧!K255))&amp;"'"</f>
        <v>''</v>
      </c>
      <c r="I258" s="79" t="str">
        <f>"'"&amp;IF(No.4＿区画状況一覧!L255="","",TRIM(No.4＿区画状況一覧!L255))&amp;"'"</f>
        <v>''</v>
      </c>
      <c r="J258" s="79" t="str">
        <f>"'"&amp;IF(No.4＿区画状況一覧!I255="","",TRIM(No.4＿区画状況一覧!I255))&amp;"'"</f>
        <v>''</v>
      </c>
      <c r="K258" s="79" t="str">
        <f>"'"&amp;IF(No.4＿区画状況一覧!J255="","",TRIM(No.4＿区画状況一覧!J255))&amp;"'"</f>
        <v>''</v>
      </c>
      <c r="L258" s="42" t="str">
        <f>"'"&amp;IF(No.5＿契約者【データ】!AK254="",0,1)&amp;"'"</f>
        <v>'0'</v>
      </c>
      <c r="M258" s="78" t="str">
        <f>"'"&amp;IF(No.5＿契約者【データ】!AG254="","",IF(No.5＿契約者【データ】!E254=No.5＿契約者【データ】!AG254,"",No.5＿契約者【データ】!E254))&amp;"'"</f>
        <v>''</v>
      </c>
      <c r="N258" s="74" t="s">
        <v>497</v>
      </c>
      <c r="O258" s="49" t="str">
        <f t="shared" si="17"/>
        <v>'COMMON'</v>
      </c>
      <c r="P258" s="69" t="s">
        <v>449</v>
      </c>
      <c r="Q258" s="49" t="str">
        <f t="shared" si="18"/>
        <v>'COMMON'</v>
      </c>
      <c r="R258" s="49" t="str">
        <f t="shared" si="18"/>
        <v>'COMMON'</v>
      </c>
      <c r="S258" s="69" t="s">
        <v>449</v>
      </c>
      <c r="T258" s="49" t="str">
        <f t="shared" si="19"/>
        <v>'COMMON'</v>
      </c>
      <c r="U258" s="67"/>
      <c r="W258" s="70" t="str">
        <f t="shared" si="20"/>
        <v/>
      </c>
      <c r="X258" s="67"/>
      <c r="Y258" s="67"/>
      <c r="Z258" s="67"/>
      <c r="AA258" t="b">
        <f>INT(No.4＿区画状況一覧!E255)=INT(No.5＿契約者【データ】!E254)</f>
        <v>1</v>
      </c>
    </row>
    <row r="259" spans="1:27" ht="18" customHeight="1">
      <c r="A259" s="67"/>
      <c r="B259" s="49">
        <f t="shared" si="16"/>
        <v>253</v>
      </c>
      <c r="C259" s="73" t="str">
        <f>"'"&amp;プロジェクトデータ!$C$4&amp;"'"</f>
        <v>'80001'</v>
      </c>
      <c r="D259" s="42" t="str">
        <f>"'"&amp;TRIM(No.4＿区画状況一覧!E256)&amp;"'"</f>
        <v>''</v>
      </c>
      <c r="E259" s="78" t="s">
        <v>448</v>
      </c>
      <c r="F259" s="74" t="s">
        <v>497</v>
      </c>
      <c r="G259" s="74" t="s">
        <v>497</v>
      </c>
      <c r="H259" s="79" t="str">
        <f>"'"&amp;IF(No.4＿区画状況一覧!K256="","",TRIM(No.4＿区画状況一覧!K256))&amp;"'"</f>
        <v>''</v>
      </c>
      <c r="I259" s="79" t="str">
        <f>"'"&amp;IF(No.4＿区画状況一覧!L256="","",TRIM(No.4＿区画状況一覧!L256))&amp;"'"</f>
        <v>''</v>
      </c>
      <c r="J259" s="79" t="str">
        <f>"'"&amp;IF(No.4＿区画状況一覧!I256="","",TRIM(No.4＿区画状況一覧!I256))&amp;"'"</f>
        <v>''</v>
      </c>
      <c r="K259" s="79" t="str">
        <f>"'"&amp;IF(No.4＿区画状況一覧!J256="","",TRIM(No.4＿区画状況一覧!J256))&amp;"'"</f>
        <v>''</v>
      </c>
      <c r="L259" s="42" t="str">
        <f>"'"&amp;IF(No.5＿契約者【データ】!AK255="",0,1)&amp;"'"</f>
        <v>'0'</v>
      </c>
      <c r="M259" s="78" t="str">
        <f>"'"&amp;IF(No.5＿契約者【データ】!AG255="","",IF(No.5＿契約者【データ】!E255=No.5＿契約者【データ】!AG255,"",No.5＿契約者【データ】!E255))&amp;"'"</f>
        <v>''</v>
      </c>
      <c r="N259" s="74" t="s">
        <v>497</v>
      </c>
      <c r="O259" s="49" t="str">
        <f t="shared" si="17"/>
        <v>'COMMON'</v>
      </c>
      <c r="P259" s="69" t="s">
        <v>449</v>
      </c>
      <c r="Q259" s="49" t="str">
        <f t="shared" si="18"/>
        <v>'COMMON'</v>
      </c>
      <c r="R259" s="49" t="str">
        <f t="shared" si="18"/>
        <v>'COMMON'</v>
      </c>
      <c r="S259" s="69" t="s">
        <v>449</v>
      </c>
      <c r="T259" s="49" t="str">
        <f t="shared" si="19"/>
        <v>'COMMON'</v>
      </c>
      <c r="U259" s="67"/>
      <c r="W259" s="70" t="str">
        <f t="shared" si="20"/>
        <v/>
      </c>
      <c r="X259" s="67"/>
      <c r="Y259" s="67"/>
      <c r="Z259" s="67"/>
      <c r="AA259" t="b">
        <f>INT(No.4＿区画状況一覧!E256)=INT(No.5＿契約者【データ】!E255)</f>
        <v>1</v>
      </c>
    </row>
    <row r="260" spans="1:27" ht="18" customHeight="1">
      <c r="A260" s="67"/>
      <c r="B260" s="49">
        <f t="shared" si="16"/>
        <v>254</v>
      </c>
      <c r="C260" s="73" t="str">
        <f>"'"&amp;プロジェクトデータ!$C$4&amp;"'"</f>
        <v>'80001'</v>
      </c>
      <c r="D260" s="42" t="str">
        <f>"'"&amp;TRIM(No.4＿区画状況一覧!E257)&amp;"'"</f>
        <v>''</v>
      </c>
      <c r="E260" s="78" t="s">
        <v>448</v>
      </c>
      <c r="F260" s="74" t="s">
        <v>497</v>
      </c>
      <c r="G260" s="74" t="s">
        <v>497</v>
      </c>
      <c r="H260" s="79" t="str">
        <f>"'"&amp;IF(No.4＿区画状況一覧!K257="","",TRIM(No.4＿区画状況一覧!K257))&amp;"'"</f>
        <v>''</v>
      </c>
      <c r="I260" s="79" t="str">
        <f>"'"&amp;IF(No.4＿区画状況一覧!L257="","",TRIM(No.4＿区画状況一覧!L257))&amp;"'"</f>
        <v>''</v>
      </c>
      <c r="J260" s="79" t="str">
        <f>"'"&amp;IF(No.4＿区画状況一覧!I257="","",TRIM(No.4＿区画状況一覧!I257))&amp;"'"</f>
        <v>''</v>
      </c>
      <c r="K260" s="79" t="str">
        <f>"'"&amp;IF(No.4＿区画状況一覧!J257="","",TRIM(No.4＿区画状況一覧!J257))&amp;"'"</f>
        <v>''</v>
      </c>
      <c r="L260" s="42" t="str">
        <f>"'"&amp;IF(No.5＿契約者【データ】!AK256="",0,1)&amp;"'"</f>
        <v>'0'</v>
      </c>
      <c r="M260" s="78" t="str">
        <f>"'"&amp;IF(No.5＿契約者【データ】!AG256="","",IF(No.5＿契約者【データ】!E256=No.5＿契約者【データ】!AG256,"",No.5＿契約者【データ】!E256))&amp;"'"</f>
        <v>''</v>
      </c>
      <c r="N260" s="74" t="s">
        <v>497</v>
      </c>
      <c r="O260" s="49" t="str">
        <f t="shared" si="17"/>
        <v>'COMMON'</v>
      </c>
      <c r="P260" s="69" t="s">
        <v>449</v>
      </c>
      <c r="Q260" s="49" t="str">
        <f t="shared" si="18"/>
        <v>'COMMON'</v>
      </c>
      <c r="R260" s="49" t="str">
        <f t="shared" si="18"/>
        <v>'COMMON'</v>
      </c>
      <c r="S260" s="69" t="s">
        <v>449</v>
      </c>
      <c r="T260" s="49" t="str">
        <f t="shared" si="19"/>
        <v>'COMMON'</v>
      </c>
      <c r="U260" s="67"/>
      <c r="W260" s="70" t="str">
        <f t="shared" si="20"/>
        <v/>
      </c>
      <c r="X260" s="67"/>
      <c r="Y260" s="67"/>
      <c r="Z260" s="67"/>
      <c r="AA260" t="b">
        <f>INT(No.4＿区画状況一覧!E257)=INT(No.5＿契約者【データ】!E256)</f>
        <v>1</v>
      </c>
    </row>
    <row r="261" spans="1:27" ht="18" customHeight="1">
      <c r="A261" s="67"/>
      <c r="B261" s="49">
        <f t="shared" si="16"/>
        <v>255</v>
      </c>
      <c r="C261" s="73" t="str">
        <f>"'"&amp;プロジェクトデータ!$C$4&amp;"'"</f>
        <v>'80001'</v>
      </c>
      <c r="D261" s="42" t="str">
        <f>"'"&amp;TRIM(No.4＿区画状況一覧!E258)&amp;"'"</f>
        <v>''</v>
      </c>
      <c r="E261" s="78" t="s">
        <v>448</v>
      </c>
      <c r="F261" s="74" t="s">
        <v>497</v>
      </c>
      <c r="G261" s="74" t="s">
        <v>497</v>
      </c>
      <c r="H261" s="79" t="str">
        <f>"'"&amp;IF(No.4＿区画状況一覧!K258="","",TRIM(No.4＿区画状況一覧!K258))&amp;"'"</f>
        <v>''</v>
      </c>
      <c r="I261" s="79" t="str">
        <f>"'"&amp;IF(No.4＿区画状況一覧!L258="","",TRIM(No.4＿区画状況一覧!L258))&amp;"'"</f>
        <v>''</v>
      </c>
      <c r="J261" s="79" t="str">
        <f>"'"&amp;IF(No.4＿区画状況一覧!I258="","",TRIM(No.4＿区画状況一覧!I258))&amp;"'"</f>
        <v>''</v>
      </c>
      <c r="K261" s="79" t="str">
        <f>"'"&amp;IF(No.4＿区画状況一覧!J258="","",TRIM(No.4＿区画状況一覧!J258))&amp;"'"</f>
        <v>''</v>
      </c>
      <c r="L261" s="42" t="str">
        <f>"'"&amp;IF(No.5＿契約者【データ】!AK257="",0,1)&amp;"'"</f>
        <v>'0'</v>
      </c>
      <c r="M261" s="78" t="str">
        <f>"'"&amp;IF(No.5＿契約者【データ】!AG257="","",IF(No.5＿契約者【データ】!E257=No.5＿契約者【データ】!AG257,"",No.5＿契約者【データ】!E257))&amp;"'"</f>
        <v>''</v>
      </c>
      <c r="N261" s="74" t="s">
        <v>497</v>
      </c>
      <c r="O261" s="49" t="str">
        <f t="shared" si="17"/>
        <v>'COMMON'</v>
      </c>
      <c r="P261" s="69" t="s">
        <v>449</v>
      </c>
      <c r="Q261" s="49" t="str">
        <f t="shared" si="18"/>
        <v>'COMMON'</v>
      </c>
      <c r="R261" s="49" t="str">
        <f t="shared" si="18"/>
        <v>'COMMON'</v>
      </c>
      <c r="S261" s="69" t="s">
        <v>449</v>
      </c>
      <c r="T261" s="49" t="str">
        <f t="shared" si="19"/>
        <v>'COMMON'</v>
      </c>
      <c r="U261" s="67"/>
      <c r="W261" s="70" t="str">
        <f t="shared" si="20"/>
        <v/>
      </c>
      <c r="X261" s="67"/>
      <c r="Y261" s="67"/>
      <c r="Z261" s="67"/>
      <c r="AA261" t="b">
        <f>INT(No.4＿区画状況一覧!E258)=INT(No.5＿契約者【データ】!E257)</f>
        <v>1</v>
      </c>
    </row>
    <row r="262" spans="1:27" ht="18" customHeight="1">
      <c r="A262" s="67"/>
      <c r="B262" s="49">
        <f t="shared" si="16"/>
        <v>256</v>
      </c>
      <c r="C262" s="73" t="str">
        <f>"'"&amp;プロジェクトデータ!$C$4&amp;"'"</f>
        <v>'80001'</v>
      </c>
      <c r="D262" s="42" t="str">
        <f>"'"&amp;TRIM(No.4＿区画状況一覧!E259)&amp;"'"</f>
        <v>''</v>
      </c>
      <c r="E262" s="78" t="s">
        <v>448</v>
      </c>
      <c r="F262" s="74" t="s">
        <v>497</v>
      </c>
      <c r="G262" s="74" t="s">
        <v>497</v>
      </c>
      <c r="H262" s="79" t="str">
        <f>"'"&amp;IF(No.4＿区画状況一覧!K259="","",TRIM(No.4＿区画状況一覧!K259))&amp;"'"</f>
        <v>''</v>
      </c>
      <c r="I262" s="79" t="str">
        <f>"'"&amp;IF(No.4＿区画状況一覧!L259="","",TRIM(No.4＿区画状況一覧!L259))&amp;"'"</f>
        <v>''</v>
      </c>
      <c r="J262" s="79" t="str">
        <f>"'"&amp;IF(No.4＿区画状況一覧!I259="","",TRIM(No.4＿区画状況一覧!I259))&amp;"'"</f>
        <v>''</v>
      </c>
      <c r="K262" s="79" t="str">
        <f>"'"&amp;IF(No.4＿区画状況一覧!J259="","",TRIM(No.4＿区画状況一覧!J259))&amp;"'"</f>
        <v>''</v>
      </c>
      <c r="L262" s="42" t="str">
        <f>"'"&amp;IF(No.5＿契約者【データ】!AK258="",0,1)&amp;"'"</f>
        <v>'0'</v>
      </c>
      <c r="M262" s="78" t="str">
        <f>"'"&amp;IF(No.5＿契約者【データ】!AG258="","",IF(No.5＿契約者【データ】!E258=No.5＿契約者【データ】!AG258,"",No.5＿契約者【データ】!E258))&amp;"'"</f>
        <v>''</v>
      </c>
      <c r="N262" s="74" t="s">
        <v>497</v>
      </c>
      <c r="O262" s="49" t="str">
        <f t="shared" si="17"/>
        <v>'COMMON'</v>
      </c>
      <c r="P262" s="69" t="s">
        <v>449</v>
      </c>
      <c r="Q262" s="49" t="str">
        <f t="shared" si="18"/>
        <v>'COMMON'</v>
      </c>
      <c r="R262" s="49" t="str">
        <f t="shared" si="18"/>
        <v>'COMMON'</v>
      </c>
      <c r="S262" s="69" t="s">
        <v>449</v>
      </c>
      <c r="T262" s="49" t="str">
        <f t="shared" si="19"/>
        <v>'COMMON'</v>
      </c>
      <c r="U262" s="67"/>
      <c r="W262" s="70" t="str">
        <f t="shared" si="20"/>
        <v/>
      </c>
      <c r="X262" s="67"/>
      <c r="Y262" s="67"/>
      <c r="Z262" s="67"/>
      <c r="AA262" t="b">
        <f>INT(No.4＿区画状況一覧!E259)=INT(No.5＿契約者【データ】!E258)</f>
        <v>1</v>
      </c>
    </row>
    <row r="263" spans="1:27" ht="18" customHeight="1">
      <c r="A263" s="67"/>
      <c r="B263" s="49">
        <f t="shared" ref="B263:B326" si="21">ROW()-6</f>
        <v>257</v>
      </c>
      <c r="C263" s="73" t="str">
        <f>"'"&amp;プロジェクトデータ!$C$4&amp;"'"</f>
        <v>'80001'</v>
      </c>
      <c r="D263" s="42" t="str">
        <f>"'"&amp;TRIM(No.4＿区画状況一覧!E260)&amp;"'"</f>
        <v>''</v>
      </c>
      <c r="E263" s="78" t="s">
        <v>448</v>
      </c>
      <c r="F263" s="74" t="s">
        <v>497</v>
      </c>
      <c r="G263" s="74" t="s">
        <v>497</v>
      </c>
      <c r="H263" s="79" t="str">
        <f>"'"&amp;IF(No.4＿区画状況一覧!K260="","",TRIM(No.4＿区画状況一覧!K260))&amp;"'"</f>
        <v>''</v>
      </c>
      <c r="I263" s="79" t="str">
        <f>"'"&amp;IF(No.4＿区画状況一覧!L260="","",TRIM(No.4＿区画状況一覧!L260))&amp;"'"</f>
        <v>''</v>
      </c>
      <c r="J263" s="79" t="str">
        <f>"'"&amp;IF(No.4＿区画状況一覧!I260="","",TRIM(No.4＿区画状況一覧!I260))&amp;"'"</f>
        <v>''</v>
      </c>
      <c r="K263" s="79" t="str">
        <f>"'"&amp;IF(No.4＿区画状況一覧!J260="","",TRIM(No.4＿区画状況一覧!J260))&amp;"'"</f>
        <v>''</v>
      </c>
      <c r="L263" s="42" t="str">
        <f>"'"&amp;IF(No.5＿契約者【データ】!AK259="",0,1)&amp;"'"</f>
        <v>'0'</v>
      </c>
      <c r="M263" s="78" t="str">
        <f>"'"&amp;IF(No.5＿契約者【データ】!AG259="","",IF(No.5＿契約者【データ】!E259=No.5＿契約者【データ】!AG259,"",No.5＿契約者【データ】!E259))&amp;"'"</f>
        <v>''</v>
      </c>
      <c r="N263" s="74" t="s">
        <v>497</v>
      </c>
      <c r="O263" s="49" t="str">
        <f t="shared" ref="O263:O326" si="22">"'COMMON'"</f>
        <v>'COMMON'</v>
      </c>
      <c r="P263" s="69" t="s">
        <v>449</v>
      </c>
      <c r="Q263" s="49" t="str">
        <f t="shared" ref="Q263:R326" si="23">"'COMMON'"</f>
        <v>'COMMON'</v>
      </c>
      <c r="R263" s="49" t="str">
        <f t="shared" si="23"/>
        <v>'COMMON'</v>
      </c>
      <c r="S263" s="69" t="s">
        <v>449</v>
      </c>
      <c r="T263" s="49" t="str">
        <f t="shared" ref="T263:T326" si="24">"'COMMON'"</f>
        <v>'COMMON'</v>
      </c>
      <c r="U263" s="67"/>
      <c r="W263" s="70" t="str">
        <f t="shared" si="20"/>
        <v/>
      </c>
      <c r="X263" s="67"/>
      <c r="Y263" s="67"/>
      <c r="Z263" s="67"/>
      <c r="AA263" t="b">
        <f>INT(No.4＿区画状況一覧!E260)=INT(No.5＿契約者【データ】!E259)</f>
        <v>1</v>
      </c>
    </row>
    <row r="264" spans="1:27" ht="18" customHeight="1">
      <c r="A264" s="67"/>
      <c r="B264" s="49">
        <f t="shared" si="21"/>
        <v>258</v>
      </c>
      <c r="C264" s="73" t="str">
        <f>"'"&amp;プロジェクトデータ!$C$4&amp;"'"</f>
        <v>'80001'</v>
      </c>
      <c r="D264" s="42" t="str">
        <f>"'"&amp;TRIM(No.4＿区画状況一覧!E261)&amp;"'"</f>
        <v>''</v>
      </c>
      <c r="E264" s="78" t="s">
        <v>448</v>
      </c>
      <c r="F264" s="74" t="s">
        <v>497</v>
      </c>
      <c r="G264" s="74" t="s">
        <v>497</v>
      </c>
      <c r="H264" s="79" t="str">
        <f>"'"&amp;IF(No.4＿区画状況一覧!K261="","",TRIM(No.4＿区画状況一覧!K261))&amp;"'"</f>
        <v>''</v>
      </c>
      <c r="I264" s="79" t="str">
        <f>"'"&amp;IF(No.4＿区画状況一覧!L261="","",TRIM(No.4＿区画状況一覧!L261))&amp;"'"</f>
        <v>''</v>
      </c>
      <c r="J264" s="79" t="str">
        <f>"'"&amp;IF(No.4＿区画状況一覧!I261="","",TRIM(No.4＿区画状況一覧!I261))&amp;"'"</f>
        <v>''</v>
      </c>
      <c r="K264" s="79" t="str">
        <f>"'"&amp;IF(No.4＿区画状況一覧!J261="","",TRIM(No.4＿区画状況一覧!J261))&amp;"'"</f>
        <v>''</v>
      </c>
      <c r="L264" s="42" t="str">
        <f>"'"&amp;IF(No.5＿契約者【データ】!AK260="",0,1)&amp;"'"</f>
        <v>'0'</v>
      </c>
      <c r="M264" s="78" t="str">
        <f>"'"&amp;IF(No.5＿契約者【データ】!AG260="","",IF(No.5＿契約者【データ】!E260=No.5＿契約者【データ】!AG260,"",No.5＿契約者【データ】!E260))&amp;"'"</f>
        <v>''</v>
      </c>
      <c r="N264" s="74" t="s">
        <v>497</v>
      </c>
      <c r="O264" s="49" t="str">
        <f t="shared" si="22"/>
        <v>'COMMON'</v>
      </c>
      <c r="P264" s="69" t="s">
        <v>449</v>
      </c>
      <c r="Q264" s="49" t="str">
        <f t="shared" si="23"/>
        <v>'COMMON'</v>
      </c>
      <c r="R264" s="49" t="str">
        <f t="shared" si="23"/>
        <v>'COMMON'</v>
      </c>
      <c r="S264" s="69" t="s">
        <v>449</v>
      </c>
      <c r="T264" s="49" t="str">
        <f t="shared" si="24"/>
        <v>'COMMON'</v>
      </c>
      <c r="U264" s="67"/>
      <c r="W264" s="70" t="str">
        <f t="shared" ref="W264:W327" si="25">IF(D264="''","","INSERT INTO "&amp;$C$3&amp;" ("&amp;_xlfn.TEXTJOIN(",",FALSE,$C$5:$T$5)&amp;") VALUES ("&amp;_xlfn.TEXTJOIN(",",FALSE,C264:T264)&amp;");")</f>
        <v/>
      </c>
      <c r="X264" s="67"/>
      <c r="Y264" s="67"/>
      <c r="Z264" s="67"/>
      <c r="AA264" t="b">
        <f>INT(No.4＿区画状況一覧!E261)=INT(No.5＿契約者【データ】!E260)</f>
        <v>1</v>
      </c>
    </row>
    <row r="265" spans="1:27" ht="18" customHeight="1">
      <c r="A265" s="67"/>
      <c r="B265" s="49">
        <f t="shared" si="21"/>
        <v>259</v>
      </c>
      <c r="C265" s="73" t="str">
        <f>"'"&amp;プロジェクトデータ!$C$4&amp;"'"</f>
        <v>'80001'</v>
      </c>
      <c r="D265" s="42" t="str">
        <f>"'"&amp;TRIM(No.4＿区画状況一覧!E262)&amp;"'"</f>
        <v>''</v>
      </c>
      <c r="E265" s="78" t="s">
        <v>448</v>
      </c>
      <c r="F265" s="74" t="s">
        <v>497</v>
      </c>
      <c r="G265" s="74" t="s">
        <v>497</v>
      </c>
      <c r="H265" s="79" t="str">
        <f>"'"&amp;IF(No.4＿区画状況一覧!K262="","",TRIM(No.4＿区画状況一覧!K262))&amp;"'"</f>
        <v>''</v>
      </c>
      <c r="I265" s="79" t="str">
        <f>"'"&amp;IF(No.4＿区画状況一覧!L262="","",TRIM(No.4＿区画状況一覧!L262))&amp;"'"</f>
        <v>''</v>
      </c>
      <c r="J265" s="79" t="str">
        <f>"'"&amp;IF(No.4＿区画状況一覧!I262="","",TRIM(No.4＿区画状況一覧!I262))&amp;"'"</f>
        <v>''</v>
      </c>
      <c r="K265" s="79" t="str">
        <f>"'"&amp;IF(No.4＿区画状況一覧!J262="","",TRIM(No.4＿区画状況一覧!J262))&amp;"'"</f>
        <v>''</v>
      </c>
      <c r="L265" s="42" t="str">
        <f>"'"&amp;IF(No.5＿契約者【データ】!AK261="",0,1)&amp;"'"</f>
        <v>'0'</v>
      </c>
      <c r="M265" s="78" t="str">
        <f>"'"&amp;IF(No.5＿契約者【データ】!AG261="","",IF(No.5＿契約者【データ】!E261=No.5＿契約者【データ】!AG261,"",No.5＿契約者【データ】!E261))&amp;"'"</f>
        <v>''</v>
      </c>
      <c r="N265" s="74" t="s">
        <v>497</v>
      </c>
      <c r="O265" s="49" t="str">
        <f t="shared" si="22"/>
        <v>'COMMON'</v>
      </c>
      <c r="P265" s="69" t="s">
        <v>449</v>
      </c>
      <c r="Q265" s="49" t="str">
        <f t="shared" si="23"/>
        <v>'COMMON'</v>
      </c>
      <c r="R265" s="49" t="str">
        <f t="shared" si="23"/>
        <v>'COMMON'</v>
      </c>
      <c r="S265" s="69" t="s">
        <v>449</v>
      </c>
      <c r="T265" s="49" t="str">
        <f t="shared" si="24"/>
        <v>'COMMON'</v>
      </c>
      <c r="U265" s="67"/>
      <c r="W265" s="70" t="str">
        <f t="shared" si="25"/>
        <v/>
      </c>
      <c r="X265" s="67"/>
      <c r="Y265" s="67"/>
      <c r="Z265" s="67"/>
      <c r="AA265" t="b">
        <f>INT(No.4＿区画状況一覧!E262)=INT(No.5＿契約者【データ】!E261)</f>
        <v>1</v>
      </c>
    </row>
    <row r="266" spans="1:27" ht="18" customHeight="1">
      <c r="A266" s="67"/>
      <c r="B266" s="49">
        <f t="shared" si="21"/>
        <v>260</v>
      </c>
      <c r="C266" s="73" t="str">
        <f>"'"&amp;プロジェクトデータ!$C$4&amp;"'"</f>
        <v>'80001'</v>
      </c>
      <c r="D266" s="42" t="str">
        <f>"'"&amp;TRIM(No.4＿区画状況一覧!E263)&amp;"'"</f>
        <v>''</v>
      </c>
      <c r="E266" s="78" t="s">
        <v>448</v>
      </c>
      <c r="F266" s="74" t="s">
        <v>497</v>
      </c>
      <c r="G266" s="74" t="s">
        <v>497</v>
      </c>
      <c r="H266" s="79" t="str">
        <f>"'"&amp;IF(No.4＿区画状況一覧!K263="","",TRIM(No.4＿区画状況一覧!K263))&amp;"'"</f>
        <v>''</v>
      </c>
      <c r="I266" s="79" t="str">
        <f>"'"&amp;IF(No.4＿区画状況一覧!L263="","",TRIM(No.4＿区画状況一覧!L263))&amp;"'"</f>
        <v>''</v>
      </c>
      <c r="J266" s="79" t="str">
        <f>"'"&amp;IF(No.4＿区画状況一覧!I263="","",TRIM(No.4＿区画状況一覧!I263))&amp;"'"</f>
        <v>''</v>
      </c>
      <c r="K266" s="79" t="str">
        <f>"'"&amp;IF(No.4＿区画状況一覧!J263="","",TRIM(No.4＿区画状況一覧!J263))&amp;"'"</f>
        <v>''</v>
      </c>
      <c r="L266" s="42" t="str">
        <f>"'"&amp;IF(No.5＿契約者【データ】!AK262="",0,1)&amp;"'"</f>
        <v>'0'</v>
      </c>
      <c r="M266" s="78" t="str">
        <f>"'"&amp;IF(No.5＿契約者【データ】!AG262="","",IF(No.5＿契約者【データ】!E262=No.5＿契約者【データ】!AG262,"",No.5＿契約者【データ】!E262))&amp;"'"</f>
        <v>''</v>
      </c>
      <c r="N266" s="74" t="s">
        <v>497</v>
      </c>
      <c r="O266" s="49" t="str">
        <f t="shared" si="22"/>
        <v>'COMMON'</v>
      </c>
      <c r="P266" s="69" t="s">
        <v>449</v>
      </c>
      <c r="Q266" s="49" t="str">
        <f t="shared" si="23"/>
        <v>'COMMON'</v>
      </c>
      <c r="R266" s="49" t="str">
        <f t="shared" si="23"/>
        <v>'COMMON'</v>
      </c>
      <c r="S266" s="69" t="s">
        <v>449</v>
      </c>
      <c r="T266" s="49" t="str">
        <f t="shared" si="24"/>
        <v>'COMMON'</v>
      </c>
      <c r="U266" s="67"/>
      <c r="W266" s="70" t="str">
        <f t="shared" si="25"/>
        <v/>
      </c>
      <c r="X266" s="67"/>
      <c r="Y266" s="67"/>
      <c r="Z266" s="67"/>
      <c r="AA266" t="b">
        <f>INT(No.4＿区画状況一覧!E263)=INT(No.5＿契約者【データ】!E262)</f>
        <v>1</v>
      </c>
    </row>
    <row r="267" spans="1:27" ht="18" customHeight="1">
      <c r="A267" s="67"/>
      <c r="B267" s="49">
        <f t="shared" si="21"/>
        <v>261</v>
      </c>
      <c r="C267" s="73" t="str">
        <f>"'"&amp;プロジェクトデータ!$C$4&amp;"'"</f>
        <v>'80001'</v>
      </c>
      <c r="D267" s="42" t="str">
        <f>"'"&amp;TRIM(No.4＿区画状況一覧!E264)&amp;"'"</f>
        <v>''</v>
      </c>
      <c r="E267" s="78" t="s">
        <v>448</v>
      </c>
      <c r="F267" s="74" t="s">
        <v>497</v>
      </c>
      <c r="G267" s="74" t="s">
        <v>497</v>
      </c>
      <c r="H267" s="79" t="str">
        <f>"'"&amp;IF(No.4＿区画状況一覧!K264="","",TRIM(No.4＿区画状況一覧!K264))&amp;"'"</f>
        <v>''</v>
      </c>
      <c r="I267" s="79" t="str">
        <f>"'"&amp;IF(No.4＿区画状況一覧!L264="","",TRIM(No.4＿区画状況一覧!L264))&amp;"'"</f>
        <v>''</v>
      </c>
      <c r="J267" s="79" t="str">
        <f>"'"&amp;IF(No.4＿区画状況一覧!I264="","",TRIM(No.4＿区画状況一覧!I264))&amp;"'"</f>
        <v>''</v>
      </c>
      <c r="K267" s="79" t="str">
        <f>"'"&amp;IF(No.4＿区画状況一覧!J264="","",TRIM(No.4＿区画状況一覧!J264))&amp;"'"</f>
        <v>''</v>
      </c>
      <c r="L267" s="42" t="str">
        <f>"'"&amp;IF(No.5＿契約者【データ】!AK263="",0,1)&amp;"'"</f>
        <v>'0'</v>
      </c>
      <c r="M267" s="78" t="str">
        <f>"'"&amp;IF(No.5＿契約者【データ】!AG263="","",IF(No.5＿契約者【データ】!E263=No.5＿契約者【データ】!AG263,"",No.5＿契約者【データ】!E263))&amp;"'"</f>
        <v>''</v>
      </c>
      <c r="N267" s="74" t="s">
        <v>497</v>
      </c>
      <c r="O267" s="49" t="str">
        <f t="shared" si="22"/>
        <v>'COMMON'</v>
      </c>
      <c r="P267" s="69" t="s">
        <v>449</v>
      </c>
      <c r="Q267" s="49" t="str">
        <f t="shared" si="23"/>
        <v>'COMMON'</v>
      </c>
      <c r="R267" s="49" t="str">
        <f t="shared" si="23"/>
        <v>'COMMON'</v>
      </c>
      <c r="S267" s="69" t="s">
        <v>449</v>
      </c>
      <c r="T267" s="49" t="str">
        <f t="shared" si="24"/>
        <v>'COMMON'</v>
      </c>
      <c r="U267" s="67"/>
      <c r="W267" s="70" t="str">
        <f t="shared" si="25"/>
        <v/>
      </c>
      <c r="X267" s="67"/>
      <c r="Y267" s="67"/>
      <c r="Z267" s="67"/>
      <c r="AA267" t="b">
        <f>INT(No.4＿区画状況一覧!E264)=INT(No.5＿契約者【データ】!E263)</f>
        <v>1</v>
      </c>
    </row>
    <row r="268" spans="1:27" ht="18" customHeight="1">
      <c r="A268" s="67"/>
      <c r="B268" s="49">
        <f t="shared" si="21"/>
        <v>262</v>
      </c>
      <c r="C268" s="73" t="str">
        <f>"'"&amp;プロジェクトデータ!$C$4&amp;"'"</f>
        <v>'80001'</v>
      </c>
      <c r="D268" s="42" t="str">
        <f>"'"&amp;TRIM(No.4＿区画状況一覧!E265)&amp;"'"</f>
        <v>''</v>
      </c>
      <c r="E268" s="78" t="s">
        <v>448</v>
      </c>
      <c r="F268" s="74" t="s">
        <v>497</v>
      </c>
      <c r="G268" s="74" t="s">
        <v>497</v>
      </c>
      <c r="H268" s="79" t="str">
        <f>"'"&amp;IF(No.4＿区画状況一覧!K265="","",TRIM(No.4＿区画状況一覧!K265))&amp;"'"</f>
        <v>''</v>
      </c>
      <c r="I268" s="79" t="str">
        <f>"'"&amp;IF(No.4＿区画状況一覧!L265="","",TRIM(No.4＿区画状況一覧!L265))&amp;"'"</f>
        <v>''</v>
      </c>
      <c r="J268" s="79" t="str">
        <f>"'"&amp;IF(No.4＿区画状況一覧!I265="","",TRIM(No.4＿区画状況一覧!I265))&amp;"'"</f>
        <v>''</v>
      </c>
      <c r="K268" s="79" t="str">
        <f>"'"&amp;IF(No.4＿区画状況一覧!J265="","",TRIM(No.4＿区画状況一覧!J265))&amp;"'"</f>
        <v>''</v>
      </c>
      <c r="L268" s="42" t="str">
        <f>"'"&amp;IF(No.5＿契約者【データ】!AK264="",0,1)&amp;"'"</f>
        <v>'0'</v>
      </c>
      <c r="M268" s="78" t="str">
        <f>"'"&amp;IF(No.5＿契約者【データ】!AG264="","",IF(No.5＿契約者【データ】!E264=No.5＿契約者【データ】!AG264,"",No.5＿契約者【データ】!E264))&amp;"'"</f>
        <v>''</v>
      </c>
      <c r="N268" s="74" t="s">
        <v>497</v>
      </c>
      <c r="O268" s="49" t="str">
        <f t="shared" si="22"/>
        <v>'COMMON'</v>
      </c>
      <c r="P268" s="69" t="s">
        <v>449</v>
      </c>
      <c r="Q268" s="49" t="str">
        <f t="shared" si="23"/>
        <v>'COMMON'</v>
      </c>
      <c r="R268" s="49" t="str">
        <f t="shared" si="23"/>
        <v>'COMMON'</v>
      </c>
      <c r="S268" s="69" t="s">
        <v>449</v>
      </c>
      <c r="T268" s="49" t="str">
        <f t="shared" si="24"/>
        <v>'COMMON'</v>
      </c>
      <c r="U268" s="67"/>
      <c r="W268" s="70" t="str">
        <f t="shared" si="25"/>
        <v/>
      </c>
      <c r="X268" s="67"/>
      <c r="Y268" s="67"/>
      <c r="Z268" s="67"/>
      <c r="AA268" t="b">
        <f>INT(No.4＿区画状況一覧!E265)=INT(No.5＿契約者【データ】!E264)</f>
        <v>1</v>
      </c>
    </row>
    <row r="269" spans="1:27" ht="18" customHeight="1">
      <c r="A269" s="67"/>
      <c r="B269" s="49">
        <f t="shared" si="21"/>
        <v>263</v>
      </c>
      <c r="C269" s="73" t="str">
        <f>"'"&amp;プロジェクトデータ!$C$4&amp;"'"</f>
        <v>'80001'</v>
      </c>
      <c r="D269" s="42" t="str">
        <f>"'"&amp;TRIM(No.4＿区画状況一覧!E266)&amp;"'"</f>
        <v>''</v>
      </c>
      <c r="E269" s="78" t="s">
        <v>448</v>
      </c>
      <c r="F269" s="74" t="s">
        <v>497</v>
      </c>
      <c r="G269" s="74" t="s">
        <v>497</v>
      </c>
      <c r="H269" s="79" t="str">
        <f>"'"&amp;IF(No.4＿区画状況一覧!K266="","",TRIM(No.4＿区画状況一覧!K266))&amp;"'"</f>
        <v>''</v>
      </c>
      <c r="I269" s="79" t="str">
        <f>"'"&amp;IF(No.4＿区画状況一覧!L266="","",TRIM(No.4＿区画状況一覧!L266))&amp;"'"</f>
        <v>''</v>
      </c>
      <c r="J269" s="79" t="str">
        <f>"'"&amp;IF(No.4＿区画状況一覧!I266="","",TRIM(No.4＿区画状況一覧!I266))&amp;"'"</f>
        <v>''</v>
      </c>
      <c r="K269" s="79" t="str">
        <f>"'"&amp;IF(No.4＿区画状況一覧!J266="","",TRIM(No.4＿区画状況一覧!J266))&amp;"'"</f>
        <v>''</v>
      </c>
      <c r="L269" s="42" t="str">
        <f>"'"&amp;IF(No.5＿契約者【データ】!AK265="",0,1)&amp;"'"</f>
        <v>'0'</v>
      </c>
      <c r="M269" s="78" t="str">
        <f>"'"&amp;IF(No.5＿契約者【データ】!AG265="","",IF(No.5＿契約者【データ】!E265=No.5＿契約者【データ】!AG265,"",No.5＿契約者【データ】!E265))&amp;"'"</f>
        <v>''</v>
      </c>
      <c r="N269" s="74" t="s">
        <v>497</v>
      </c>
      <c r="O269" s="49" t="str">
        <f t="shared" si="22"/>
        <v>'COMMON'</v>
      </c>
      <c r="P269" s="69" t="s">
        <v>449</v>
      </c>
      <c r="Q269" s="49" t="str">
        <f t="shared" si="23"/>
        <v>'COMMON'</v>
      </c>
      <c r="R269" s="49" t="str">
        <f t="shared" si="23"/>
        <v>'COMMON'</v>
      </c>
      <c r="S269" s="69" t="s">
        <v>449</v>
      </c>
      <c r="T269" s="49" t="str">
        <f t="shared" si="24"/>
        <v>'COMMON'</v>
      </c>
      <c r="U269" s="67"/>
      <c r="W269" s="70" t="str">
        <f t="shared" si="25"/>
        <v/>
      </c>
      <c r="X269" s="67"/>
      <c r="Y269" s="67"/>
      <c r="Z269" s="67"/>
      <c r="AA269" t="b">
        <f>INT(No.4＿区画状況一覧!E266)=INT(No.5＿契約者【データ】!E265)</f>
        <v>1</v>
      </c>
    </row>
    <row r="270" spans="1:27" ht="18" customHeight="1">
      <c r="A270" s="67"/>
      <c r="B270" s="49">
        <f t="shared" si="21"/>
        <v>264</v>
      </c>
      <c r="C270" s="73" t="str">
        <f>"'"&amp;プロジェクトデータ!$C$4&amp;"'"</f>
        <v>'80001'</v>
      </c>
      <c r="D270" s="42" t="str">
        <f>"'"&amp;TRIM(No.4＿区画状況一覧!E267)&amp;"'"</f>
        <v>''</v>
      </c>
      <c r="E270" s="78" t="s">
        <v>448</v>
      </c>
      <c r="F270" s="74" t="s">
        <v>497</v>
      </c>
      <c r="G270" s="74" t="s">
        <v>497</v>
      </c>
      <c r="H270" s="79" t="str">
        <f>"'"&amp;IF(No.4＿区画状況一覧!K267="","",TRIM(No.4＿区画状況一覧!K267))&amp;"'"</f>
        <v>''</v>
      </c>
      <c r="I270" s="79" t="str">
        <f>"'"&amp;IF(No.4＿区画状況一覧!L267="","",TRIM(No.4＿区画状況一覧!L267))&amp;"'"</f>
        <v>''</v>
      </c>
      <c r="J270" s="79" t="str">
        <f>"'"&amp;IF(No.4＿区画状況一覧!I267="","",TRIM(No.4＿区画状況一覧!I267))&amp;"'"</f>
        <v>''</v>
      </c>
      <c r="K270" s="79" t="str">
        <f>"'"&amp;IF(No.4＿区画状況一覧!J267="","",TRIM(No.4＿区画状況一覧!J267))&amp;"'"</f>
        <v>''</v>
      </c>
      <c r="L270" s="42" t="str">
        <f>"'"&amp;IF(No.5＿契約者【データ】!AK266="",0,1)&amp;"'"</f>
        <v>'0'</v>
      </c>
      <c r="M270" s="78" t="str">
        <f>"'"&amp;IF(No.5＿契約者【データ】!AG266="","",IF(No.5＿契約者【データ】!E266=No.5＿契約者【データ】!AG266,"",No.5＿契約者【データ】!E266))&amp;"'"</f>
        <v>''</v>
      </c>
      <c r="N270" s="74" t="s">
        <v>497</v>
      </c>
      <c r="O270" s="49" t="str">
        <f t="shared" si="22"/>
        <v>'COMMON'</v>
      </c>
      <c r="P270" s="69" t="s">
        <v>449</v>
      </c>
      <c r="Q270" s="49" t="str">
        <f t="shared" si="23"/>
        <v>'COMMON'</v>
      </c>
      <c r="R270" s="49" t="str">
        <f t="shared" si="23"/>
        <v>'COMMON'</v>
      </c>
      <c r="S270" s="69" t="s">
        <v>449</v>
      </c>
      <c r="T270" s="49" t="str">
        <f t="shared" si="24"/>
        <v>'COMMON'</v>
      </c>
      <c r="U270" s="67"/>
      <c r="W270" s="70" t="str">
        <f t="shared" si="25"/>
        <v/>
      </c>
      <c r="X270" s="67"/>
      <c r="Y270" s="67"/>
      <c r="Z270" s="67"/>
      <c r="AA270" t="b">
        <f>INT(No.4＿区画状況一覧!E267)=INT(No.5＿契約者【データ】!E266)</f>
        <v>1</v>
      </c>
    </row>
    <row r="271" spans="1:27" ht="18" customHeight="1">
      <c r="A271" s="67"/>
      <c r="B271" s="49">
        <f t="shared" si="21"/>
        <v>265</v>
      </c>
      <c r="C271" s="73" t="str">
        <f>"'"&amp;プロジェクトデータ!$C$4&amp;"'"</f>
        <v>'80001'</v>
      </c>
      <c r="D271" s="42" t="str">
        <f>"'"&amp;TRIM(No.4＿区画状況一覧!E268)&amp;"'"</f>
        <v>''</v>
      </c>
      <c r="E271" s="78" t="s">
        <v>448</v>
      </c>
      <c r="F271" s="74" t="s">
        <v>497</v>
      </c>
      <c r="G271" s="74" t="s">
        <v>497</v>
      </c>
      <c r="H271" s="79" t="str">
        <f>"'"&amp;IF(No.4＿区画状況一覧!K268="","",TRIM(No.4＿区画状況一覧!K268))&amp;"'"</f>
        <v>''</v>
      </c>
      <c r="I271" s="79" t="str">
        <f>"'"&amp;IF(No.4＿区画状況一覧!L268="","",TRIM(No.4＿区画状況一覧!L268))&amp;"'"</f>
        <v>''</v>
      </c>
      <c r="J271" s="79" t="str">
        <f>"'"&amp;IF(No.4＿区画状況一覧!I268="","",TRIM(No.4＿区画状況一覧!I268))&amp;"'"</f>
        <v>''</v>
      </c>
      <c r="K271" s="79" t="str">
        <f>"'"&amp;IF(No.4＿区画状況一覧!J268="","",TRIM(No.4＿区画状況一覧!J268))&amp;"'"</f>
        <v>''</v>
      </c>
      <c r="L271" s="42" t="str">
        <f>"'"&amp;IF(No.5＿契約者【データ】!AK267="",0,1)&amp;"'"</f>
        <v>'0'</v>
      </c>
      <c r="M271" s="78" t="str">
        <f>"'"&amp;IF(No.5＿契約者【データ】!AG267="","",IF(No.5＿契約者【データ】!E267=No.5＿契約者【データ】!AG267,"",No.5＿契約者【データ】!E267))&amp;"'"</f>
        <v>''</v>
      </c>
      <c r="N271" s="74" t="s">
        <v>497</v>
      </c>
      <c r="O271" s="49" t="str">
        <f t="shared" si="22"/>
        <v>'COMMON'</v>
      </c>
      <c r="P271" s="69" t="s">
        <v>449</v>
      </c>
      <c r="Q271" s="49" t="str">
        <f t="shared" si="23"/>
        <v>'COMMON'</v>
      </c>
      <c r="R271" s="49" t="str">
        <f t="shared" si="23"/>
        <v>'COMMON'</v>
      </c>
      <c r="S271" s="69" t="s">
        <v>449</v>
      </c>
      <c r="T271" s="49" t="str">
        <f t="shared" si="24"/>
        <v>'COMMON'</v>
      </c>
      <c r="U271" s="67"/>
      <c r="W271" s="70" t="str">
        <f t="shared" si="25"/>
        <v/>
      </c>
      <c r="X271" s="67"/>
      <c r="Y271" s="67"/>
      <c r="Z271" s="67"/>
      <c r="AA271" t="b">
        <f>INT(No.4＿区画状況一覧!E268)=INT(No.5＿契約者【データ】!E267)</f>
        <v>1</v>
      </c>
    </row>
    <row r="272" spans="1:27" ht="18" customHeight="1">
      <c r="A272" s="67"/>
      <c r="B272" s="49">
        <f t="shared" si="21"/>
        <v>266</v>
      </c>
      <c r="C272" s="73" t="str">
        <f>"'"&amp;プロジェクトデータ!$C$4&amp;"'"</f>
        <v>'80001'</v>
      </c>
      <c r="D272" s="42" t="str">
        <f>"'"&amp;TRIM(No.4＿区画状況一覧!E269)&amp;"'"</f>
        <v>''</v>
      </c>
      <c r="E272" s="78" t="s">
        <v>448</v>
      </c>
      <c r="F272" s="74" t="s">
        <v>497</v>
      </c>
      <c r="G272" s="74" t="s">
        <v>497</v>
      </c>
      <c r="H272" s="79" t="str">
        <f>"'"&amp;IF(No.4＿区画状況一覧!K269="","",TRIM(No.4＿区画状況一覧!K269))&amp;"'"</f>
        <v>''</v>
      </c>
      <c r="I272" s="79" t="str">
        <f>"'"&amp;IF(No.4＿区画状況一覧!L269="","",TRIM(No.4＿区画状況一覧!L269))&amp;"'"</f>
        <v>''</v>
      </c>
      <c r="J272" s="79" t="str">
        <f>"'"&amp;IF(No.4＿区画状況一覧!I269="","",TRIM(No.4＿区画状況一覧!I269))&amp;"'"</f>
        <v>''</v>
      </c>
      <c r="K272" s="79" t="str">
        <f>"'"&amp;IF(No.4＿区画状況一覧!J269="","",TRIM(No.4＿区画状況一覧!J269))&amp;"'"</f>
        <v>''</v>
      </c>
      <c r="L272" s="42" t="str">
        <f>"'"&amp;IF(No.5＿契約者【データ】!AK268="",0,1)&amp;"'"</f>
        <v>'0'</v>
      </c>
      <c r="M272" s="78" t="str">
        <f>"'"&amp;IF(No.5＿契約者【データ】!AG268="","",IF(No.5＿契約者【データ】!E268=No.5＿契約者【データ】!AG268,"",No.5＿契約者【データ】!E268))&amp;"'"</f>
        <v>''</v>
      </c>
      <c r="N272" s="74" t="s">
        <v>497</v>
      </c>
      <c r="O272" s="49" t="str">
        <f t="shared" si="22"/>
        <v>'COMMON'</v>
      </c>
      <c r="P272" s="69" t="s">
        <v>449</v>
      </c>
      <c r="Q272" s="49" t="str">
        <f t="shared" si="23"/>
        <v>'COMMON'</v>
      </c>
      <c r="R272" s="49" t="str">
        <f t="shared" si="23"/>
        <v>'COMMON'</v>
      </c>
      <c r="S272" s="69" t="s">
        <v>449</v>
      </c>
      <c r="T272" s="49" t="str">
        <f t="shared" si="24"/>
        <v>'COMMON'</v>
      </c>
      <c r="U272" s="67"/>
      <c r="W272" s="70" t="str">
        <f t="shared" si="25"/>
        <v/>
      </c>
      <c r="X272" s="67"/>
      <c r="Y272" s="67"/>
      <c r="Z272" s="67"/>
      <c r="AA272" t="b">
        <f>INT(No.4＿区画状況一覧!E269)=INT(No.5＿契約者【データ】!E268)</f>
        <v>1</v>
      </c>
    </row>
    <row r="273" spans="1:27" ht="18" customHeight="1">
      <c r="A273" s="67"/>
      <c r="B273" s="49">
        <f t="shared" si="21"/>
        <v>267</v>
      </c>
      <c r="C273" s="73" t="str">
        <f>"'"&amp;プロジェクトデータ!$C$4&amp;"'"</f>
        <v>'80001'</v>
      </c>
      <c r="D273" s="42" t="str">
        <f>"'"&amp;TRIM(No.4＿区画状況一覧!E270)&amp;"'"</f>
        <v>''</v>
      </c>
      <c r="E273" s="78" t="s">
        <v>448</v>
      </c>
      <c r="F273" s="74" t="s">
        <v>497</v>
      </c>
      <c r="G273" s="74" t="s">
        <v>497</v>
      </c>
      <c r="H273" s="79" t="str">
        <f>"'"&amp;IF(No.4＿区画状況一覧!K270="","",TRIM(No.4＿区画状況一覧!K270))&amp;"'"</f>
        <v>''</v>
      </c>
      <c r="I273" s="79" t="str">
        <f>"'"&amp;IF(No.4＿区画状況一覧!L270="","",TRIM(No.4＿区画状況一覧!L270))&amp;"'"</f>
        <v>''</v>
      </c>
      <c r="J273" s="79" t="str">
        <f>"'"&amp;IF(No.4＿区画状況一覧!I270="","",TRIM(No.4＿区画状況一覧!I270))&amp;"'"</f>
        <v>''</v>
      </c>
      <c r="K273" s="79" t="str">
        <f>"'"&amp;IF(No.4＿区画状況一覧!J270="","",TRIM(No.4＿区画状況一覧!J270))&amp;"'"</f>
        <v>''</v>
      </c>
      <c r="L273" s="42" t="str">
        <f>"'"&amp;IF(No.5＿契約者【データ】!AK269="",0,1)&amp;"'"</f>
        <v>'0'</v>
      </c>
      <c r="M273" s="78" t="str">
        <f>"'"&amp;IF(No.5＿契約者【データ】!AG269="","",IF(No.5＿契約者【データ】!E269=No.5＿契約者【データ】!AG269,"",No.5＿契約者【データ】!E269))&amp;"'"</f>
        <v>''</v>
      </c>
      <c r="N273" s="74" t="s">
        <v>497</v>
      </c>
      <c r="O273" s="49" t="str">
        <f t="shared" si="22"/>
        <v>'COMMON'</v>
      </c>
      <c r="P273" s="69" t="s">
        <v>449</v>
      </c>
      <c r="Q273" s="49" t="str">
        <f t="shared" si="23"/>
        <v>'COMMON'</v>
      </c>
      <c r="R273" s="49" t="str">
        <f t="shared" si="23"/>
        <v>'COMMON'</v>
      </c>
      <c r="S273" s="69" t="s">
        <v>449</v>
      </c>
      <c r="T273" s="49" t="str">
        <f t="shared" si="24"/>
        <v>'COMMON'</v>
      </c>
      <c r="U273" s="67"/>
      <c r="W273" s="70" t="str">
        <f t="shared" si="25"/>
        <v/>
      </c>
      <c r="X273" s="67"/>
      <c r="Y273" s="67"/>
      <c r="Z273" s="67"/>
      <c r="AA273" t="b">
        <f>INT(No.4＿区画状況一覧!E270)=INT(No.5＿契約者【データ】!E269)</f>
        <v>1</v>
      </c>
    </row>
    <row r="274" spans="1:27" ht="18" customHeight="1">
      <c r="A274" s="67"/>
      <c r="B274" s="49">
        <f t="shared" si="21"/>
        <v>268</v>
      </c>
      <c r="C274" s="73" t="str">
        <f>"'"&amp;プロジェクトデータ!$C$4&amp;"'"</f>
        <v>'80001'</v>
      </c>
      <c r="D274" s="42" t="str">
        <f>"'"&amp;TRIM(No.4＿区画状況一覧!E271)&amp;"'"</f>
        <v>''</v>
      </c>
      <c r="E274" s="78" t="s">
        <v>448</v>
      </c>
      <c r="F274" s="74" t="s">
        <v>497</v>
      </c>
      <c r="G274" s="74" t="s">
        <v>497</v>
      </c>
      <c r="H274" s="79" t="str">
        <f>"'"&amp;IF(No.4＿区画状況一覧!K271="","",TRIM(No.4＿区画状況一覧!K271))&amp;"'"</f>
        <v>''</v>
      </c>
      <c r="I274" s="79" t="str">
        <f>"'"&amp;IF(No.4＿区画状況一覧!L271="","",TRIM(No.4＿区画状況一覧!L271))&amp;"'"</f>
        <v>''</v>
      </c>
      <c r="J274" s="79" t="str">
        <f>"'"&amp;IF(No.4＿区画状況一覧!I271="","",TRIM(No.4＿区画状況一覧!I271))&amp;"'"</f>
        <v>''</v>
      </c>
      <c r="K274" s="79" t="str">
        <f>"'"&amp;IF(No.4＿区画状況一覧!J271="","",TRIM(No.4＿区画状況一覧!J271))&amp;"'"</f>
        <v>''</v>
      </c>
      <c r="L274" s="42" t="str">
        <f>"'"&amp;IF(No.5＿契約者【データ】!AK270="",0,1)&amp;"'"</f>
        <v>'0'</v>
      </c>
      <c r="M274" s="78" t="str">
        <f>"'"&amp;IF(No.5＿契約者【データ】!AG270="","",IF(No.5＿契約者【データ】!E270=No.5＿契約者【データ】!AG270,"",No.5＿契約者【データ】!E270))&amp;"'"</f>
        <v>''</v>
      </c>
      <c r="N274" s="74" t="s">
        <v>497</v>
      </c>
      <c r="O274" s="49" t="str">
        <f t="shared" si="22"/>
        <v>'COMMON'</v>
      </c>
      <c r="P274" s="69" t="s">
        <v>449</v>
      </c>
      <c r="Q274" s="49" t="str">
        <f t="shared" si="23"/>
        <v>'COMMON'</v>
      </c>
      <c r="R274" s="49" t="str">
        <f t="shared" si="23"/>
        <v>'COMMON'</v>
      </c>
      <c r="S274" s="69" t="s">
        <v>449</v>
      </c>
      <c r="T274" s="49" t="str">
        <f t="shared" si="24"/>
        <v>'COMMON'</v>
      </c>
      <c r="U274" s="67"/>
      <c r="W274" s="70" t="str">
        <f t="shared" si="25"/>
        <v/>
      </c>
      <c r="X274" s="67"/>
      <c r="Y274" s="67"/>
      <c r="Z274" s="67"/>
      <c r="AA274" t="b">
        <f>INT(No.4＿区画状況一覧!E271)=INT(No.5＿契約者【データ】!E270)</f>
        <v>1</v>
      </c>
    </row>
    <row r="275" spans="1:27" ht="18" customHeight="1">
      <c r="A275" s="67"/>
      <c r="B275" s="49">
        <f t="shared" si="21"/>
        <v>269</v>
      </c>
      <c r="C275" s="73" t="str">
        <f>"'"&amp;プロジェクトデータ!$C$4&amp;"'"</f>
        <v>'80001'</v>
      </c>
      <c r="D275" s="42" t="str">
        <f>"'"&amp;TRIM(No.4＿区画状況一覧!E272)&amp;"'"</f>
        <v>''</v>
      </c>
      <c r="E275" s="78" t="s">
        <v>448</v>
      </c>
      <c r="F275" s="74" t="s">
        <v>497</v>
      </c>
      <c r="G275" s="74" t="s">
        <v>497</v>
      </c>
      <c r="H275" s="79" t="str">
        <f>"'"&amp;IF(No.4＿区画状況一覧!K272="","",TRIM(No.4＿区画状況一覧!K272))&amp;"'"</f>
        <v>''</v>
      </c>
      <c r="I275" s="79" t="str">
        <f>"'"&amp;IF(No.4＿区画状況一覧!L272="","",TRIM(No.4＿区画状況一覧!L272))&amp;"'"</f>
        <v>''</v>
      </c>
      <c r="J275" s="79" t="str">
        <f>"'"&amp;IF(No.4＿区画状況一覧!I272="","",TRIM(No.4＿区画状況一覧!I272))&amp;"'"</f>
        <v>''</v>
      </c>
      <c r="K275" s="79" t="str">
        <f>"'"&amp;IF(No.4＿区画状況一覧!J272="","",TRIM(No.4＿区画状況一覧!J272))&amp;"'"</f>
        <v>''</v>
      </c>
      <c r="L275" s="42" t="str">
        <f>"'"&amp;IF(No.5＿契約者【データ】!AK271="",0,1)&amp;"'"</f>
        <v>'0'</v>
      </c>
      <c r="M275" s="78" t="str">
        <f>"'"&amp;IF(No.5＿契約者【データ】!AG271="","",IF(No.5＿契約者【データ】!E271=No.5＿契約者【データ】!AG271,"",No.5＿契約者【データ】!E271))&amp;"'"</f>
        <v>''</v>
      </c>
      <c r="N275" s="74" t="s">
        <v>497</v>
      </c>
      <c r="O275" s="49" t="str">
        <f t="shared" si="22"/>
        <v>'COMMON'</v>
      </c>
      <c r="P275" s="69" t="s">
        <v>449</v>
      </c>
      <c r="Q275" s="49" t="str">
        <f t="shared" si="23"/>
        <v>'COMMON'</v>
      </c>
      <c r="R275" s="49" t="str">
        <f t="shared" si="23"/>
        <v>'COMMON'</v>
      </c>
      <c r="S275" s="69" t="s">
        <v>449</v>
      </c>
      <c r="T275" s="49" t="str">
        <f t="shared" si="24"/>
        <v>'COMMON'</v>
      </c>
      <c r="U275" s="67"/>
      <c r="W275" s="70" t="str">
        <f t="shared" si="25"/>
        <v/>
      </c>
      <c r="X275" s="67"/>
      <c r="Y275" s="67"/>
      <c r="Z275" s="67"/>
      <c r="AA275" t="b">
        <f>INT(No.4＿区画状況一覧!E272)=INT(No.5＿契約者【データ】!E271)</f>
        <v>1</v>
      </c>
    </row>
    <row r="276" spans="1:27" ht="18" customHeight="1">
      <c r="A276" s="67"/>
      <c r="B276" s="49">
        <f t="shared" si="21"/>
        <v>270</v>
      </c>
      <c r="C276" s="73" t="str">
        <f>"'"&amp;プロジェクトデータ!$C$4&amp;"'"</f>
        <v>'80001'</v>
      </c>
      <c r="D276" s="42" t="str">
        <f>"'"&amp;TRIM(No.4＿区画状況一覧!E273)&amp;"'"</f>
        <v>''</v>
      </c>
      <c r="E276" s="78" t="s">
        <v>448</v>
      </c>
      <c r="F276" s="74" t="s">
        <v>497</v>
      </c>
      <c r="G276" s="74" t="s">
        <v>497</v>
      </c>
      <c r="H276" s="79" t="str">
        <f>"'"&amp;IF(No.4＿区画状況一覧!K273="","",TRIM(No.4＿区画状況一覧!K273))&amp;"'"</f>
        <v>''</v>
      </c>
      <c r="I276" s="79" t="str">
        <f>"'"&amp;IF(No.4＿区画状況一覧!L273="","",TRIM(No.4＿区画状況一覧!L273))&amp;"'"</f>
        <v>''</v>
      </c>
      <c r="J276" s="79" t="str">
        <f>"'"&amp;IF(No.4＿区画状況一覧!I273="","",TRIM(No.4＿区画状況一覧!I273))&amp;"'"</f>
        <v>''</v>
      </c>
      <c r="K276" s="79" t="str">
        <f>"'"&amp;IF(No.4＿区画状況一覧!J273="","",TRIM(No.4＿区画状況一覧!J273))&amp;"'"</f>
        <v>''</v>
      </c>
      <c r="L276" s="42" t="str">
        <f>"'"&amp;IF(No.5＿契約者【データ】!AK272="",0,1)&amp;"'"</f>
        <v>'0'</v>
      </c>
      <c r="M276" s="78" t="str">
        <f>"'"&amp;IF(No.5＿契約者【データ】!AG272="","",IF(No.5＿契約者【データ】!E272=No.5＿契約者【データ】!AG272,"",No.5＿契約者【データ】!E272))&amp;"'"</f>
        <v>''</v>
      </c>
      <c r="N276" s="74" t="s">
        <v>497</v>
      </c>
      <c r="O276" s="49" t="str">
        <f t="shared" si="22"/>
        <v>'COMMON'</v>
      </c>
      <c r="P276" s="69" t="s">
        <v>449</v>
      </c>
      <c r="Q276" s="49" t="str">
        <f t="shared" si="23"/>
        <v>'COMMON'</v>
      </c>
      <c r="R276" s="49" t="str">
        <f t="shared" si="23"/>
        <v>'COMMON'</v>
      </c>
      <c r="S276" s="69" t="s">
        <v>449</v>
      </c>
      <c r="T276" s="49" t="str">
        <f t="shared" si="24"/>
        <v>'COMMON'</v>
      </c>
      <c r="U276" s="67"/>
      <c r="W276" s="70" t="str">
        <f t="shared" si="25"/>
        <v/>
      </c>
      <c r="X276" s="67"/>
      <c r="Y276" s="67"/>
      <c r="Z276" s="67"/>
      <c r="AA276" t="b">
        <f>INT(No.4＿区画状況一覧!E273)=INT(No.5＿契約者【データ】!E272)</f>
        <v>1</v>
      </c>
    </row>
    <row r="277" spans="1:27" ht="18" customHeight="1">
      <c r="A277" s="67"/>
      <c r="B277" s="49">
        <f t="shared" si="21"/>
        <v>271</v>
      </c>
      <c r="C277" s="73" t="str">
        <f>"'"&amp;プロジェクトデータ!$C$4&amp;"'"</f>
        <v>'80001'</v>
      </c>
      <c r="D277" s="42" t="str">
        <f>"'"&amp;TRIM(No.4＿区画状況一覧!E274)&amp;"'"</f>
        <v>''</v>
      </c>
      <c r="E277" s="78" t="s">
        <v>448</v>
      </c>
      <c r="F277" s="74" t="s">
        <v>497</v>
      </c>
      <c r="G277" s="74" t="s">
        <v>497</v>
      </c>
      <c r="H277" s="79" t="str">
        <f>"'"&amp;IF(No.4＿区画状況一覧!K274="","",TRIM(No.4＿区画状況一覧!K274))&amp;"'"</f>
        <v>''</v>
      </c>
      <c r="I277" s="79" t="str">
        <f>"'"&amp;IF(No.4＿区画状況一覧!L274="","",TRIM(No.4＿区画状況一覧!L274))&amp;"'"</f>
        <v>''</v>
      </c>
      <c r="J277" s="79" t="str">
        <f>"'"&amp;IF(No.4＿区画状況一覧!I274="","",TRIM(No.4＿区画状況一覧!I274))&amp;"'"</f>
        <v>''</v>
      </c>
      <c r="K277" s="79" t="str">
        <f>"'"&amp;IF(No.4＿区画状況一覧!J274="","",TRIM(No.4＿区画状況一覧!J274))&amp;"'"</f>
        <v>''</v>
      </c>
      <c r="L277" s="42" t="str">
        <f>"'"&amp;IF(No.5＿契約者【データ】!AK273="",0,1)&amp;"'"</f>
        <v>'0'</v>
      </c>
      <c r="M277" s="78" t="str">
        <f>"'"&amp;IF(No.5＿契約者【データ】!AG273="","",IF(No.5＿契約者【データ】!E273=No.5＿契約者【データ】!AG273,"",No.5＿契約者【データ】!E273))&amp;"'"</f>
        <v>''</v>
      </c>
      <c r="N277" s="74" t="s">
        <v>497</v>
      </c>
      <c r="O277" s="49" t="str">
        <f t="shared" si="22"/>
        <v>'COMMON'</v>
      </c>
      <c r="P277" s="69" t="s">
        <v>449</v>
      </c>
      <c r="Q277" s="49" t="str">
        <f t="shared" si="23"/>
        <v>'COMMON'</v>
      </c>
      <c r="R277" s="49" t="str">
        <f t="shared" si="23"/>
        <v>'COMMON'</v>
      </c>
      <c r="S277" s="69" t="s">
        <v>449</v>
      </c>
      <c r="T277" s="49" t="str">
        <f t="shared" si="24"/>
        <v>'COMMON'</v>
      </c>
      <c r="U277" s="67"/>
      <c r="W277" s="70" t="str">
        <f t="shared" si="25"/>
        <v/>
      </c>
      <c r="X277" s="67"/>
      <c r="Y277" s="67"/>
      <c r="Z277" s="67"/>
      <c r="AA277" t="b">
        <f>INT(No.4＿区画状況一覧!E274)=INT(No.5＿契約者【データ】!E273)</f>
        <v>1</v>
      </c>
    </row>
    <row r="278" spans="1:27" ht="18" customHeight="1">
      <c r="A278" s="67"/>
      <c r="B278" s="49">
        <f t="shared" si="21"/>
        <v>272</v>
      </c>
      <c r="C278" s="73" t="str">
        <f>"'"&amp;プロジェクトデータ!$C$4&amp;"'"</f>
        <v>'80001'</v>
      </c>
      <c r="D278" s="42" t="str">
        <f>"'"&amp;TRIM(No.4＿区画状況一覧!E275)&amp;"'"</f>
        <v>''</v>
      </c>
      <c r="E278" s="78" t="s">
        <v>448</v>
      </c>
      <c r="F278" s="74" t="s">
        <v>497</v>
      </c>
      <c r="G278" s="74" t="s">
        <v>497</v>
      </c>
      <c r="H278" s="79" t="str">
        <f>"'"&amp;IF(No.4＿区画状況一覧!K275="","",TRIM(No.4＿区画状況一覧!K275))&amp;"'"</f>
        <v>''</v>
      </c>
      <c r="I278" s="79" t="str">
        <f>"'"&amp;IF(No.4＿区画状況一覧!L275="","",TRIM(No.4＿区画状況一覧!L275))&amp;"'"</f>
        <v>''</v>
      </c>
      <c r="J278" s="79" t="str">
        <f>"'"&amp;IF(No.4＿区画状況一覧!I275="","",TRIM(No.4＿区画状況一覧!I275))&amp;"'"</f>
        <v>''</v>
      </c>
      <c r="K278" s="79" t="str">
        <f>"'"&amp;IF(No.4＿区画状況一覧!J275="","",TRIM(No.4＿区画状況一覧!J275))&amp;"'"</f>
        <v>''</v>
      </c>
      <c r="L278" s="42" t="str">
        <f>"'"&amp;IF(No.5＿契約者【データ】!AK274="",0,1)&amp;"'"</f>
        <v>'0'</v>
      </c>
      <c r="M278" s="78" t="str">
        <f>"'"&amp;IF(No.5＿契約者【データ】!AG274="","",IF(No.5＿契約者【データ】!E274=No.5＿契約者【データ】!AG274,"",No.5＿契約者【データ】!E274))&amp;"'"</f>
        <v>''</v>
      </c>
      <c r="N278" s="74" t="s">
        <v>497</v>
      </c>
      <c r="O278" s="49" t="str">
        <f t="shared" si="22"/>
        <v>'COMMON'</v>
      </c>
      <c r="P278" s="69" t="s">
        <v>449</v>
      </c>
      <c r="Q278" s="49" t="str">
        <f t="shared" si="23"/>
        <v>'COMMON'</v>
      </c>
      <c r="R278" s="49" t="str">
        <f t="shared" si="23"/>
        <v>'COMMON'</v>
      </c>
      <c r="S278" s="69" t="s">
        <v>449</v>
      </c>
      <c r="T278" s="49" t="str">
        <f t="shared" si="24"/>
        <v>'COMMON'</v>
      </c>
      <c r="U278" s="67"/>
      <c r="W278" s="70" t="str">
        <f t="shared" si="25"/>
        <v/>
      </c>
      <c r="X278" s="67"/>
      <c r="Y278" s="67"/>
      <c r="Z278" s="67"/>
      <c r="AA278" t="b">
        <f>INT(No.4＿区画状況一覧!E275)=INT(No.5＿契約者【データ】!E274)</f>
        <v>1</v>
      </c>
    </row>
    <row r="279" spans="1:27" ht="18" customHeight="1">
      <c r="A279" s="67"/>
      <c r="B279" s="49">
        <f t="shared" si="21"/>
        <v>273</v>
      </c>
      <c r="C279" s="73" t="str">
        <f>"'"&amp;プロジェクトデータ!$C$4&amp;"'"</f>
        <v>'80001'</v>
      </c>
      <c r="D279" s="42" t="str">
        <f>"'"&amp;TRIM(No.4＿区画状況一覧!E276)&amp;"'"</f>
        <v>''</v>
      </c>
      <c r="E279" s="78" t="s">
        <v>448</v>
      </c>
      <c r="F279" s="74" t="s">
        <v>497</v>
      </c>
      <c r="G279" s="74" t="s">
        <v>497</v>
      </c>
      <c r="H279" s="79" t="str">
        <f>"'"&amp;IF(No.4＿区画状況一覧!K276="","",TRIM(No.4＿区画状況一覧!K276))&amp;"'"</f>
        <v>''</v>
      </c>
      <c r="I279" s="79" t="str">
        <f>"'"&amp;IF(No.4＿区画状況一覧!L276="","",TRIM(No.4＿区画状況一覧!L276))&amp;"'"</f>
        <v>''</v>
      </c>
      <c r="J279" s="79" t="str">
        <f>"'"&amp;IF(No.4＿区画状況一覧!I276="","",TRIM(No.4＿区画状況一覧!I276))&amp;"'"</f>
        <v>''</v>
      </c>
      <c r="K279" s="79" t="str">
        <f>"'"&amp;IF(No.4＿区画状況一覧!J276="","",TRIM(No.4＿区画状況一覧!J276))&amp;"'"</f>
        <v>''</v>
      </c>
      <c r="L279" s="42" t="str">
        <f>"'"&amp;IF(No.5＿契約者【データ】!AK275="",0,1)&amp;"'"</f>
        <v>'0'</v>
      </c>
      <c r="M279" s="78" t="str">
        <f>"'"&amp;IF(No.5＿契約者【データ】!AG275="","",IF(No.5＿契約者【データ】!E275=No.5＿契約者【データ】!AG275,"",No.5＿契約者【データ】!E275))&amp;"'"</f>
        <v>''</v>
      </c>
      <c r="N279" s="74" t="s">
        <v>497</v>
      </c>
      <c r="O279" s="49" t="str">
        <f t="shared" si="22"/>
        <v>'COMMON'</v>
      </c>
      <c r="P279" s="69" t="s">
        <v>449</v>
      </c>
      <c r="Q279" s="49" t="str">
        <f t="shared" si="23"/>
        <v>'COMMON'</v>
      </c>
      <c r="R279" s="49" t="str">
        <f t="shared" si="23"/>
        <v>'COMMON'</v>
      </c>
      <c r="S279" s="69" t="s">
        <v>449</v>
      </c>
      <c r="T279" s="49" t="str">
        <f t="shared" si="24"/>
        <v>'COMMON'</v>
      </c>
      <c r="U279" s="67"/>
      <c r="W279" s="70" t="str">
        <f t="shared" si="25"/>
        <v/>
      </c>
      <c r="X279" s="67"/>
      <c r="Y279" s="67"/>
      <c r="Z279" s="67"/>
      <c r="AA279" t="b">
        <f>INT(No.4＿区画状況一覧!E276)=INT(No.5＿契約者【データ】!E275)</f>
        <v>1</v>
      </c>
    </row>
    <row r="280" spans="1:27" ht="18" customHeight="1">
      <c r="A280" s="67"/>
      <c r="B280" s="49">
        <f t="shared" si="21"/>
        <v>274</v>
      </c>
      <c r="C280" s="73" t="str">
        <f>"'"&amp;プロジェクトデータ!$C$4&amp;"'"</f>
        <v>'80001'</v>
      </c>
      <c r="D280" s="42" t="str">
        <f>"'"&amp;TRIM(No.4＿区画状況一覧!E277)&amp;"'"</f>
        <v>''</v>
      </c>
      <c r="E280" s="78" t="s">
        <v>448</v>
      </c>
      <c r="F280" s="74" t="s">
        <v>497</v>
      </c>
      <c r="G280" s="74" t="s">
        <v>497</v>
      </c>
      <c r="H280" s="79" t="str">
        <f>"'"&amp;IF(No.4＿区画状況一覧!K277="","",TRIM(No.4＿区画状況一覧!K277))&amp;"'"</f>
        <v>''</v>
      </c>
      <c r="I280" s="79" t="str">
        <f>"'"&amp;IF(No.4＿区画状況一覧!L277="","",TRIM(No.4＿区画状況一覧!L277))&amp;"'"</f>
        <v>''</v>
      </c>
      <c r="J280" s="79" t="str">
        <f>"'"&amp;IF(No.4＿区画状況一覧!I277="","",TRIM(No.4＿区画状況一覧!I277))&amp;"'"</f>
        <v>''</v>
      </c>
      <c r="K280" s="79" t="str">
        <f>"'"&amp;IF(No.4＿区画状況一覧!J277="","",TRIM(No.4＿区画状況一覧!J277))&amp;"'"</f>
        <v>''</v>
      </c>
      <c r="L280" s="42" t="str">
        <f>"'"&amp;IF(No.5＿契約者【データ】!AK276="",0,1)&amp;"'"</f>
        <v>'0'</v>
      </c>
      <c r="M280" s="78" t="str">
        <f>"'"&amp;IF(No.5＿契約者【データ】!AG276="","",IF(No.5＿契約者【データ】!E276=No.5＿契約者【データ】!AG276,"",No.5＿契約者【データ】!E276))&amp;"'"</f>
        <v>''</v>
      </c>
      <c r="N280" s="74" t="s">
        <v>497</v>
      </c>
      <c r="O280" s="49" t="str">
        <f t="shared" si="22"/>
        <v>'COMMON'</v>
      </c>
      <c r="P280" s="69" t="s">
        <v>449</v>
      </c>
      <c r="Q280" s="49" t="str">
        <f t="shared" si="23"/>
        <v>'COMMON'</v>
      </c>
      <c r="R280" s="49" t="str">
        <f t="shared" si="23"/>
        <v>'COMMON'</v>
      </c>
      <c r="S280" s="69" t="s">
        <v>449</v>
      </c>
      <c r="T280" s="49" t="str">
        <f t="shared" si="24"/>
        <v>'COMMON'</v>
      </c>
      <c r="U280" s="67"/>
      <c r="W280" s="70" t="str">
        <f t="shared" si="25"/>
        <v/>
      </c>
      <c r="X280" s="67"/>
      <c r="Y280" s="67"/>
      <c r="Z280" s="67"/>
      <c r="AA280" t="b">
        <f>INT(No.4＿区画状況一覧!E277)=INT(No.5＿契約者【データ】!E276)</f>
        <v>1</v>
      </c>
    </row>
    <row r="281" spans="1:27" ht="18" customHeight="1">
      <c r="A281" s="67"/>
      <c r="B281" s="49">
        <f t="shared" si="21"/>
        <v>275</v>
      </c>
      <c r="C281" s="73" t="str">
        <f>"'"&amp;プロジェクトデータ!$C$4&amp;"'"</f>
        <v>'80001'</v>
      </c>
      <c r="D281" s="42" t="str">
        <f>"'"&amp;TRIM(No.4＿区画状況一覧!E278)&amp;"'"</f>
        <v>''</v>
      </c>
      <c r="E281" s="78" t="s">
        <v>448</v>
      </c>
      <c r="F281" s="74" t="s">
        <v>497</v>
      </c>
      <c r="G281" s="74" t="s">
        <v>497</v>
      </c>
      <c r="H281" s="79" t="str">
        <f>"'"&amp;IF(No.4＿区画状況一覧!K278="","",TRIM(No.4＿区画状況一覧!K278))&amp;"'"</f>
        <v>''</v>
      </c>
      <c r="I281" s="79" t="str">
        <f>"'"&amp;IF(No.4＿区画状況一覧!L278="","",TRIM(No.4＿区画状況一覧!L278))&amp;"'"</f>
        <v>''</v>
      </c>
      <c r="J281" s="79" t="str">
        <f>"'"&amp;IF(No.4＿区画状況一覧!I278="","",TRIM(No.4＿区画状況一覧!I278))&amp;"'"</f>
        <v>''</v>
      </c>
      <c r="K281" s="79" t="str">
        <f>"'"&amp;IF(No.4＿区画状況一覧!J278="","",TRIM(No.4＿区画状況一覧!J278))&amp;"'"</f>
        <v>''</v>
      </c>
      <c r="L281" s="42" t="str">
        <f>"'"&amp;IF(No.5＿契約者【データ】!AK277="",0,1)&amp;"'"</f>
        <v>'0'</v>
      </c>
      <c r="M281" s="78" t="str">
        <f>"'"&amp;IF(No.5＿契約者【データ】!AG277="","",IF(No.5＿契約者【データ】!E277=No.5＿契約者【データ】!AG277,"",No.5＿契約者【データ】!E277))&amp;"'"</f>
        <v>''</v>
      </c>
      <c r="N281" s="74" t="s">
        <v>497</v>
      </c>
      <c r="O281" s="49" t="str">
        <f t="shared" si="22"/>
        <v>'COMMON'</v>
      </c>
      <c r="P281" s="69" t="s">
        <v>449</v>
      </c>
      <c r="Q281" s="49" t="str">
        <f t="shared" si="23"/>
        <v>'COMMON'</v>
      </c>
      <c r="R281" s="49" t="str">
        <f t="shared" si="23"/>
        <v>'COMMON'</v>
      </c>
      <c r="S281" s="69" t="s">
        <v>449</v>
      </c>
      <c r="T281" s="49" t="str">
        <f t="shared" si="24"/>
        <v>'COMMON'</v>
      </c>
      <c r="U281" s="67"/>
      <c r="W281" s="70" t="str">
        <f t="shared" si="25"/>
        <v/>
      </c>
      <c r="X281" s="67"/>
      <c r="Y281" s="67"/>
      <c r="Z281" s="67"/>
      <c r="AA281" t="b">
        <f>INT(No.4＿区画状況一覧!E278)=INT(No.5＿契約者【データ】!E277)</f>
        <v>1</v>
      </c>
    </row>
    <row r="282" spans="1:27" ht="18" customHeight="1">
      <c r="A282" s="67"/>
      <c r="B282" s="49">
        <f t="shared" si="21"/>
        <v>276</v>
      </c>
      <c r="C282" s="73" t="str">
        <f>"'"&amp;プロジェクトデータ!$C$4&amp;"'"</f>
        <v>'80001'</v>
      </c>
      <c r="D282" s="42" t="str">
        <f>"'"&amp;TRIM(No.4＿区画状況一覧!E279)&amp;"'"</f>
        <v>''</v>
      </c>
      <c r="E282" s="78" t="s">
        <v>448</v>
      </c>
      <c r="F282" s="74" t="s">
        <v>497</v>
      </c>
      <c r="G282" s="74" t="s">
        <v>497</v>
      </c>
      <c r="H282" s="79" t="str">
        <f>"'"&amp;IF(No.4＿区画状況一覧!K279="","",TRIM(No.4＿区画状況一覧!K279))&amp;"'"</f>
        <v>''</v>
      </c>
      <c r="I282" s="79" t="str">
        <f>"'"&amp;IF(No.4＿区画状況一覧!L279="","",TRIM(No.4＿区画状況一覧!L279))&amp;"'"</f>
        <v>''</v>
      </c>
      <c r="J282" s="79" t="str">
        <f>"'"&amp;IF(No.4＿区画状況一覧!I279="","",TRIM(No.4＿区画状況一覧!I279))&amp;"'"</f>
        <v>''</v>
      </c>
      <c r="K282" s="79" t="str">
        <f>"'"&amp;IF(No.4＿区画状況一覧!J279="","",TRIM(No.4＿区画状況一覧!J279))&amp;"'"</f>
        <v>''</v>
      </c>
      <c r="L282" s="42" t="str">
        <f>"'"&amp;IF(No.5＿契約者【データ】!AK278="",0,1)&amp;"'"</f>
        <v>'0'</v>
      </c>
      <c r="M282" s="78" t="str">
        <f>"'"&amp;IF(No.5＿契約者【データ】!AG278="","",IF(No.5＿契約者【データ】!E278=No.5＿契約者【データ】!AG278,"",No.5＿契約者【データ】!E278))&amp;"'"</f>
        <v>''</v>
      </c>
      <c r="N282" s="74" t="s">
        <v>497</v>
      </c>
      <c r="O282" s="49" t="str">
        <f t="shared" si="22"/>
        <v>'COMMON'</v>
      </c>
      <c r="P282" s="69" t="s">
        <v>449</v>
      </c>
      <c r="Q282" s="49" t="str">
        <f t="shared" si="23"/>
        <v>'COMMON'</v>
      </c>
      <c r="R282" s="49" t="str">
        <f t="shared" si="23"/>
        <v>'COMMON'</v>
      </c>
      <c r="S282" s="69" t="s">
        <v>449</v>
      </c>
      <c r="T282" s="49" t="str">
        <f t="shared" si="24"/>
        <v>'COMMON'</v>
      </c>
      <c r="U282" s="67"/>
      <c r="W282" s="70" t="str">
        <f t="shared" si="25"/>
        <v/>
      </c>
      <c r="X282" s="67"/>
      <c r="Y282" s="67"/>
      <c r="Z282" s="67"/>
      <c r="AA282" t="b">
        <f>INT(No.4＿区画状況一覧!E279)=INT(No.5＿契約者【データ】!E278)</f>
        <v>1</v>
      </c>
    </row>
    <row r="283" spans="1:27" ht="18" customHeight="1">
      <c r="A283" s="67"/>
      <c r="B283" s="49">
        <f t="shared" si="21"/>
        <v>277</v>
      </c>
      <c r="C283" s="73" t="str">
        <f>"'"&amp;プロジェクトデータ!$C$4&amp;"'"</f>
        <v>'80001'</v>
      </c>
      <c r="D283" s="42" t="str">
        <f>"'"&amp;TRIM(No.4＿区画状況一覧!E280)&amp;"'"</f>
        <v>''</v>
      </c>
      <c r="E283" s="78" t="s">
        <v>448</v>
      </c>
      <c r="F283" s="74" t="s">
        <v>497</v>
      </c>
      <c r="G283" s="74" t="s">
        <v>497</v>
      </c>
      <c r="H283" s="79" t="str">
        <f>"'"&amp;IF(No.4＿区画状況一覧!K280="","",TRIM(No.4＿区画状況一覧!K280))&amp;"'"</f>
        <v>''</v>
      </c>
      <c r="I283" s="79" t="str">
        <f>"'"&amp;IF(No.4＿区画状況一覧!L280="","",TRIM(No.4＿区画状況一覧!L280))&amp;"'"</f>
        <v>''</v>
      </c>
      <c r="J283" s="79" t="str">
        <f>"'"&amp;IF(No.4＿区画状況一覧!I280="","",TRIM(No.4＿区画状況一覧!I280))&amp;"'"</f>
        <v>''</v>
      </c>
      <c r="K283" s="79" t="str">
        <f>"'"&amp;IF(No.4＿区画状況一覧!J280="","",TRIM(No.4＿区画状況一覧!J280))&amp;"'"</f>
        <v>''</v>
      </c>
      <c r="L283" s="42" t="str">
        <f>"'"&amp;IF(No.5＿契約者【データ】!AK279="",0,1)&amp;"'"</f>
        <v>'0'</v>
      </c>
      <c r="M283" s="78" t="str">
        <f>"'"&amp;IF(No.5＿契約者【データ】!AG279="","",IF(No.5＿契約者【データ】!E279=No.5＿契約者【データ】!AG279,"",No.5＿契約者【データ】!E279))&amp;"'"</f>
        <v>''</v>
      </c>
      <c r="N283" s="74" t="s">
        <v>497</v>
      </c>
      <c r="O283" s="49" t="str">
        <f t="shared" si="22"/>
        <v>'COMMON'</v>
      </c>
      <c r="P283" s="69" t="s">
        <v>449</v>
      </c>
      <c r="Q283" s="49" t="str">
        <f t="shared" si="23"/>
        <v>'COMMON'</v>
      </c>
      <c r="R283" s="49" t="str">
        <f t="shared" si="23"/>
        <v>'COMMON'</v>
      </c>
      <c r="S283" s="69" t="s">
        <v>449</v>
      </c>
      <c r="T283" s="49" t="str">
        <f t="shared" si="24"/>
        <v>'COMMON'</v>
      </c>
      <c r="U283" s="67"/>
      <c r="W283" s="70" t="str">
        <f t="shared" si="25"/>
        <v/>
      </c>
      <c r="X283" s="67"/>
      <c r="Y283" s="67"/>
      <c r="Z283" s="67"/>
      <c r="AA283" t="b">
        <f>INT(No.4＿区画状況一覧!E280)=INT(No.5＿契約者【データ】!E279)</f>
        <v>1</v>
      </c>
    </row>
    <row r="284" spans="1:27" ht="18" customHeight="1">
      <c r="A284" s="67"/>
      <c r="B284" s="49">
        <f t="shared" si="21"/>
        <v>278</v>
      </c>
      <c r="C284" s="73" t="str">
        <f>"'"&amp;プロジェクトデータ!$C$4&amp;"'"</f>
        <v>'80001'</v>
      </c>
      <c r="D284" s="42" t="str">
        <f>"'"&amp;TRIM(No.4＿区画状況一覧!E281)&amp;"'"</f>
        <v>''</v>
      </c>
      <c r="E284" s="78" t="s">
        <v>448</v>
      </c>
      <c r="F284" s="74" t="s">
        <v>497</v>
      </c>
      <c r="G284" s="74" t="s">
        <v>497</v>
      </c>
      <c r="H284" s="79" t="str">
        <f>"'"&amp;IF(No.4＿区画状況一覧!K281="","",TRIM(No.4＿区画状況一覧!K281))&amp;"'"</f>
        <v>''</v>
      </c>
      <c r="I284" s="79" t="str">
        <f>"'"&amp;IF(No.4＿区画状況一覧!L281="","",TRIM(No.4＿区画状況一覧!L281))&amp;"'"</f>
        <v>''</v>
      </c>
      <c r="J284" s="79" t="str">
        <f>"'"&amp;IF(No.4＿区画状況一覧!I281="","",TRIM(No.4＿区画状況一覧!I281))&amp;"'"</f>
        <v>''</v>
      </c>
      <c r="K284" s="79" t="str">
        <f>"'"&amp;IF(No.4＿区画状況一覧!J281="","",TRIM(No.4＿区画状況一覧!J281))&amp;"'"</f>
        <v>''</v>
      </c>
      <c r="L284" s="42" t="str">
        <f>"'"&amp;IF(No.5＿契約者【データ】!AK280="",0,1)&amp;"'"</f>
        <v>'0'</v>
      </c>
      <c r="M284" s="78" t="str">
        <f>"'"&amp;IF(No.5＿契約者【データ】!AG280="","",IF(No.5＿契約者【データ】!E280=No.5＿契約者【データ】!AG280,"",No.5＿契約者【データ】!E280))&amp;"'"</f>
        <v>''</v>
      </c>
      <c r="N284" s="74" t="s">
        <v>497</v>
      </c>
      <c r="O284" s="49" t="str">
        <f t="shared" si="22"/>
        <v>'COMMON'</v>
      </c>
      <c r="P284" s="69" t="s">
        <v>449</v>
      </c>
      <c r="Q284" s="49" t="str">
        <f t="shared" si="23"/>
        <v>'COMMON'</v>
      </c>
      <c r="R284" s="49" t="str">
        <f t="shared" si="23"/>
        <v>'COMMON'</v>
      </c>
      <c r="S284" s="69" t="s">
        <v>449</v>
      </c>
      <c r="T284" s="49" t="str">
        <f t="shared" si="24"/>
        <v>'COMMON'</v>
      </c>
      <c r="U284" s="67"/>
      <c r="W284" s="70" t="str">
        <f t="shared" si="25"/>
        <v/>
      </c>
      <c r="X284" s="67"/>
      <c r="Y284" s="67"/>
      <c r="Z284" s="67"/>
      <c r="AA284" t="b">
        <f>INT(No.4＿区画状況一覧!E281)=INT(No.5＿契約者【データ】!E280)</f>
        <v>1</v>
      </c>
    </row>
    <row r="285" spans="1:27" ht="18" customHeight="1">
      <c r="A285" s="67"/>
      <c r="B285" s="49">
        <f t="shared" si="21"/>
        <v>279</v>
      </c>
      <c r="C285" s="73" t="str">
        <f>"'"&amp;プロジェクトデータ!$C$4&amp;"'"</f>
        <v>'80001'</v>
      </c>
      <c r="D285" s="42" t="str">
        <f>"'"&amp;TRIM(No.4＿区画状況一覧!E282)&amp;"'"</f>
        <v>''</v>
      </c>
      <c r="E285" s="78" t="s">
        <v>448</v>
      </c>
      <c r="F285" s="74" t="s">
        <v>497</v>
      </c>
      <c r="G285" s="74" t="s">
        <v>497</v>
      </c>
      <c r="H285" s="79" t="str">
        <f>"'"&amp;IF(No.4＿区画状況一覧!K282="","",TRIM(No.4＿区画状況一覧!K282))&amp;"'"</f>
        <v>''</v>
      </c>
      <c r="I285" s="79" t="str">
        <f>"'"&amp;IF(No.4＿区画状況一覧!L282="","",TRIM(No.4＿区画状況一覧!L282))&amp;"'"</f>
        <v>''</v>
      </c>
      <c r="J285" s="79" t="str">
        <f>"'"&amp;IF(No.4＿区画状況一覧!I282="","",TRIM(No.4＿区画状況一覧!I282))&amp;"'"</f>
        <v>''</v>
      </c>
      <c r="K285" s="79" t="str">
        <f>"'"&amp;IF(No.4＿区画状況一覧!J282="","",TRIM(No.4＿区画状況一覧!J282))&amp;"'"</f>
        <v>''</v>
      </c>
      <c r="L285" s="42" t="str">
        <f>"'"&amp;IF(No.5＿契約者【データ】!AK281="",0,1)&amp;"'"</f>
        <v>'0'</v>
      </c>
      <c r="M285" s="78" t="str">
        <f>"'"&amp;IF(No.5＿契約者【データ】!AG281="","",IF(No.5＿契約者【データ】!E281=No.5＿契約者【データ】!AG281,"",No.5＿契約者【データ】!E281))&amp;"'"</f>
        <v>''</v>
      </c>
      <c r="N285" s="74" t="s">
        <v>497</v>
      </c>
      <c r="O285" s="49" t="str">
        <f t="shared" si="22"/>
        <v>'COMMON'</v>
      </c>
      <c r="P285" s="69" t="s">
        <v>449</v>
      </c>
      <c r="Q285" s="49" t="str">
        <f t="shared" si="23"/>
        <v>'COMMON'</v>
      </c>
      <c r="R285" s="49" t="str">
        <f t="shared" si="23"/>
        <v>'COMMON'</v>
      </c>
      <c r="S285" s="69" t="s">
        <v>449</v>
      </c>
      <c r="T285" s="49" t="str">
        <f t="shared" si="24"/>
        <v>'COMMON'</v>
      </c>
      <c r="U285" s="67"/>
      <c r="W285" s="70" t="str">
        <f t="shared" si="25"/>
        <v/>
      </c>
      <c r="X285" s="67"/>
      <c r="Y285" s="67"/>
      <c r="Z285" s="67"/>
      <c r="AA285" t="b">
        <f>INT(No.4＿区画状況一覧!E282)=INT(No.5＿契約者【データ】!E281)</f>
        <v>1</v>
      </c>
    </row>
    <row r="286" spans="1:27" ht="18" customHeight="1">
      <c r="A286" s="67"/>
      <c r="B286" s="49">
        <f t="shared" si="21"/>
        <v>280</v>
      </c>
      <c r="C286" s="73" t="str">
        <f>"'"&amp;プロジェクトデータ!$C$4&amp;"'"</f>
        <v>'80001'</v>
      </c>
      <c r="D286" s="42" t="str">
        <f>"'"&amp;TRIM(No.4＿区画状況一覧!E283)&amp;"'"</f>
        <v>''</v>
      </c>
      <c r="E286" s="78" t="s">
        <v>448</v>
      </c>
      <c r="F286" s="74" t="s">
        <v>497</v>
      </c>
      <c r="G286" s="74" t="s">
        <v>497</v>
      </c>
      <c r="H286" s="79" t="str">
        <f>"'"&amp;IF(No.4＿区画状況一覧!K283="","",TRIM(No.4＿区画状況一覧!K283))&amp;"'"</f>
        <v>''</v>
      </c>
      <c r="I286" s="79" t="str">
        <f>"'"&amp;IF(No.4＿区画状況一覧!L283="","",TRIM(No.4＿区画状況一覧!L283))&amp;"'"</f>
        <v>''</v>
      </c>
      <c r="J286" s="79" t="str">
        <f>"'"&amp;IF(No.4＿区画状況一覧!I283="","",TRIM(No.4＿区画状況一覧!I283))&amp;"'"</f>
        <v>''</v>
      </c>
      <c r="K286" s="79" t="str">
        <f>"'"&amp;IF(No.4＿区画状況一覧!J283="","",TRIM(No.4＿区画状況一覧!J283))&amp;"'"</f>
        <v>''</v>
      </c>
      <c r="L286" s="42" t="str">
        <f>"'"&amp;IF(No.5＿契約者【データ】!AK282="",0,1)&amp;"'"</f>
        <v>'0'</v>
      </c>
      <c r="M286" s="78" t="str">
        <f>"'"&amp;IF(No.5＿契約者【データ】!AG282="","",IF(No.5＿契約者【データ】!E282=No.5＿契約者【データ】!AG282,"",No.5＿契約者【データ】!E282))&amp;"'"</f>
        <v>''</v>
      </c>
      <c r="N286" s="74" t="s">
        <v>497</v>
      </c>
      <c r="O286" s="49" t="str">
        <f t="shared" si="22"/>
        <v>'COMMON'</v>
      </c>
      <c r="P286" s="69" t="s">
        <v>449</v>
      </c>
      <c r="Q286" s="49" t="str">
        <f t="shared" si="23"/>
        <v>'COMMON'</v>
      </c>
      <c r="R286" s="49" t="str">
        <f t="shared" si="23"/>
        <v>'COMMON'</v>
      </c>
      <c r="S286" s="69" t="s">
        <v>449</v>
      </c>
      <c r="T286" s="49" t="str">
        <f t="shared" si="24"/>
        <v>'COMMON'</v>
      </c>
      <c r="U286" s="67"/>
      <c r="W286" s="70" t="str">
        <f t="shared" si="25"/>
        <v/>
      </c>
      <c r="X286" s="67"/>
      <c r="Y286" s="67"/>
      <c r="Z286" s="67"/>
      <c r="AA286" t="b">
        <f>INT(No.4＿区画状況一覧!E283)=INT(No.5＿契約者【データ】!E282)</f>
        <v>1</v>
      </c>
    </row>
    <row r="287" spans="1:27" ht="18" customHeight="1">
      <c r="A287" s="67"/>
      <c r="B287" s="49">
        <f t="shared" si="21"/>
        <v>281</v>
      </c>
      <c r="C287" s="73" t="str">
        <f>"'"&amp;プロジェクトデータ!$C$4&amp;"'"</f>
        <v>'80001'</v>
      </c>
      <c r="D287" s="42" t="str">
        <f>"'"&amp;TRIM(No.4＿区画状況一覧!E284)&amp;"'"</f>
        <v>''</v>
      </c>
      <c r="E287" s="78" t="s">
        <v>448</v>
      </c>
      <c r="F287" s="74" t="s">
        <v>497</v>
      </c>
      <c r="G287" s="74" t="s">
        <v>497</v>
      </c>
      <c r="H287" s="79" t="str">
        <f>"'"&amp;IF(No.4＿区画状況一覧!K284="","",TRIM(No.4＿区画状況一覧!K284))&amp;"'"</f>
        <v>''</v>
      </c>
      <c r="I287" s="79" t="str">
        <f>"'"&amp;IF(No.4＿区画状況一覧!L284="","",TRIM(No.4＿区画状況一覧!L284))&amp;"'"</f>
        <v>''</v>
      </c>
      <c r="J287" s="79" t="str">
        <f>"'"&amp;IF(No.4＿区画状況一覧!I284="","",TRIM(No.4＿区画状況一覧!I284))&amp;"'"</f>
        <v>''</v>
      </c>
      <c r="K287" s="79" t="str">
        <f>"'"&amp;IF(No.4＿区画状況一覧!J284="","",TRIM(No.4＿区画状況一覧!J284))&amp;"'"</f>
        <v>''</v>
      </c>
      <c r="L287" s="42" t="str">
        <f>"'"&amp;IF(No.5＿契約者【データ】!AK283="",0,1)&amp;"'"</f>
        <v>'0'</v>
      </c>
      <c r="M287" s="78" t="str">
        <f>"'"&amp;IF(No.5＿契約者【データ】!AG283="","",IF(No.5＿契約者【データ】!E283=No.5＿契約者【データ】!AG283,"",No.5＿契約者【データ】!E283))&amp;"'"</f>
        <v>''</v>
      </c>
      <c r="N287" s="74" t="s">
        <v>497</v>
      </c>
      <c r="O287" s="49" t="str">
        <f t="shared" si="22"/>
        <v>'COMMON'</v>
      </c>
      <c r="P287" s="69" t="s">
        <v>449</v>
      </c>
      <c r="Q287" s="49" t="str">
        <f t="shared" si="23"/>
        <v>'COMMON'</v>
      </c>
      <c r="R287" s="49" t="str">
        <f t="shared" si="23"/>
        <v>'COMMON'</v>
      </c>
      <c r="S287" s="69" t="s">
        <v>449</v>
      </c>
      <c r="T287" s="49" t="str">
        <f t="shared" si="24"/>
        <v>'COMMON'</v>
      </c>
      <c r="U287" s="67"/>
      <c r="W287" s="70" t="str">
        <f t="shared" si="25"/>
        <v/>
      </c>
      <c r="X287" s="67"/>
      <c r="Y287" s="67"/>
      <c r="Z287" s="67"/>
      <c r="AA287" t="b">
        <f>INT(No.4＿区画状況一覧!E284)=INT(No.5＿契約者【データ】!E283)</f>
        <v>1</v>
      </c>
    </row>
    <row r="288" spans="1:27" ht="18" customHeight="1">
      <c r="A288" s="67"/>
      <c r="B288" s="49">
        <f t="shared" si="21"/>
        <v>282</v>
      </c>
      <c r="C288" s="73" t="str">
        <f>"'"&amp;プロジェクトデータ!$C$4&amp;"'"</f>
        <v>'80001'</v>
      </c>
      <c r="D288" s="42" t="str">
        <f>"'"&amp;TRIM(No.4＿区画状況一覧!E285)&amp;"'"</f>
        <v>''</v>
      </c>
      <c r="E288" s="78" t="s">
        <v>448</v>
      </c>
      <c r="F288" s="74" t="s">
        <v>497</v>
      </c>
      <c r="G288" s="74" t="s">
        <v>497</v>
      </c>
      <c r="H288" s="79" t="str">
        <f>"'"&amp;IF(No.4＿区画状況一覧!K285="","",TRIM(No.4＿区画状況一覧!K285))&amp;"'"</f>
        <v>''</v>
      </c>
      <c r="I288" s="79" t="str">
        <f>"'"&amp;IF(No.4＿区画状況一覧!L285="","",TRIM(No.4＿区画状況一覧!L285))&amp;"'"</f>
        <v>''</v>
      </c>
      <c r="J288" s="79" t="str">
        <f>"'"&amp;IF(No.4＿区画状況一覧!I285="","",TRIM(No.4＿区画状況一覧!I285))&amp;"'"</f>
        <v>''</v>
      </c>
      <c r="K288" s="79" t="str">
        <f>"'"&amp;IF(No.4＿区画状況一覧!J285="","",TRIM(No.4＿区画状況一覧!J285))&amp;"'"</f>
        <v>''</v>
      </c>
      <c r="L288" s="42" t="str">
        <f>"'"&amp;IF(No.5＿契約者【データ】!AK284="",0,1)&amp;"'"</f>
        <v>'0'</v>
      </c>
      <c r="M288" s="78" t="str">
        <f>"'"&amp;IF(No.5＿契約者【データ】!AG284="","",IF(No.5＿契約者【データ】!E284=No.5＿契約者【データ】!AG284,"",No.5＿契約者【データ】!E284))&amp;"'"</f>
        <v>''</v>
      </c>
      <c r="N288" s="74" t="s">
        <v>497</v>
      </c>
      <c r="O288" s="49" t="str">
        <f t="shared" si="22"/>
        <v>'COMMON'</v>
      </c>
      <c r="P288" s="69" t="s">
        <v>449</v>
      </c>
      <c r="Q288" s="49" t="str">
        <f t="shared" si="23"/>
        <v>'COMMON'</v>
      </c>
      <c r="R288" s="49" t="str">
        <f t="shared" si="23"/>
        <v>'COMMON'</v>
      </c>
      <c r="S288" s="69" t="s">
        <v>449</v>
      </c>
      <c r="T288" s="49" t="str">
        <f t="shared" si="24"/>
        <v>'COMMON'</v>
      </c>
      <c r="U288" s="67"/>
      <c r="W288" s="70" t="str">
        <f t="shared" si="25"/>
        <v/>
      </c>
      <c r="X288" s="67"/>
      <c r="Y288" s="67"/>
      <c r="Z288" s="67"/>
      <c r="AA288" t="b">
        <f>INT(No.4＿区画状況一覧!E285)=INT(No.5＿契約者【データ】!E284)</f>
        <v>1</v>
      </c>
    </row>
    <row r="289" spans="1:27" ht="18" customHeight="1">
      <c r="A289" s="67"/>
      <c r="B289" s="49">
        <f t="shared" si="21"/>
        <v>283</v>
      </c>
      <c r="C289" s="73" t="str">
        <f>"'"&amp;プロジェクトデータ!$C$4&amp;"'"</f>
        <v>'80001'</v>
      </c>
      <c r="D289" s="42" t="str">
        <f>"'"&amp;TRIM(No.4＿区画状況一覧!E286)&amp;"'"</f>
        <v>''</v>
      </c>
      <c r="E289" s="78" t="s">
        <v>448</v>
      </c>
      <c r="F289" s="74" t="s">
        <v>497</v>
      </c>
      <c r="G289" s="74" t="s">
        <v>497</v>
      </c>
      <c r="H289" s="79" t="str">
        <f>"'"&amp;IF(No.4＿区画状況一覧!K286="","",TRIM(No.4＿区画状況一覧!K286))&amp;"'"</f>
        <v>''</v>
      </c>
      <c r="I289" s="79" t="str">
        <f>"'"&amp;IF(No.4＿区画状況一覧!L286="","",TRIM(No.4＿区画状況一覧!L286))&amp;"'"</f>
        <v>''</v>
      </c>
      <c r="J289" s="79" t="str">
        <f>"'"&amp;IF(No.4＿区画状況一覧!I286="","",TRIM(No.4＿区画状況一覧!I286))&amp;"'"</f>
        <v>''</v>
      </c>
      <c r="K289" s="79" t="str">
        <f>"'"&amp;IF(No.4＿区画状況一覧!J286="","",TRIM(No.4＿区画状況一覧!J286))&amp;"'"</f>
        <v>''</v>
      </c>
      <c r="L289" s="42" t="str">
        <f>"'"&amp;IF(No.5＿契約者【データ】!AK285="",0,1)&amp;"'"</f>
        <v>'0'</v>
      </c>
      <c r="M289" s="78" t="str">
        <f>"'"&amp;IF(No.5＿契約者【データ】!AG285="","",IF(No.5＿契約者【データ】!E285=No.5＿契約者【データ】!AG285,"",No.5＿契約者【データ】!E285))&amp;"'"</f>
        <v>''</v>
      </c>
      <c r="N289" s="74" t="s">
        <v>497</v>
      </c>
      <c r="O289" s="49" t="str">
        <f t="shared" si="22"/>
        <v>'COMMON'</v>
      </c>
      <c r="P289" s="69" t="s">
        <v>449</v>
      </c>
      <c r="Q289" s="49" t="str">
        <f t="shared" si="23"/>
        <v>'COMMON'</v>
      </c>
      <c r="R289" s="49" t="str">
        <f t="shared" si="23"/>
        <v>'COMMON'</v>
      </c>
      <c r="S289" s="69" t="s">
        <v>449</v>
      </c>
      <c r="T289" s="49" t="str">
        <f t="shared" si="24"/>
        <v>'COMMON'</v>
      </c>
      <c r="U289" s="67"/>
      <c r="W289" s="70" t="str">
        <f t="shared" si="25"/>
        <v/>
      </c>
      <c r="X289" s="67"/>
      <c r="Y289" s="67"/>
      <c r="Z289" s="67"/>
      <c r="AA289" t="b">
        <f>INT(No.4＿区画状況一覧!E286)=INT(No.5＿契約者【データ】!E285)</f>
        <v>1</v>
      </c>
    </row>
    <row r="290" spans="1:27" ht="18" customHeight="1">
      <c r="A290" s="67"/>
      <c r="B290" s="49">
        <f t="shared" si="21"/>
        <v>284</v>
      </c>
      <c r="C290" s="73" t="str">
        <f>"'"&amp;プロジェクトデータ!$C$4&amp;"'"</f>
        <v>'80001'</v>
      </c>
      <c r="D290" s="42" t="str">
        <f>"'"&amp;TRIM(No.4＿区画状況一覧!E287)&amp;"'"</f>
        <v>''</v>
      </c>
      <c r="E290" s="78" t="s">
        <v>448</v>
      </c>
      <c r="F290" s="74" t="s">
        <v>497</v>
      </c>
      <c r="G290" s="74" t="s">
        <v>497</v>
      </c>
      <c r="H290" s="79" t="str">
        <f>"'"&amp;IF(No.4＿区画状況一覧!K287="","",TRIM(No.4＿区画状況一覧!K287))&amp;"'"</f>
        <v>''</v>
      </c>
      <c r="I290" s="79" t="str">
        <f>"'"&amp;IF(No.4＿区画状況一覧!L287="","",TRIM(No.4＿区画状況一覧!L287))&amp;"'"</f>
        <v>''</v>
      </c>
      <c r="J290" s="79" t="str">
        <f>"'"&amp;IF(No.4＿区画状況一覧!I287="","",TRIM(No.4＿区画状況一覧!I287))&amp;"'"</f>
        <v>''</v>
      </c>
      <c r="K290" s="79" t="str">
        <f>"'"&amp;IF(No.4＿区画状況一覧!J287="","",TRIM(No.4＿区画状況一覧!J287))&amp;"'"</f>
        <v>''</v>
      </c>
      <c r="L290" s="42" t="str">
        <f>"'"&amp;IF(No.5＿契約者【データ】!AK286="",0,1)&amp;"'"</f>
        <v>'0'</v>
      </c>
      <c r="M290" s="78" t="str">
        <f>"'"&amp;IF(No.5＿契約者【データ】!AG286="","",IF(No.5＿契約者【データ】!E286=No.5＿契約者【データ】!AG286,"",No.5＿契約者【データ】!E286))&amp;"'"</f>
        <v>''</v>
      </c>
      <c r="N290" s="74" t="s">
        <v>497</v>
      </c>
      <c r="O290" s="49" t="str">
        <f t="shared" si="22"/>
        <v>'COMMON'</v>
      </c>
      <c r="P290" s="69" t="s">
        <v>449</v>
      </c>
      <c r="Q290" s="49" t="str">
        <f t="shared" si="23"/>
        <v>'COMMON'</v>
      </c>
      <c r="R290" s="49" t="str">
        <f t="shared" si="23"/>
        <v>'COMMON'</v>
      </c>
      <c r="S290" s="69" t="s">
        <v>449</v>
      </c>
      <c r="T290" s="49" t="str">
        <f t="shared" si="24"/>
        <v>'COMMON'</v>
      </c>
      <c r="U290" s="67"/>
      <c r="W290" s="70" t="str">
        <f t="shared" si="25"/>
        <v/>
      </c>
      <c r="X290" s="67"/>
      <c r="Y290" s="67"/>
      <c r="Z290" s="67"/>
      <c r="AA290" t="b">
        <f>INT(No.4＿区画状況一覧!E287)=INT(No.5＿契約者【データ】!E286)</f>
        <v>1</v>
      </c>
    </row>
    <row r="291" spans="1:27" ht="18" customHeight="1">
      <c r="A291" s="67"/>
      <c r="B291" s="49">
        <f t="shared" si="21"/>
        <v>285</v>
      </c>
      <c r="C291" s="73" t="str">
        <f>"'"&amp;プロジェクトデータ!$C$4&amp;"'"</f>
        <v>'80001'</v>
      </c>
      <c r="D291" s="42" t="str">
        <f>"'"&amp;TRIM(No.4＿区画状況一覧!E288)&amp;"'"</f>
        <v>''</v>
      </c>
      <c r="E291" s="78" t="s">
        <v>448</v>
      </c>
      <c r="F291" s="74" t="s">
        <v>497</v>
      </c>
      <c r="G291" s="74" t="s">
        <v>497</v>
      </c>
      <c r="H291" s="79" t="str">
        <f>"'"&amp;IF(No.4＿区画状況一覧!K288="","",TRIM(No.4＿区画状況一覧!K288))&amp;"'"</f>
        <v>''</v>
      </c>
      <c r="I291" s="79" t="str">
        <f>"'"&amp;IF(No.4＿区画状況一覧!L288="","",TRIM(No.4＿区画状況一覧!L288))&amp;"'"</f>
        <v>''</v>
      </c>
      <c r="J291" s="79" t="str">
        <f>"'"&amp;IF(No.4＿区画状況一覧!I288="","",TRIM(No.4＿区画状況一覧!I288))&amp;"'"</f>
        <v>''</v>
      </c>
      <c r="K291" s="79" t="str">
        <f>"'"&amp;IF(No.4＿区画状況一覧!J288="","",TRIM(No.4＿区画状況一覧!J288))&amp;"'"</f>
        <v>''</v>
      </c>
      <c r="L291" s="42" t="str">
        <f>"'"&amp;IF(No.5＿契約者【データ】!AK287="",0,1)&amp;"'"</f>
        <v>'0'</v>
      </c>
      <c r="M291" s="78" t="str">
        <f>"'"&amp;IF(No.5＿契約者【データ】!AG287="","",IF(No.5＿契約者【データ】!E287=No.5＿契約者【データ】!AG287,"",No.5＿契約者【データ】!E287))&amp;"'"</f>
        <v>''</v>
      </c>
      <c r="N291" s="74" t="s">
        <v>497</v>
      </c>
      <c r="O291" s="49" t="str">
        <f t="shared" si="22"/>
        <v>'COMMON'</v>
      </c>
      <c r="P291" s="69" t="s">
        <v>449</v>
      </c>
      <c r="Q291" s="49" t="str">
        <f t="shared" si="23"/>
        <v>'COMMON'</v>
      </c>
      <c r="R291" s="49" t="str">
        <f t="shared" si="23"/>
        <v>'COMMON'</v>
      </c>
      <c r="S291" s="69" t="s">
        <v>449</v>
      </c>
      <c r="T291" s="49" t="str">
        <f t="shared" si="24"/>
        <v>'COMMON'</v>
      </c>
      <c r="U291" s="67"/>
      <c r="W291" s="70" t="str">
        <f t="shared" si="25"/>
        <v/>
      </c>
      <c r="X291" s="67"/>
      <c r="Y291" s="67"/>
      <c r="Z291" s="67"/>
      <c r="AA291" t="b">
        <f>INT(No.4＿区画状況一覧!E288)=INT(No.5＿契約者【データ】!E287)</f>
        <v>1</v>
      </c>
    </row>
    <row r="292" spans="1:27" ht="18" customHeight="1">
      <c r="A292" s="67"/>
      <c r="B292" s="49">
        <f t="shared" si="21"/>
        <v>286</v>
      </c>
      <c r="C292" s="73" t="str">
        <f>"'"&amp;プロジェクトデータ!$C$4&amp;"'"</f>
        <v>'80001'</v>
      </c>
      <c r="D292" s="42" t="str">
        <f>"'"&amp;TRIM(No.4＿区画状況一覧!E289)&amp;"'"</f>
        <v>''</v>
      </c>
      <c r="E292" s="78" t="s">
        <v>448</v>
      </c>
      <c r="F292" s="74" t="s">
        <v>497</v>
      </c>
      <c r="G292" s="74" t="s">
        <v>497</v>
      </c>
      <c r="H292" s="79" t="str">
        <f>"'"&amp;IF(No.4＿区画状況一覧!K289="","",TRIM(No.4＿区画状況一覧!K289))&amp;"'"</f>
        <v>''</v>
      </c>
      <c r="I292" s="79" t="str">
        <f>"'"&amp;IF(No.4＿区画状況一覧!L289="","",TRIM(No.4＿区画状況一覧!L289))&amp;"'"</f>
        <v>''</v>
      </c>
      <c r="J292" s="79" t="str">
        <f>"'"&amp;IF(No.4＿区画状況一覧!I289="","",TRIM(No.4＿区画状況一覧!I289))&amp;"'"</f>
        <v>''</v>
      </c>
      <c r="K292" s="79" t="str">
        <f>"'"&amp;IF(No.4＿区画状況一覧!J289="","",TRIM(No.4＿区画状況一覧!J289))&amp;"'"</f>
        <v>''</v>
      </c>
      <c r="L292" s="42" t="str">
        <f>"'"&amp;IF(No.5＿契約者【データ】!AK288="",0,1)&amp;"'"</f>
        <v>'0'</v>
      </c>
      <c r="M292" s="78" t="str">
        <f>"'"&amp;IF(No.5＿契約者【データ】!AG288="","",IF(No.5＿契約者【データ】!E288=No.5＿契約者【データ】!AG288,"",No.5＿契約者【データ】!E288))&amp;"'"</f>
        <v>''</v>
      </c>
      <c r="N292" s="74" t="s">
        <v>497</v>
      </c>
      <c r="O292" s="49" t="str">
        <f t="shared" si="22"/>
        <v>'COMMON'</v>
      </c>
      <c r="P292" s="69" t="s">
        <v>449</v>
      </c>
      <c r="Q292" s="49" t="str">
        <f t="shared" si="23"/>
        <v>'COMMON'</v>
      </c>
      <c r="R292" s="49" t="str">
        <f t="shared" si="23"/>
        <v>'COMMON'</v>
      </c>
      <c r="S292" s="69" t="s">
        <v>449</v>
      </c>
      <c r="T292" s="49" t="str">
        <f t="shared" si="24"/>
        <v>'COMMON'</v>
      </c>
      <c r="U292" s="67"/>
      <c r="W292" s="70" t="str">
        <f t="shared" si="25"/>
        <v/>
      </c>
      <c r="X292" s="67"/>
      <c r="Y292" s="67"/>
      <c r="Z292" s="67"/>
      <c r="AA292" t="b">
        <f>INT(No.4＿区画状況一覧!E289)=INT(No.5＿契約者【データ】!E288)</f>
        <v>1</v>
      </c>
    </row>
    <row r="293" spans="1:27" ht="18" customHeight="1">
      <c r="A293" s="67"/>
      <c r="B293" s="49">
        <f t="shared" si="21"/>
        <v>287</v>
      </c>
      <c r="C293" s="73" t="str">
        <f>"'"&amp;プロジェクトデータ!$C$4&amp;"'"</f>
        <v>'80001'</v>
      </c>
      <c r="D293" s="42" t="str">
        <f>"'"&amp;TRIM(No.4＿区画状況一覧!E290)&amp;"'"</f>
        <v>''</v>
      </c>
      <c r="E293" s="78" t="s">
        <v>448</v>
      </c>
      <c r="F293" s="74" t="s">
        <v>497</v>
      </c>
      <c r="G293" s="74" t="s">
        <v>497</v>
      </c>
      <c r="H293" s="79" t="str">
        <f>"'"&amp;IF(No.4＿区画状況一覧!K290="","",TRIM(No.4＿区画状況一覧!K290))&amp;"'"</f>
        <v>''</v>
      </c>
      <c r="I293" s="79" t="str">
        <f>"'"&amp;IF(No.4＿区画状況一覧!L290="","",TRIM(No.4＿区画状況一覧!L290))&amp;"'"</f>
        <v>''</v>
      </c>
      <c r="J293" s="79" t="str">
        <f>"'"&amp;IF(No.4＿区画状況一覧!I290="","",TRIM(No.4＿区画状況一覧!I290))&amp;"'"</f>
        <v>''</v>
      </c>
      <c r="K293" s="79" t="str">
        <f>"'"&amp;IF(No.4＿区画状況一覧!J290="","",TRIM(No.4＿区画状況一覧!J290))&amp;"'"</f>
        <v>''</v>
      </c>
      <c r="L293" s="42" t="str">
        <f>"'"&amp;IF(No.5＿契約者【データ】!AK289="",0,1)&amp;"'"</f>
        <v>'0'</v>
      </c>
      <c r="M293" s="78" t="str">
        <f>"'"&amp;IF(No.5＿契約者【データ】!AG289="","",IF(No.5＿契約者【データ】!E289=No.5＿契約者【データ】!AG289,"",No.5＿契約者【データ】!E289))&amp;"'"</f>
        <v>''</v>
      </c>
      <c r="N293" s="74" t="s">
        <v>497</v>
      </c>
      <c r="O293" s="49" t="str">
        <f t="shared" si="22"/>
        <v>'COMMON'</v>
      </c>
      <c r="P293" s="69" t="s">
        <v>449</v>
      </c>
      <c r="Q293" s="49" t="str">
        <f t="shared" si="23"/>
        <v>'COMMON'</v>
      </c>
      <c r="R293" s="49" t="str">
        <f t="shared" si="23"/>
        <v>'COMMON'</v>
      </c>
      <c r="S293" s="69" t="s">
        <v>449</v>
      </c>
      <c r="T293" s="49" t="str">
        <f t="shared" si="24"/>
        <v>'COMMON'</v>
      </c>
      <c r="U293" s="67"/>
      <c r="W293" s="70" t="str">
        <f t="shared" si="25"/>
        <v/>
      </c>
      <c r="X293" s="67"/>
      <c r="Y293" s="67"/>
      <c r="Z293" s="67"/>
      <c r="AA293" t="b">
        <f>INT(No.4＿区画状況一覧!E290)=INT(No.5＿契約者【データ】!E289)</f>
        <v>1</v>
      </c>
    </row>
    <row r="294" spans="1:27" ht="18" customHeight="1">
      <c r="A294" s="67"/>
      <c r="B294" s="49">
        <f t="shared" si="21"/>
        <v>288</v>
      </c>
      <c r="C294" s="73" t="str">
        <f>"'"&amp;プロジェクトデータ!$C$4&amp;"'"</f>
        <v>'80001'</v>
      </c>
      <c r="D294" s="42" t="str">
        <f>"'"&amp;TRIM(No.4＿区画状況一覧!E291)&amp;"'"</f>
        <v>''</v>
      </c>
      <c r="E294" s="78" t="s">
        <v>448</v>
      </c>
      <c r="F294" s="74" t="s">
        <v>497</v>
      </c>
      <c r="G294" s="74" t="s">
        <v>497</v>
      </c>
      <c r="H294" s="79" t="str">
        <f>"'"&amp;IF(No.4＿区画状況一覧!K291="","",TRIM(No.4＿区画状況一覧!K291))&amp;"'"</f>
        <v>''</v>
      </c>
      <c r="I294" s="79" t="str">
        <f>"'"&amp;IF(No.4＿区画状況一覧!L291="","",TRIM(No.4＿区画状況一覧!L291))&amp;"'"</f>
        <v>''</v>
      </c>
      <c r="J294" s="79" t="str">
        <f>"'"&amp;IF(No.4＿区画状況一覧!I291="","",TRIM(No.4＿区画状況一覧!I291))&amp;"'"</f>
        <v>''</v>
      </c>
      <c r="K294" s="79" t="str">
        <f>"'"&amp;IF(No.4＿区画状況一覧!J291="","",TRIM(No.4＿区画状況一覧!J291))&amp;"'"</f>
        <v>''</v>
      </c>
      <c r="L294" s="42" t="str">
        <f>"'"&amp;IF(No.5＿契約者【データ】!AK290="",0,1)&amp;"'"</f>
        <v>'0'</v>
      </c>
      <c r="M294" s="78" t="str">
        <f>"'"&amp;IF(No.5＿契約者【データ】!AG290="","",IF(No.5＿契約者【データ】!E290=No.5＿契約者【データ】!AG290,"",No.5＿契約者【データ】!E290))&amp;"'"</f>
        <v>''</v>
      </c>
      <c r="N294" s="74" t="s">
        <v>497</v>
      </c>
      <c r="O294" s="49" t="str">
        <f t="shared" si="22"/>
        <v>'COMMON'</v>
      </c>
      <c r="P294" s="69" t="s">
        <v>449</v>
      </c>
      <c r="Q294" s="49" t="str">
        <f t="shared" si="23"/>
        <v>'COMMON'</v>
      </c>
      <c r="R294" s="49" t="str">
        <f t="shared" si="23"/>
        <v>'COMMON'</v>
      </c>
      <c r="S294" s="69" t="s">
        <v>449</v>
      </c>
      <c r="T294" s="49" t="str">
        <f t="shared" si="24"/>
        <v>'COMMON'</v>
      </c>
      <c r="U294" s="67"/>
      <c r="W294" s="70" t="str">
        <f t="shared" si="25"/>
        <v/>
      </c>
      <c r="X294" s="67"/>
      <c r="Y294" s="67"/>
      <c r="Z294" s="67"/>
      <c r="AA294" t="b">
        <f>INT(No.4＿区画状況一覧!E291)=INT(No.5＿契約者【データ】!E290)</f>
        <v>1</v>
      </c>
    </row>
    <row r="295" spans="1:27" ht="18" customHeight="1">
      <c r="A295" s="67"/>
      <c r="B295" s="49">
        <f t="shared" si="21"/>
        <v>289</v>
      </c>
      <c r="C295" s="73" t="str">
        <f>"'"&amp;プロジェクトデータ!$C$4&amp;"'"</f>
        <v>'80001'</v>
      </c>
      <c r="D295" s="42" t="str">
        <f>"'"&amp;TRIM(No.4＿区画状況一覧!E292)&amp;"'"</f>
        <v>''</v>
      </c>
      <c r="E295" s="78" t="s">
        <v>448</v>
      </c>
      <c r="F295" s="74" t="s">
        <v>497</v>
      </c>
      <c r="G295" s="74" t="s">
        <v>497</v>
      </c>
      <c r="H295" s="79" t="str">
        <f>"'"&amp;IF(No.4＿区画状況一覧!K292="","",TRIM(No.4＿区画状況一覧!K292))&amp;"'"</f>
        <v>''</v>
      </c>
      <c r="I295" s="79" t="str">
        <f>"'"&amp;IF(No.4＿区画状況一覧!L292="","",TRIM(No.4＿区画状況一覧!L292))&amp;"'"</f>
        <v>''</v>
      </c>
      <c r="J295" s="79" t="str">
        <f>"'"&amp;IF(No.4＿区画状況一覧!I292="","",TRIM(No.4＿区画状況一覧!I292))&amp;"'"</f>
        <v>''</v>
      </c>
      <c r="K295" s="79" t="str">
        <f>"'"&amp;IF(No.4＿区画状況一覧!J292="","",TRIM(No.4＿区画状況一覧!J292))&amp;"'"</f>
        <v>''</v>
      </c>
      <c r="L295" s="42" t="str">
        <f>"'"&amp;IF(No.5＿契約者【データ】!AK291="",0,1)&amp;"'"</f>
        <v>'0'</v>
      </c>
      <c r="M295" s="78" t="str">
        <f>"'"&amp;IF(No.5＿契約者【データ】!AG291="","",IF(No.5＿契約者【データ】!E291=No.5＿契約者【データ】!AG291,"",No.5＿契約者【データ】!E291))&amp;"'"</f>
        <v>''</v>
      </c>
      <c r="N295" s="74" t="s">
        <v>497</v>
      </c>
      <c r="O295" s="49" t="str">
        <f t="shared" si="22"/>
        <v>'COMMON'</v>
      </c>
      <c r="P295" s="69" t="s">
        <v>449</v>
      </c>
      <c r="Q295" s="49" t="str">
        <f t="shared" si="23"/>
        <v>'COMMON'</v>
      </c>
      <c r="R295" s="49" t="str">
        <f t="shared" si="23"/>
        <v>'COMMON'</v>
      </c>
      <c r="S295" s="69" t="s">
        <v>449</v>
      </c>
      <c r="T295" s="49" t="str">
        <f t="shared" si="24"/>
        <v>'COMMON'</v>
      </c>
      <c r="U295" s="67"/>
      <c r="W295" s="70" t="str">
        <f t="shared" si="25"/>
        <v/>
      </c>
      <c r="X295" s="67"/>
      <c r="Y295" s="67"/>
      <c r="Z295" s="67"/>
      <c r="AA295" t="b">
        <f>INT(No.4＿区画状況一覧!E292)=INT(No.5＿契約者【データ】!E291)</f>
        <v>1</v>
      </c>
    </row>
    <row r="296" spans="1:27" ht="18" customHeight="1">
      <c r="A296" s="67"/>
      <c r="B296" s="49">
        <f t="shared" si="21"/>
        <v>290</v>
      </c>
      <c r="C296" s="73" t="str">
        <f>"'"&amp;プロジェクトデータ!$C$4&amp;"'"</f>
        <v>'80001'</v>
      </c>
      <c r="D296" s="42" t="str">
        <f>"'"&amp;TRIM(No.4＿区画状況一覧!E293)&amp;"'"</f>
        <v>''</v>
      </c>
      <c r="E296" s="78" t="s">
        <v>448</v>
      </c>
      <c r="F296" s="74" t="s">
        <v>497</v>
      </c>
      <c r="G296" s="74" t="s">
        <v>497</v>
      </c>
      <c r="H296" s="79" t="str">
        <f>"'"&amp;IF(No.4＿区画状況一覧!K293="","",TRIM(No.4＿区画状況一覧!K293))&amp;"'"</f>
        <v>''</v>
      </c>
      <c r="I296" s="79" t="str">
        <f>"'"&amp;IF(No.4＿区画状況一覧!L293="","",TRIM(No.4＿区画状況一覧!L293))&amp;"'"</f>
        <v>''</v>
      </c>
      <c r="J296" s="79" t="str">
        <f>"'"&amp;IF(No.4＿区画状況一覧!I293="","",TRIM(No.4＿区画状況一覧!I293))&amp;"'"</f>
        <v>''</v>
      </c>
      <c r="K296" s="79" t="str">
        <f>"'"&amp;IF(No.4＿区画状況一覧!J293="","",TRIM(No.4＿区画状況一覧!J293))&amp;"'"</f>
        <v>''</v>
      </c>
      <c r="L296" s="42" t="str">
        <f>"'"&amp;IF(No.5＿契約者【データ】!AK292="",0,1)&amp;"'"</f>
        <v>'0'</v>
      </c>
      <c r="M296" s="78" t="str">
        <f>"'"&amp;IF(No.5＿契約者【データ】!AG292="","",IF(No.5＿契約者【データ】!E292=No.5＿契約者【データ】!AG292,"",No.5＿契約者【データ】!E292))&amp;"'"</f>
        <v>''</v>
      </c>
      <c r="N296" s="74" t="s">
        <v>497</v>
      </c>
      <c r="O296" s="49" t="str">
        <f t="shared" si="22"/>
        <v>'COMMON'</v>
      </c>
      <c r="P296" s="69" t="s">
        <v>449</v>
      </c>
      <c r="Q296" s="49" t="str">
        <f t="shared" si="23"/>
        <v>'COMMON'</v>
      </c>
      <c r="R296" s="49" t="str">
        <f t="shared" si="23"/>
        <v>'COMMON'</v>
      </c>
      <c r="S296" s="69" t="s">
        <v>449</v>
      </c>
      <c r="T296" s="49" t="str">
        <f t="shared" si="24"/>
        <v>'COMMON'</v>
      </c>
      <c r="U296" s="67"/>
      <c r="W296" s="70" t="str">
        <f t="shared" si="25"/>
        <v/>
      </c>
      <c r="X296" s="67"/>
      <c r="Y296" s="67"/>
      <c r="Z296" s="67"/>
      <c r="AA296" t="b">
        <f>INT(No.4＿区画状況一覧!E293)=INT(No.5＿契約者【データ】!E292)</f>
        <v>1</v>
      </c>
    </row>
    <row r="297" spans="1:27" ht="18" customHeight="1">
      <c r="A297" s="67"/>
      <c r="B297" s="49">
        <f t="shared" si="21"/>
        <v>291</v>
      </c>
      <c r="C297" s="73" t="str">
        <f>"'"&amp;プロジェクトデータ!$C$4&amp;"'"</f>
        <v>'80001'</v>
      </c>
      <c r="D297" s="42" t="str">
        <f>"'"&amp;TRIM(No.4＿区画状況一覧!E294)&amp;"'"</f>
        <v>''</v>
      </c>
      <c r="E297" s="78" t="s">
        <v>448</v>
      </c>
      <c r="F297" s="74" t="s">
        <v>497</v>
      </c>
      <c r="G297" s="74" t="s">
        <v>497</v>
      </c>
      <c r="H297" s="79" t="str">
        <f>"'"&amp;IF(No.4＿区画状況一覧!K294="","",TRIM(No.4＿区画状況一覧!K294))&amp;"'"</f>
        <v>''</v>
      </c>
      <c r="I297" s="79" t="str">
        <f>"'"&amp;IF(No.4＿区画状況一覧!L294="","",TRIM(No.4＿区画状況一覧!L294))&amp;"'"</f>
        <v>''</v>
      </c>
      <c r="J297" s="79" t="str">
        <f>"'"&amp;IF(No.4＿区画状況一覧!I294="","",TRIM(No.4＿区画状況一覧!I294))&amp;"'"</f>
        <v>''</v>
      </c>
      <c r="K297" s="79" t="str">
        <f>"'"&amp;IF(No.4＿区画状況一覧!J294="","",TRIM(No.4＿区画状況一覧!J294))&amp;"'"</f>
        <v>''</v>
      </c>
      <c r="L297" s="42" t="str">
        <f>"'"&amp;IF(No.5＿契約者【データ】!AK293="",0,1)&amp;"'"</f>
        <v>'0'</v>
      </c>
      <c r="M297" s="78" t="str">
        <f>"'"&amp;IF(No.5＿契約者【データ】!AG293="","",IF(No.5＿契約者【データ】!E293=No.5＿契約者【データ】!AG293,"",No.5＿契約者【データ】!E293))&amp;"'"</f>
        <v>''</v>
      </c>
      <c r="N297" s="74" t="s">
        <v>497</v>
      </c>
      <c r="O297" s="49" t="str">
        <f t="shared" si="22"/>
        <v>'COMMON'</v>
      </c>
      <c r="P297" s="69" t="s">
        <v>449</v>
      </c>
      <c r="Q297" s="49" t="str">
        <f t="shared" si="23"/>
        <v>'COMMON'</v>
      </c>
      <c r="R297" s="49" t="str">
        <f t="shared" si="23"/>
        <v>'COMMON'</v>
      </c>
      <c r="S297" s="69" t="s">
        <v>449</v>
      </c>
      <c r="T297" s="49" t="str">
        <f t="shared" si="24"/>
        <v>'COMMON'</v>
      </c>
      <c r="U297" s="67"/>
      <c r="W297" s="70" t="str">
        <f t="shared" si="25"/>
        <v/>
      </c>
      <c r="X297" s="67"/>
      <c r="Y297" s="67"/>
      <c r="Z297" s="67"/>
      <c r="AA297" t="b">
        <f>INT(No.4＿区画状況一覧!E294)=INT(No.5＿契約者【データ】!E293)</f>
        <v>1</v>
      </c>
    </row>
    <row r="298" spans="1:27" ht="18" customHeight="1">
      <c r="A298" s="67"/>
      <c r="B298" s="49">
        <f t="shared" si="21"/>
        <v>292</v>
      </c>
      <c r="C298" s="73" t="str">
        <f>"'"&amp;プロジェクトデータ!$C$4&amp;"'"</f>
        <v>'80001'</v>
      </c>
      <c r="D298" s="42" t="str">
        <f>"'"&amp;TRIM(No.4＿区画状況一覧!E295)&amp;"'"</f>
        <v>''</v>
      </c>
      <c r="E298" s="78" t="s">
        <v>448</v>
      </c>
      <c r="F298" s="74" t="s">
        <v>497</v>
      </c>
      <c r="G298" s="74" t="s">
        <v>497</v>
      </c>
      <c r="H298" s="79" t="str">
        <f>"'"&amp;IF(No.4＿区画状況一覧!K295="","",TRIM(No.4＿区画状況一覧!K295))&amp;"'"</f>
        <v>''</v>
      </c>
      <c r="I298" s="79" t="str">
        <f>"'"&amp;IF(No.4＿区画状況一覧!L295="","",TRIM(No.4＿区画状況一覧!L295))&amp;"'"</f>
        <v>''</v>
      </c>
      <c r="J298" s="79" t="str">
        <f>"'"&amp;IF(No.4＿区画状況一覧!I295="","",TRIM(No.4＿区画状況一覧!I295))&amp;"'"</f>
        <v>''</v>
      </c>
      <c r="K298" s="79" t="str">
        <f>"'"&amp;IF(No.4＿区画状況一覧!J295="","",TRIM(No.4＿区画状況一覧!J295))&amp;"'"</f>
        <v>''</v>
      </c>
      <c r="L298" s="42" t="str">
        <f>"'"&amp;IF(No.5＿契約者【データ】!AK294="",0,1)&amp;"'"</f>
        <v>'0'</v>
      </c>
      <c r="M298" s="78" t="str">
        <f>"'"&amp;IF(No.5＿契約者【データ】!AG294="","",IF(No.5＿契約者【データ】!E294=No.5＿契約者【データ】!AG294,"",No.5＿契約者【データ】!E294))&amp;"'"</f>
        <v>''</v>
      </c>
      <c r="N298" s="74" t="s">
        <v>497</v>
      </c>
      <c r="O298" s="49" t="str">
        <f t="shared" si="22"/>
        <v>'COMMON'</v>
      </c>
      <c r="P298" s="69" t="s">
        <v>449</v>
      </c>
      <c r="Q298" s="49" t="str">
        <f t="shared" si="23"/>
        <v>'COMMON'</v>
      </c>
      <c r="R298" s="49" t="str">
        <f t="shared" si="23"/>
        <v>'COMMON'</v>
      </c>
      <c r="S298" s="69" t="s">
        <v>449</v>
      </c>
      <c r="T298" s="49" t="str">
        <f t="shared" si="24"/>
        <v>'COMMON'</v>
      </c>
      <c r="U298" s="67"/>
      <c r="W298" s="70" t="str">
        <f t="shared" si="25"/>
        <v/>
      </c>
      <c r="X298" s="67"/>
      <c r="Y298" s="67"/>
      <c r="Z298" s="67"/>
      <c r="AA298" t="b">
        <f>INT(No.4＿区画状況一覧!E295)=INT(No.5＿契約者【データ】!E294)</f>
        <v>1</v>
      </c>
    </row>
    <row r="299" spans="1:27" ht="18" customHeight="1">
      <c r="A299" s="67"/>
      <c r="B299" s="49">
        <f t="shared" si="21"/>
        <v>293</v>
      </c>
      <c r="C299" s="73" t="str">
        <f>"'"&amp;プロジェクトデータ!$C$4&amp;"'"</f>
        <v>'80001'</v>
      </c>
      <c r="D299" s="42" t="str">
        <f>"'"&amp;TRIM(No.4＿区画状況一覧!E296)&amp;"'"</f>
        <v>''</v>
      </c>
      <c r="E299" s="78" t="s">
        <v>448</v>
      </c>
      <c r="F299" s="74" t="s">
        <v>497</v>
      </c>
      <c r="G299" s="74" t="s">
        <v>497</v>
      </c>
      <c r="H299" s="79" t="str">
        <f>"'"&amp;IF(No.4＿区画状況一覧!K296="","",TRIM(No.4＿区画状況一覧!K296))&amp;"'"</f>
        <v>''</v>
      </c>
      <c r="I299" s="79" t="str">
        <f>"'"&amp;IF(No.4＿区画状況一覧!L296="","",TRIM(No.4＿区画状況一覧!L296))&amp;"'"</f>
        <v>''</v>
      </c>
      <c r="J299" s="79" t="str">
        <f>"'"&amp;IF(No.4＿区画状況一覧!I296="","",TRIM(No.4＿区画状況一覧!I296))&amp;"'"</f>
        <v>''</v>
      </c>
      <c r="K299" s="79" t="str">
        <f>"'"&amp;IF(No.4＿区画状況一覧!J296="","",TRIM(No.4＿区画状況一覧!J296))&amp;"'"</f>
        <v>''</v>
      </c>
      <c r="L299" s="42" t="str">
        <f>"'"&amp;IF(No.5＿契約者【データ】!AK295="",0,1)&amp;"'"</f>
        <v>'0'</v>
      </c>
      <c r="M299" s="78" t="str">
        <f>"'"&amp;IF(No.5＿契約者【データ】!AG295="","",IF(No.5＿契約者【データ】!E295=No.5＿契約者【データ】!AG295,"",No.5＿契約者【データ】!E295))&amp;"'"</f>
        <v>''</v>
      </c>
      <c r="N299" s="74" t="s">
        <v>497</v>
      </c>
      <c r="O299" s="49" t="str">
        <f t="shared" si="22"/>
        <v>'COMMON'</v>
      </c>
      <c r="P299" s="69" t="s">
        <v>449</v>
      </c>
      <c r="Q299" s="49" t="str">
        <f t="shared" si="23"/>
        <v>'COMMON'</v>
      </c>
      <c r="R299" s="49" t="str">
        <f t="shared" si="23"/>
        <v>'COMMON'</v>
      </c>
      <c r="S299" s="69" t="s">
        <v>449</v>
      </c>
      <c r="T299" s="49" t="str">
        <f t="shared" si="24"/>
        <v>'COMMON'</v>
      </c>
      <c r="U299" s="67"/>
      <c r="W299" s="70" t="str">
        <f t="shared" si="25"/>
        <v/>
      </c>
      <c r="X299" s="67"/>
      <c r="Y299" s="67"/>
      <c r="Z299" s="67"/>
      <c r="AA299" t="b">
        <f>INT(No.4＿区画状況一覧!E296)=INT(No.5＿契約者【データ】!E295)</f>
        <v>1</v>
      </c>
    </row>
    <row r="300" spans="1:27" ht="18" customHeight="1">
      <c r="A300" s="67"/>
      <c r="B300" s="49">
        <f t="shared" si="21"/>
        <v>294</v>
      </c>
      <c r="C300" s="73" t="str">
        <f>"'"&amp;プロジェクトデータ!$C$4&amp;"'"</f>
        <v>'80001'</v>
      </c>
      <c r="D300" s="42" t="str">
        <f>"'"&amp;TRIM(No.4＿区画状況一覧!E297)&amp;"'"</f>
        <v>''</v>
      </c>
      <c r="E300" s="78" t="s">
        <v>448</v>
      </c>
      <c r="F300" s="74" t="s">
        <v>497</v>
      </c>
      <c r="G300" s="74" t="s">
        <v>497</v>
      </c>
      <c r="H300" s="79" t="str">
        <f>"'"&amp;IF(No.4＿区画状況一覧!K297="","",TRIM(No.4＿区画状況一覧!K297))&amp;"'"</f>
        <v>''</v>
      </c>
      <c r="I300" s="79" t="str">
        <f>"'"&amp;IF(No.4＿区画状況一覧!L297="","",TRIM(No.4＿区画状況一覧!L297))&amp;"'"</f>
        <v>''</v>
      </c>
      <c r="J300" s="79" t="str">
        <f>"'"&amp;IF(No.4＿区画状況一覧!I297="","",TRIM(No.4＿区画状況一覧!I297))&amp;"'"</f>
        <v>''</v>
      </c>
      <c r="K300" s="79" t="str">
        <f>"'"&amp;IF(No.4＿区画状況一覧!J297="","",TRIM(No.4＿区画状況一覧!J297))&amp;"'"</f>
        <v>''</v>
      </c>
      <c r="L300" s="42" t="str">
        <f>"'"&amp;IF(No.5＿契約者【データ】!AK296="",0,1)&amp;"'"</f>
        <v>'0'</v>
      </c>
      <c r="M300" s="78" t="str">
        <f>"'"&amp;IF(No.5＿契約者【データ】!AG296="","",IF(No.5＿契約者【データ】!E296=No.5＿契約者【データ】!AG296,"",No.5＿契約者【データ】!E296))&amp;"'"</f>
        <v>''</v>
      </c>
      <c r="N300" s="74" t="s">
        <v>497</v>
      </c>
      <c r="O300" s="49" t="str">
        <f t="shared" si="22"/>
        <v>'COMMON'</v>
      </c>
      <c r="P300" s="69" t="s">
        <v>449</v>
      </c>
      <c r="Q300" s="49" t="str">
        <f t="shared" si="23"/>
        <v>'COMMON'</v>
      </c>
      <c r="R300" s="49" t="str">
        <f t="shared" si="23"/>
        <v>'COMMON'</v>
      </c>
      <c r="S300" s="69" t="s">
        <v>449</v>
      </c>
      <c r="T300" s="49" t="str">
        <f t="shared" si="24"/>
        <v>'COMMON'</v>
      </c>
      <c r="U300" s="67"/>
      <c r="W300" s="70" t="str">
        <f t="shared" si="25"/>
        <v/>
      </c>
      <c r="X300" s="67"/>
      <c r="Y300" s="67"/>
      <c r="Z300" s="67"/>
      <c r="AA300" t="b">
        <f>INT(No.4＿区画状況一覧!E297)=INT(No.5＿契約者【データ】!E296)</f>
        <v>1</v>
      </c>
    </row>
    <row r="301" spans="1:27" ht="18" customHeight="1">
      <c r="A301" s="67"/>
      <c r="B301" s="49">
        <f t="shared" si="21"/>
        <v>295</v>
      </c>
      <c r="C301" s="73" t="str">
        <f>"'"&amp;プロジェクトデータ!$C$4&amp;"'"</f>
        <v>'80001'</v>
      </c>
      <c r="D301" s="42" t="str">
        <f>"'"&amp;TRIM(No.4＿区画状況一覧!E298)&amp;"'"</f>
        <v>''</v>
      </c>
      <c r="E301" s="78" t="s">
        <v>448</v>
      </c>
      <c r="F301" s="74" t="s">
        <v>497</v>
      </c>
      <c r="G301" s="74" t="s">
        <v>497</v>
      </c>
      <c r="H301" s="79" t="str">
        <f>"'"&amp;IF(No.4＿区画状況一覧!K298="","",TRIM(No.4＿区画状況一覧!K298))&amp;"'"</f>
        <v>''</v>
      </c>
      <c r="I301" s="79" t="str">
        <f>"'"&amp;IF(No.4＿区画状況一覧!L298="","",TRIM(No.4＿区画状況一覧!L298))&amp;"'"</f>
        <v>''</v>
      </c>
      <c r="J301" s="79" t="str">
        <f>"'"&amp;IF(No.4＿区画状況一覧!I298="","",TRIM(No.4＿区画状況一覧!I298))&amp;"'"</f>
        <v>''</v>
      </c>
      <c r="K301" s="79" t="str">
        <f>"'"&amp;IF(No.4＿区画状況一覧!J298="","",TRIM(No.4＿区画状況一覧!J298))&amp;"'"</f>
        <v>''</v>
      </c>
      <c r="L301" s="42" t="str">
        <f>"'"&amp;IF(No.5＿契約者【データ】!AK297="",0,1)&amp;"'"</f>
        <v>'0'</v>
      </c>
      <c r="M301" s="78" t="str">
        <f>"'"&amp;IF(No.5＿契約者【データ】!AG297="","",IF(No.5＿契約者【データ】!E297=No.5＿契約者【データ】!AG297,"",No.5＿契約者【データ】!E297))&amp;"'"</f>
        <v>''</v>
      </c>
      <c r="N301" s="74" t="s">
        <v>497</v>
      </c>
      <c r="O301" s="49" t="str">
        <f t="shared" si="22"/>
        <v>'COMMON'</v>
      </c>
      <c r="P301" s="69" t="s">
        <v>449</v>
      </c>
      <c r="Q301" s="49" t="str">
        <f t="shared" si="23"/>
        <v>'COMMON'</v>
      </c>
      <c r="R301" s="49" t="str">
        <f t="shared" si="23"/>
        <v>'COMMON'</v>
      </c>
      <c r="S301" s="69" t="s">
        <v>449</v>
      </c>
      <c r="T301" s="49" t="str">
        <f t="shared" si="24"/>
        <v>'COMMON'</v>
      </c>
      <c r="U301" s="67"/>
      <c r="W301" s="70" t="str">
        <f t="shared" si="25"/>
        <v/>
      </c>
      <c r="X301" s="67"/>
      <c r="Y301" s="67"/>
      <c r="Z301" s="67"/>
      <c r="AA301" t="b">
        <f>INT(No.4＿区画状況一覧!E298)=INT(No.5＿契約者【データ】!E297)</f>
        <v>1</v>
      </c>
    </row>
    <row r="302" spans="1:27" ht="18" customHeight="1">
      <c r="A302" s="67"/>
      <c r="B302" s="49">
        <f t="shared" si="21"/>
        <v>296</v>
      </c>
      <c r="C302" s="73" t="str">
        <f>"'"&amp;プロジェクトデータ!$C$4&amp;"'"</f>
        <v>'80001'</v>
      </c>
      <c r="D302" s="42" t="str">
        <f>"'"&amp;TRIM(No.4＿区画状況一覧!E299)&amp;"'"</f>
        <v>''</v>
      </c>
      <c r="E302" s="78" t="s">
        <v>448</v>
      </c>
      <c r="F302" s="74" t="s">
        <v>497</v>
      </c>
      <c r="G302" s="74" t="s">
        <v>497</v>
      </c>
      <c r="H302" s="79" t="str">
        <f>"'"&amp;IF(No.4＿区画状況一覧!K299="","",TRIM(No.4＿区画状況一覧!K299))&amp;"'"</f>
        <v>''</v>
      </c>
      <c r="I302" s="79" t="str">
        <f>"'"&amp;IF(No.4＿区画状況一覧!L299="","",TRIM(No.4＿区画状況一覧!L299))&amp;"'"</f>
        <v>''</v>
      </c>
      <c r="J302" s="79" t="str">
        <f>"'"&amp;IF(No.4＿区画状況一覧!I299="","",TRIM(No.4＿区画状況一覧!I299))&amp;"'"</f>
        <v>''</v>
      </c>
      <c r="K302" s="79" t="str">
        <f>"'"&amp;IF(No.4＿区画状況一覧!J299="","",TRIM(No.4＿区画状況一覧!J299))&amp;"'"</f>
        <v>''</v>
      </c>
      <c r="L302" s="42" t="str">
        <f>"'"&amp;IF(No.5＿契約者【データ】!AK298="",0,1)&amp;"'"</f>
        <v>'0'</v>
      </c>
      <c r="M302" s="78" t="str">
        <f>"'"&amp;IF(No.5＿契約者【データ】!AG298="","",IF(No.5＿契約者【データ】!E298=No.5＿契約者【データ】!AG298,"",No.5＿契約者【データ】!E298))&amp;"'"</f>
        <v>''</v>
      </c>
      <c r="N302" s="74" t="s">
        <v>497</v>
      </c>
      <c r="O302" s="49" t="str">
        <f t="shared" si="22"/>
        <v>'COMMON'</v>
      </c>
      <c r="P302" s="69" t="s">
        <v>449</v>
      </c>
      <c r="Q302" s="49" t="str">
        <f t="shared" si="23"/>
        <v>'COMMON'</v>
      </c>
      <c r="R302" s="49" t="str">
        <f t="shared" si="23"/>
        <v>'COMMON'</v>
      </c>
      <c r="S302" s="69" t="s">
        <v>449</v>
      </c>
      <c r="T302" s="49" t="str">
        <f t="shared" si="24"/>
        <v>'COMMON'</v>
      </c>
      <c r="U302" s="67"/>
      <c r="W302" s="70" t="str">
        <f t="shared" si="25"/>
        <v/>
      </c>
      <c r="X302" s="67"/>
      <c r="Y302" s="67"/>
      <c r="Z302" s="67"/>
      <c r="AA302" t="b">
        <f>INT(No.4＿区画状況一覧!E299)=INT(No.5＿契約者【データ】!E298)</f>
        <v>1</v>
      </c>
    </row>
    <row r="303" spans="1:27" ht="18" customHeight="1">
      <c r="A303" s="67"/>
      <c r="B303" s="49">
        <f t="shared" si="21"/>
        <v>297</v>
      </c>
      <c r="C303" s="73" t="str">
        <f>"'"&amp;プロジェクトデータ!$C$4&amp;"'"</f>
        <v>'80001'</v>
      </c>
      <c r="D303" s="42" t="str">
        <f>"'"&amp;TRIM(No.4＿区画状況一覧!E300)&amp;"'"</f>
        <v>''</v>
      </c>
      <c r="E303" s="78" t="s">
        <v>448</v>
      </c>
      <c r="F303" s="74" t="s">
        <v>497</v>
      </c>
      <c r="G303" s="74" t="s">
        <v>497</v>
      </c>
      <c r="H303" s="79" t="str">
        <f>"'"&amp;IF(No.4＿区画状況一覧!K300="","",TRIM(No.4＿区画状況一覧!K300))&amp;"'"</f>
        <v>''</v>
      </c>
      <c r="I303" s="79" t="str">
        <f>"'"&amp;IF(No.4＿区画状況一覧!L300="","",TRIM(No.4＿区画状況一覧!L300))&amp;"'"</f>
        <v>''</v>
      </c>
      <c r="J303" s="79" t="str">
        <f>"'"&amp;IF(No.4＿区画状況一覧!I300="","",TRIM(No.4＿区画状況一覧!I300))&amp;"'"</f>
        <v>''</v>
      </c>
      <c r="K303" s="79" t="str">
        <f>"'"&amp;IF(No.4＿区画状況一覧!J300="","",TRIM(No.4＿区画状況一覧!J300))&amp;"'"</f>
        <v>''</v>
      </c>
      <c r="L303" s="42" t="str">
        <f>"'"&amp;IF(No.5＿契約者【データ】!AK299="",0,1)&amp;"'"</f>
        <v>'0'</v>
      </c>
      <c r="M303" s="78" t="str">
        <f>"'"&amp;IF(No.5＿契約者【データ】!AG299="","",IF(No.5＿契約者【データ】!E299=No.5＿契約者【データ】!AG299,"",No.5＿契約者【データ】!E299))&amp;"'"</f>
        <v>''</v>
      </c>
      <c r="N303" s="74" t="s">
        <v>497</v>
      </c>
      <c r="O303" s="49" t="str">
        <f t="shared" si="22"/>
        <v>'COMMON'</v>
      </c>
      <c r="P303" s="69" t="s">
        <v>449</v>
      </c>
      <c r="Q303" s="49" t="str">
        <f t="shared" si="23"/>
        <v>'COMMON'</v>
      </c>
      <c r="R303" s="49" t="str">
        <f t="shared" si="23"/>
        <v>'COMMON'</v>
      </c>
      <c r="S303" s="69" t="s">
        <v>449</v>
      </c>
      <c r="T303" s="49" t="str">
        <f t="shared" si="24"/>
        <v>'COMMON'</v>
      </c>
      <c r="U303" s="67"/>
      <c r="W303" s="70" t="str">
        <f t="shared" si="25"/>
        <v/>
      </c>
      <c r="X303" s="67"/>
      <c r="Y303" s="67"/>
      <c r="Z303" s="67"/>
      <c r="AA303" t="b">
        <f>INT(No.4＿区画状況一覧!E300)=INT(No.5＿契約者【データ】!E299)</f>
        <v>1</v>
      </c>
    </row>
    <row r="304" spans="1:27" ht="18" customHeight="1">
      <c r="A304" s="67"/>
      <c r="B304" s="49">
        <f t="shared" si="21"/>
        <v>298</v>
      </c>
      <c r="C304" s="73" t="str">
        <f>"'"&amp;プロジェクトデータ!$C$4&amp;"'"</f>
        <v>'80001'</v>
      </c>
      <c r="D304" s="42" t="str">
        <f>"'"&amp;TRIM(No.4＿区画状況一覧!E301)&amp;"'"</f>
        <v>''</v>
      </c>
      <c r="E304" s="78" t="s">
        <v>448</v>
      </c>
      <c r="F304" s="74" t="s">
        <v>497</v>
      </c>
      <c r="G304" s="74" t="s">
        <v>497</v>
      </c>
      <c r="H304" s="79" t="str">
        <f>"'"&amp;IF(No.4＿区画状況一覧!K301="","",TRIM(No.4＿区画状況一覧!K301))&amp;"'"</f>
        <v>''</v>
      </c>
      <c r="I304" s="79" t="str">
        <f>"'"&amp;IF(No.4＿区画状況一覧!L301="","",TRIM(No.4＿区画状況一覧!L301))&amp;"'"</f>
        <v>''</v>
      </c>
      <c r="J304" s="79" t="str">
        <f>"'"&amp;IF(No.4＿区画状況一覧!I301="","",TRIM(No.4＿区画状況一覧!I301))&amp;"'"</f>
        <v>''</v>
      </c>
      <c r="K304" s="79" t="str">
        <f>"'"&amp;IF(No.4＿区画状況一覧!J301="","",TRIM(No.4＿区画状況一覧!J301))&amp;"'"</f>
        <v>''</v>
      </c>
      <c r="L304" s="42" t="str">
        <f>"'"&amp;IF(No.5＿契約者【データ】!AK300="",0,1)&amp;"'"</f>
        <v>'0'</v>
      </c>
      <c r="M304" s="78" t="str">
        <f>"'"&amp;IF(No.5＿契約者【データ】!AG300="","",IF(No.5＿契約者【データ】!E300=No.5＿契約者【データ】!AG300,"",No.5＿契約者【データ】!E300))&amp;"'"</f>
        <v>''</v>
      </c>
      <c r="N304" s="74" t="s">
        <v>497</v>
      </c>
      <c r="O304" s="49" t="str">
        <f t="shared" si="22"/>
        <v>'COMMON'</v>
      </c>
      <c r="P304" s="69" t="s">
        <v>449</v>
      </c>
      <c r="Q304" s="49" t="str">
        <f t="shared" si="23"/>
        <v>'COMMON'</v>
      </c>
      <c r="R304" s="49" t="str">
        <f t="shared" si="23"/>
        <v>'COMMON'</v>
      </c>
      <c r="S304" s="69" t="s">
        <v>449</v>
      </c>
      <c r="T304" s="49" t="str">
        <f t="shared" si="24"/>
        <v>'COMMON'</v>
      </c>
      <c r="U304" s="67"/>
      <c r="W304" s="70" t="str">
        <f t="shared" si="25"/>
        <v/>
      </c>
      <c r="X304" s="67"/>
      <c r="Y304" s="67"/>
      <c r="Z304" s="67"/>
      <c r="AA304" t="b">
        <f>INT(No.4＿区画状況一覧!E301)=INT(No.5＿契約者【データ】!E300)</f>
        <v>1</v>
      </c>
    </row>
    <row r="305" spans="1:27" ht="18" customHeight="1">
      <c r="A305" s="67"/>
      <c r="B305" s="49">
        <f t="shared" si="21"/>
        <v>299</v>
      </c>
      <c r="C305" s="73" t="str">
        <f>"'"&amp;プロジェクトデータ!$C$4&amp;"'"</f>
        <v>'80001'</v>
      </c>
      <c r="D305" s="42" t="str">
        <f>"'"&amp;TRIM(No.4＿区画状況一覧!E302)&amp;"'"</f>
        <v>''</v>
      </c>
      <c r="E305" s="78" t="s">
        <v>448</v>
      </c>
      <c r="F305" s="74" t="s">
        <v>497</v>
      </c>
      <c r="G305" s="74" t="s">
        <v>497</v>
      </c>
      <c r="H305" s="79" t="str">
        <f>"'"&amp;IF(No.4＿区画状況一覧!K302="","",TRIM(No.4＿区画状況一覧!K302))&amp;"'"</f>
        <v>''</v>
      </c>
      <c r="I305" s="79" t="str">
        <f>"'"&amp;IF(No.4＿区画状況一覧!L302="","",TRIM(No.4＿区画状況一覧!L302))&amp;"'"</f>
        <v>''</v>
      </c>
      <c r="J305" s="79" t="str">
        <f>"'"&amp;IF(No.4＿区画状況一覧!I302="","",TRIM(No.4＿区画状況一覧!I302))&amp;"'"</f>
        <v>''</v>
      </c>
      <c r="K305" s="79" t="str">
        <f>"'"&amp;IF(No.4＿区画状況一覧!J302="","",TRIM(No.4＿区画状況一覧!J302))&amp;"'"</f>
        <v>''</v>
      </c>
      <c r="L305" s="42" t="str">
        <f>"'"&amp;IF(No.5＿契約者【データ】!AK301="",0,1)&amp;"'"</f>
        <v>'0'</v>
      </c>
      <c r="M305" s="78" t="str">
        <f>"'"&amp;IF(No.5＿契約者【データ】!AG301="","",IF(No.5＿契約者【データ】!E301=No.5＿契約者【データ】!AG301,"",No.5＿契約者【データ】!E301))&amp;"'"</f>
        <v>''</v>
      </c>
      <c r="N305" s="74" t="s">
        <v>497</v>
      </c>
      <c r="O305" s="49" t="str">
        <f t="shared" si="22"/>
        <v>'COMMON'</v>
      </c>
      <c r="P305" s="69" t="s">
        <v>449</v>
      </c>
      <c r="Q305" s="49" t="str">
        <f t="shared" si="23"/>
        <v>'COMMON'</v>
      </c>
      <c r="R305" s="49" t="str">
        <f t="shared" si="23"/>
        <v>'COMMON'</v>
      </c>
      <c r="S305" s="69" t="s">
        <v>449</v>
      </c>
      <c r="T305" s="49" t="str">
        <f t="shared" si="24"/>
        <v>'COMMON'</v>
      </c>
      <c r="U305" s="67"/>
      <c r="W305" s="70" t="str">
        <f t="shared" si="25"/>
        <v/>
      </c>
      <c r="X305" s="67"/>
      <c r="Y305" s="67"/>
      <c r="Z305" s="67"/>
      <c r="AA305" t="b">
        <f>INT(No.4＿区画状況一覧!E302)=INT(No.5＿契約者【データ】!E301)</f>
        <v>1</v>
      </c>
    </row>
    <row r="306" spans="1:27" ht="18" customHeight="1">
      <c r="A306" s="67"/>
      <c r="B306" s="49">
        <f t="shared" si="21"/>
        <v>300</v>
      </c>
      <c r="C306" s="73" t="str">
        <f>"'"&amp;プロジェクトデータ!$C$4&amp;"'"</f>
        <v>'80001'</v>
      </c>
      <c r="D306" s="42" t="str">
        <f>"'"&amp;TRIM(No.4＿区画状況一覧!E303)&amp;"'"</f>
        <v>''</v>
      </c>
      <c r="E306" s="78" t="s">
        <v>448</v>
      </c>
      <c r="F306" s="74" t="s">
        <v>497</v>
      </c>
      <c r="G306" s="74" t="s">
        <v>497</v>
      </c>
      <c r="H306" s="79" t="str">
        <f>"'"&amp;IF(No.4＿区画状況一覧!K303="","",TRIM(No.4＿区画状況一覧!K303))&amp;"'"</f>
        <v>''</v>
      </c>
      <c r="I306" s="79" t="str">
        <f>"'"&amp;IF(No.4＿区画状況一覧!L303="","",TRIM(No.4＿区画状況一覧!L303))&amp;"'"</f>
        <v>''</v>
      </c>
      <c r="J306" s="79" t="str">
        <f>"'"&amp;IF(No.4＿区画状況一覧!I303="","",TRIM(No.4＿区画状況一覧!I303))&amp;"'"</f>
        <v>''</v>
      </c>
      <c r="K306" s="79" t="str">
        <f>"'"&amp;IF(No.4＿区画状況一覧!J303="","",TRIM(No.4＿区画状況一覧!J303))&amp;"'"</f>
        <v>''</v>
      </c>
      <c r="L306" s="42" t="str">
        <f>"'"&amp;IF(No.5＿契約者【データ】!AK302="",0,1)&amp;"'"</f>
        <v>'0'</v>
      </c>
      <c r="M306" s="78" t="str">
        <f>"'"&amp;IF(No.5＿契約者【データ】!AG302="","",IF(No.5＿契約者【データ】!E302=No.5＿契約者【データ】!AG302,"",No.5＿契約者【データ】!E302))&amp;"'"</f>
        <v>''</v>
      </c>
      <c r="N306" s="74" t="s">
        <v>497</v>
      </c>
      <c r="O306" s="49" t="str">
        <f t="shared" si="22"/>
        <v>'COMMON'</v>
      </c>
      <c r="P306" s="69" t="s">
        <v>449</v>
      </c>
      <c r="Q306" s="49" t="str">
        <f t="shared" si="23"/>
        <v>'COMMON'</v>
      </c>
      <c r="R306" s="49" t="str">
        <f t="shared" si="23"/>
        <v>'COMMON'</v>
      </c>
      <c r="S306" s="69" t="s">
        <v>449</v>
      </c>
      <c r="T306" s="49" t="str">
        <f t="shared" si="24"/>
        <v>'COMMON'</v>
      </c>
      <c r="U306" s="67"/>
      <c r="W306" s="70" t="str">
        <f t="shared" si="25"/>
        <v/>
      </c>
      <c r="X306" s="67"/>
      <c r="Y306" s="67"/>
      <c r="Z306" s="67"/>
      <c r="AA306" t="b">
        <f>INT(No.4＿区画状況一覧!E303)=INT(No.5＿契約者【データ】!E302)</f>
        <v>1</v>
      </c>
    </row>
    <row r="307" spans="1:27" ht="18" customHeight="1">
      <c r="A307" s="67"/>
      <c r="B307" s="49">
        <f t="shared" si="21"/>
        <v>301</v>
      </c>
      <c r="C307" s="73" t="str">
        <f>"'"&amp;プロジェクトデータ!$C$4&amp;"'"</f>
        <v>'80001'</v>
      </c>
      <c r="D307" s="42" t="str">
        <f>"'"&amp;TRIM(No.4＿区画状況一覧!E304)&amp;"'"</f>
        <v>''</v>
      </c>
      <c r="E307" s="78" t="s">
        <v>448</v>
      </c>
      <c r="F307" s="74" t="s">
        <v>497</v>
      </c>
      <c r="G307" s="74" t="s">
        <v>497</v>
      </c>
      <c r="H307" s="79" t="str">
        <f>"'"&amp;IF(No.4＿区画状況一覧!K304="","",TRIM(No.4＿区画状況一覧!K304))&amp;"'"</f>
        <v>''</v>
      </c>
      <c r="I307" s="79" t="str">
        <f>"'"&amp;IF(No.4＿区画状況一覧!L304="","",TRIM(No.4＿区画状況一覧!L304))&amp;"'"</f>
        <v>''</v>
      </c>
      <c r="J307" s="79" t="str">
        <f>"'"&amp;IF(No.4＿区画状況一覧!I304="","",TRIM(No.4＿区画状況一覧!I304))&amp;"'"</f>
        <v>''</v>
      </c>
      <c r="K307" s="79" t="str">
        <f>"'"&amp;IF(No.4＿区画状況一覧!J304="","",TRIM(No.4＿区画状況一覧!J304))&amp;"'"</f>
        <v>''</v>
      </c>
      <c r="L307" s="42" t="str">
        <f>"'"&amp;IF(No.5＿契約者【データ】!AK303="",0,1)&amp;"'"</f>
        <v>'0'</v>
      </c>
      <c r="M307" s="78" t="str">
        <f>"'"&amp;IF(No.5＿契約者【データ】!AG303="","",IF(No.5＿契約者【データ】!E303=No.5＿契約者【データ】!AG303,"",No.5＿契約者【データ】!E303))&amp;"'"</f>
        <v>''</v>
      </c>
      <c r="N307" s="74" t="s">
        <v>497</v>
      </c>
      <c r="O307" s="49" t="str">
        <f t="shared" si="22"/>
        <v>'COMMON'</v>
      </c>
      <c r="P307" s="69" t="s">
        <v>449</v>
      </c>
      <c r="Q307" s="49" t="str">
        <f t="shared" si="23"/>
        <v>'COMMON'</v>
      </c>
      <c r="R307" s="49" t="str">
        <f t="shared" si="23"/>
        <v>'COMMON'</v>
      </c>
      <c r="S307" s="69" t="s">
        <v>449</v>
      </c>
      <c r="T307" s="49" t="str">
        <f t="shared" si="24"/>
        <v>'COMMON'</v>
      </c>
      <c r="U307" s="67"/>
      <c r="W307" s="70" t="str">
        <f t="shared" si="25"/>
        <v/>
      </c>
      <c r="X307" s="67"/>
      <c r="Y307" s="67"/>
      <c r="Z307" s="67"/>
      <c r="AA307" t="b">
        <f>INT(No.4＿区画状況一覧!E304)=INT(No.5＿契約者【データ】!E303)</f>
        <v>1</v>
      </c>
    </row>
    <row r="308" spans="1:27" ht="18" customHeight="1">
      <c r="A308" s="67"/>
      <c r="B308" s="49">
        <f t="shared" si="21"/>
        <v>302</v>
      </c>
      <c r="C308" s="73" t="str">
        <f>"'"&amp;プロジェクトデータ!$C$4&amp;"'"</f>
        <v>'80001'</v>
      </c>
      <c r="D308" s="42" t="str">
        <f>"'"&amp;TRIM(No.4＿区画状況一覧!E305)&amp;"'"</f>
        <v>''</v>
      </c>
      <c r="E308" s="78" t="s">
        <v>448</v>
      </c>
      <c r="F308" s="74" t="s">
        <v>497</v>
      </c>
      <c r="G308" s="74" t="s">
        <v>497</v>
      </c>
      <c r="H308" s="79" t="str">
        <f>"'"&amp;IF(No.4＿区画状況一覧!K305="","",TRIM(No.4＿区画状況一覧!K305))&amp;"'"</f>
        <v>''</v>
      </c>
      <c r="I308" s="79" t="str">
        <f>"'"&amp;IF(No.4＿区画状況一覧!L305="","",TRIM(No.4＿区画状況一覧!L305))&amp;"'"</f>
        <v>''</v>
      </c>
      <c r="J308" s="79" t="str">
        <f>"'"&amp;IF(No.4＿区画状況一覧!I305="","",TRIM(No.4＿区画状況一覧!I305))&amp;"'"</f>
        <v>''</v>
      </c>
      <c r="K308" s="79" t="str">
        <f>"'"&amp;IF(No.4＿区画状況一覧!J305="","",TRIM(No.4＿区画状況一覧!J305))&amp;"'"</f>
        <v>''</v>
      </c>
      <c r="L308" s="42" t="str">
        <f>"'"&amp;IF(No.5＿契約者【データ】!AK304="",0,1)&amp;"'"</f>
        <v>'0'</v>
      </c>
      <c r="M308" s="78" t="str">
        <f>"'"&amp;IF(No.5＿契約者【データ】!AG304="","",IF(No.5＿契約者【データ】!E304=No.5＿契約者【データ】!AG304,"",No.5＿契約者【データ】!E304))&amp;"'"</f>
        <v>''</v>
      </c>
      <c r="N308" s="74" t="s">
        <v>497</v>
      </c>
      <c r="O308" s="49" t="str">
        <f t="shared" si="22"/>
        <v>'COMMON'</v>
      </c>
      <c r="P308" s="69" t="s">
        <v>449</v>
      </c>
      <c r="Q308" s="49" t="str">
        <f t="shared" si="23"/>
        <v>'COMMON'</v>
      </c>
      <c r="R308" s="49" t="str">
        <f t="shared" si="23"/>
        <v>'COMMON'</v>
      </c>
      <c r="S308" s="69" t="s">
        <v>449</v>
      </c>
      <c r="T308" s="49" t="str">
        <f t="shared" si="24"/>
        <v>'COMMON'</v>
      </c>
      <c r="U308" s="67"/>
      <c r="W308" s="70" t="str">
        <f t="shared" si="25"/>
        <v/>
      </c>
      <c r="X308" s="67"/>
      <c r="Y308" s="67"/>
      <c r="Z308" s="67"/>
      <c r="AA308" t="b">
        <f>INT(No.4＿区画状況一覧!E305)=INT(No.5＿契約者【データ】!E304)</f>
        <v>1</v>
      </c>
    </row>
    <row r="309" spans="1:27" ht="18" customHeight="1">
      <c r="A309" s="67"/>
      <c r="B309" s="49">
        <f t="shared" si="21"/>
        <v>303</v>
      </c>
      <c r="C309" s="73" t="str">
        <f>"'"&amp;プロジェクトデータ!$C$4&amp;"'"</f>
        <v>'80001'</v>
      </c>
      <c r="D309" s="42" t="str">
        <f>"'"&amp;TRIM(No.4＿区画状況一覧!E306)&amp;"'"</f>
        <v>''</v>
      </c>
      <c r="E309" s="78" t="s">
        <v>448</v>
      </c>
      <c r="F309" s="74" t="s">
        <v>497</v>
      </c>
      <c r="G309" s="74" t="s">
        <v>497</v>
      </c>
      <c r="H309" s="79" t="str">
        <f>"'"&amp;IF(No.4＿区画状況一覧!K306="","",TRIM(No.4＿区画状況一覧!K306))&amp;"'"</f>
        <v>''</v>
      </c>
      <c r="I309" s="79" t="str">
        <f>"'"&amp;IF(No.4＿区画状況一覧!L306="","",TRIM(No.4＿区画状況一覧!L306))&amp;"'"</f>
        <v>''</v>
      </c>
      <c r="J309" s="79" t="str">
        <f>"'"&amp;IF(No.4＿区画状況一覧!I306="","",TRIM(No.4＿区画状況一覧!I306))&amp;"'"</f>
        <v>''</v>
      </c>
      <c r="K309" s="79" t="str">
        <f>"'"&amp;IF(No.4＿区画状況一覧!J306="","",TRIM(No.4＿区画状況一覧!J306))&amp;"'"</f>
        <v>''</v>
      </c>
      <c r="L309" s="42" t="str">
        <f>"'"&amp;IF(No.5＿契約者【データ】!AK305="",0,1)&amp;"'"</f>
        <v>'0'</v>
      </c>
      <c r="M309" s="78" t="str">
        <f>"'"&amp;IF(No.5＿契約者【データ】!AG305="","",IF(No.5＿契約者【データ】!E305=No.5＿契約者【データ】!AG305,"",No.5＿契約者【データ】!E305))&amp;"'"</f>
        <v>''</v>
      </c>
      <c r="N309" s="74" t="s">
        <v>497</v>
      </c>
      <c r="O309" s="49" t="str">
        <f t="shared" si="22"/>
        <v>'COMMON'</v>
      </c>
      <c r="P309" s="69" t="s">
        <v>449</v>
      </c>
      <c r="Q309" s="49" t="str">
        <f t="shared" si="23"/>
        <v>'COMMON'</v>
      </c>
      <c r="R309" s="49" t="str">
        <f t="shared" si="23"/>
        <v>'COMMON'</v>
      </c>
      <c r="S309" s="69" t="s">
        <v>449</v>
      </c>
      <c r="T309" s="49" t="str">
        <f t="shared" si="24"/>
        <v>'COMMON'</v>
      </c>
      <c r="U309" s="67"/>
      <c r="W309" s="70" t="str">
        <f t="shared" si="25"/>
        <v/>
      </c>
      <c r="X309" s="67"/>
      <c r="Y309" s="67"/>
      <c r="Z309" s="67"/>
      <c r="AA309" t="b">
        <f>INT(No.4＿区画状況一覧!E306)=INT(No.5＿契約者【データ】!E305)</f>
        <v>1</v>
      </c>
    </row>
    <row r="310" spans="1:27" ht="18" customHeight="1">
      <c r="A310" s="67"/>
      <c r="B310" s="49">
        <f t="shared" si="21"/>
        <v>304</v>
      </c>
      <c r="C310" s="73" t="str">
        <f>"'"&amp;プロジェクトデータ!$C$4&amp;"'"</f>
        <v>'80001'</v>
      </c>
      <c r="D310" s="42" t="str">
        <f>"'"&amp;TRIM(No.4＿区画状況一覧!E307)&amp;"'"</f>
        <v>''</v>
      </c>
      <c r="E310" s="78" t="s">
        <v>448</v>
      </c>
      <c r="F310" s="74" t="s">
        <v>497</v>
      </c>
      <c r="G310" s="74" t="s">
        <v>497</v>
      </c>
      <c r="H310" s="79" t="str">
        <f>"'"&amp;IF(No.4＿区画状況一覧!K307="","",TRIM(No.4＿区画状況一覧!K307))&amp;"'"</f>
        <v>''</v>
      </c>
      <c r="I310" s="79" t="str">
        <f>"'"&amp;IF(No.4＿区画状況一覧!L307="","",TRIM(No.4＿区画状況一覧!L307))&amp;"'"</f>
        <v>''</v>
      </c>
      <c r="J310" s="79" t="str">
        <f>"'"&amp;IF(No.4＿区画状況一覧!I307="","",TRIM(No.4＿区画状況一覧!I307))&amp;"'"</f>
        <v>''</v>
      </c>
      <c r="K310" s="79" t="str">
        <f>"'"&amp;IF(No.4＿区画状況一覧!J307="","",TRIM(No.4＿区画状況一覧!J307))&amp;"'"</f>
        <v>''</v>
      </c>
      <c r="L310" s="42" t="str">
        <f>"'"&amp;IF(No.5＿契約者【データ】!AK306="",0,1)&amp;"'"</f>
        <v>'0'</v>
      </c>
      <c r="M310" s="78" t="str">
        <f>"'"&amp;IF(No.5＿契約者【データ】!AG306="","",IF(No.5＿契約者【データ】!E306=No.5＿契約者【データ】!AG306,"",No.5＿契約者【データ】!E306))&amp;"'"</f>
        <v>''</v>
      </c>
      <c r="N310" s="74" t="s">
        <v>497</v>
      </c>
      <c r="O310" s="49" t="str">
        <f t="shared" si="22"/>
        <v>'COMMON'</v>
      </c>
      <c r="P310" s="69" t="s">
        <v>449</v>
      </c>
      <c r="Q310" s="49" t="str">
        <f t="shared" si="23"/>
        <v>'COMMON'</v>
      </c>
      <c r="R310" s="49" t="str">
        <f t="shared" si="23"/>
        <v>'COMMON'</v>
      </c>
      <c r="S310" s="69" t="s">
        <v>449</v>
      </c>
      <c r="T310" s="49" t="str">
        <f t="shared" si="24"/>
        <v>'COMMON'</v>
      </c>
      <c r="U310" s="67"/>
      <c r="W310" s="70" t="str">
        <f t="shared" si="25"/>
        <v/>
      </c>
      <c r="X310" s="67"/>
      <c r="Y310" s="67"/>
      <c r="Z310" s="67"/>
      <c r="AA310" t="b">
        <f>INT(No.4＿区画状況一覧!E307)=INT(No.5＿契約者【データ】!E306)</f>
        <v>1</v>
      </c>
    </row>
    <row r="311" spans="1:27" ht="18" customHeight="1">
      <c r="A311" s="67"/>
      <c r="B311" s="49">
        <f t="shared" si="21"/>
        <v>305</v>
      </c>
      <c r="C311" s="73" t="str">
        <f>"'"&amp;プロジェクトデータ!$C$4&amp;"'"</f>
        <v>'80001'</v>
      </c>
      <c r="D311" s="42" t="str">
        <f>"'"&amp;TRIM(No.4＿区画状況一覧!E308)&amp;"'"</f>
        <v>''</v>
      </c>
      <c r="E311" s="78" t="s">
        <v>448</v>
      </c>
      <c r="F311" s="74" t="s">
        <v>497</v>
      </c>
      <c r="G311" s="74" t="s">
        <v>497</v>
      </c>
      <c r="H311" s="79" t="str">
        <f>"'"&amp;IF(No.4＿区画状況一覧!K308="","",TRIM(No.4＿区画状況一覧!K308))&amp;"'"</f>
        <v>''</v>
      </c>
      <c r="I311" s="79" t="str">
        <f>"'"&amp;IF(No.4＿区画状況一覧!L308="","",TRIM(No.4＿区画状況一覧!L308))&amp;"'"</f>
        <v>''</v>
      </c>
      <c r="J311" s="79" t="str">
        <f>"'"&amp;IF(No.4＿区画状況一覧!I308="","",TRIM(No.4＿区画状況一覧!I308))&amp;"'"</f>
        <v>''</v>
      </c>
      <c r="K311" s="79" t="str">
        <f>"'"&amp;IF(No.4＿区画状況一覧!J308="","",TRIM(No.4＿区画状況一覧!J308))&amp;"'"</f>
        <v>''</v>
      </c>
      <c r="L311" s="42" t="str">
        <f>"'"&amp;IF(No.5＿契約者【データ】!AK307="",0,1)&amp;"'"</f>
        <v>'0'</v>
      </c>
      <c r="M311" s="78" t="str">
        <f>"'"&amp;IF(No.5＿契約者【データ】!AG307="","",IF(No.5＿契約者【データ】!E307=No.5＿契約者【データ】!AG307,"",No.5＿契約者【データ】!E307))&amp;"'"</f>
        <v>''</v>
      </c>
      <c r="N311" s="74" t="s">
        <v>497</v>
      </c>
      <c r="O311" s="49" t="str">
        <f t="shared" si="22"/>
        <v>'COMMON'</v>
      </c>
      <c r="P311" s="69" t="s">
        <v>449</v>
      </c>
      <c r="Q311" s="49" t="str">
        <f t="shared" si="23"/>
        <v>'COMMON'</v>
      </c>
      <c r="R311" s="49" t="str">
        <f t="shared" si="23"/>
        <v>'COMMON'</v>
      </c>
      <c r="S311" s="69" t="s">
        <v>449</v>
      </c>
      <c r="T311" s="49" t="str">
        <f t="shared" si="24"/>
        <v>'COMMON'</v>
      </c>
      <c r="U311" s="67"/>
      <c r="W311" s="70" t="str">
        <f t="shared" si="25"/>
        <v/>
      </c>
      <c r="X311" s="67"/>
      <c r="Y311" s="67"/>
      <c r="Z311" s="67"/>
      <c r="AA311" t="b">
        <f>INT(No.4＿区画状況一覧!E308)=INT(No.5＿契約者【データ】!E307)</f>
        <v>1</v>
      </c>
    </row>
    <row r="312" spans="1:27" ht="18" customHeight="1">
      <c r="A312" s="67"/>
      <c r="B312" s="49">
        <f t="shared" si="21"/>
        <v>306</v>
      </c>
      <c r="C312" s="73" t="str">
        <f>"'"&amp;プロジェクトデータ!$C$4&amp;"'"</f>
        <v>'80001'</v>
      </c>
      <c r="D312" s="42" t="str">
        <f>"'"&amp;TRIM(No.4＿区画状況一覧!E309)&amp;"'"</f>
        <v>''</v>
      </c>
      <c r="E312" s="78" t="s">
        <v>448</v>
      </c>
      <c r="F312" s="74" t="s">
        <v>497</v>
      </c>
      <c r="G312" s="74" t="s">
        <v>497</v>
      </c>
      <c r="H312" s="79" t="str">
        <f>"'"&amp;IF(No.4＿区画状況一覧!K309="","",TRIM(No.4＿区画状況一覧!K309))&amp;"'"</f>
        <v>''</v>
      </c>
      <c r="I312" s="79" t="str">
        <f>"'"&amp;IF(No.4＿区画状況一覧!L309="","",TRIM(No.4＿区画状況一覧!L309))&amp;"'"</f>
        <v>''</v>
      </c>
      <c r="J312" s="79" t="str">
        <f>"'"&amp;IF(No.4＿区画状況一覧!I309="","",TRIM(No.4＿区画状況一覧!I309))&amp;"'"</f>
        <v>''</v>
      </c>
      <c r="K312" s="79" t="str">
        <f>"'"&amp;IF(No.4＿区画状況一覧!J309="","",TRIM(No.4＿区画状況一覧!J309))&amp;"'"</f>
        <v>''</v>
      </c>
      <c r="L312" s="42" t="str">
        <f>"'"&amp;IF(No.5＿契約者【データ】!AK308="",0,1)&amp;"'"</f>
        <v>'0'</v>
      </c>
      <c r="M312" s="78" t="str">
        <f>"'"&amp;IF(No.5＿契約者【データ】!AG308="","",IF(No.5＿契約者【データ】!E308=No.5＿契約者【データ】!AG308,"",No.5＿契約者【データ】!E308))&amp;"'"</f>
        <v>''</v>
      </c>
      <c r="N312" s="74" t="s">
        <v>497</v>
      </c>
      <c r="O312" s="49" t="str">
        <f t="shared" si="22"/>
        <v>'COMMON'</v>
      </c>
      <c r="P312" s="69" t="s">
        <v>449</v>
      </c>
      <c r="Q312" s="49" t="str">
        <f t="shared" si="23"/>
        <v>'COMMON'</v>
      </c>
      <c r="R312" s="49" t="str">
        <f t="shared" si="23"/>
        <v>'COMMON'</v>
      </c>
      <c r="S312" s="69" t="s">
        <v>449</v>
      </c>
      <c r="T312" s="49" t="str">
        <f t="shared" si="24"/>
        <v>'COMMON'</v>
      </c>
      <c r="U312" s="67"/>
      <c r="W312" s="70" t="str">
        <f t="shared" si="25"/>
        <v/>
      </c>
      <c r="X312" s="67"/>
      <c r="Y312" s="67"/>
      <c r="Z312" s="67"/>
      <c r="AA312" t="b">
        <f>INT(No.4＿区画状況一覧!E309)=INT(No.5＿契約者【データ】!E308)</f>
        <v>1</v>
      </c>
    </row>
    <row r="313" spans="1:27" ht="18" customHeight="1">
      <c r="A313" s="67"/>
      <c r="B313" s="49">
        <f t="shared" si="21"/>
        <v>307</v>
      </c>
      <c r="C313" s="73" t="str">
        <f>"'"&amp;プロジェクトデータ!$C$4&amp;"'"</f>
        <v>'80001'</v>
      </c>
      <c r="D313" s="42" t="str">
        <f>"'"&amp;TRIM(No.4＿区画状況一覧!E310)&amp;"'"</f>
        <v>''</v>
      </c>
      <c r="E313" s="78" t="s">
        <v>448</v>
      </c>
      <c r="F313" s="74" t="s">
        <v>497</v>
      </c>
      <c r="G313" s="74" t="s">
        <v>497</v>
      </c>
      <c r="H313" s="79" t="str">
        <f>"'"&amp;IF(No.4＿区画状況一覧!K310="","",TRIM(No.4＿区画状況一覧!K310))&amp;"'"</f>
        <v>''</v>
      </c>
      <c r="I313" s="79" t="str">
        <f>"'"&amp;IF(No.4＿区画状況一覧!L310="","",TRIM(No.4＿区画状況一覧!L310))&amp;"'"</f>
        <v>''</v>
      </c>
      <c r="J313" s="79" t="str">
        <f>"'"&amp;IF(No.4＿区画状況一覧!I310="","",TRIM(No.4＿区画状況一覧!I310))&amp;"'"</f>
        <v>''</v>
      </c>
      <c r="K313" s="79" t="str">
        <f>"'"&amp;IF(No.4＿区画状況一覧!J310="","",TRIM(No.4＿区画状況一覧!J310))&amp;"'"</f>
        <v>''</v>
      </c>
      <c r="L313" s="42" t="str">
        <f>"'"&amp;IF(No.5＿契約者【データ】!AK309="",0,1)&amp;"'"</f>
        <v>'0'</v>
      </c>
      <c r="M313" s="78" t="str">
        <f>"'"&amp;IF(No.5＿契約者【データ】!AG309="","",IF(No.5＿契約者【データ】!E309=No.5＿契約者【データ】!AG309,"",No.5＿契約者【データ】!E309))&amp;"'"</f>
        <v>''</v>
      </c>
      <c r="N313" s="74" t="s">
        <v>497</v>
      </c>
      <c r="O313" s="49" t="str">
        <f t="shared" si="22"/>
        <v>'COMMON'</v>
      </c>
      <c r="P313" s="69" t="s">
        <v>449</v>
      </c>
      <c r="Q313" s="49" t="str">
        <f t="shared" si="23"/>
        <v>'COMMON'</v>
      </c>
      <c r="R313" s="49" t="str">
        <f t="shared" si="23"/>
        <v>'COMMON'</v>
      </c>
      <c r="S313" s="69" t="s">
        <v>449</v>
      </c>
      <c r="T313" s="49" t="str">
        <f t="shared" si="24"/>
        <v>'COMMON'</v>
      </c>
      <c r="U313" s="67"/>
      <c r="W313" s="70" t="str">
        <f t="shared" si="25"/>
        <v/>
      </c>
      <c r="X313" s="67"/>
      <c r="Y313" s="67"/>
      <c r="Z313" s="67"/>
      <c r="AA313" t="b">
        <f>INT(No.4＿区画状況一覧!E310)=INT(No.5＿契約者【データ】!E309)</f>
        <v>1</v>
      </c>
    </row>
    <row r="314" spans="1:27" ht="18" customHeight="1">
      <c r="A314" s="67"/>
      <c r="B314" s="49">
        <f t="shared" si="21"/>
        <v>308</v>
      </c>
      <c r="C314" s="73" t="str">
        <f>"'"&amp;プロジェクトデータ!$C$4&amp;"'"</f>
        <v>'80001'</v>
      </c>
      <c r="D314" s="42" t="str">
        <f>"'"&amp;TRIM(No.4＿区画状況一覧!E311)&amp;"'"</f>
        <v>''</v>
      </c>
      <c r="E314" s="78" t="s">
        <v>448</v>
      </c>
      <c r="F314" s="74" t="s">
        <v>497</v>
      </c>
      <c r="G314" s="74" t="s">
        <v>497</v>
      </c>
      <c r="H314" s="79" t="str">
        <f>"'"&amp;IF(No.4＿区画状況一覧!K311="","",TRIM(No.4＿区画状況一覧!K311))&amp;"'"</f>
        <v>''</v>
      </c>
      <c r="I314" s="79" t="str">
        <f>"'"&amp;IF(No.4＿区画状況一覧!L311="","",TRIM(No.4＿区画状況一覧!L311))&amp;"'"</f>
        <v>''</v>
      </c>
      <c r="J314" s="79" t="str">
        <f>"'"&amp;IF(No.4＿区画状況一覧!I311="","",TRIM(No.4＿区画状況一覧!I311))&amp;"'"</f>
        <v>''</v>
      </c>
      <c r="K314" s="79" t="str">
        <f>"'"&amp;IF(No.4＿区画状況一覧!J311="","",TRIM(No.4＿区画状況一覧!J311))&amp;"'"</f>
        <v>''</v>
      </c>
      <c r="L314" s="42" t="str">
        <f>"'"&amp;IF(No.5＿契約者【データ】!AK310="",0,1)&amp;"'"</f>
        <v>'0'</v>
      </c>
      <c r="M314" s="78" t="str">
        <f>"'"&amp;IF(No.5＿契約者【データ】!AG310="","",IF(No.5＿契約者【データ】!E310=No.5＿契約者【データ】!AG310,"",No.5＿契約者【データ】!E310))&amp;"'"</f>
        <v>''</v>
      </c>
      <c r="N314" s="74" t="s">
        <v>497</v>
      </c>
      <c r="O314" s="49" t="str">
        <f t="shared" si="22"/>
        <v>'COMMON'</v>
      </c>
      <c r="P314" s="69" t="s">
        <v>449</v>
      </c>
      <c r="Q314" s="49" t="str">
        <f t="shared" si="23"/>
        <v>'COMMON'</v>
      </c>
      <c r="R314" s="49" t="str">
        <f t="shared" si="23"/>
        <v>'COMMON'</v>
      </c>
      <c r="S314" s="69" t="s">
        <v>449</v>
      </c>
      <c r="T314" s="49" t="str">
        <f t="shared" si="24"/>
        <v>'COMMON'</v>
      </c>
      <c r="U314" s="67"/>
      <c r="W314" s="70" t="str">
        <f t="shared" si="25"/>
        <v/>
      </c>
      <c r="X314" s="67"/>
      <c r="Y314" s="67"/>
      <c r="Z314" s="67"/>
      <c r="AA314" t="b">
        <f>INT(No.4＿区画状況一覧!E311)=INT(No.5＿契約者【データ】!E310)</f>
        <v>1</v>
      </c>
    </row>
    <row r="315" spans="1:27" ht="18" customHeight="1">
      <c r="A315" s="67"/>
      <c r="B315" s="49">
        <f t="shared" si="21"/>
        <v>309</v>
      </c>
      <c r="C315" s="73" t="str">
        <f>"'"&amp;プロジェクトデータ!$C$4&amp;"'"</f>
        <v>'80001'</v>
      </c>
      <c r="D315" s="42" t="str">
        <f>"'"&amp;TRIM(No.4＿区画状況一覧!E312)&amp;"'"</f>
        <v>''</v>
      </c>
      <c r="E315" s="78" t="s">
        <v>448</v>
      </c>
      <c r="F315" s="74" t="s">
        <v>497</v>
      </c>
      <c r="G315" s="74" t="s">
        <v>497</v>
      </c>
      <c r="H315" s="79" t="str">
        <f>"'"&amp;IF(No.4＿区画状況一覧!K312="","",TRIM(No.4＿区画状況一覧!K312))&amp;"'"</f>
        <v>''</v>
      </c>
      <c r="I315" s="79" t="str">
        <f>"'"&amp;IF(No.4＿区画状況一覧!L312="","",TRIM(No.4＿区画状況一覧!L312))&amp;"'"</f>
        <v>''</v>
      </c>
      <c r="J315" s="79" t="str">
        <f>"'"&amp;IF(No.4＿区画状況一覧!I312="","",TRIM(No.4＿区画状況一覧!I312))&amp;"'"</f>
        <v>''</v>
      </c>
      <c r="K315" s="79" t="str">
        <f>"'"&amp;IF(No.4＿区画状況一覧!J312="","",TRIM(No.4＿区画状況一覧!J312))&amp;"'"</f>
        <v>''</v>
      </c>
      <c r="L315" s="42" t="str">
        <f>"'"&amp;IF(No.5＿契約者【データ】!AK311="",0,1)&amp;"'"</f>
        <v>'0'</v>
      </c>
      <c r="M315" s="78" t="str">
        <f>"'"&amp;IF(No.5＿契約者【データ】!AG311="","",IF(No.5＿契約者【データ】!E311=No.5＿契約者【データ】!AG311,"",No.5＿契約者【データ】!E311))&amp;"'"</f>
        <v>''</v>
      </c>
      <c r="N315" s="74" t="s">
        <v>497</v>
      </c>
      <c r="O315" s="49" t="str">
        <f t="shared" si="22"/>
        <v>'COMMON'</v>
      </c>
      <c r="P315" s="69" t="s">
        <v>449</v>
      </c>
      <c r="Q315" s="49" t="str">
        <f t="shared" si="23"/>
        <v>'COMMON'</v>
      </c>
      <c r="R315" s="49" t="str">
        <f t="shared" si="23"/>
        <v>'COMMON'</v>
      </c>
      <c r="S315" s="69" t="s">
        <v>449</v>
      </c>
      <c r="T315" s="49" t="str">
        <f t="shared" si="24"/>
        <v>'COMMON'</v>
      </c>
      <c r="U315" s="67"/>
      <c r="W315" s="70" t="str">
        <f t="shared" si="25"/>
        <v/>
      </c>
      <c r="X315" s="67"/>
      <c r="Y315" s="67"/>
      <c r="Z315" s="67"/>
      <c r="AA315" t="b">
        <f>INT(No.4＿区画状況一覧!E312)=INT(No.5＿契約者【データ】!E311)</f>
        <v>1</v>
      </c>
    </row>
    <row r="316" spans="1:27" ht="18" customHeight="1">
      <c r="A316" s="67"/>
      <c r="B316" s="49">
        <f t="shared" si="21"/>
        <v>310</v>
      </c>
      <c r="C316" s="73" t="str">
        <f>"'"&amp;プロジェクトデータ!$C$4&amp;"'"</f>
        <v>'80001'</v>
      </c>
      <c r="D316" s="42" t="str">
        <f>"'"&amp;TRIM(No.4＿区画状況一覧!E313)&amp;"'"</f>
        <v>''</v>
      </c>
      <c r="E316" s="78" t="s">
        <v>448</v>
      </c>
      <c r="F316" s="74" t="s">
        <v>497</v>
      </c>
      <c r="G316" s="74" t="s">
        <v>497</v>
      </c>
      <c r="H316" s="79" t="str">
        <f>"'"&amp;IF(No.4＿区画状況一覧!K313="","",TRIM(No.4＿区画状況一覧!K313))&amp;"'"</f>
        <v>''</v>
      </c>
      <c r="I316" s="79" t="str">
        <f>"'"&amp;IF(No.4＿区画状況一覧!L313="","",TRIM(No.4＿区画状況一覧!L313))&amp;"'"</f>
        <v>''</v>
      </c>
      <c r="J316" s="79" t="str">
        <f>"'"&amp;IF(No.4＿区画状況一覧!I313="","",TRIM(No.4＿区画状況一覧!I313))&amp;"'"</f>
        <v>''</v>
      </c>
      <c r="K316" s="79" t="str">
        <f>"'"&amp;IF(No.4＿区画状況一覧!J313="","",TRIM(No.4＿区画状況一覧!J313))&amp;"'"</f>
        <v>''</v>
      </c>
      <c r="L316" s="42" t="str">
        <f>"'"&amp;IF(No.5＿契約者【データ】!AK312="",0,1)&amp;"'"</f>
        <v>'0'</v>
      </c>
      <c r="M316" s="78" t="str">
        <f>"'"&amp;IF(No.5＿契約者【データ】!AG312="","",IF(No.5＿契約者【データ】!E312=No.5＿契約者【データ】!AG312,"",No.5＿契約者【データ】!E312))&amp;"'"</f>
        <v>''</v>
      </c>
      <c r="N316" s="74" t="s">
        <v>497</v>
      </c>
      <c r="O316" s="49" t="str">
        <f t="shared" si="22"/>
        <v>'COMMON'</v>
      </c>
      <c r="P316" s="69" t="s">
        <v>449</v>
      </c>
      <c r="Q316" s="49" t="str">
        <f t="shared" si="23"/>
        <v>'COMMON'</v>
      </c>
      <c r="R316" s="49" t="str">
        <f t="shared" si="23"/>
        <v>'COMMON'</v>
      </c>
      <c r="S316" s="69" t="s">
        <v>449</v>
      </c>
      <c r="T316" s="49" t="str">
        <f t="shared" si="24"/>
        <v>'COMMON'</v>
      </c>
      <c r="U316" s="67"/>
      <c r="W316" s="70" t="str">
        <f t="shared" si="25"/>
        <v/>
      </c>
      <c r="X316" s="67"/>
      <c r="Y316" s="67"/>
      <c r="Z316" s="67"/>
      <c r="AA316" t="b">
        <f>INT(No.4＿区画状況一覧!E313)=INT(No.5＿契約者【データ】!E312)</f>
        <v>1</v>
      </c>
    </row>
    <row r="317" spans="1:27" ht="18" customHeight="1">
      <c r="A317" s="67"/>
      <c r="B317" s="49">
        <f t="shared" si="21"/>
        <v>311</v>
      </c>
      <c r="C317" s="73" t="str">
        <f>"'"&amp;プロジェクトデータ!$C$4&amp;"'"</f>
        <v>'80001'</v>
      </c>
      <c r="D317" s="42" t="str">
        <f>"'"&amp;TRIM(No.4＿区画状況一覧!E314)&amp;"'"</f>
        <v>''</v>
      </c>
      <c r="E317" s="78" t="s">
        <v>448</v>
      </c>
      <c r="F317" s="74" t="s">
        <v>497</v>
      </c>
      <c r="G317" s="74" t="s">
        <v>497</v>
      </c>
      <c r="H317" s="79" t="str">
        <f>"'"&amp;IF(No.4＿区画状況一覧!K314="","",TRIM(No.4＿区画状況一覧!K314))&amp;"'"</f>
        <v>''</v>
      </c>
      <c r="I317" s="79" t="str">
        <f>"'"&amp;IF(No.4＿区画状況一覧!L314="","",TRIM(No.4＿区画状況一覧!L314))&amp;"'"</f>
        <v>''</v>
      </c>
      <c r="J317" s="79" t="str">
        <f>"'"&amp;IF(No.4＿区画状況一覧!I314="","",TRIM(No.4＿区画状況一覧!I314))&amp;"'"</f>
        <v>''</v>
      </c>
      <c r="K317" s="79" t="str">
        <f>"'"&amp;IF(No.4＿区画状況一覧!J314="","",TRIM(No.4＿区画状況一覧!J314))&amp;"'"</f>
        <v>''</v>
      </c>
      <c r="L317" s="42" t="str">
        <f>"'"&amp;IF(No.5＿契約者【データ】!AK313="",0,1)&amp;"'"</f>
        <v>'0'</v>
      </c>
      <c r="M317" s="78" t="str">
        <f>"'"&amp;IF(No.5＿契約者【データ】!AG313="","",IF(No.5＿契約者【データ】!E313=No.5＿契約者【データ】!AG313,"",No.5＿契約者【データ】!E313))&amp;"'"</f>
        <v>''</v>
      </c>
      <c r="N317" s="74" t="s">
        <v>497</v>
      </c>
      <c r="O317" s="49" t="str">
        <f t="shared" si="22"/>
        <v>'COMMON'</v>
      </c>
      <c r="P317" s="69" t="s">
        <v>449</v>
      </c>
      <c r="Q317" s="49" t="str">
        <f t="shared" si="23"/>
        <v>'COMMON'</v>
      </c>
      <c r="R317" s="49" t="str">
        <f t="shared" si="23"/>
        <v>'COMMON'</v>
      </c>
      <c r="S317" s="69" t="s">
        <v>449</v>
      </c>
      <c r="T317" s="49" t="str">
        <f t="shared" si="24"/>
        <v>'COMMON'</v>
      </c>
      <c r="U317" s="67"/>
      <c r="W317" s="70" t="str">
        <f t="shared" si="25"/>
        <v/>
      </c>
      <c r="X317" s="67"/>
      <c r="Y317" s="67"/>
      <c r="Z317" s="67"/>
      <c r="AA317" t="b">
        <f>INT(No.4＿区画状況一覧!E314)=INT(No.5＿契約者【データ】!E313)</f>
        <v>1</v>
      </c>
    </row>
    <row r="318" spans="1:27" ht="18" customHeight="1">
      <c r="A318" s="67"/>
      <c r="B318" s="49">
        <f t="shared" si="21"/>
        <v>312</v>
      </c>
      <c r="C318" s="73" t="str">
        <f>"'"&amp;プロジェクトデータ!$C$4&amp;"'"</f>
        <v>'80001'</v>
      </c>
      <c r="D318" s="42" t="str">
        <f>"'"&amp;TRIM(No.4＿区画状況一覧!E315)&amp;"'"</f>
        <v>''</v>
      </c>
      <c r="E318" s="78" t="s">
        <v>448</v>
      </c>
      <c r="F318" s="74" t="s">
        <v>497</v>
      </c>
      <c r="G318" s="74" t="s">
        <v>497</v>
      </c>
      <c r="H318" s="79" t="str">
        <f>"'"&amp;IF(No.4＿区画状況一覧!K315="","",TRIM(No.4＿区画状況一覧!K315))&amp;"'"</f>
        <v>''</v>
      </c>
      <c r="I318" s="79" t="str">
        <f>"'"&amp;IF(No.4＿区画状況一覧!L315="","",TRIM(No.4＿区画状況一覧!L315))&amp;"'"</f>
        <v>''</v>
      </c>
      <c r="J318" s="79" t="str">
        <f>"'"&amp;IF(No.4＿区画状況一覧!I315="","",TRIM(No.4＿区画状況一覧!I315))&amp;"'"</f>
        <v>''</v>
      </c>
      <c r="K318" s="79" t="str">
        <f>"'"&amp;IF(No.4＿区画状況一覧!J315="","",TRIM(No.4＿区画状況一覧!J315))&amp;"'"</f>
        <v>''</v>
      </c>
      <c r="L318" s="42" t="str">
        <f>"'"&amp;IF(No.5＿契約者【データ】!AK314="",0,1)&amp;"'"</f>
        <v>'0'</v>
      </c>
      <c r="M318" s="78" t="str">
        <f>"'"&amp;IF(No.5＿契約者【データ】!AG314="","",IF(No.5＿契約者【データ】!E314=No.5＿契約者【データ】!AG314,"",No.5＿契約者【データ】!E314))&amp;"'"</f>
        <v>''</v>
      </c>
      <c r="N318" s="74" t="s">
        <v>497</v>
      </c>
      <c r="O318" s="49" t="str">
        <f t="shared" si="22"/>
        <v>'COMMON'</v>
      </c>
      <c r="P318" s="69" t="s">
        <v>449</v>
      </c>
      <c r="Q318" s="49" t="str">
        <f t="shared" si="23"/>
        <v>'COMMON'</v>
      </c>
      <c r="R318" s="49" t="str">
        <f t="shared" si="23"/>
        <v>'COMMON'</v>
      </c>
      <c r="S318" s="69" t="s">
        <v>449</v>
      </c>
      <c r="T318" s="49" t="str">
        <f t="shared" si="24"/>
        <v>'COMMON'</v>
      </c>
      <c r="U318" s="67"/>
      <c r="W318" s="70" t="str">
        <f t="shared" si="25"/>
        <v/>
      </c>
      <c r="X318" s="67"/>
      <c r="Y318" s="67"/>
      <c r="Z318" s="67"/>
      <c r="AA318" t="b">
        <f>INT(No.4＿区画状況一覧!E315)=INT(No.5＿契約者【データ】!E314)</f>
        <v>1</v>
      </c>
    </row>
    <row r="319" spans="1:27" ht="18" customHeight="1">
      <c r="A319" s="67"/>
      <c r="B319" s="49">
        <f t="shared" si="21"/>
        <v>313</v>
      </c>
      <c r="C319" s="73" t="str">
        <f>"'"&amp;プロジェクトデータ!$C$4&amp;"'"</f>
        <v>'80001'</v>
      </c>
      <c r="D319" s="42" t="str">
        <f>"'"&amp;TRIM(No.4＿区画状況一覧!E316)&amp;"'"</f>
        <v>''</v>
      </c>
      <c r="E319" s="78" t="s">
        <v>448</v>
      </c>
      <c r="F319" s="74" t="s">
        <v>497</v>
      </c>
      <c r="G319" s="74" t="s">
        <v>497</v>
      </c>
      <c r="H319" s="79" t="str">
        <f>"'"&amp;IF(No.4＿区画状況一覧!K316="","",TRIM(No.4＿区画状況一覧!K316))&amp;"'"</f>
        <v>''</v>
      </c>
      <c r="I319" s="79" t="str">
        <f>"'"&amp;IF(No.4＿区画状況一覧!L316="","",TRIM(No.4＿区画状況一覧!L316))&amp;"'"</f>
        <v>''</v>
      </c>
      <c r="J319" s="79" t="str">
        <f>"'"&amp;IF(No.4＿区画状況一覧!I316="","",TRIM(No.4＿区画状況一覧!I316))&amp;"'"</f>
        <v>''</v>
      </c>
      <c r="K319" s="79" t="str">
        <f>"'"&amp;IF(No.4＿区画状況一覧!J316="","",TRIM(No.4＿区画状況一覧!J316))&amp;"'"</f>
        <v>''</v>
      </c>
      <c r="L319" s="42" t="str">
        <f>"'"&amp;IF(No.5＿契約者【データ】!AK315="",0,1)&amp;"'"</f>
        <v>'0'</v>
      </c>
      <c r="M319" s="78" t="str">
        <f>"'"&amp;IF(No.5＿契約者【データ】!AG315="","",IF(No.5＿契約者【データ】!E315=No.5＿契約者【データ】!AG315,"",No.5＿契約者【データ】!E315))&amp;"'"</f>
        <v>''</v>
      </c>
      <c r="N319" s="74" t="s">
        <v>497</v>
      </c>
      <c r="O319" s="49" t="str">
        <f t="shared" si="22"/>
        <v>'COMMON'</v>
      </c>
      <c r="P319" s="69" t="s">
        <v>449</v>
      </c>
      <c r="Q319" s="49" t="str">
        <f t="shared" si="23"/>
        <v>'COMMON'</v>
      </c>
      <c r="R319" s="49" t="str">
        <f t="shared" si="23"/>
        <v>'COMMON'</v>
      </c>
      <c r="S319" s="69" t="s">
        <v>449</v>
      </c>
      <c r="T319" s="49" t="str">
        <f t="shared" si="24"/>
        <v>'COMMON'</v>
      </c>
      <c r="U319" s="67"/>
      <c r="W319" s="70" t="str">
        <f t="shared" si="25"/>
        <v/>
      </c>
      <c r="X319" s="67"/>
      <c r="Y319" s="67"/>
      <c r="Z319" s="67"/>
      <c r="AA319" t="b">
        <f>INT(No.4＿区画状況一覧!E316)=INT(No.5＿契約者【データ】!E315)</f>
        <v>1</v>
      </c>
    </row>
    <row r="320" spans="1:27" ht="18" customHeight="1">
      <c r="A320" s="67"/>
      <c r="B320" s="49">
        <f t="shared" si="21"/>
        <v>314</v>
      </c>
      <c r="C320" s="73" t="str">
        <f>"'"&amp;プロジェクトデータ!$C$4&amp;"'"</f>
        <v>'80001'</v>
      </c>
      <c r="D320" s="42" t="str">
        <f>"'"&amp;TRIM(No.4＿区画状況一覧!E317)&amp;"'"</f>
        <v>''</v>
      </c>
      <c r="E320" s="78" t="s">
        <v>448</v>
      </c>
      <c r="F320" s="74" t="s">
        <v>497</v>
      </c>
      <c r="G320" s="74" t="s">
        <v>497</v>
      </c>
      <c r="H320" s="79" t="str">
        <f>"'"&amp;IF(No.4＿区画状況一覧!K317="","",TRIM(No.4＿区画状況一覧!K317))&amp;"'"</f>
        <v>''</v>
      </c>
      <c r="I320" s="79" t="str">
        <f>"'"&amp;IF(No.4＿区画状況一覧!L317="","",TRIM(No.4＿区画状況一覧!L317))&amp;"'"</f>
        <v>''</v>
      </c>
      <c r="J320" s="79" t="str">
        <f>"'"&amp;IF(No.4＿区画状況一覧!I317="","",TRIM(No.4＿区画状況一覧!I317))&amp;"'"</f>
        <v>''</v>
      </c>
      <c r="K320" s="79" t="str">
        <f>"'"&amp;IF(No.4＿区画状況一覧!J317="","",TRIM(No.4＿区画状況一覧!J317))&amp;"'"</f>
        <v>''</v>
      </c>
      <c r="L320" s="42" t="str">
        <f>"'"&amp;IF(No.5＿契約者【データ】!AK316="",0,1)&amp;"'"</f>
        <v>'0'</v>
      </c>
      <c r="M320" s="78" t="str">
        <f>"'"&amp;IF(No.5＿契約者【データ】!AG316="","",IF(No.5＿契約者【データ】!E316=No.5＿契約者【データ】!AG316,"",No.5＿契約者【データ】!E316))&amp;"'"</f>
        <v>''</v>
      </c>
      <c r="N320" s="74" t="s">
        <v>497</v>
      </c>
      <c r="O320" s="49" t="str">
        <f t="shared" si="22"/>
        <v>'COMMON'</v>
      </c>
      <c r="P320" s="69" t="s">
        <v>449</v>
      </c>
      <c r="Q320" s="49" t="str">
        <f t="shared" si="23"/>
        <v>'COMMON'</v>
      </c>
      <c r="R320" s="49" t="str">
        <f t="shared" si="23"/>
        <v>'COMMON'</v>
      </c>
      <c r="S320" s="69" t="s">
        <v>449</v>
      </c>
      <c r="T320" s="49" t="str">
        <f t="shared" si="24"/>
        <v>'COMMON'</v>
      </c>
      <c r="U320" s="67"/>
      <c r="W320" s="70" t="str">
        <f t="shared" si="25"/>
        <v/>
      </c>
      <c r="X320" s="67"/>
      <c r="Y320" s="67"/>
      <c r="Z320" s="67"/>
      <c r="AA320" t="b">
        <f>INT(No.4＿区画状況一覧!E317)=INT(No.5＿契約者【データ】!E316)</f>
        <v>1</v>
      </c>
    </row>
    <row r="321" spans="1:27" ht="18" customHeight="1">
      <c r="A321" s="67"/>
      <c r="B321" s="49">
        <f t="shared" si="21"/>
        <v>315</v>
      </c>
      <c r="C321" s="73" t="str">
        <f>"'"&amp;プロジェクトデータ!$C$4&amp;"'"</f>
        <v>'80001'</v>
      </c>
      <c r="D321" s="42" t="str">
        <f>"'"&amp;TRIM(No.4＿区画状況一覧!E318)&amp;"'"</f>
        <v>''</v>
      </c>
      <c r="E321" s="78" t="s">
        <v>448</v>
      </c>
      <c r="F321" s="74" t="s">
        <v>497</v>
      </c>
      <c r="G321" s="74" t="s">
        <v>497</v>
      </c>
      <c r="H321" s="79" t="str">
        <f>"'"&amp;IF(No.4＿区画状況一覧!K318="","",TRIM(No.4＿区画状況一覧!K318))&amp;"'"</f>
        <v>''</v>
      </c>
      <c r="I321" s="79" t="str">
        <f>"'"&amp;IF(No.4＿区画状況一覧!L318="","",TRIM(No.4＿区画状況一覧!L318))&amp;"'"</f>
        <v>''</v>
      </c>
      <c r="J321" s="79" t="str">
        <f>"'"&amp;IF(No.4＿区画状況一覧!I318="","",TRIM(No.4＿区画状況一覧!I318))&amp;"'"</f>
        <v>''</v>
      </c>
      <c r="K321" s="79" t="str">
        <f>"'"&amp;IF(No.4＿区画状況一覧!J318="","",TRIM(No.4＿区画状況一覧!J318))&amp;"'"</f>
        <v>''</v>
      </c>
      <c r="L321" s="42" t="str">
        <f>"'"&amp;IF(No.5＿契約者【データ】!AK317="",0,1)&amp;"'"</f>
        <v>'0'</v>
      </c>
      <c r="M321" s="78" t="str">
        <f>"'"&amp;IF(No.5＿契約者【データ】!AG317="","",IF(No.5＿契約者【データ】!E317=No.5＿契約者【データ】!AG317,"",No.5＿契約者【データ】!E317))&amp;"'"</f>
        <v>''</v>
      </c>
      <c r="N321" s="74" t="s">
        <v>497</v>
      </c>
      <c r="O321" s="49" t="str">
        <f t="shared" si="22"/>
        <v>'COMMON'</v>
      </c>
      <c r="P321" s="69" t="s">
        <v>449</v>
      </c>
      <c r="Q321" s="49" t="str">
        <f t="shared" si="23"/>
        <v>'COMMON'</v>
      </c>
      <c r="R321" s="49" t="str">
        <f t="shared" si="23"/>
        <v>'COMMON'</v>
      </c>
      <c r="S321" s="69" t="s">
        <v>449</v>
      </c>
      <c r="T321" s="49" t="str">
        <f t="shared" si="24"/>
        <v>'COMMON'</v>
      </c>
      <c r="U321" s="67"/>
      <c r="W321" s="70" t="str">
        <f t="shared" si="25"/>
        <v/>
      </c>
      <c r="X321" s="67"/>
      <c r="Y321" s="67"/>
      <c r="Z321" s="67"/>
      <c r="AA321" t="b">
        <f>INT(No.4＿区画状況一覧!E318)=INT(No.5＿契約者【データ】!E317)</f>
        <v>1</v>
      </c>
    </row>
    <row r="322" spans="1:27" ht="18" customHeight="1">
      <c r="A322" s="67"/>
      <c r="B322" s="49">
        <f t="shared" si="21"/>
        <v>316</v>
      </c>
      <c r="C322" s="73" t="str">
        <f>"'"&amp;プロジェクトデータ!$C$4&amp;"'"</f>
        <v>'80001'</v>
      </c>
      <c r="D322" s="42" t="str">
        <f>"'"&amp;TRIM(No.4＿区画状況一覧!E319)&amp;"'"</f>
        <v>''</v>
      </c>
      <c r="E322" s="78" t="s">
        <v>448</v>
      </c>
      <c r="F322" s="74" t="s">
        <v>497</v>
      </c>
      <c r="G322" s="74" t="s">
        <v>497</v>
      </c>
      <c r="H322" s="79" t="str">
        <f>"'"&amp;IF(No.4＿区画状況一覧!K319="","",TRIM(No.4＿区画状況一覧!K319))&amp;"'"</f>
        <v>''</v>
      </c>
      <c r="I322" s="79" t="str">
        <f>"'"&amp;IF(No.4＿区画状況一覧!L319="","",TRIM(No.4＿区画状況一覧!L319))&amp;"'"</f>
        <v>''</v>
      </c>
      <c r="J322" s="79" t="str">
        <f>"'"&amp;IF(No.4＿区画状況一覧!I319="","",TRIM(No.4＿区画状況一覧!I319))&amp;"'"</f>
        <v>''</v>
      </c>
      <c r="K322" s="79" t="str">
        <f>"'"&amp;IF(No.4＿区画状況一覧!J319="","",TRIM(No.4＿区画状況一覧!J319))&amp;"'"</f>
        <v>''</v>
      </c>
      <c r="L322" s="42" t="str">
        <f>"'"&amp;IF(No.5＿契約者【データ】!AK318="",0,1)&amp;"'"</f>
        <v>'0'</v>
      </c>
      <c r="M322" s="78" t="str">
        <f>"'"&amp;IF(No.5＿契約者【データ】!AG318="","",IF(No.5＿契約者【データ】!E318=No.5＿契約者【データ】!AG318,"",No.5＿契約者【データ】!E318))&amp;"'"</f>
        <v>''</v>
      </c>
      <c r="N322" s="74" t="s">
        <v>497</v>
      </c>
      <c r="O322" s="49" t="str">
        <f t="shared" si="22"/>
        <v>'COMMON'</v>
      </c>
      <c r="P322" s="69" t="s">
        <v>449</v>
      </c>
      <c r="Q322" s="49" t="str">
        <f t="shared" si="23"/>
        <v>'COMMON'</v>
      </c>
      <c r="R322" s="49" t="str">
        <f t="shared" si="23"/>
        <v>'COMMON'</v>
      </c>
      <c r="S322" s="69" t="s">
        <v>449</v>
      </c>
      <c r="T322" s="49" t="str">
        <f t="shared" si="24"/>
        <v>'COMMON'</v>
      </c>
      <c r="U322" s="67"/>
      <c r="W322" s="70" t="str">
        <f t="shared" si="25"/>
        <v/>
      </c>
      <c r="X322" s="67"/>
      <c r="Y322" s="67"/>
      <c r="Z322" s="67"/>
      <c r="AA322" t="b">
        <f>INT(No.4＿区画状況一覧!E319)=INT(No.5＿契約者【データ】!E318)</f>
        <v>1</v>
      </c>
    </row>
    <row r="323" spans="1:27" ht="18" customHeight="1">
      <c r="A323" s="67"/>
      <c r="B323" s="49">
        <f t="shared" si="21"/>
        <v>317</v>
      </c>
      <c r="C323" s="73" t="str">
        <f>"'"&amp;プロジェクトデータ!$C$4&amp;"'"</f>
        <v>'80001'</v>
      </c>
      <c r="D323" s="42" t="str">
        <f>"'"&amp;TRIM(No.4＿区画状況一覧!E320)&amp;"'"</f>
        <v>''</v>
      </c>
      <c r="E323" s="78" t="s">
        <v>448</v>
      </c>
      <c r="F323" s="74" t="s">
        <v>497</v>
      </c>
      <c r="G323" s="74" t="s">
        <v>497</v>
      </c>
      <c r="H323" s="79" t="str">
        <f>"'"&amp;IF(No.4＿区画状況一覧!K320="","",TRIM(No.4＿区画状況一覧!K320))&amp;"'"</f>
        <v>''</v>
      </c>
      <c r="I323" s="79" t="str">
        <f>"'"&amp;IF(No.4＿区画状況一覧!L320="","",TRIM(No.4＿区画状況一覧!L320))&amp;"'"</f>
        <v>''</v>
      </c>
      <c r="J323" s="79" t="str">
        <f>"'"&amp;IF(No.4＿区画状況一覧!I320="","",TRIM(No.4＿区画状況一覧!I320))&amp;"'"</f>
        <v>''</v>
      </c>
      <c r="K323" s="79" t="str">
        <f>"'"&amp;IF(No.4＿区画状況一覧!J320="","",TRIM(No.4＿区画状況一覧!J320))&amp;"'"</f>
        <v>''</v>
      </c>
      <c r="L323" s="42" t="str">
        <f>"'"&amp;IF(No.5＿契約者【データ】!AK319="",0,1)&amp;"'"</f>
        <v>'0'</v>
      </c>
      <c r="M323" s="78" t="str">
        <f>"'"&amp;IF(No.5＿契約者【データ】!AG319="","",IF(No.5＿契約者【データ】!E319=No.5＿契約者【データ】!AG319,"",No.5＿契約者【データ】!E319))&amp;"'"</f>
        <v>''</v>
      </c>
      <c r="N323" s="74" t="s">
        <v>497</v>
      </c>
      <c r="O323" s="49" t="str">
        <f t="shared" si="22"/>
        <v>'COMMON'</v>
      </c>
      <c r="P323" s="69" t="s">
        <v>449</v>
      </c>
      <c r="Q323" s="49" t="str">
        <f t="shared" si="23"/>
        <v>'COMMON'</v>
      </c>
      <c r="R323" s="49" t="str">
        <f t="shared" si="23"/>
        <v>'COMMON'</v>
      </c>
      <c r="S323" s="69" t="s">
        <v>449</v>
      </c>
      <c r="T323" s="49" t="str">
        <f t="shared" si="24"/>
        <v>'COMMON'</v>
      </c>
      <c r="U323" s="67"/>
      <c r="W323" s="70" t="str">
        <f t="shared" si="25"/>
        <v/>
      </c>
      <c r="X323" s="67"/>
      <c r="Y323" s="67"/>
      <c r="Z323" s="67"/>
      <c r="AA323" t="b">
        <f>INT(No.4＿区画状況一覧!E320)=INT(No.5＿契約者【データ】!E319)</f>
        <v>1</v>
      </c>
    </row>
    <row r="324" spans="1:27" ht="18" customHeight="1">
      <c r="A324" s="67"/>
      <c r="B324" s="49">
        <f t="shared" si="21"/>
        <v>318</v>
      </c>
      <c r="C324" s="73" t="str">
        <f>"'"&amp;プロジェクトデータ!$C$4&amp;"'"</f>
        <v>'80001'</v>
      </c>
      <c r="D324" s="42" t="str">
        <f>"'"&amp;TRIM(No.4＿区画状況一覧!E321)&amp;"'"</f>
        <v>''</v>
      </c>
      <c r="E324" s="78" t="s">
        <v>448</v>
      </c>
      <c r="F324" s="74" t="s">
        <v>497</v>
      </c>
      <c r="G324" s="74" t="s">
        <v>497</v>
      </c>
      <c r="H324" s="79" t="str">
        <f>"'"&amp;IF(No.4＿区画状況一覧!K321="","",TRIM(No.4＿区画状況一覧!K321))&amp;"'"</f>
        <v>''</v>
      </c>
      <c r="I324" s="79" t="str">
        <f>"'"&amp;IF(No.4＿区画状況一覧!L321="","",TRIM(No.4＿区画状況一覧!L321))&amp;"'"</f>
        <v>''</v>
      </c>
      <c r="J324" s="79" t="str">
        <f>"'"&amp;IF(No.4＿区画状況一覧!I321="","",TRIM(No.4＿区画状況一覧!I321))&amp;"'"</f>
        <v>''</v>
      </c>
      <c r="K324" s="79" t="str">
        <f>"'"&amp;IF(No.4＿区画状況一覧!J321="","",TRIM(No.4＿区画状況一覧!J321))&amp;"'"</f>
        <v>''</v>
      </c>
      <c r="L324" s="42" t="str">
        <f>"'"&amp;IF(No.5＿契約者【データ】!AK320="",0,1)&amp;"'"</f>
        <v>'0'</v>
      </c>
      <c r="M324" s="78" t="str">
        <f>"'"&amp;IF(No.5＿契約者【データ】!AG320="","",IF(No.5＿契約者【データ】!E320=No.5＿契約者【データ】!AG320,"",No.5＿契約者【データ】!E320))&amp;"'"</f>
        <v>''</v>
      </c>
      <c r="N324" s="74" t="s">
        <v>497</v>
      </c>
      <c r="O324" s="49" t="str">
        <f t="shared" si="22"/>
        <v>'COMMON'</v>
      </c>
      <c r="P324" s="69" t="s">
        <v>449</v>
      </c>
      <c r="Q324" s="49" t="str">
        <f t="shared" si="23"/>
        <v>'COMMON'</v>
      </c>
      <c r="R324" s="49" t="str">
        <f t="shared" si="23"/>
        <v>'COMMON'</v>
      </c>
      <c r="S324" s="69" t="s">
        <v>449</v>
      </c>
      <c r="T324" s="49" t="str">
        <f t="shared" si="24"/>
        <v>'COMMON'</v>
      </c>
      <c r="U324" s="67"/>
      <c r="W324" s="70" t="str">
        <f t="shared" si="25"/>
        <v/>
      </c>
      <c r="X324" s="67"/>
      <c r="Y324" s="67"/>
      <c r="Z324" s="67"/>
      <c r="AA324" t="b">
        <f>INT(No.4＿区画状況一覧!E321)=INT(No.5＿契約者【データ】!E320)</f>
        <v>1</v>
      </c>
    </row>
    <row r="325" spans="1:27" ht="18" customHeight="1">
      <c r="A325" s="67"/>
      <c r="B325" s="49">
        <f t="shared" si="21"/>
        <v>319</v>
      </c>
      <c r="C325" s="73" t="str">
        <f>"'"&amp;プロジェクトデータ!$C$4&amp;"'"</f>
        <v>'80001'</v>
      </c>
      <c r="D325" s="42" t="str">
        <f>"'"&amp;TRIM(No.4＿区画状況一覧!E322)&amp;"'"</f>
        <v>''</v>
      </c>
      <c r="E325" s="78" t="s">
        <v>448</v>
      </c>
      <c r="F325" s="74" t="s">
        <v>497</v>
      </c>
      <c r="G325" s="74" t="s">
        <v>497</v>
      </c>
      <c r="H325" s="79" t="str">
        <f>"'"&amp;IF(No.4＿区画状況一覧!K322="","",TRIM(No.4＿区画状況一覧!K322))&amp;"'"</f>
        <v>''</v>
      </c>
      <c r="I325" s="79" t="str">
        <f>"'"&amp;IF(No.4＿区画状況一覧!L322="","",TRIM(No.4＿区画状況一覧!L322))&amp;"'"</f>
        <v>''</v>
      </c>
      <c r="J325" s="79" t="str">
        <f>"'"&amp;IF(No.4＿区画状況一覧!I322="","",TRIM(No.4＿区画状況一覧!I322))&amp;"'"</f>
        <v>''</v>
      </c>
      <c r="K325" s="79" t="str">
        <f>"'"&amp;IF(No.4＿区画状況一覧!J322="","",TRIM(No.4＿区画状況一覧!J322))&amp;"'"</f>
        <v>''</v>
      </c>
      <c r="L325" s="42" t="str">
        <f>"'"&amp;IF(No.5＿契約者【データ】!AK321="",0,1)&amp;"'"</f>
        <v>'0'</v>
      </c>
      <c r="M325" s="78" t="str">
        <f>"'"&amp;IF(No.5＿契約者【データ】!AG321="","",IF(No.5＿契約者【データ】!E321=No.5＿契約者【データ】!AG321,"",No.5＿契約者【データ】!E321))&amp;"'"</f>
        <v>''</v>
      </c>
      <c r="N325" s="74" t="s">
        <v>497</v>
      </c>
      <c r="O325" s="49" t="str">
        <f t="shared" si="22"/>
        <v>'COMMON'</v>
      </c>
      <c r="P325" s="69" t="s">
        <v>449</v>
      </c>
      <c r="Q325" s="49" t="str">
        <f t="shared" si="23"/>
        <v>'COMMON'</v>
      </c>
      <c r="R325" s="49" t="str">
        <f t="shared" si="23"/>
        <v>'COMMON'</v>
      </c>
      <c r="S325" s="69" t="s">
        <v>449</v>
      </c>
      <c r="T325" s="49" t="str">
        <f t="shared" si="24"/>
        <v>'COMMON'</v>
      </c>
      <c r="U325" s="67"/>
      <c r="W325" s="70" t="str">
        <f t="shared" si="25"/>
        <v/>
      </c>
      <c r="X325" s="67"/>
      <c r="Y325" s="67"/>
      <c r="Z325" s="67"/>
      <c r="AA325" t="b">
        <f>INT(No.4＿区画状況一覧!E322)=INT(No.5＿契約者【データ】!E321)</f>
        <v>1</v>
      </c>
    </row>
    <row r="326" spans="1:27" ht="18" customHeight="1">
      <c r="A326" s="67"/>
      <c r="B326" s="49">
        <f t="shared" si="21"/>
        <v>320</v>
      </c>
      <c r="C326" s="73" t="str">
        <f>"'"&amp;プロジェクトデータ!$C$4&amp;"'"</f>
        <v>'80001'</v>
      </c>
      <c r="D326" s="42" t="str">
        <f>"'"&amp;TRIM(No.4＿区画状況一覧!E323)&amp;"'"</f>
        <v>''</v>
      </c>
      <c r="E326" s="78" t="s">
        <v>448</v>
      </c>
      <c r="F326" s="74" t="s">
        <v>497</v>
      </c>
      <c r="G326" s="74" t="s">
        <v>497</v>
      </c>
      <c r="H326" s="79" t="str">
        <f>"'"&amp;IF(No.4＿区画状況一覧!K323="","",TRIM(No.4＿区画状況一覧!K323))&amp;"'"</f>
        <v>''</v>
      </c>
      <c r="I326" s="79" t="str">
        <f>"'"&amp;IF(No.4＿区画状況一覧!L323="","",TRIM(No.4＿区画状況一覧!L323))&amp;"'"</f>
        <v>''</v>
      </c>
      <c r="J326" s="79" t="str">
        <f>"'"&amp;IF(No.4＿区画状況一覧!I323="","",TRIM(No.4＿区画状況一覧!I323))&amp;"'"</f>
        <v>''</v>
      </c>
      <c r="K326" s="79" t="str">
        <f>"'"&amp;IF(No.4＿区画状況一覧!J323="","",TRIM(No.4＿区画状況一覧!J323))&amp;"'"</f>
        <v>''</v>
      </c>
      <c r="L326" s="42" t="str">
        <f>"'"&amp;IF(No.5＿契約者【データ】!AK322="",0,1)&amp;"'"</f>
        <v>'0'</v>
      </c>
      <c r="M326" s="78" t="str">
        <f>"'"&amp;IF(No.5＿契約者【データ】!AG322="","",IF(No.5＿契約者【データ】!E322=No.5＿契約者【データ】!AG322,"",No.5＿契約者【データ】!E322))&amp;"'"</f>
        <v>''</v>
      </c>
      <c r="N326" s="74" t="s">
        <v>497</v>
      </c>
      <c r="O326" s="49" t="str">
        <f t="shared" si="22"/>
        <v>'COMMON'</v>
      </c>
      <c r="P326" s="69" t="s">
        <v>449</v>
      </c>
      <c r="Q326" s="49" t="str">
        <f t="shared" si="23"/>
        <v>'COMMON'</v>
      </c>
      <c r="R326" s="49" t="str">
        <f t="shared" si="23"/>
        <v>'COMMON'</v>
      </c>
      <c r="S326" s="69" t="s">
        <v>449</v>
      </c>
      <c r="T326" s="49" t="str">
        <f t="shared" si="24"/>
        <v>'COMMON'</v>
      </c>
      <c r="U326" s="67"/>
      <c r="W326" s="70" t="str">
        <f t="shared" si="25"/>
        <v/>
      </c>
      <c r="X326" s="67"/>
      <c r="Y326" s="67"/>
      <c r="Z326" s="67"/>
      <c r="AA326" t="b">
        <f>INT(No.4＿区画状況一覧!E323)=INT(No.5＿契約者【データ】!E322)</f>
        <v>1</v>
      </c>
    </row>
    <row r="327" spans="1:27" ht="18" customHeight="1">
      <c r="A327" s="67"/>
      <c r="B327" s="49">
        <f t="shared" ref="B327:B390" si="26">ROW()-6</f>
        <v>321</v>
      </c>
      <c r="C327" s="73" t="str">
        <f>"'"&amp;プロジェクトデータ!$C$4&amp;"'"</f>
        <v>'80001'</v>
      </c>
      <c r="D327" s="42" t="str">
        <f>"'"&amp;TRIM(No.4＿区画状況一覧!E324)&amp;"'"</f>
        <v>''</v>
      </c>
      <c r="E327" s="78" t="s">
        <v>448</v>
      </c>
      <c r="F327" s="74" t="s">
        <v>497</v>
      </c>
      <c r="G327" s="74" t="s">
        <v>497</v>
      </c>
      <c r="H327" s="79" t="str">
        <f>"'"&amp;IF(No.4＿区画状況一覧!K324="","",TRIM(No.4＿区画状況一覧!K324))&amp;"'"</f>
        <v>''</v>
      </c>
      <c r="I327" s="79" t="str">
        <f>"'"&amp;IF(No.4＿区画状況一覧!L324="","",TRIM(No.4＿区画状況一覧!L324))&amp;"'"</f>
        <v>''</v>
      </c>
      <c r="J327" s="79" t="str">
        <f>"'"&amp;IF(No.4＿区画状況一覧!I324="","",TRIM(No.4＿区画状況一覧!I324))&amp;"'"</f>
        <v>''</v>
      </c>
      <c r="K327" s="79" t="str">
        <f>"'"&amp;IF(No.4＿区画状況一覧!J324="","",TRIM(No.4＿区画状況一覧!J324))&amp;"'"</f>
        <v>''</v>
      </c>
      <c r="L327" s="42" t="str">
        <f>"'"&amp;IF(No.5＿契約者【データ】!AK323="",0,1)&amp;"'"</f>
        <v>'0'</v>
      </c>
      <c r="M327" s="78" t="str">
        <f>"'"&amp;IF(No.5＿契約者【データ】!AG323="","",IF(No.5＿契約者【データ】!E323=No.5＿契約者【データ】!AG323,"",No.5＿契約者【データ】!E323))&amp;"'"</f>
        <v>''</v>
      </c>
      <c r="N327" s="74" t="s">
        <v>497</v>
      </c>
      <c r="O327" s="49" t="str">
        <f t="shared" ref="O327:O390" si="27">"'COMMON'"</f>
        <v>'COMMON'</v>
      </c>
      <c r="P327" s="69" t="s">
        <v>449</v>
      </c>
      <c r="Q327" s="49" t="str">
        <f t="shared" ref="Q327:R390" si="28">"'COMMON'"</f>
        <v>'COMMON'</v>
      </c>
      <c r="R327" s="49" t="str">
        <f t="shared" si="28"/>
        <v>'COMMON'</v>
      </c>
      <c r="S327" s="69" t="s">
        <v>449</v>
      </c>
      <c r="T327" s="49" t="str">
        <f t="shared" ref="T327:T390" si="29">"'COMMON'"</f>
        <v>'COMMON'</v>
      </c>
      <c r="U327" s="67"/>
      <c r="W327" s="70" t="str">
        <f t="shared" si="25"/>
        <v/>
      </c>
      <c r="X327" s="67"/>
      <c r="Y327" s="67"/>
      <c r="Z327" s="67"/>
      <c r="AA327" t="b">
        <f>INT(No.4＿区画状況一覧!E324)=INT(No.5＿契約者【データ】!E323)</f>
        <v>1</v>
      </c>
    </row>
    <row r="328" spans="1:27" ht="18" customHeight="1">
      <c r="A328" s="67"/>
      <c r="B328" s="49">
        <f t="shared" si="26"/>
        <v>322</v>
      </c>
      <c r="C328" s="73" t="str">
        <f>"'"&amp;プロジェクトデータ!$C$4&amp;"'"</f>
        <v>'80001'</v>
      </c>
      <c r="D328" s="42" t="str">
        <f>"'"&amp;TRIM(No.4＿区画状況一覧!E325)&amp;"'"</f>
        <v>''</v>
      </c>
      <c r="E328" s="78" t="s">
        <v>448</v>
      </c>
      <c r="F328" s="74" t="s">
        <v>497</v>
      </c>
      <c r="G328" s="74" t="s">
        <v>497</v>
      </c>
      <c r="H328" s="79" t="str">
        <f>"'"&amp;IF(No.4＿区画状況一覧!K325="","",TRIM(No.4＿区画状況一覧!K325))&amp;"'"</f>
        <v>''</v>
      </c>
      <c r="I328" s="79" t="str">
        <f>"'"&amp;IF(No.4＿区画状況一覧!L325="","",TRIM(No.4＿区画状況一覧!L325))&amp;"'"</f>
        <v>''</v>
      </c>
      <c r="J328" s="79" t="str">
        <f>"'"&amp;IF(No.4＿区画状況一覧!I325="","",TRIM(No.4＿区画状況一覧!I325))&amp;"'"</f>
        <v>''</v>
      </c>
      <c r="K328" s="79" t="str">
        <f>"'"&amp;IF(No.4＿区画状況一覧!J325="","",TRIM(No.4＿区画状況一覧!J325))&amp;"'"</f>
        <v>''</v>
      </c>
      <c r="L328" s="42" t="str">
        <f>"'"&amp;IF(No.5＿契約者【データ】!AK324="",0,1)&amp;"'"</f>
        <v>'0'</v>
      </c>
      <c r="M328" s="78" t="str">
        <f>"'"&amp;IF(No.5＿契約者【データ】!AG324="","",IF(No.5＿契約者【データ】!E324=No.5＿契約者【データ】!AG324,"",No.5＿契約者【データ】!E324))&amp;"'"</f>
        <v>''</v>
      </c>
      <c r="N328" s="74" t="s">
        <v>497</v>
      </c>
      <c r="O328" s="49" t="str">
        <f t="shared" si="27"/>
        <v>'COMMON'</v>
      </c>
      <c r="P328" s="69" t="s">
        <v>449</v>
      </c>
      <c r="Q328" s="49" t="str">
        <f t="shared" si="28"/>
        <v>'COMMON'</v>
      </c>
      <c r="R328" s="49" t="str">
        <f t="shared" si="28"/>
        <v>'COMMON'</v>
      </c>
      <c r="S328" s="69" t="s">
        <v>449</v>
      </c>
      <c r="T328" s="49" t="str">
        <f t="shared" si="29"/>
        <v>'COMMON'</v>
      </c>
      <c r="U328" s="67"/>
      <c r="W328" s="70" t="str">
        <f t="shared" ref="W328:W391" si="30">IF(D328="''","","INSERT INTO "&amp;$C$3&amp;" ("&amp;_xlfn.TEXTJOIN(",",FALSE,$C$5:$T$5)&amp;") VALUES ("&amp;_xlfn.TEXTJOIN(",",FALSE,C328:T328)&amp;");")</f>
        <v/>
      </c>
      <c r="X328" s="67"/>
      <c r="Y328" s="67"/>
      <c r="Z328" s="67"/>
      <c r="AA328" t="b">
        <f>INT(No.4＿区画状況一覧!E325)=INT(No.5＿契約者【データ】!E324)</f>
        <v>1</v>
      </c>
    </row>
    <row r="329" spans="1:27" ht="18" customHeight="1">
      <c r="A329" s="67"/>
      <c r="B329" s="49">
        <f t="shared" si="26"/>
        <v>323</v>
      </c>
      <c r="C329" s="73" t="str">
        <f>"'"&amp;プロジェクトデータ!$C$4&amp;"'"</f>
        <v>'80001'</v>
      </c>
      <c r="D329" s="42" t="str">
        <f>"'"&amp;TRIM(No.4＿区画状況一覧!E326)&amp;"'"</f>
        <v>''</v>
      </c>
      <c r="E329" s="78" t="s">
        <v>448</v>
      </c>
      <c r="F329" s="74" t="s">
        <v>497</v>
      </c>
      <c r="G329" s="74" t="s">
        <v>497</v>
      </c>
      <c r="H329" s="79" t="str">
        <f>"'"&amp;IF(No.4＿区画状況一覧!K326="","",TRIM(No.4＿区画状況一覧!K326))&amp;"'"</f>
        <v>''</v>
      </c>
      <c r="I329" s="79" t="str">
        <f>"'"&amp;IF(No.4＿区画状況一覧!L326="","",TRIM(No.4＿区画状況一覧!L326))&amp;"'"</f>
        <v>''</v>
      </c>
      <c r="J329" s="79" t="str">
        <f>"'"&amp;IF(No.4＿区画状況一覧!I326="","",TRIM(No.4＿区画状況一覧!I326))&amp;"'"</f>
        <v>''</v>
      </c>
      <c r="K329" s="79" t="str">
        <f>"'"&amp;IF(No.4＿区画状況一覧!J326="","",TRIM(No.4＿区画状況一覧!J326))&amp;"'"</f>
        <v>''</v>
      </c>
      <c r="L329" s="42" t="str">
        <f>"'"&amp;IF(No.5＿契約者【データ】!AK325="",0,1)&amp;"'"</f>
        <v>'0'</v>
      </c>
      <c r="M329" s="78" t="str">
        <f>"'"&amp;IF(No.5＿契約者【データ】!AG325="","",IF(No.5＿契約者【データ】!E325=No.5＿契約者【データ】!AG325,"",No.5＿契約者【データ】!E325))&amp;"'"</f>
        <v>''</v>
      </c>
      <c r="N329" s="74" t="s">
        <v>497</v>
      </c>
      <c r="O329" s="49" t="str">
        <f t="shared" si="27"/>
        <v>'COMMON'</v>
      </c>
      <c r="P329" s="69" t="s">
        <v>449</v>
      </c>
      <c r="Q329" s="49" t="str">
        <f t="shared" si="28"/>
        <v>'COMMON'</v>
      </c>
      <c r="R329" s="49" t="str">
        <f t="shared" si="28"/>
        <v>'COMMON'</v>
      </c>
      <c r="S329" s="69" t="s">
        <v>449</v>
      </c>
      <c r="T329" s="49" t="str">
        <f t="shared" si="29"/>
        <v>'COMMON'</v>
      </c>
      <c r="U329" s="67"/>
      <c r="W329" s="70" t="str">
        <f t="shared" si="30"/>
        <v/>
      </c>
      <c r="X329" s="67"/>
      <c r="Y329" s="67"/>
      <c r="Z329" s="67"/>
      <c r="AA329" t="b">
        <f>INT(No.4＿区画状況一覧!E326)=INT(No.5＿契約者【データ】!E325)</f>
        <v>1</v>
      </c>
    </row>
    <row r="330" spans="1:27" ht="18" customHeight="1">
      <c r="A330" s="67"/>
      <c r="B330" s="49">
        <f t="shared" si="26"/>
        <v>324</v>
      </c>
      <c r="C330" s="73" t="str">
        <f>"'"&amp;プロジェクトデータ!$C$4&amp;"'"</f>
        <v>'80001'</v>
      </c>
      <c r="D330" s="42" t="str">
        <f>"'"&amp;TRIM(No.4＿区画状況一覧!E327)&amp;"'"</f>
        <v>''</v>
      </c>
      <c r="E330" s="78" t="s">
        <v>448</v>
      </c>
      <c r="F330" s="74" t="s">
        <v>497</v>
      </c>
      <c r="G330" s="74" t="s">
        <v>497</v>
      </c>
      <c r="H330" s="79" t="str">
        <f>"'"&amp;IF(No.4＿区画状況一覧!K327="","",TRIM(No.4＿区画状況一覧!K327))&amp;"'"</f>
        <v>''</v>
      </c>
      <c r="I330" s="79" t="str">
        <f>"'"&amp;IF(No.4＿区画状況一覧!L327="","",TRIM(No.4＿区画状況一覧!L327))&amp;"'"</f>
        <v>''</v>
      </c>
      <c r="J330" s="79" t="str">
        <f>"'"&amp;IF(No.4＿区画状況一覧!I327="","",TRIM(No.4＿区画状況一覧!I327))&amp;"'"</f>
        <v>''</v>
      </c>
      <c r="K330" s="79" t="str">
        <f>"'"&amp;IF(No.4＿区画状況一覧!J327="","",TRIM(No.4＿区画状況一覧!J327))&amp;"'"</f>
        <v>''</v>
      </c>
      <c r="L330" s="42" t="str">
        <f>"'"&amp;IF(No.5＿契約者【データ】!AK326="",0,1)&amp;"'"</f>
        <v>'0'</v>
      </c>
      <c r="M330" s="78" t="str">
        <f>"'"&amp;IF(No.5＿契約者【データ】!AG326="","",IF(No.5＿契約者【データ】!E326=No.5＿契約者【データ】!AG326,"",No.5＿契約者【データ】!E326))&amp;"'"</f>
        <v>''</v>
      </c>
      <c r="N330" s="74" t="s">
        <v>497</v>
      </c>
      <c r="O330" s="49" t="str">
        <f t="shared" si="27"/>
        <v>'COMMON'</v>
      </c>
      <c r="P330" s="69" t="s">
        <v>449</v>
      </c>
      <c r="Q330" s="49" t="str">
        <f t="shared" si="28"/>
        <v>'COMMON'</v>
      </c>
      <c r="R330" s="49" t="str">
        <f t="shared" si="28"/>
        <v>'COMMON'</v>
      </c>
      <c r="S330" s="69" t="s">
        <v>449</v>
      </c>
      <c r="T330" s="49" t="str">
        <f t="shared" si="29"/>
        <v>'COMMON'</v>
      </c>
      <c r="U330" s="67"/>
      <c r="W330" s="70" t="str">
        <f t="shared" si="30"/>
        <v/>
      </c>
      <c r="X330" s="67"/>
      <c r="Y330" s="67"/>
      <c r="Z330" s="67"/>
      <c r="AA330" t="b">
        <f>INT(No.4＿区画状況一覧!E327)=INT(No.5＿契約者【データ】!E326)</f>
        <v>1</v>
      </c>
    </row>
    <row r="331" spans="1:27" ht="18" customHeight="1">
      <c r="A331" s="67"/>
      <c r="B331" s="49">
        <f t="shared" si="26"/>
        <v>325</v>
      </c>
      <c r="C331" s="73" t="str">
        <f>"'"&amp;プロジェクトデータ!$C$4&amp;"'"</f>
        <v>'80001'</v>
      </c>
      <c r="D331" s="42" t="str">
        <f>"'"&amp;TRIM(No.4＿区画状況一覧!E328)&amp;"'"</f>
        <v>''</v>
      </c>
      <c r="E331" s="78" t="s">
        <v>448</v>
      </c>
      <c r="F331" s="74" t="s">
        <v>497</v>
      </c>
      <c r="G331" s="74" t="s">
        <v>497</v>
      </c>
      <c r="H331" s="79" t="str">
        <f>"'"&amp;IF(No.4＿区画状況一覧!K328="","",TRIM(No.4＿区画状況一覧!K328))&amp;"'"</f>
        <v>''</v>
      </c>
      <c r="I331" s="79" t="str">
        <f>"'"&amp;IF(No.4＿区画状況一覧!L328="","",TRIM(No.4＿区画状況一覧!L328))&amp;"'"</f>
        <v>''</v>
      </c>
      <c r="J331" s="79" t="str">
        <f>"'"&amp;IF(No.4＿区画状況一覧!I328="","",TRIM(No.4＿区画状況一覧!I328))&amp;"'"</f>
        <v>''</v>
      </c>
      <c r="K331" s="79" t="str">
        <f>"'"&amp;IF(No.4＿区画状況一覧!J328="","",TRIM(No.4＿区画状況一覧!J328))&amp;"'"</f>
        <v>''</v>
      </c>
      <c r="L331" s="42" t="str">
        <f>"'"&amp;IF(No.5＿契約者【データ】!AK327="",0,1)&amp;"'"</f>
        <v>'0'</v>
      </c>
      <c r="M331" s="78" t="str">
        <f>"'"&amp;IF(No.5＿契約者【データ】!AG327="","",IF(No.5＿契約者【データ】!E327=No.5＿契約者【データ】!AG327,"",No.5＿契約者【データ】!E327))&amp;"'"</f>
        <v>''</v>
      </c>
      <c r="N331" s="74" t="s">
        <v>497</v>
      </c>
      <c r="O331" s="49" t="str">
        <f t="shared" si="27"/>
        <v>'COMMON'</v>
      </c>
      <c r="P331" s="69" t="s">
        <v>449</v>
      </c>
      <c r="Q331" s="49" t="str">
        <f t="shared" si="28"/>
        <v>'COMMON'</v>
      </c>
      <c r="R331" s="49" t="str">
        <f t="shared" si="28"/>
        <v>'COMMON'</v>
      </c>
      <c r="S331" s="69" t="s">
        <v>449</v>
      </c>
      <c r="T331" s="49" t="str">
        <f t="shared" si="29"/>
        <v>'COMMON'</v>
      </c>
      <c r="U331" s="67"/>
      <c r="W331" s="70" t="str">
        <f t="shared" si="30"/>
        <v/>
      </c>
      <c r="X331" s="67"/>
      <c r="Y331" s="67"/>
      <c r="Z331" s="67"/>
      <c r="AA331" t="b">
        <f>INT(No.4＿区画状況一覧!E328)=INT(No.5＿契約者【データ】!E327)</f>
        <v>1</v>
      </c>
    </row>
    <row r="332" spans="1:27" ht="18" customHeight="1">
      <c r="A332" s="67"/>
      <c r="B332" s="49">
        <f t="shared" si="26"/>
        <v>326</v>
      </c>
      <c r="C332" s="73" t="str">
        <f>"'"&amp;プロジェクトデータ!$C$4&amp;"'"</f>
        <v>'80001'</v>
      </c>
      <c r="D332" s="42" t="str">
        <f>"'"&amp;TRIM(No.4＿区画状況一覧!E329)&amp;"'"</f>
        <v>''</v>
      </c>
      <c r="E332" s="78" t="s">
        <v>448</v>
      </c>
      <c r="F332" s="74" t="s">
        <v>497</v>
      </c>
      <c r="G332" s="74" t="s">
        <v>497</v>
      </c>
      <c r="H332" s="79" t="str">
        <f>"'"&amp;IF(No.4＿区画状況一覧!K329="","",TRIM(No.4＿区画状況一覧!K329))&amp;"'"</f>
        <v>''</v>
      </c>
      <c r="I332" s="79" t="str">
        <f>"'"&amp;IF(No.4＿区画状況一覧!L329="","",TRIM(No.4＿区画状況一覧!L329))&amp;"'"</f>
        <v>''</v>
      </c>
      <c r="J332" s="79" t="str">
        <f>"'"&amp;IF(No.4＿区画状況一覧!I329="","",TRIM(No.4＿区画状況一覧!I329))&amp;"'"</f>
        <v>''</v>
      </c>
      <c r="K332" s="79" t="str">
        <f>"'"&amp;IF(No.4＿区画状況一覧!J329="","",TRIM(No.4＿区画状況一覧!J329))&amp;"'"</f>
        <v>''</v>
      </c>
      <c r="L332" s="42" t="str">
        <f>"'"&amp;IF(No.5＿契約者【データ】!AK328="",0,1)&amp;"'"</f>
        <v>'0'</v>
      </c>
      <c r="M332" s="78" t="str">
        <f>"'"&amp;IF(No.5＿契約者【データ】!AG328="","",IF(No.5＿契約者【データ】!E328=No.5＿契約者【データ】!AG328,"",No.5＿契約者【データ】!E328))&amp;"'"</f>
        <v>''</v>
      </c>
      <c r="N332" s="74" t="s">
        <v>497</v>
      </c>
      <c r="O332" s="49" t="str">
        <f t="shared" si="27"/>
        <v>'COMMON'</v>
      </c>
      <c r="P332" s="69" t="s">
        <v>449</v>
      </c>
      <c r="Q332" s="49" t="str">
        <f t="shared" si="28"/>
        <v>'COMMON'</v>
      </c>
      <c r="R332" s="49" t="str">
        <f t="shared" si="28"/>
        <v>'COMMON'</v>
      </c>
      <c r="S332" s="69" t="s">
        <v>449</v>
      </c>
      <c r="T332" s="49" t="str">
        <f t="shared" si="29"/>
        <v>'COMMON'</v>
      </c>
      <c r="U332" s="67"/>
      <c r="W332" s="70" t="str">
        <f t="shared" si="30"/>
        <v/>
      </c>
      <c r="X332" s="67"/>
      <c r="Y332" s="67"/>
      <c r="Z332" s="67"/>
      <c r="AA332" t="b">
        <f>INT(No.4＿区画状況一覧!E329)=INT(No.5＿契約者【データ】!E328)</f>
        <v>1</v>
      </c>
    </row>
    <row r="333" spans="1:27" ht="18" customHeight="1">
      <c r="A333" s="67"/>
      <c r="B333" s="49">
        <f t="shared" si="26"/>
        <v>327</v>
      </c>
      <c r="C333" s="73" t="str">
        <f>"'"&amp;プロジェクトデータ!$C$4&amp;"'"</f>
        <v>'80001'</v>
      </c>
      <c r="D333" s="42" t="str">
        <f>"'"&amp;TRIM(No.4＿区画状況一覧!E330)&amp;"'"</f>
        <v>''</v>
      </c>
      <c r="E333" s="78" t="s">
        <v>448</v>
      </c>
      <c r="F333" s="74" t="s">
        <v>497</v>
      </c>
      <c r="G333" s="74" t="s">
        <v>497</v>
      </c>
      <c r="H333" s="79" t="str">
        <f>"'"&amp;IF(No.4＿区画状況一覧!K330="","",TRIM(No.4＿区画状況一覧!K330))&amp;"'"</f>
        <v>''</v>
      </c>
      <c r="I333" s="79" t="str">
        <f>"'"&amp;IF(No.4＿区画状況一覧!L330="","",TRIM(No.4＿区画状況一覧!L330))&amp;"'"</f>
        <v>''</v>
      </c>
      <c r="J333" s="79" t="str">
        <f>"'"&amp;IF(No.4＿区画状況一覧!I330="","",TRIM(No.4＿区画状況一覧!I330))&amp;"'"</f>
        <v>''</v>
      </c>
      <c r="K333" s="79" t="str">
        <f>"'"&amp;IF(No.4＿区画状況一覧!J330="","",TRIM(No.4＿区画状況一覧!J330))&amp;"'"</f>
        <v>''</v>
      </c>
      <c r="L333" s="42" t="str">
        <f>"'"&amp;IF(No.5＿契約者【データ】!AK329="",0,1)&amp;"'"</f>
        <v>'0'</v>
      </c>
      <c r="M333" s="78" t="str">
        <f>"'"&amp;IF(No.5＿契約者【データ】!AG329="","",IF(No.5＿契約者【データ】!E329=No.5＿契約者【データ】!AG329,"",No.5＿契約者【データ】!E329))&amp;"'"</f>
        <v>''</v>
      </c>
      <c r="N333" s="74" t="s">
        <v>497</v>
      </c>
      <c r="O333" s="49" t="str">
        <f t="shared" si="27"/>
        <v>'COMMON'</v>
      </c>
      <c r="P333" s="69" t="s">
        <v>449</v>
      </c>
      <c r="Q333" s="49" t="str">
        <f t="shared" si="28"/>
        <v>'COMMON'</v>
      </c>
      <c r="R333" s="49" t="str">
        <f t="shared" si="28"/>
        <v>'COMMON'</v>
      </c>
      <c r="S333" s="69" t="s">
        <v>449</v>
      </c>
      <c r="T333" s="49" t="str">
        <f t="shared" si="29"/>
        <v>'COMMON'</v>
      </c>
      <c r="U333" s="67"/>
      <c r="W333" s="70" t="str">
        <f t="shared" si="30"/>
        <v/>
      </c>
      <c r="X333" s="67"/>
      <c r="Y333" s="67"/>
      <c r="Z333" s="67"/>
      <c r="AA333" t="b">
        <f>INT(No.4＿区画状況一覧!E330)=INT(No.5＿契約者【データ】!E329)</f>
        <v>1</v>
      </c>
    </row>
    <row r="334" spans="1:27" ht="18" customHeight="1">
      <c r="A334" s="67"/>
      <c r="B334" s="49">
        <f t="shared" si="26"/>
        <v>328</v>
      </c>
      <c r="C334" s="73" t="str">
        <f>"'"&amp;プロジェクトデータ!$C$4&amp;"'"</f>
        <v>'80001'</v>
      </c>
      <c r="D334" s="42" t="str">
        <f>"'"&amp;TRIM(No.4＿区画状況一覧!E331)&amp;"'"</f>
        <v>''</v>
      </c>
      <c r="E334" s="78" t="s">
        <v>448</v>
      </c>
      <c r="F334" s="74" t="s">
        <v>497</v>
      </c>
      <c r="G334" s="74" t="s">
        <v>497</v>
      </c>
      <c r="H334" s="79" t="str">
        <f>"'"&amp;IF(No.4＿区画状況一覧!K331="","",TRIM(No.4＿区画状況一覧!K331))&amp;"'"</f>
        <v>''</v>
      </c>
      <c r="I334" s="79" t="str">
        <f>"'"&amp;IF(No.4＿区画状況一覧!L331="","",TRIM(No.4＿区画状況一覧!L331))&amp;"'"</f>
        <v>''</v>
      </c>
      <c r="J334" s="79" t="str">
        <f>"'"&amp;IF(No.4＿区画状況一覧!I331="","",TRIM(No.4＿区画状況一覧!I331))&amp;"'"</f>
        <v>''</v>
      </c>
      <c r="K334" s="79" t="str">
        <f>"'"&amp;IF(No.4＿区画状況一覧!J331="","",TRIM(No.4＿区画状況一覧!J331))&amp;"'"</f>
        <v>''</v>
      </c>
      <c r="L334" s="42" t="str">
        <f>"'"&amp;IF(No.5＿契約者【データ】!AK330="",0,1)&amp;"'"</f>
        <v>'0'</v>
      </c>
      <c r="M334" s="78" t="str">
        <f>"'"&amp;IF(No.5＿契約者【データ】!AG330="","",IF(No.5＿契約者【データ】!E330=No.5＿契約者【データ】!AG330,"",No.5＿契約者【データ】!E330))&amp;"'"</f>
        <v>''</v>
      </c>
      <c r="N334" s="74" t="s">
        <v>497</v>
      </c>
      <c r="O334" s="49" t="str">
        <f t="shared" si="27"/>
        <v>'COMMON'</v>
      </c>
      <c r="P334" s="69" t="s">
        <v>449</v>
      </c>
      <c r="Q334" s="49" t="str">
        <f t="shared" si="28"/>
        <v>'COMMON'</v>
      </c>
      <c r="R334" s="49" t="str">
        <f t="shared" si="28"/>
        <v>'COMMON'</v>
      </c>
      <c r="S334" s="69" t="s">
        <v>449</v>
      </c>
      <c r="T334" s="49" t="str">
        <f t="shared" si="29"/>
        <v>'COMMON'</v>
      </c>
      <c r="U334" s="67"/>
      <c r="W334" s="70" t="str">
        <f t="shared" si="30"/>
        <v/>
      </c>
      <c r="X334" s="67"/>
      <c r="Y334" s="67"/>
      <c r="Z334" s="67"/>
      <c r="AA334" t="b">
        <f>INT(No.4＿区画状況一覧!E331)=INT(No.5＿契約者【データ】!E330)</f>
        <v>1</v>
      </c>
    </row>
    <row r="335" spans="1:27" ht="18" customHeight="1">
      <c r="A335" s="67"/>
      <c r="B335" s="49">
        <f t="shared" si="26"/>
        <v>329</v>
      </c>
      <c r="C335" s="73" t="str">
        <f>"'"&amp;プロジェクトデータ!$C$4&amp;"'"</f>
        <v>'80001'</v>
      </c>
      <c r="D335" s="42" t="str">
        <f>"'"&amp;TRIM(No.4＿区画状況一覧!E332)&amp;"'"</f>
        <v>''</v>
      </c>
      <c r="E335" s="78" t="s">
        <v>448</v>
      </c>
      <c r="F335" s="74" t="s">
        <v>497</v>
      </c>
      <c r="G335" s="74" t="s">
        <v>497</v>
      </c>
      <c r="H335" s="79" t="str">
        <f>"'"&amp;IF(No.4＿区画状況一覧!K332="","",TRIM(No.4＿区画状況一覧!K332))&amp;"'"</f>
        <v>''</v>
      </c>
      <c r="I335" s="79" t="str">
        <f>"'"&amp;IF(No.4＿区画状況一覧!L332="","",TRIM(No.4＿区画状況一覧!L332))&amp;"'"</f>
        <v>''</v>
      </c>
      <c r="J335" s="79" t="str">
        <f>"'"&amp;IF(No.4＿区画状況一覧!I332="","",TRIM(No.4＿区画状況一覧!I332))&amp;"'"</f>
        <v>''</v>
      </c>
      <c r="K335" s="79" t="str">
        <f>"'"&amp;IF(No.4＿区画状況一覧!J332="","",TRIM(No.4＿区画状況一覧!J332))&amp;"'"</f>
        <v>''</v>
      </c>
      <c r="L335" s="42" t="str">
        <f>"'"&amp;IF(No.5＿契約者【データ】!AK331="",0,1)&amp;"'"</f>
        <v>'0'</v>
      </c>
      <c r="M335" s="78" t="str">
        <f>"'"&amp;IF(No.5＿契約者【データ】!AG331="","",IF(No.5＿契約者【データ】!E331=No.5＿契約者【データ】!AG331,"",No.5＿契約者【データ】!E331))&amp;"'"</f>
        <v>''</v>
      </c>
      <c r="N335" s="74" t="s">
        <v>497</v>
      </c>
      <c r="O335" s="49" t="str">
        <f t="shared" si="27"/>
        <v>'COMMON'</v>
      </c>
      <c r="P335" s="69" t="s">
        <v>449</v>
      </c>
      <c r="Q335" s="49" t="str">
        <f t="shared" si="28"/>
        <v>'COMMON'</v>
      </c>
      <c r="R335" s="49" t="str">
        <f t="shared" si="28"/>
        <v>'COMMON'</v>
      </c>
      <c r="S335" s="69" t="s">
        <v>449</v>
      </c>
      <c r="T335" s="49" t="str">
        <f t="shared" si="29"/>
        <v>'COMMON'</v>
      </c>
      <c r="U335" s="67"/>
      <c r="W335" s="70" t="str">
        <f t="shared" si="30"/>
        <v/>
      </c>
      <c r="X335" s="67"/>
      <c r="Y335" s="67"/>
      <c r="Z335" s="67"/>
      <c r="AA335" t="b">
        <f>INT(No.4＿区画状況一覧!E332)=INT(No.5＿契約者【データ】!E331)</f>
        <v>1</v>
      </c>
    </row>
    <row r="336" spans="1:27" ht="18" customHeight="1">
      <c r="A336" s="67"/>
      <c r="B336" s="49">
        <f t="shared" si="26"/>
        <v>330</v>
      </c>
      <c r="C336" s="73" t="str">
        <f>"'"&amp;プロジェクトデータ!$C$4&amp;"'"</f>
        <v>'80001'</v>
      </c>
      <c r="D336" s="42" t="str">
        <f>"'"&amp;TRIM(No.4＿区画状況一覧!E333)&amp;"'"</f>
        <v>''</v>
      </c>
      <c r="E336" s="78" t="s">
        <v>448</v>
      </c>
      <c r="F336" s="74" t="s">
        <v>497</v>
      </c>
      <c r="G336" s="74" t="s">
        <v>497</v>
      </c>
      <c r="H336" s="79" t="str">
        <f>"'"&amp;IF(No.4＿区画状況一覧!K333="","",TRIM(No.4＿区画状況一覧!K333))&amp;"'"</f>
        <v>''</v>
      </c>
      <c r="I336" s="79" t="str">
        <f>"'"&amp;IF(No.4＿区画状況一覧!L333="","",TRIM(No.4＿区画状況一覧!L333))&amp;"'"</f>
        <v>''</v>
      </c>
      <c r="J336" s="79" t="str">
        <f>"'"&amp;IF(No.4＿区画状況一覧!I333="","",TRIM(No.4＿区画状況一覧!I333))&amp;"'"</f>
        <v>''</v>
      </c>
      <c r="K336" s="79" t="str">
        <f>"'"&amp;IF(No.4＿区画状況一覧!J333="","",TRIM(No.4＿区画状況一覧!J333))&amp;"'"</f>
        <v>''</v>
      </c>
      <c r="L336" s="42" t="str">
        <f>"'"&amp;IF(No.5＿契約者【データ】!AK332="",0,1)&amp;"'"</f>
        <v>'0'</v>
      </c>
      <c r="M336" s="78" t="str">
        <f>"'"&amp;IF(No.5＿契約者【データ】!AG332="","",IF(No.5＿契約者【データ】!E332=No.5＿契約者【データ】!AG332,"",No.5＿契約者【データ】!E332))&amp;"'"</f>
        <v>''</v>
      </c>
      <c r="N336" s="74" t="s">
        <v>497</v>
      </c>
      <c r="O336" s="49" t="str">
        <f t="shared" si="27"/>
        <v>'COMMON'</v>
      </c>
      <c r="P336" s="69" t="s">
        <v>449</v>
      </c>
      <c r="Q336" s="49" t="str">
        <f t="shared" si="28"/>
        <v>'COMMON'</v>
      </c>
      <c r="R336" s="49" t="str">
        <f t="shared" si="28"/>
        <v>'COMMON'</v>
      </c>
      <c r="S336" s="69" t="s">
        <v>449</v>
      </c>
      <c r="T336" s="49" t="str">
        <f t="shared" si="29"/>
        <v>'COMMON'</v>
      </c>
      <c r="U336" s="67"/>
      <c r="W336" s="70" t="str">
        <f t="shared" si="30"/>
        <v/>
      </c>
      <c r="X336" s="67"/>
      <c r="Y336" s="67"/>
      <c r="Z336" s="67"/>
      <c r="AA336" t="b">
        <f>INT(No.4＿区画状況一覧!E333)=INT(No.5＿契約者【データ】!E332)</f>
        <v>1</v>
      </c>
    </row>
    <row r="337" spans="1:27" ht="18" customHeight="1">
      <c r="A337" s="67"/>
      <c r="B337" s="49">
        <f t="shared" si="26"/>
        <v>331</v>
      </c>
      <c r="C337" s="73" t="str">
        <f>"'"&amp;プロジェクトデータ!$C$4&amp;"'"</f>
        <v>'80001'</v>
      </c>
      <c r="D337" s="42" t="str">
        <f>"'"&amp;TRIM(No.4＿区画状況一覧!E334)&amp;"'"</f>
        <v>''</v>
      </c>
      <c r="E337" s="78" t="s">
        <v>448</v>
      </c>
      <c r="F337" s="74" t="s">
        <v>497</v>
      </c>
      <c r="G337" s="74" t="s">
        <v>497</v>
      </c>
      <c r="H337" s="79" t="str">
        <f>"'"&amp;IF(No.4＿区画状況一覧!K334="","",TRIM(No.4＿区画状況一覧!K334))&amp;"'"</f>
        <v>''</v>
      </c>
      <c r="I337" s="79" t="str">
        <f>"'"&amp;IF(No.4＿区画状況一覧!L334="","",TRIM(No.4＿区画状況一覧!L334))&amp;"'"</f>
        <v>''</v>
      </c>
      <c r="J337" s="79" t="str">
        <f>"'"&amp;IF(No.4＿区画状況一覧!I334="","",TRIM(No.4＿区画状況一覧!I334))&amp;"'"</f>
        <v>''</v>
      </c>
      <c r="K337" s="79" t="str">
        <f>"'"&amp;IF(No.4＿区画状況一覧!J334="","",TRIM(No.4＿区画状況一覧!J334))&amp;"'"</f>
        <v>''</v>
      </c>
      <c r="L337" s="42" t="str">
        <f>"'"&amp;IF(No.5＿契約者【データ】!AK333="",0,1)&amp;"'"</f>
        <v>'0'</v>
      </c>
      <c r="M337" s="78" t="str">
        <f>"'"&amp;IF(No.5＿契約者【データ】!AG333="","",IF(No.5＿契約者【データ】!E333=No.5＿契約者【データ】!AG333,"",No.5＿契約者【データ】!E333))&amp;"'"</f>
        <v>''</v>
      </c>
      <c r="N337" s="74" t="s">
        <v>497</v>
      </c>
      <c r="O337" s="49" t="str">
        <f t="shared" si="27"/>
        <v>'COMMON'</v>
      </c>
      <c r="P337" s="69" t="s">
        <v>449</v>
      </c>
      <c r="Q337" s="49" t="str">
        <f t="shared" si="28"/>
        <v>'COMMON'</v>
      </c>
      <c r="R337" s="49" t="str">
        <f t="shared" si="28"/>
        <v>'COMMON'</v>
      </c>
      <c r="S337" s="69" t="s">
        <v>449</v>
      </c>
      <c r="T337" s="49" t="str">
        <f t="shared" si="29"/>
        <v>'COMMON'</v>
      </c>
      <c r="U337" s="67"/>
      <c r="W337" s="70" t="str">
        <f t="shared" si="30"/>
        <v/>
      </c>
      <c r="X337" s="67"/>
      <c r="Y337" s="67"/>
      <c r="Z337" s="67"/>
      <c r="AA337" t="b">
        <f>INT(No.4＿区画状況一覧!E334)=INT(No.5＿契約者【データ】!E333)</f>
        <v>1</v>
      </c>
    </row>
    <row r="338" spans="1:27" ht="18" customHeight="1">
      <c r="A338" s="67"/>
      <c r="B338" s="49">
        <f t="shared" si="26"/>
        <v>332</v>
      </c>
      <c r="C338" s="73" t="str">
        <f>"'"&amp;プロジェクトデータ!$C$4&amp;"'"</f>
        <v>'80001'</v>
      </c>
      <c r="D338" s="42" t="str">
        <f>"'"&amp;TRIM(No.4＿区画状況一覧!E335)&amp;"'"</f>
        <v>''</v>
      </c>
      <c r="E338" s="78" t="s">
        <v>448</v>
      </c>
      <c r="F338" s="74" t="s">
        <v>497</v>
      </c>
      <c r="G338" s="74" t="s">
        <v>497</v>
      </c>
      <c r="H338" s="79" t="str">
        <f>"'"&amp;IF(No.4＿区画状況一覧!K335="","",TRIM(No.4＿区画状況一覧!K335))&amp;"'"</f>
        <v>''</v>
      </c>
      <c r="I338" s="79" t="str">
        <f>"'"&amp;IF(No.4＿区画状況一覧!L335="","",TRIM(No.4＿区画状況一覧!L335))&amp;"'"</f>
        <v>''</v>
      </c>
      <c r="J338" s="79" t="str">
        <f>"'"&amp;IF(No.4＿区画状況一覧!I335="","",TRIM(No.4＿区画状況一覧!I335))&amp;"'"</f>
        <v>''</v>
      </c>
      <c r="K338" s="79" t="str">
        <f>"'"&amp;IF(No.4＿区画状況一覧!J335="","",TRIM(No.4＿区画状況一覧!J335))&amp;"'"</f>
        <v>''</v>
      </c>
      <c r="L338" s="42" t="str">
        <f>"'"&amp;IF(No.5＿契約者【データ】!AK334="",0,1)&amp;"'"</f>
        <v>'0'</v>
      </c>
      <c r="M338" s="78" t="str">
        <f>"'"&amp;IF(No.5＿契約者【データ】!AG334="","",IF(No.5＿契約者【データ】!E334=No.5＿契約者【データ】!AG334,"",No.5＿契約者【データ】!E334))&amp;"'"</f>
        <v>''</v>
      </c>
      <c r="N338" s="74" t="s">
        <v>497</v>
      </c>
      <c r="O338" s="49" t="str">
        <f t="shared" si="27"/>
        <v>'COMMON'</v>
      </c>
      <c r="P338" s="69" t="s">
        <v>449</v>
      </c>
      <c r="Q338" s="49" t="str">
        <f t="shared" si="28"/>
        <v>'COMMON'</v>
      </c>
      <c r="R338" s="49" t="str">
        <f t="shared" si="28"/>
        <v>'COMMON'</v>
      </c>
      <c r="S338" s="69" t="s">
        <v>449</v>
      </c>
      <c r="T338" s="49" t="str">
        <f t="shared" si="29"/>
        <v>'COMMON'</v>
      </c>
      <c r="U338" s="67"/>
      <c r="W338" s="70" t="str">
        <f t="shared" si="30"/>
        <v/>
      </c>
      <c r="X338" s="67"/>
      <c r="Y338" s="67"/>
      <c r="Z338" s="67"/>
      <c r="AA338" t="b">
        <f>INT(No.4＿区画状況一覧!E335)=INT(No.5＿契約者【データ】!E334)</f>
        <v>1</v>
      </c>
    </row>
    <row r="339" spans="1:27" ht="18" customHeight="1">
      <c r="A339" s="67"/>
      <c r="B339" s="49">
        <f t="shared" si="26"/>
        <v>333</v>
      </c>
      <c r="C339" s="73" t="str">
        <f>"'"&amp;プロジェクトデータ!$C$4&amp;"'"</f>
        <v>'80001'</v>
      </c>
      <c r="D339" s="42" t="str">
        <f>"'"&amp;TRIM(No.4＿区画状況一覧!E336)&amp;"'"</f>
        <v>''</v>
      </c>
      <c r="E339" s="78" t="s">
        <v>448</v>
      </c>
      <c r="F339" s="74" t="s">
        <v>497</v>
      </c>
      <c r="G339" s="74" t="s">
        <v>497</v>
      </c>
      <c r="H339" s="79" t="str">
        <f>"'"&amp;IF(No.4＿区画状況一覧!K336="","",TRIM(No.4＿区画状況一覧!K336))&amp;"'"</f>
        <v>''</v>
      </c>
      <c r="I339" s="79" t="str">
        <f>"'"&amp;IF(No.4＿区画状況一覧!L336="","",TRIM(No.4＿区画状況一覧!L336))&amp;"'"</f>
        <v>''</v>
      </c>
      <c r="J339" s="79" t="str">
        <f>"'"&amp;IF(No.4＿区画状況一覧!I336="","",TRIM(No.4＿区画状況一覧!I336))&amp;"'"</f>
        <v>''</v>
      </c>
      <c r="K339" s="79" t="str">
        <f>"'"&amp;IF(No.4＿区画状況一覧!J336="","",TRIM(No.4＿区画状況一覧!J336))&amp;"'"</f>
        <v>''</v>
      </c>
      <c r="L339" s="42" t="str">
        <f>"'"&amp;IF(No.5＿契約者【データ】!AK335="",0,1)&amp;"'"</f>
        <v>'0'</v>
      </c>
      <c r="M339" s="78" t="str">
        <f>"'"&amp;IF(No.5＿契約者【データ】!AG335="","",IF(No.5＿契約者【データ】!E335=No.5＿契約者【データ】!AG335,"",No.5＿契約者【データ】!E335))&amp;"'"</f>
        <v>''</v>
      </c>
      <c r="N339" s="74" t="s">
        <v>497</v>
      </c>
      <c r="O339" s="49" t="str">
        <f t="shared" si="27"/>
        <v>'COMMON'</v>
      </c>
      <c r="P339" s="69" t="s">
        <v>449</v>
      </c>
      <c r="Q339" s="49" t="str">
        <f t="shared" si="28"/>
        <v>'COMMON'</v>
      </c>
      <c r="R339" s="49" t="str">
        <f t="shared" si="28"/>
        <v>'COMMON'</v>
      </c>
      <c r="S339" s="69" t="s">
        <v>449</v>
      </c>
      <c r="T339" s="49" t="str">
        <f t="shared" si="29"/>
        <v>'COMMON'</v>
      </c>
      <c r="U339" s="67"/>
      <c r="W339" s="70" t="str">
        <f t="shared" si="30"/>
        <v/>
      </c>
      <c r="X339" s="67"/>
      <c r="Y339" s="67"/>
      <c r="Z339" s="67"/>
      <c r="AA339" t="b">
        <f>INT(No.4＿区画状況一覧!E336)=INT(No.5＿契約者【データ】!E335)</f>
        <v>1</v>
      </c>
    </row>
    <row r="340" spans="1:27" ht="18" customHeight="1">
      <c r="A340" s="67"/>
      <c r="B340" s="49">
        <f t="shared" si="26"/>
        <v>334</v>
      </c>
      <c r="C340" s="73" t="str">
        <f>"'"&amp;プロジェクトデータ!$C$4&amp;"'"</f>
        <v>'80001'</v>
      </c>
      <c r="D340" s="42" t="str">
        <f>"'"&amp;TRIM(No.4＿区画状況一覧!E337)&amp;"'"</f>
        <v>''</v>
      </c>
      <c r="E340" s="78" t="s">
        <v>448</v>
      </c>
      <c r="F340" s="74" t="s">
        <v>497</v>
      </c>
      <c r="G340" s="74" t="s">
        <v>497</v>
      </c>
      <c r="H340" s="79" t="str">
        <f>"'"&amp;IF(No.4＿区画状況一覧!K337="","",TRIM(No.4＿区画状況一覧!K337))&amp;"'"</f>
        <v>''</v>
      </c>
      <c r="I340" s="79" t="str">
        <f>"'"&amp;IF(No.4＿区画状況一覧!L337="","",TRIM(No.4＿区画状況一覧!L337))&amp;"'"</f>
        <v>''</v>
      </c>
      <c r="J340" s="79" t="str">
        <f>"'"&amp;IF(No.4＿区画状況一覧!I337="","",TRIM(No.4＿区画状況一覧!I337))&amp;"'"</f>
        <v>''</v>
      </c>
      <c r="K340" s="79" t="str">
        <f>"'"&amp;IF(No.4＿区画状況一覧!J337="","",TRIM(No.4＿区画状況一覧!J337))&amp;"'"</f>
        <v>''</v>
      </c>
      <c r="L340" s="42" t="str">
        <f>"'"&amp;IF(No.5＿契約者【データ】!AK336="",0,1)&amp;"'"</f>
        <v>'0'</v>
      </c>
      <c r="M340" s="78" t="str">
        <f>"'"&amp;IF(No.5＿契約者【データ】!AG336="","",IF(No.5＿契約者【データ】!E336=No.5＿契約者【データ】!AG336,"",No.5＿契約者【データ】!E336))&amp;"'"</f>
        <v>''</v>
      </c>
      <c r="N340" s="74" t="s">
        <v>497</v>
      </c>
      <c r="O340" s="49" t="str">
        <f t="shared" si="27"/>
        <v>'COMMON'</v>
      </c>
      <c r="P340" s="69" t="s">
        <v>449</v>
      </c>
      <c r="Q340" s="49" t="str">
        <f t="shared" si="28"/>
        <v>'COMMON'</v>
      </c>
      <c r="R340" s="49" t="str">
        <f t="shared" si="28"/>
        <v>'COMMON'</v>
      </c>
      <c r="S340" s="69" t="s">
        <v>449</v>
      </c>
      <c r="T340" s="49" t="str">
        <f t="shared" si="29"/>
        <v>'COMMON'</v>
      </c>
      <c r="U340" s="67"/>
      <c r="W340" s="70" t="str">
        <f t="shared" si="30"/>
        <v/>
      </c>
      <c r="X340" s="67"/>
      <c r="Y340" s="67"/>
      <c r="Z340" s="67"/>
      <c r="AA340" t="b">
        <f>INT(No.4＿区画状況一覧!E337)=INT(No.5＿契約者【データ】!E336)</f>
        <v>1</v>
      </c>
    </row>
    <row r="341" spans="1:27" ht="18" customHeight="1">
      <c r="A341" s="67"/>
      <c r="B341" s="49">
        <f t="shared" si="26"/>
        <v>335</v>
      </c>
      <c r="C341" s="73" t="str">
        <f>"'"&amp;プロジェクトデータ!$C$4&amp;"'"</f>
        <v>'80001'</v>
      </c>
      <c r="D341" s="42" t="str">
        <f>"'"&amp;TRIM(No.4＿区画状況一覧!E338)&amp;"'"</f>
        <v>''</v>
      </c>
      <c r="E341" s="78" t="s">
        <v>448</v>
      </c>
      <c r="F341" s="74" t="s">
        <v>497</v>
      </c>
      <c r="G341" s="74" t="s">
        <v>497</v>
      </c>
      <c r="H341" s="79" t="str">
        <f>"'"&amp;IF(No.4＿区画状況一覧!K338="","",TRIM(No.4＿区画状況一覧!K338))&amp;"'"</f>
        <v>''</v>
      </c>
      <c r="I341" s="79" t="str">
        <f>"'"&amp;IF(No.4＿区画状況一覧!L338="","",TRIM(No.4＿区画状況一覧!L338))&amp;"'"</f>
        <v>''</v>
      </c>
      <c r="J341" s="79" t="str">
        <f>"'"&amp;IF(No.4＿区画状況一覧!I338="","",TRIM(No.4＿区画状況一覧!I338))&amp;"'"</f>
        <v>''</v>
      </c>
      <c r="K341" s="79" t="str">
        <f>"'"&amp;IF(No.4＿区画状況一覧!J338="","",TRIM(No.4＿区画状況一覧!J338))&amp;"'"</f>
        <v>''</v>
      </c>
      <c r="L341" s="42" t="str">
        <f>"'"&amp;IF(No.5＿契約者【データ】!AK337="",0,1)&amp;"'"</f>
        <v>'0'</v>
      </c>
      <c r="M341" s="78" t="str">
        <f>"'"&amp;IF(No.5＿契約者【データ】!AG337="","",IF(No.5＿契約者【データ】!E337=No.5＿契約者【データ】!AG337,"",No.5＿契約者【データ】!E337))&amp;"'"</f>
        <v>''</v>
      </c>
      <c r="N341" s="74" t="s">
        <v>497</v>
      </c>
      <c r="O341" s="49" t="str">
        <f t="shared" si="27"/>
        <v>'COMMON'</v>
      </c>
      <c r="P341" s="69" t="s">
        <v>449</v>
      </c>
      <c r="Q341" s="49" t="str">
        <f t="shared" si="28"/>
        <v>'COMMON'</v>
      </c>
      <c r="R341" s="49" t="str">
        <f t="shared" si="28"/>
        <v>'COMMON'</v>
      </c>
      <c r="S341" s="69" t="s">
        <v>449</v>
      </c>
      <c r="T341" s="49" t="str">
        <f t="shared" si="29"/>
        <v>'COMMON'</v>
      </c>
      <c r="U341" s="67"/>
      <c r="W341" s="70" t="str">
        <f t="shared" si="30"/>
        <v/>
      </c>
      <c r="X341" s="67"/>
      <c r="Y341" s="67"/>
      <c r="Z341" s="67"/>
      <c r="AA341" t="b">
        <f>INT(No.4＿区画状況一覧!E338)=INT(No.5＿契約者【データ】!E337)</f>
        <v>1</v>
      </c>
    </row>
    <row r="342" spans="1:27" ht="18" customHeight="1">
      <c r="A342" s="67"/>
      <c r="B342" s="49">
        <f t="shared" si="26"/>
        <v>336</v>
      </c>
      <c r="C342" s="73" t="str">
        <f>"'"&amp;プロジェクトデータ!$C$4&amp;"'"</f>
        <v>'80001'</v>
      </c>
      <c r="D342" s="42" t="str">
        <f>"'"&amp;TRIM(No.4＿区画状況一覧!E339)&amp;"'"</f>
        <v>''</v>
      </c>
      <c r="E342" s="78" t="s">
        <v>448</v>
      </c>
      <c r="F342" s="74" t="s">
        <v>497</v>
      </c>
      <c r="G342" s="74" t="s">
        <v>497</v>
      </c>
      <c r="H342" s="79" t="str">
        <f>"'"&amp;IF(No.4＿区画状況一覧!K339="","",TRIM(No.4＿区画状況一覧!K339))&amp;"'"</f>
        <v>''</v>
      </c>
      <c r="I342" s="79" t="str">
        <f>"'"&amp;IF(No.4＿区画状況一覧!L339="","",TRIM(No.4＿区画状況一覧!L339))&amp;"'"</f>
        <v>''</v>
      </c>
      <c r="J342" s="79" t="str">
        <f>"'"&amp;IF(No.4＿区画状況一覧!I339="","",TRIM(No.4＿区画状況一覧!I339))&amp;"'"</f>
        <v>''</v>
      </c>
      <c r="K342" s="79" t="str">
        <f>"'"&amp;IF(No.4＿区画状況一覧!J339="","",TRIM(No.4＿区画状況一覧!J339))&amp;"'"</f>
        <v>''</v>
      </c>
      <c r="L342" s="42" t="str">
        <f>"'"&amp;IF(No.5＿契約者【データ】!AK338="",0,1)&amp;"'"</f>
        <v>'0'</v>
      </c>
      <c r="M342" s="78" t="str">
        <f>"'"&amp;IF(No.5＿契約者【データ】!AG338="","",IF(No.5＿契約者【データ】!E338=No.5＿契約者【データ】!AG338,"",No.5＿契約者【データ】!E338))&amp;"'"</f>
        <v>''</v>
      </c>
      <c r="N342" s="74" t="s">
        <v>497</v>
      </c>
      <c r="O342" s="49" t="str">
        <f t="shared" si="27"/>
        <v>'COMMON'</v>
      </c>
      <c r="P342" s="69" t="s">
        <v>449</v>
      </c>
      <c r="Q342" s="49" t="str">
        <f t="shared" si="28"/>
        <v>'COMMON'</v>
      </c>
      <c r="R342" s="49" t="str">
        <f t="shared" si="28"/>
        <v>'COMMON'</v>
      </c>
      <c r="S342" s="69" t="s">
        <v>449</v>
      </c>
      <c r="T342" s="49" t="str">
        <f t="shared" si="29"/>
        <v>'COMMON'</v>
      </c>
      <c r="U342" s="67"/>
      <c r="W342" s="70" t="str">
        <f t="shared" si="30"/>
        <v/>
      </c>
      <c r="X342" s="67"/>
      <c r="Y342" s="67"/>
      <c r="Z342" s="67"/>
      <c r="AA342" t="b">
        <f>INT(No.4＿区画状況一覧!E339)=INT(No.5＿契約者【データ】!E338)</f>
        <v>1</v>
      </c>
    </row>
    <row r="343" spans="1:27" ht="18" customHeight="1">
      <c r="A343" s="67"/>
      <c r="B343" s="49">
        <f t="shared" si="26"/>
        <v>337</v>
      </c>
      <c r="C343" s="73" t="str">
        <f>"'"&amp;プロジェクトデータ!$C$4&amp;"'"</f>
        <v>'80001'</v>
      </c>
      <c r="D343" s="42" t="str">
        <f>"'"&amp;TRIM(No.4＿区画状況一覧!E340)&amp;"'"</f>
        <v>''</v>
      </c>
      <c r="E343" s="78" t="s">
        <v>448</v>
      </c>
      <c r="F343" s="74" t="s">
        <v>497</v>
      </c>
      <c r="G343" s="74" t="s">
        <v>497</v>
      </c>
      <c r="H343" s="79" t="str">
        <f>"'"&amp;IF(No.4＿区画状況一覧!K340="","",TRIM(No.4＿区画状況一覧!K340))&amp;"'"</f>
        <v>''</v>
      </c>
      <c r="I343" s="79" t="str">
        <f>"'"&amp;IF(No.4＿区画状況一覧!L340="","",TRIM(No.4＿区画状況一覧!L340))&amp;"'"</f>
        <v>''</v>
      </c>
      <c r="J343" s="79" t="str">
        <f>"'"&amp;IF(No.4＿区画状況一覧!I340="","",TRIM(No.4＿区画状況一覧!I340))&amp;"'"</f>
        <v>''</v>
      </c>
      <c r="K343" s="79" t="str">
        <f>"'"&amp;IF(No.4＿区画状況一覧!J340="","",TRIM(No.4＿区画状況一覧!J340))&amp;"'"</f>
        <v>''</v>
      </c>
      <c r="L343" s="42" t="str">
        <f>"'"&amp;IF(No.5＿契約者【データ】!AK339="",0,1)&amp;"'"</f>
        <v>'0'</v>
      </c>
      <c r="M343" s="78" t="str">
        <f>"'"&amp;IF(No.5＿契約者【データ】!AG339="","",IF(No.5＿契約者【データ】!E339=No.5＿契約者【データ】!AG339,"",No.5＿契約者【データ】!E339))&amp;"'"</f>
        <v>''</v>
      </c>
      <c r="N343" s="74" t="s">
        <v>497</v>
      </c>
      <c r="O343" s="49" t="str">
        <f t="shared" si="27"/>
        <v>'COMMON'</v>
      </c>
      <c r="P343" s="69" t="s">
        <v>449</v>
      </c>
      <c r="Q343" s="49" t="str">
        <f t="shared" si="28"/>
        <v>'COMMON'</v>
      </c>
      <c r="R343" s="49" t="str">
        <f t="shared" si="28"/>
        <v>'COMMON'</v>
      </c>
      <c r="S343" s="69" t="s">
        <v>449</v>
      </c>
      <c r="T343" s="49" t="str">
        <f t="shared" si="29"/>
        <v>'COMMON'</v>
      </c>
      <c r="U343" s="67"/>
      <c r="W343" s="70" t="str">
        <f t="shared" si="30"/>
        <v/>
      </c>
      <c r="X343" s="67"/>
      <c r="Y343" s="67"/>
      <c r="Z343" s="67"/>
      <c r="AA343" t="b">
        <f>INT(No.4＿区画状況一覧!E340)=INT(No.5＿契約者【データ】!E339)</f>
        <v>1</v>
      </c>
    </row>
    <row r="344" spans="1:27" ht="18" customHeight="1">
      <c r="A344" s="67"/>
      <c r="B344" s="49">
        <f t="shared" si="26"/>
        <v>338</v>
      </c>
      <c r="C344" s="73" t="str">
        <f>"'"&amp;プロジェクトデータ!$C$4&amp;"'"</f>
        <v>'80001'</v>
      </c>
      <c r="D344" s="42" t="str">
        <f>"'"&amp;TRIM(No.4＿区画状況一覧!E341)&amp;"'"</f>
        <v>''</v>
      </c>
      <c r="E344" s="78" t="s">
        <v>448</v>
      </c>
      <c r="F344" s="74" t="s">
        <v>497</v>
      </c>
      <c r="G344" s="74" t="s">
        <v>497</v>
      </c>
      <c r="H344" s="79" t="str">
        <f>"'"&amp;IF(No.4＿区画状況一覧!K341="","",TRIM(No.4＿区画状況一覧!K341))&amp;"'"</f>
        <v>''</v>
      </c>
      <c r="I344" s="79" t="str">
        <f>"'"&amp;IF(No.4＿区画状況一覧!L341="","",TRIM(No.4＿区画状況一覧!L341))&amp;"'"</f>
        <v>''</v>
      </c>
      <c r="J344" s="79" t="str">
        <f>"'"&amp;IF(No.4＿区画状況一覧!I341="","",TRIM(No.4＿区画状況一覧!I341))&amp;"'"</f>
        <v>''</v>
      </c>
      <c r="K344" s="79" t="str">
        <f>"'"&amp;IF(No.4＿区画状況一覧!J341="","",TRIM(No.4＿区画状況一覧!J341))&amp;"'"</f>
        <v>''</v>
      </c>
      <c r="L344" s="42" t="str">
        <f>"'"&amp;IF(No.5＿契約者【データ】!AK340="",0,1)&amp;"'"</f>
        <v>'0'</v>
      </c>
      <c r="M344" s="78" t="str">
        <f>"'"&amp;IF(No.5＿契約者【データ】!AG340="","",IF(No.5＿契約者【データ】!E340=No.5＿契約者【データ】!AG340,"",No.5＿契約者【データ】!E340))&amp;"'"</f>
        <v>''</v>
      </c>
      <c r="N344" s="74" t="s">
        <v>497</v>
      </c>
      <c r="O344" s="49" t="str">
        <f t="shared" si="27"/>
        <v>'COMMON'</v>
      </c>
      <c r="P344" s="69" t="s">
        <v>449</v>
      </c>
      <c r="Q344" s="49" t="str">
        <f t="shared" si="28"/>
        <v>'COMMON'</v>
      </c>
      <c r="R344" s="49" t="str">
        <f t="shared" si="28"/>
        <v>'COMMON'</v>
      </c>
      <c r="S344" s="69" t="s">
        <v>449</v>
      </c>
      <c r="T344" s="49" t="str">
        <f t="shared" si="29"/>
        <v>'COMMON'</v>
      </c>
      <c r="U344" s="67"/>
      <c r="W344" s="70" t="str">
        <f t="shared" si="30"/>
        <v/>
      </c>
      <c r="X344" s="67"/>
      <c r="Y344" s="67"/>
      <c r="Z344" s="67"/>
      <c r="AA344" t="b">
        <f>INT(No.4＿区画状況一覧!E341)=INT(No.5＿契約者【データ】!E340)</f>
        <v>1</v>
      </c>
    </row>
    <row r="345" spans="1:27" ht="18" customHeight="1">
      <c r="A345" s="67"/>
      <c r="B345" s="49">
        <f t="shared" si="26"/>
        <v>339</v>
      </c>
      <c r="C345" s="73" t="str">
        <f>"'"&amp;プロジェクトデータ!$C$4&amp;"'"</f>
        <v>'80001'</v>
      </c>
      <c r="D345" s="42" t="str">
        <f>"'"&amp;TRIM(No.4＿区画状況一覧!E342)&amp;"'"</f>
        <v>''</v>
      </c>
      <c r="E345" s="78" t="s">
        <v>448</v>
      </c>
      <c r="F345" s="74" t="s">
        <v>497</v>
      </c>
      <c r="G345" s="74" t="s">
        <v>497</v>
      </c>
      <c r="H345" s="79" t="str">
        <f>"'"&amp;IF(No.4＿区画状況一覧!K342="","",TRIM(No.4＿区画状況一覧!K342))&amp;"'"</f>
        <v>''</v>
      </c>
      <c r="I345" s="79" t="str">
        <f>"'"&amp;IF(No.4＿区画状況一覧!L342="","",TRIM(No.4＿区画状況一覧!L342))&amp;"'"</f>
        <v>''</v>
      </c>
      <c r="J345" s="79" t="str">
        <f>"'"&amp;IF(No.4＿区画状況一覧!I342="","",TRIM(No.4＿区画状況一覧!I342))&amp;"'"</f>
        <v>''</v>
      </c>
      <c r="K345" s="79" t="str">
        <f>"'"&amp;IF(No.4＿区画状況一覧!J342="","",TRIM(No.4＿区画状況一覧!J342))&amp;"'"</f>
        <v>''</v>
      </c>
      <c r="L345" s="42" t="str">
        <f>"'"&amp;IF(No.5＿契約者【データ】!AK341="",0,1)&amp;"'"</f>
        <v>'0'</v>
      </c>
      <c r="M345" s="78" t="str">
        <f>"'"&amp;IF(No.5＿契約者【データ】!AG341="","",IF(No.5＿契約者【データ】!E341=No.5＿契約者【データ】!AG341,"",No.5＿契約者【データ】!E341))&amp;"'"</f>
        <v>''</v>
      </c>
      <c r="N345" s="74" t="s">
        <v>497</v>
      </c>
      <c r="O345" s="49" t="str">
        <f t="shared" si="27"/>
        <v>'COMMON'</v>
      </c>
      <c r="P345" s="69" t="s">
        <v>449</v>
      </c>
      <c r="Q345" s="49" t="str">
        <f t="shared" si="28"/>
        <v>'COMMON'</v>
      </c>
      <c r="R345" s="49" t="str">
        <f t="shared" si="28"/>
        <v>'COMMON'</v>
      </c>
      <c r="S345" s="69" t="s">
        <v>449</v>
      </c>
      <c r="T345" s="49" t="str">
        <f t="shared" si="29"/>
        <v>'COMMON'</v>
      </c>
      <c r="U345" s="67"/>
      <c r="W345" s="70" t="str">
        <f t="shared" si="30"/>
        <v/>
      </c>
      <c r="X345" s="67"/>
      <c r="Y345" s="67"/>
      <c r="Z345" s="67"/>
      <c r="AA345" t="b">
        <f>INT(No.4＿区画状況一覧!E342)=INT(No.5＿契約者【データ】!E341)</f>
        <v>1</v>
      </c>
    </row>
    <row r="346" spans="1:27" ht="18" customHeight="1">
      <c r="A346" s="67"/>
      <c r="B346" s="49">
        <f t="shared" si="26"/>
        <v>340</v>
      </c>
      <c r="C346" s="73" t="str">
        <f>"'"&amp;プロジェクトデータ!$C$4&amp;"'"</f>
        <v>'80001'</v>
      </c>
      <c r="D346" s="42" t="str">
        <f>"'"&amp;TRIM(No.4＿区画状況一覧!E343)&amp;"'"</f>
        <v>''</v>
      </c>
      <c r="E346" s="78" t="s">
        <v>448</v>
      </c>
      <c r="F346" s="74" t="s">
        <v>497</v>
      </c>
      <c r="G346" s="74" t="s">
        <v>497</v>
      </c>
      <c r="H346" s="79" t="str">
        <f>"'"&amp;IF(No.4＿区画状況一覧!K343="","",TRIM(No.4＿区画状況一覧!K343))&amp;"'"</f>
        <v>''</v>
      </c>
      <c r="I346" s="79" t="str">
        <f>"'"&amp;IF(No.4＿区画状況一覧!L343="","",TRIM(No.4＿区画状況一覧!L343))&amp;"'"</f>
        <v>''</v>
      </c>
      <c r="J346" s="79" t="str">
        <f>"'"&amp;IF(No.4＿区画状況一覧!I343="","",TRIM(No.4＿区画状況一覧!I343))&amp;"'"</f>
        <v>''</v>
      </c>
      <c r="K346" s="79" t="str">
        <f>"'"&amp;IF(No.4＿区画状況一覧!J343="","",TRIM(No.4＿区画状況一覧!J343))&amp;"'"</f>
        <v>''</v>
      </c>
      <c r="L346" s="42" t="str">
        <f>"'"&amp;IF(No.5＿契約者【データ】!AK342="",0,1)&amp;"'"</f>
        <v>'0'</v>
      </c>
      <c r="M346" s="78" t="str">
        <f>"'"&amp;IF(No.5＿契約者【データ】!AG342="","",IF(No.5＿契約者【データ】!E342=No.5＿契約者【データ】!AG342,"",No.5＿契約者【データ】!E342))&amp;"'"</f>
        <v>''</v>
      </c>
      <c r="N346" s="74" t="s">
        <v>497</v>
      </c>
      <c r="O346" s="49" t="str">
        <f t="shared" si="27"/>
        <v>'COMMON'</v>
      </c>
      <c r="P346" s="69" t="s">
        <v>449</v>
      </c>
      <c r="Q346" s="49" t="str">
        <f t="shared" si="28"/>
        <v>'COMMON'</v>
      </c>
      <c r="R346" s="49" t="str">
        <f t="shared" si="28"/>
        <v>'COMMON'</v>
      </c>
      <c r="S346" s="69" t="s">
        <v>449</v>
      </c>
      <c r="T346" s="49" t="str">
        <f t="shared" si="29"/>
        <v>'COMMON'</v>
      </c>
      <c r="U346" s="67"/>
      <c r="W346" s="70" t="str">
        <f t="shared" si="30"/>
        <v/>
      </c>
      <c r="X346" s="67"/>
      <c r="Y346" s="67"/>
      <c r="Z346" s="67"/>
      <c r="AA346" t="b">
        <f>INT(No.4＿区画状況一覧!E343)=INT(No.5＿契約者【データ】!E342)</f>
        <v>1</v>
      </c>
    </row>
    <row r="347" spans="1:27" ht="18" customHeight="1">
      <c r="A347" s="67"/>
      <c r="B347" s="49">
        <f t="shared" si="26"/>
        <v>341</v>
      </c>
      <c r="C347" s="73" t="str">
        <f>"'"&amp;プロジェクトデータ!$C$4&amp;"'"</f>
        <v>'80001'</v>
      </c>
      <c r="D347" s="42" t="str">
        <f>"'"&amp;TRIM(No.4＿区画状況一覧!E344)&amp;"'"</f>
        <v>''</v>
      </c>
      <c r="E347" s="78" t="s">
        <v>448</v>
      </c>
      <c r="F347" s="74" t="s">
        <v>497</v>
      </c>
      <c r="G347" s="74" t="s">
        <v>497</v>
      </c>
      <c r="H347" s="79" t="str">
        <f>"'"&amp;IF(No.4＿区画状況一覧!K344="","",TRIM(No.4＿区画状況一覧!K344))&amp;"'"</f>
        <v>''</v>
      </c>
      <c r="I347" s="79" t="str">
        <f>"'"&amp;IF(No.4＿区画状況一覧!L344="","",TRIM(No.4＿区画状況一覧!L344))&amp;"'"</f>
        <v>''</v>
      </c>
      <c r="J347" s="79" t="str">
        <f>"'"&amp;IF(No.4＿区画状況一覧!I344="","",TRIM(No.4＿区画状況一覧!I344))&amp;"'"</f>
        <v>''</v>
      </c>
      <c r="K347" s="79" t="str">
        <f>"'"&amp;IF(No.4＿区画状況一覧!J344="","",TRIM(No.4＿区画状況一覧!J344))&amp;"'"</f>
        <v>''</v>
      </c>
      <c r="L347" s="42" t="str">
        <f>"'"&amp;IF(No.5＿契約者【データ】!AK343="",0,1)&amp;"'"</f>
        <v>'0'</v>
      </c>
      <c r="M347" s="78" t="str">
        <f>"'"&amp;IF(No.5＿契約者【データ】!AG343="","",IF(No.5＿契約者【データ】!E343=No.5＿契約者【データ】!AG343,"",No.5＿契約者【データ】!E343))&amp;"'"</f>
        <v>''</v>
      </c>
      <c r="N347" s="74" t="s">
        <v>497</v>
      </c>
      <c r="O347" s="49" t="str">
        <f t="shared" si="27"/>
        <v>'COMMON'</v>
      </c>
      <c r="P347" s="69" t="s">
        <v>449</v>
      </c>
      <c r="Q347" s="49" t="str">
        <f t="shared" si="28"/>
        <v>'COMMON'</v>
      </c>
      <c r="R347" s="49" t="str">
        <f t="shared" si="28"/>
        <v>'COMMON'</v>
      </c>
      <c r="S347" s="69" t="s">
        <v>449</v>
      </c>
      <c r="T347" s="49" t="str">
        <f t="shared" si="29"/>
        <v>'COMMON'</v>
      </c>
      <c r="U347" s="67"/>
      <c r="W347" s="70" t="str">
        <f t="shared" si="30"/>
        <v/>
      </c>
      <c r="X347" s="67"/>
      <c r="Y347" s="67"/>
      <c r="Z347" s="67"/>
      <c r="AA347" t="b">
        <f>INT(No.4＿区画状況一覧!E344)=INT(No.5＿契約者【データ】!E343)</f>
        <v>1</v>
      </c>
    </row>
    <row r="348" spans="1:27" ht="18" customHeight="1">
      <c r="A348" s="67"/>
      <c r="B348" s="49">
        <f t="shared" si="26"/>
        <v>342</v>
      </c>
      <c r="C348" s="73" t="str">
        <f>"'"&amp;プロジェクトデータ!$C$4&amp;"'"</f>
        <v>'80001'</v>
      </c>
      <c r="D348" s="42" t="str">
        <f>"'"&amp;TRIM(No.4＿区画状況一覧!E345)&amp;"'"</f>
        <v>''</v>
      </c>
      <c r="E348" s="78" t="s">
        <v>448</v>
      </c>
      <c r="F348" s="74" t="s">
        <v>497</v>
      </c>
      <c r="G348" s="74" t="s">
        <v>497</v>
      </c>
      <c r="H348" s="79" t="str">
        <f>"'"&amp;IF(No.4＿区画状況一覧!K345="","",TRIM(No.4＿区画状況一覧!K345))&amp;"'"</f>
        <v>''</v>
      </c>
      <c r="I348" s="79" t="str">
        <f>"'"&amp;IF(No.4＿区画状況一覧!L345="","",TRIM(No.4＿区画状況一覧!L345))&amp;"'"</f>
        <v>''</v>
      </c>
      <c r="J348" s="79" t="str">
        <f>"'"&amp;IF(No.4＿区画状況一覧!I345="","",TRIM(No.4＿区画状況一覧!I345))&amp;"'"</f>
        <v>''</v>
      </c>
      <c r="K348" s="79" t="str">
        <f>"'"&amp;IF(No.4＿区画状況一覧!J345="","",TRIM(No.4＿区画状況一覧!J345))&amp;"'"</f>
        <v>''</v>
      </c>
      <c r="L348" s="42" t="str">
        <f>"'"&amp;IF(No.5＿契約者【データ】!AK344="",0,1)&amp;"'"</f>
        <v>'0'</v>
      </c>
      <c r="M348" s="78" t="str">
        <f>"'"&amp;IF(No.5＿契約者【データ】!AG344="","",IF(No.5＿契約者【データ】!E344=No.5＿契約者【データ】!AG344,"",No.5＿契約者【データ】!E344))&amp;"'"</f>
        <v>''</v>
      </c>
      <c r="N348" s="74" t="s">
        <v>497</v>
      </c>
      <c r="O348" s="49" t="str">
        <f t="shared" si="27"/>
        <v>'COMMON'</v>
      </c>
      <c r="P348" s="69" t="s">
        <v>449</v>
      </c>
      <c r="Q348" s="49" t="str">
        <f t="shared" si="28"/>
        <v>'COMMON'</v>
      </c>
      <c r="R348" s="49" t="str">
        <f t="shared" si="28"/>
        <v>'COMMON'</v>
      </c>
      <c r="S348" s="69" t="s">
        <v>449</v>
      </c>
      <c r="T348" s="49" t="str">
        <f t="shared" si="29"/>
        <v>'COMMON'</v>
      </c>
      <c r="U348" s="67"/>
      <c r="W348" s="70" t="str">
        <f t="shared" si="30"/>
        <v/>
      </c>
      <c r="X348" s="67"/>
      <c r="Y348" s="67"/>
      <c r="Z348" s="67"/>
      <c r="AA348" t="b">
        <f>INT(No.4＿区画状況一覧!E345)=INT(No.5＿契約者【データ】!E344)</f>
        <v>1</v>
      </c>
    </row>
    <row r="349" spans="1:27" ht="18" customHeight="1">
      <c r="A349" s="67"/>
      <c r="B349" s="49">
        <f t="shared" si="26"/>
        <v>343</v>
      </c>
      <c r="C349" s="73" t="str">
        <f>"'"&amp;プロジェクトデータ!$C$4&amp;"'"</f>
        <v>'80001'</v>
      </c>
      <c r="D349" s="42" t="str">
        <f>"'"&amp;TRIM(No.4＿区画状況一覧!E346)&amp;"'"</f>
        <v>''</v>
      </c>
      <c r="E349" s="78" t="s">
        <v>448</v>
      </c>
      <c r="F349" s="74" t="s">
        <v>497</v>
      </c>
      <c r="G349" s="74" t="s">
        <v>497</v>
      </c>
      <c r="H349" s="79" t="str">
        <f>"'"&amp;IF(No.4＿区画状況一覧!K346="","",TRIM(No.4＿区画状況一覧!K346))&amp;"'"</f>
        <v>''</v>
      </c>
      <c r="I349" s="79" t="str">
        <f>"'"&amp;IF(No.4＿区画状況一覧!L346="","",TRIM(No.4＿区画状況一覧!L346))&amp;"'"</f>
        <v>''</v>
      </c>
      <c r="J349" s="79" t="str">
        <f>"'"&amp;IF(No.4＿区画状況一覧!I346="","",TRIM(No.4＿区画状況一覧!I346))&amp;"'"</f>
        <v>''</v>
      </c>
      <c r="K349" s="79" t="str">
        <f>"'"&amp;IF(No.4＿区画状況一覧!J346="","",TRIM(No.4＿区画状況一覧!J346))&amp;"'"</f>
        <v>''</v>
      </c>
      <c r="L349" s="42" t="str">
        <f>"'"&amp;IF(No.5＿契約者【データ】!AK345="",0,1)&amp;"'"</f>
        <v>'0'</v>
      </c>
      <c r="M349" s="78" t="str">
        <f>"'"&amp;IF(No.5＿契約者【データ】!AG345="","",IF(No.5＿契約者【データ】!E345=No.5＿契約者【データ】!AG345,"",No.5＿契約者【データ】!E345))&amp;"'"</f>
        <v>''</v>
      </c>
      <c r="N349" s="74" t="s">
        <v>497</v>
      </c>
      <c r="O349" s="49" t="str">
        <f t="shared" si="27"/>
        <v>'COMMON'</v>
      </c>
      <c r="P349" s="69" t="s">
        <v>449</v>
      </c>
      <c r="Q349" s="49" t="str">
        <f t="shared" si="28"/>
        <v>'COMMON'</v>
      </c>
      <c r="R349" s="49" t="str">
        <f t="shared" si="28"/>
        <v>'COMMON'</v>
      </c>
      <c r="S349" s="69" t="s">
        <v>449</v>
      </c>
      <c r="T349" s="49" t="str">
        <f t="shared" si="29"/>
        <v>'COMMON'</v>
      </c>
      <c r="U349" s="67"/>
      <c r="W349" s="70" t="str">
        <f t="shared" si="30"/>
        <v/>
      </c>
      <c r="X349" s="67"/>
      <c r="Y349" s="67"/>
      <c r="Z349" s="67"/>
      <c r="AA349" t="b">
        <f>INT(No.4＿区画状況一覧!E346)=INT(No.5＿契約者【データ】!E345)</f>
        <v>1</v>
      </c>
    </row>
    <row r="350" spans="1:27" ht="18" customHeight="1">
      <c r="A350" s="67"/>
      <c r="B350" s="49">
        <f t="shared" si="26"/>
        <v>344</v>
      </c>
      <c r="C350" s="73" t="str">
        <f>"'"&amp;プロジェクトデータ!$C$4&amp;"'"</f>
        <v>'80001'</v>
      </c>
      <c r="D350" s="42" t="str">
        <f>"'"&amp;TRIM(No.4＿区画状況一覧!E347)&amp;"'"</f>
        <v>''</v>
      </c>
      <c r="E350" s="78" t="s">
        <v>448</v>
      </c>
      <c r="F350" s="74" t="s">
        <v>497</v>
      </c>
      <c r="G350" s="74" t="s">
        <v>497</v>
      </c>
      <c r="H350" s="79" t="str">
        <f>"'"&amp;IF(No.4＿区画状況一覧!K347="","",TRIM(No.4＿区画状況一覧!K347))&amp;"'"</f>
        <v>''</v>
      </c>
      <c r="I350" s="79" t="str">
        <f>"'"&amp;IF(No.4＿区画状況一覧!L347="","",TRIM(No.4＿区画状況一覧!L347))&amp;"'"</f>
        <v>''</v>
      </c>
      <c r="J350" s="79" t="str">
        <f>"'"&amp;IF(No.4＿区画状況一覧!I347="","",TRIM(No.4＿区画状況一覧!I347))&amp;"'"</f>
        <v>''</v>
      </c>
      <c r="K350" s="79" t="str">
        <f>"'"&amp;IF(No.4＿区画状況一覧!J347="","",TRIM(No.4＿区画状況一覧!J347))&amp;"'"</f>
        <v>''</v>
      </c>
      <c r="L350" s="42" t="str">
        <f>"'"&amp;IF(No.5＿契約者【データ】!AK346="",0,1)&amp;"'"</f>
        <v>'0'</v>
      </c>
      <c r="M350" s="78" t="str">
        <f>"'"&amp;IF(No.5＿契約者【データ】!AG346="","",IF(No.5＿契約者【データ】!E346=No.5＿契約者【データ】!AG346,"",No.5＿契約者【データ】!E346))&amp;"'"</f>
        <v>''</v>
      </c>
      <c r="N350" s="74" t="s">
        <v>497</v>
      </c>
      <c r="O350" s="49" t="str">
        <f t="shared" si="27"/>
        <v>'COMMON'</v>
      </c>
      <c r="P350" s="69" t="s">
        <v>449</v>
      </c>
      <c r="Q350" s="49" t="str">
        <f t="shared" si="28"/>
        <v>'COMMON'</v>
      </c>
      <c r="R350" s="49" t="str">
        <f t="shared" si="28"/>
        <v>'COMMON'</v>
      </c>
      <c r="S350" s="69" t="s">
        <v>449</v>
      </c>
      <c r="T350" s="49" t="str">
        <f t="shared" si="29"/>
        <v>'COMMON'</v>
      </c>
      <c r="U350" s="67"/>
      <c r="W350" s="70" t="str">
        <f t="shared" si="30"/>
        <v/>
      </c>
      <c r="X350" s="67"/>
      <c r="Y350" s="67"/>
      <c r="Z350" s="67"/>
      <c r="AA350" t="b">
        <f>INT(No.4＿区画状況一覧!E347)=INT(No.5＿契約者【データ】!E346)</f>
        <v>1</v>
      </c>
    </row>
    <row r="351" spans="1:27" ht="18" customHeight="1">
      <c r="A351" s="67"/>
      <c r="B351" s="49">
        <f t="shared" si="26"/>
        <v>345</v>
      </c>
      <c r="C351" s="73" t="str">
        <f>"'"&amp;プロジェクトデータ!$C$4&amp;"'"</f>
        <v>'80001'</v>
      </c>
      <c r="D351" s="42" t="str">
        <f>"'"&amp;TRIM(No.4＿区画状況一覧!E348)&amp;"'"</f>
        <v>''</v>
      </c>
      <c r="E351" s="78" t="s">
        <v>448</v>
      </c>
      <c r="F351" s="74" t="s">
        <v>497</v>
      </c>
      <c r="G351" s="74" t="s">
        <v>497</v>
      </c>
      <c r="H351" s="79" t="str">
        <f>"'"&amp;IF(No.4＿区画状況一覧!K348="","",TRIM(No.4＿区画状況一覧!K348))&amp;"'"</f>
        <v>''</v>
      </c>
      <c r="I351" s="79" t="str">
        <f>"'"&amp;IF(No.4＿区画状況一覧!L348="","",TRIM(No.4＿区画状況一覧!L348))&amp;"'"</f>
        <v>''</v>
      </c>
      <c r="J351" s="79" t="str">
        <f>"'"&amp;IF(No.4＿区画状況一覧!I348="","",TRIM(No.4＿区画状況一覧!I348))&amp;"'"</f>
        <v>''</v>
      </c>
      <c r="K351" s="79" t="str">
        <f>"'"&amp;IF(No.4＿区画状況一覧!J348="","",TRIM(No.4＿区画状況一覧!J348))&amp;"'"</f>
        <v>''</v>
      </c>
      <c r="L351" s="42" t="str">
        <f>"'"&amp;IF(No.5＿契約者【データ】!AK347="",0,1)&amp;"'"</f>
        <v>'0'</v>
      </c>
      <c r="M351" s="78" t="str">
        <f>"'"&amp;IF(No.5＿契約者【データ】!AG347="","",IF(No.5＿契約者【データ】!E347=No.5＿契約者【データ】!AG347,"",No.5＿契約者【データ】!E347))&amp;"'"</f>
        <v>''</v>
      </c>
      <c r="N351" s="74" t="s">
        <v>497</v>
      </c>
      <c r="O351" s="49" t="str">
        <f t="shared" si="27"/>
        <v>'COMMON'</v>
      </c>
      <c r="P351" s="69" t="s">
        <v>449</v>
      </c>
      <c r="Q351" s="49" t="str">
        <f t="shared" si="28"/>
        <v>'COMMON'</v>
      </c>
      <c r="R351" s="49" t="str">
        <f t="shared" si="28"/>
        <v>'COMMON'</v>
      </c>
      <c r="S351" s="69" t="s">
        <v>449</v>
      </c>
      <c r="T351" s="49" t="str">
        <f t="shared" si="29"/>
        <v>'COMMON'</v>
      </c>
      <c r="U351" s="67"/>
      <c r="W351" s="70" t="str">
        <f t="shared" si="30"/>
        <v/>
      </c>
      <c r="X351" s="67"/>
      <c r="Y351" s="67"/>
      <c r="Z351" s="67"/>
      <c r="AA351" t="b">
        <f>INT(No.4＿区画状況一覧!E348)=INT(No.5＿契約者【データ】!E347)</f>
        <v>1</v>
      </c>
    </row>
    <row r="352" spans="1:27" ht="18" customHeight="1">
      <c r="A352" s="67"/>
      <c r="B352" s="49">
        <f t="shared" si="26"/>
        <v>346</v>
      </c>
      <c r="C352" s="73" t="str">
        <f>"'"&amp;プロジェクトデータ!$C$4&amp;"'"</f>
        <v>'80001'</v>
      </c>
      <c r="D352" s="42" t="str">
        <f>"'"&amp;TRIM(No.4＿区画状況一覧!E349)&amp;"'"</f>
        <v>''</v>
      </c>
      <c r="E352" s="78" t="s">
        <v>448</v>
      </c>
      <c r="F352" s="74" t="s">
        <v>497</v>
      </c>
      <c r="G352" s="74" t="s">
        <v>497</v>
      </c>
      <c r="H352" s="79" t="str">
        <f>"'"&amp;IF(No.4＿区画状況一覧!K349="","",TRIM(No.4＿区画状況一覧!K349))&amp;"'"</f>
        <v>''</v>
      </c>
      <c r="I352" s="79" t="str">
        <f>"'"&amp;IF(No.4＿区画状況一覧!L349="","",TRIM(No.4＿区画状況一覧!L349))&amp;"'"</f>
        <v>''</v>
      </c>
      <c r="J352" s="79" t="str">
        <f>"'"&amp;IF(No.4＿区画状況一覧!I349="","",TRIM(No.4＿区画状況一覧!I349))&amp;"'"</f>
        <v>''</v>
      </c>
      <c r="K352" s="79" t="str">
        <f>"'"&amp;IF(No.4＿区画状況一覧!J349="","",TRIM(No.4＿区画状況一覧!J349))&amp;"'"</f>
        <v>''</v>
      </c>
      <c r="L352" s="42" t="str">
        <f>"'"&amp;IF(No.5＿契約者【データ】!AK348="",0,1)&amp;"'"</f>
        <v>'0'</v>
      </c>
      <c r="M352" s="78" t="str">
        <f>"'"&amp;IF(No.5＿契約者【データ】!AG348="","",IF(No.5＿契約者【データ】!E348=No.5＿契約者【データ】!AG348,"",No.5＿契約者【データ】!E348))&amp;"'"</f>
        <v>''</v>
      </c>
      <c r="N352" s="74" t="s">
        <v>497</v>
      </c>
      <c r="O352" s="49" t="str">
        <f t="shared" si="27"/>
        <v>'COMMON'</v>
      </c>
      <c r="P352" s="69" t="s">
        <v>449</v>
      </c>
      <c r="Q352" s="49" t="str">
        <f t="shared" si="28"/>
        <v>'COMMON'</v>
      </c>
      <c r="R352" s="49" t="str">
        <f t="shared" si="28"/>
        <v>'COMMON'</v>
      </c>
      <c r="S352" s="69" t="s">
        <v>449</v>
      </c>
      <c r="T352" s="49" t="str">
        <f t="shared" si="29"/>
        <v>'COMMON'</v>
      </c>
      <c r="U352" s="67"/>
      <c r="W352" s="70" t="str">
        <f t="shared" si="30"/>
        <v/>
      </c>
      <c r="X352" s="67"/>
      <c r="Y352" s="67"/>
      <c r="Z352" s="67"/>
      <c r="AA352" t="b">
        <f>INT(No.4＿区画状況一覧!E349)=INT(No.5＿契約者【データ】!E348)</f>
        <v>1</v>
      </c>
    </row>
    <row r="353" spans="1:27" ht="18" customHeight="1">
      <c r="A353" s="67"/>
      <c r="B353" s="49">
        <f t="shared" si="26"/>
        <v>347</v>
      </c>
      <c r="C353" s="73" t="str">
        <f>"'"&amp;プロジェクトデータ!$C$4&amp;"'"</f>
        <v>'80001'</v>
      </c>
      <c r="D353" s="42" t="str">
        <f>"'"&amp;TRIM(No.4＿区画状況一覧!E350)&amp;"'"</f>
        <v>''</v>
      </c>
      <c r="E353" s="78" t="s">
        <v>448</v>
      </c>
      <c r="F353" s="74" t="s">
        <v>497</v>
      </c>
      <c r="G353" s="74" t="s">
        <v>497</v>
      </c>
      <c r="H353" s="79" t="str">
        <f>"'"&amp;IF(No.4＿区画状況一覧!K350="","",TRIM(No.4＿区画状況一覧!K350))&amp;"'"</f>
        <v>''</v>
      </c>
      <c r="I353" s="79" t="str">
        <f>"'"&amp;IF(No.4＿区画状況一覧!L350="","",TRIM(No.4＿区画状況一覧!L350))&amp;"'"</f>
        <v>''</v>
      </c>
      <c r="J353" s="79" t="str">
        <f>"'"&amp;IF(No.4＿区画状況一覧!I350="","",TRIM(No.4＿区画状況一覧!I350))&amp;"'"</f>
        <v>''</v>
      </c>
      <c r="K353" s="79" t="str">
        <f>"'"&amp;IF(No.4＿区画状況一覧!J350="","",TRIM(No.4＿区画状況一覧!J350))&amp;"'"</f>
        <v>''</v>
      </c>
      <c r="L353" s="42" t="str">
        <f>"'"&amp;IF(No.5＿契約者【データ】!AK349="",0,1)&amp;"'"</f>
        <v>'0'</v>
      </c>
      <c r="M353" s="78" t="str">
        <f>"'"&amp;IF(No.5＿契約者【データ】!AG349="","",IF(No.5＿契約者【データ】!E349=No.5＿契約者【データ】!AG349,"",No.5＿契約者【データ】!E349))&amp;"'"</f>
        <v>''</v>
      </c>
      <c r="N353" s="74" t="s">
        <v>497</v>
      </c>
      <c r="O353" s="49" t="str">
        <f t="shared" si="27"/>
        <v>'COMMON'</v>
      </c>
      <c r="P353" s="69" t="s">
        <v>449</v>
      </c>
      <c r="Q353" s="49" t="str">
        <f t="shared" si="28"/>
        <v>'COMMON'</v>
      </c>
      <c r="R353" s="49" t="str">
        <f t="shared" si="28"/>
        <v>'COMMON'</v>
      </c>
      <c r="S353" s="69" t="s">
        <v>449</v>
      </c>
      <c r="T353" s="49" t="str">
        <f t="shared" si="29"/>
        <v>'COMMON'</v>
      </c>
      <c r="U353" s="67"/>
      <c r="W353" s="70" t="str">
        <f t="shared" si="30"/>
        <v/>
      </c>
      <c r="X353" s="67"/>
      <c r="Y353" s="67"/>
      <c r="Z353" s="67"/>
      <c r="AA353" t="b">
        <f>INT(No.4＿区画状況一覧!E350)=INT(No.5＿契約者【データ】!E349)</f>
        <v>1</v>
      </c>
    </row>
    <row r="354" spans="1:27" ht="18" customHeight="1">
      <c r="A354" s="67"/>
      <c r="B354" s="49">
        <f t="shared" si="26"/>
        <v>348</v>
      </c>
      <c r="C354" s="73" t="str">
        <f>"'"&amp;プロジェクトデータ!$C$4&amp;"'"</f>
        <v>'80001'</v>
      </c>
      <c r="D354" s="42" t="str">
        <f>"'"&amp;TRIM(No.4＿区画状況一覧!E351)&amp;"'"</f>
        <v>''</v>
      </c>
      <c r="E354" s="78" t="s">
        <v>448</v>
      </c>
      <c r="F354" s="74" t="s">
        <v>497</v>
      </c>
      <c r="G354" s="74" t="s">
        <v>497</v>
      </c>
      <c r="H354" s="79" t="str">
        <f>"'"&amp;IF(No.4＿区画状況一覧!K351="","",TRIM(No.4＿区画状況一覧!K351))&amp;"'"</f>
        <v>''</v>
      </c>
      <c r="I354" s="79" t="str">
        <f>"'"&amp;IF(No.4＿区画状況一覧!L351="","",TRIM(No.4＿区画状況一覧!L351))&amp;"'"</f>
        <v>''</v>
      </c>
      <c r="J354" s="79" t="str">
        <f>"'"&amp;IF(No.4＿区画状況一覧!I351="","",TRIM(No.4＿区画状況一覧!I351))&amp;"'"</f>
        <v>''</v>
      </c>
      <c r="K354" s="79" t="str">
        <f>"'"&amp;IF(No.4＿区画状況一覧!J351="","",TRIM(No.4＿区画状況一覧!J351))&amp;"'"</f>
        <v>''</v>
      </c>
      <c r="L354" s="42" t="str">
        <f>"'"&amp;IF(No.5＿契約者【データ】!AK350="",0,1)&amp;"'"</f>
        <v>'0'</v>
      </c>
      <c r="M354" s="78" t="str">
        <f>"'"&amp;IF(No.5＿契約者【データ】!AG350="","",IF(No.5＿契約者【データ】!E350=No.5＿契約者【データ】!AG350,"",No.5＿契約者【データ】!E350))&amp;"'"</f>
        <v>''</v>
      </c>
      <c r="N354" s="74" t="s">
        <v>497</v>
      </c>
      <c r="O354" s="49" t="str">
        <f t="shared" si="27"/>
        <v>'COMMON'</v>
      </c>
      <c r="P354" s="69" t="s">
        <v>449</v>
      </c>
      <c r="Q354" s="49" t="str">
        <f t="shared" si="28"/>
        <v>'COMMON'</v>
      </c>
      <c r="R354" s="49" t="str">
        <f t="shared" si="28"/>
        <v>'COMMON'</v>
      </c>
      <c r="S354" s="69" t="s">
        <v>449</v>
      </c>
      <c r="T354" s="49" t="str">
        <f t="shared" si="29"/>
        <v>'COMMON'</v>
      </c>
      <c r="U354" s="67"/>
      <c r="W354" s="70" t="str">
        <f t="shared" si="30"/>
        <v/>
      </c>
      <c r="X354" s="67"/>
      <c r="Y354" s="67"/>
      <c r="Z354" s="67"/>
      <c r="AA354" t="b">
        <f>INT(No.4＿区画状況一覧!E351)=INT(No.5＿契約者【データ】!E350)</f>
        <v>1</v>
      </c>
    </row>
    <row r="355" spans="1:27" ht="18" customHeight="1">
      <c r="A355" s="67"/>
      <c r="B355" s="49">
        <f t="shared" si="26"/>
        <v>349</v>
      </c>
      <c r="C355" s="73" t="str">
        <f>"'"&amp;プロジェクトデータ!$C$4&amp;"'"</f>
        <v>'80001'</v>
      </c>
      <c r="D355" s="42" t="str">
        <f>"'"&amp;TRIM(No.4＿区画状況一覧!E352)&amp;"'"</f>
        <v>''</v>
      </c>
      <c r="E355" s="78" t="s">
        <v>448</v>
      </c>
      <c r="F355" s="74" t="s">
        <v>497</v>
      </c>
      <c r="G355" s="74" t="s">
        <v>497</v>
      </c>
      <c r="H355" s="79" t="str">
        <f>"'"&amp;IF(No.4＿区画状況一覧!K352="","",TRIM(No.4＿区画状況一覧!K352))&amp;"'"</f>
        <v>''</v>
      </c>
      <c r="I355" s="79" t="str">
        <f>"'"&amp;IF(No.4＿区画状況一覧!L352="","",TRIM(No.4＿区画状況一覧!L352))&amp;"'"</f>
        <v>''</v>
      </c>
      <c r="J355" s="79" t="str">
        <f>"'"&amp;IF(No.4＿区画状況一覧!I352="","",TRIM(No.4＿区画状況一覧!I352))&amp;"'"</f>
        <v>''</v>
      </c>
      <c r="K355" s="79" t="str">
        <f>"'"&amp;IF(No.4＿区画状況一覧!J352="","",TRIM(No.4＿区画状況一覧!J352))&amp;"'"</f>
        <v>''</v>
      </c>
      <c r="L355" s="42" t="str">
        <f>"'"&amp;IF(No.5＿契約者【データ】!AK351="",0,1)&amp;"'"</f>
        <v>'0'</v>
      </c>
      <c r="M355" s="78" t="str">
        <f>"'"&amp;IF(No.5＿契約者【データ】!AG351="","",IF(No.5＿契約者【データ】!E351=No.5＿契約者【データ】!AG351,"",No.5＿契約者【データ】!E351))&amp;"'"</f>
        <v>''</v>
      </c>
      <c r="N355" s="74" t="s">
        <v>497</v>
      </c>
      <c r="O355" s="49" t="str">
        <f t="shared" si="27"/>
        <v>'COMMON'</v>
      </c>
      <c r="P355" s="69" t="s">
        <v>449</v>
      </c>
      <c r="Q355" s="49" t="str">
        <f t="shared" si="28"/>
        <v>'COMMON'</v>
      </c>
      <c r="R355" s="49" t="str">
        <f t="shared" si="28"/>
        <v>'COMMON'</v>
      </c>
      <c r="S355" s="69" t="s">
        <v>449</v>
      </c>
      <c r="T355" s="49" t="str">
        <f t="shared" si="29"/>
        <v>'COMMON'</v>
      </c>
      <c r="U355" s="67"/>
      <c r="W355" s="70" t="str">
        <f t="shared" si="30"/>
        <v/>
      </c>
      <c r="X355" s="67"/>
      <c r="Y355" s="67"/>
      <c r="Z355" s="67"/>
      <c r="AA355" t="b">
        <f>INT(No.4＿区画状況一覧!E352)=INT(No.5＿契約者【データ】!E351)</f>
        <v>1</v>
      </c>
    </row>
    <row r="356" spans="1:27" ht="18" customHeight="1">
      <c r="A356" s="67"/>
      <c r="B356" s="49">
        <f t="shared" si="26"/>
        <v>350</v>
      </c>
      <c r="C356" s="73" t="str">
        <f>"'"&amp;プロジェクトデータ!$C$4&amp;"'"</f>
        <v>'80001'</v>
      </c>
      <c r="D356" s="42" t="str">
        <f>"'"&amp;TRIM(No.4＿区画状況一覧!E353)&amp;"'"</f>
        <v>''</v>
      </c>
      <c r="E356" s="78" t="s">
        <v>448</v>
      </c>
      <c r="F356" s="74" t="s">
        <v>497</v>
      </c>
      <c r="G356" s="74" t="s">
        <v>497</v>
      </c>
      <c r="H356" s="79" t="str">
        <f>"'"&amp;IF(No.4＿区画状況一覧!K353="","",TRIM(No.4＿区画状況一覧!K353))&amp;"'"</f>
        <v>''</v>
      </c>
      <c r="I356" s="79" t="str">
        <f>"'"&amp;IF(No.4＿区画状況一覧!L353="","",TRIM(No.4＿区画状況一覧!L353))&amp;"'"</f>
        <v>''</v>
      </c>
      <c r="J356" s="79" t="str">
        <f>"'"&amp;IF(No.4＿区画状況一覧!I353="","",TRIM(No.4＿区画状況一覧!I353))&amp;"'"</f>
        <v>''</v>
      </c>
      <c r="K356" s="79" t="str">
        <f>"'"&amp;IF(No.4＿区画状況一覧!J353="","",TRIM(No.4＿区画状況一覧!J353))&amp;"'"</f>
        <v>''</v>
      </c>
      <c r="L356" s="42" t="str">
        <f>"'"&amp;IF(No.5＿契約者【データ】!AK352="",0,1)&amp;"'"</f>
        <v>'0'</v>
      </c>
      <c r="M356" s="78" t="str">
        <f>"'"&amp;IF(No.5＿契約者【データ】!AG352="","",IF(No.5＿契約者【データ】!E352=No.5＿契約者【データ】!AG352,"",No.5＿契約者【データ】!E352))&amp;"'"</f>
        <v>''</v>
      </c>
      <c r="N356" s="74" t="s">
        <v>497</v>
      </c>
      <c r="O356" s="49" t="str">
        <f t="shared" si="27"/>
        <v>'COMMON'</v>
      </c>
      <c r="P356" s="69" t="s">
        <v>449</v>
      </c>
      <c r="Q356" s="49" t="str">
        <f t="shared" si="28"/>
        <v>'COMMON'</v>
      </c>
      <c r="R356" s="49" t="str">
        <f t="shared" si="28"/>
        <v>'COMMON'</v>
      </c>
      <c r="S356" s="69" t="s">
        <v>449</v>
      </c>
      <c r="T356" s="49" t="str">
        <f t="shared" si="29"/>
        <v>'COMMON'</v>
      </c>
      <c r="U356" s="67"/>
      <c r="W356" s="70" t="str">
        <f t="shared" si="30"/>
        <v/>
      </c>
      <c r="X356" s="67"/>
      <c r="Y356" s="67"/>
      <c r="Z356" s="67"/>
      <c r="AA356" t="b">
        <f>INT(No.4＿区画状況一覧!E353)=INT(No.5＿契約者【データ】!E352)</f>
        <v>1</v>
      </c>
    </row>
    <row r="357" spans="1:27" ht="18" customHeight="1">
      <c r="A357" s="67"/>
      <c r="B357" s="49">
        <f t="shared" si="26"/>
        <v>351</v>
      </c>
      <c r="C357" s="73" t="str">
        <f>"'"&amp;プロジェクトデータ!$C$4&amp;"'"</f>
        <v>'80001'</v>
      </c>
      <c r="D357" s="42" t="str">
        <f>"'"&amp;TRIM(No.4＿区画状況一覧!E354)&amp;"'"</f>
        <v>''</v>
      </c>
      <c r="E357" s="78" t="s">
        <v>448</v>
      </c>
      <c r="F357" s="74" t="s">
        <v>497</v>
      </c>
      <c r="G357" s="74" t="s">
        <v>497</v>
      </c>
      <c r="H357" s="79" t="str">
        <f>"'"&amp;IF(No.4＿区画状況一覧!K354="","",TRIM(No.4＿区画状況一覧!K354))&amp;"'"</f>
        <v>''</v>
      </c>
      <c r="I357" s="79" t="str">
        <f>"'"&amp;IF(No.4＿区画状況一覧!L354="","",TRIM(No.4＿区画状況一覧!L354))&amp;"'"</f>
        <v>''</v>
      </c>
      <c r="J357" s="79" t="str">
        <f>"'"&amp;IF(No.4＿区画状況一覧!I354="","",TRIM(No.4＿区画状況一覧!I354))&amp;"'"</f>
        <v>''</v>
      </c>
      <c r="K357" s="79" t="str">
        <f>"'"&amp;IF(No.4＿区画状況一覧!J354="","",TRIM(No.4＿区画状況一覧!J354))&amp;"'"</f>
        <v>''</v>
      </c>
      <c r="L357" s="42" t="str">
        <f>"'"&amp;IF(No.5＿契約者【データ】!AK353="",0,1)&amp;"'"</f>
        <v>'0'</v>
      </c>
      <c r="M357" s="78" t="str">
        <f>"'"&amp;IF(No.5＿契約者【データ】!AG353="","",IF(No.5＿契約者【データ】!E353=No.5＿契約者【データ】!AG353,"",No.5＿契約者【データ】!E353))&amp;"'"</f>
        <v>''</v>
      </c>
      <c r="N357" s="74" t="s">
        <v>497</v>
      </c>
      <c r="O357" s="49" t="str">
        <f t="shared" si="27"/>
        <v>'COMMON'</v>
      </c>
      <c r="P357" s="69" t="s">
        <v>449</v>
      </c>
      <c r="Q357" s="49" t="str">
        <f t="shared" si="28"/>
        <v>'COMMON'</v>
      </c>
      <c r="R357" s="49" t="str">
        <f t="shared" si="28"/>
        <v>'COMMON'</v>
      </c>
      <c r="S357" s="69" t="s">
        <v>449</v>
      </c>
      <c r="T357" s="49" t="str">
        <f t="shared" si="29"/>
        <v>'COMMON'</v>
      </c>
      <c r="U357" s="67"/>
      <c r="W357" s="70" t="str">
        <f t="shared" si="30"/>
        <v/>
      </c>
      <c r="X357" s="67"/>
      <c r="Y357" s="67"/>
      <c r="Z357" s="67"/>
      <c r="AA357" t="b">
        <f>INT(No.4＿区画状況一覧!E354)=INT(No.5＿契約者【データ】!E353)</f>
        <v>1</v>
      </c>
    </row>
    <row r="358" spans="1:27" ht="18" customHeight="1">
      <c r="A358" s="67"/>
      <c r="B358" s="49">
        <f t="shared" si="26"/>
        <v>352</v>
      </c>
      <c r="C358" s="73" t="str">
        <f>"'"&amp;プロジェクトデータ!$C$4&amp;"'"</f>
        <v>'80001'</v>
      </c>
      <c r="D358" s="42" t="str">
        <f>"'"&amp;TRIM(No.4＿区画状況一覧!E355)&amp;"'"</f>
        <v>''</v>
      </c>
      <c r="E358" s="78" t="s">
        <v>448</v>
      </c>
      <c r="F358" s="74" t="s">
        <v>497</v>
      </c>
      <c r="G358" s="74" t="s">
        <v>497</v>
      </c>
      <c r="H358" s="79" t="str">
        <f>"'"&amp;IF(No.4＿区画状況一覧!K355="","",TRIM(No.4＿区画状況一覧!K355))&amp;"'"</f>
        <v>''</v>
      </c>
      <c r="I358" s="79" t="str">
        <f>"'"&amp;IF(No.4＿区画状況一覧!L355="","",TRIM(No.4＿区画状況一覧!L355))&amp;"'"</f>
        <v>''</v>
      </c>
      <c r="J358" s="79" t="str">
        <f>"'"&amp;IF(No.4＿区画状況一覧!I355="","",TRIM(No.4＿区画状況一覧!I355))&amp;"'"</f>
        <v>''</v>
      </c>
      <c r="K358" s="79" t="str">
        <f>"'"&amp;IF(No.4＿区画状況一覧!J355="","",TRIM(No.4＿区画状況一覧!J355))&amp;"'"</f>
        <v>''</v>
      </c>
      <c r="L358" s="42" t="str">
        <f>"'"&amp;IF(No.5＿契約者【データ】!AK354="",0,1)&amp;"'"</f>
        <v>'0'</v>
      </c>
      <c r="M358" s="78" t="str">
        <f>"'"&amp;IF(No.5＿契約者【データ】!AG354="","",IF(No.5＿契約者【データ】!E354=No.5＿契約者【データ】!AG354,"",No.5＿契約者【データ】!E354))&amp;"'"</f>
        <v>''</v>
      </c>
      <c r="N358" s="74" t="s">
        <v>497</v>
      </c>
      <c r="O358" s="49" t="str">
        <f t="shared" si="27"/>
        <v>'COMMON'</v>
      </c>
      <c r="P358" s="69" t="s">
        <v>449</v>
      </c>
      <c r="Q358" s="49" t="str">
        <f t="shared" si="28"/>
        <v>'COMMON'</v>
      </c>
      <c r="R358" s="49" t="str">
        <f t="shared" si="28"/>
        <v>'COMMON'</v>
      </c>
      <c r="S358" s="69" t="s">
        <v>449</v>
      </c>
      <c r="T358" s="49" t="str">
        <f t="shared" si="29"/>
        <v>'COMMON'</v>
      </c>
      <c r="U358" s="67"/>
      <c r="W358" s="70" t="str">
        <f t="shared" si="30"/>
        <v/>
      </c>
      <c r="X358" s="67"/>
      <c r="Y358" s="67"/>
      <c r="Z358" s="67"/>
      <c r="AA358" t="b">
        <f>INT(No.4＿区画状況一覧!E355)=INT(No.5＿契約者【データ】!E354)</f>
        <v>1</v>
      </c>
    </row>
    <row r="359" spans="1:27" ht="18" customHeight="1">
      <c r="A359" s="67"/>
      <c r="B359" s="49">
        <f t="shared" si="26"/>
        <v>353</v>
      </c>
      <c r="C359" s="73" t="str">
        <f>"'"&amp;プロジェクトデータ!$C$4&amp;"'"</f>
        <v>'80001'</v>
      </c>
      <c r="D359" s="42" t="str">
        <f>"'"&amp;TRIM(No.4＿区画状況一覧!E356)&amp;"'"</f>
        <v>''</v>
      </c>
      <c r="E359" s="78" t="s">
        <v>448</v>
      </c>
      <c r="F359" s="74" t="s">
        <v>497</v>
      </c>
      <c r="G359" s="74" t="s">
        <v>497</v>
      </c>
      <c r="H359" s="79" t="str">
        <f>"'"&amp;IF(No.4＿区画状況一覧!K356="","",TRIM(No.4＿区画状況一覧!K356))&amp;"'"</f>
        <v>''</v>
      </c>
      <c r="I359" s="79" t="str">
        <f>"'"&amp;IF(No.4＿区画状況一覧!L356="","",TRIM(No.4＿区画状況一覧!L356))&amp;"'"</f>
        <v>''</v>
      </c>
      <c r="J359" s="79" t="str">
        <f>"'"&amp;IF(No.4＿区画状況一覧!I356="","",TRIM(No.4＿区画状況一覧!I356))&amp;"'"</f>
        <v>''</v>
      </c>
      <c r="K359" s="79" t="str">
        <f>"'"&amp;IF(No.4＿区画状況一覧!J356="","",TRIM(No.4＿区画状況一覧!J356))&amp;"'"</f>
        <v>''</v>
      </c>
      <c r="L359" s="42" t="str">
        <f>"'"&amp;IF(No.5＿契約者【データ】!AK355="",0,1)&amp;"'"</f>
        <v>'0'</v>
      </c>
      <c r="M359" s="78" t="str">
        <f>"'"&amp;IF(No.5＿契約者【データ】!AG355="","",IF(No.5＿契約者【データ】!E355=No.5＿契約者【データ】!AG355,"",No.5＿契約者【データ】!E355))&amp;"'"</f>
        <v>''</v>
      </c>
      <c r="N359" s="74" t="s">
        <v>497</v>
      </c>
      <c r="O359" s="49" t="str">
        <f t="shared" si="27"/>
        <v>'COMMON'</v>
      </c>
      <c r="P359" s="69" t="s">
        <v>449</v>
      </c>
      <c r="Q359" s="49" t="str">
        <f t="shared" si="28"/>
        <v>'COMMON'</v>
      </c>
      <c r="R359" s="49" t="str">
        <f t="shared" si="28"/>
        <v>'COMMON'</v>
      </c>
      <c r="S359" s="69" t="s">
        <v>449</v>
      </c>
      <c r="T359" s="49" t="str">
        <f t="shared" si="29"/>
        <v>'COMMON'</v>
      </c>
      <c r="U359" s="67"/>
      <c r="W359" s="70" t="str">
        <f t="shared" si="30"/>
        <v/>
      </c>
      <c r="X359" s="67"/>
      <c r="Y359" s="67"/>
      <c r="Z359" s="67"/>
      <c r="AA359" t="b">
        <f>INT(No.4＿区画状況一覧!E356)=INT(No.5＿契約者【データ】!E355)</f>
        <v>1</v>
      </c>
    </row>
    <row r="360" spans="1:27" ht="18" customHeight="1">
      <c r="A360" s="67"/>
      <c r="B360" s="49">
        <f t="shared" si="26"/>
        <v>354</v>
      </c>
      <c r="C360" s="73" t="str">
        <f>"'"&amp;プロジェクトデータ!$C$4&amp;"'"</f>
        <v>'80001'</v>
      </c>
      <c r="D360" s="42" t="str">
        <f>"'"&amp;TRIM(No.4＿区画状況一覧!E357)&amp;"'"</f>
        <v>''</v>
      </c>
      <c r="E360" s="78" t="s">
        <v>448</v>
      </c>
      <c r="F360" s="74" t="s">
        <v>497</v>
      </c>
      <c r="G360" s="74" t="s">
        <v>497</v>
      </c>
      <c r="H360" s="79" t="str">
        <f>"'"&amp;IF(No.4＿区画状況一覧!K357="","",TRIM(No.4＿区画状況一覧!K357))&amp;"'"</f>
        <v>''</v>
      </c>
      <c r="I360" s="79" t="str">
        <f>"'"&amp;IF(No.4＿区画状況一覧!L357="","",TRIM(No.4＿区画状況一覧!L357))&amp;"'"</f>
        <v>''</v>
      </c>
      <c r="J360" s="79" t="str">
        <f>"'"&amp;IF(No.4＿区画状況一覧!I357="","",TRIM(No.4＿区画状況一覧!I357))&amp;"'"</f>
        <v>''</v>
      </c>
      <c r="K360" s="79" t="str">
        <f>"'"&amp;IF(No.4＿区画状況一覧!J357="","",TRIM(No.4＿区画状況一覧!J357))&amp;"'"</f>
        <v>''</v>
      </c>
      <c r="L360" s="42" t="str">
        <f>"'"&amp;IF(No.5＿契約者【データ】!AK356="",0,1)&amp;"'"</f>
        <v>'0'</v>
      </c>
      <c r="M360" s="78" t="str">
        <f>"'"&amp;IF(No.5＿契約者【データ】!AG356="","",IF(No.5＿契約者【データ】!E356=No.5＿契約者【データ】!AG356,"",No.5＿契約者【データ】!E356))&amp;"'"</f>
        <v>''</v>
      </c>
      <c r="N360" s="74" t="s">
        <v>497</v>
      </c>
      <c r="O360" s="49" t="str">
        <f t="shared" si="27"/>
        <v>'COMMON'</v>
      </c>
      <c r="P360" s="69" t="s">
        <v>449</v>
      </c>
      <c r="Q360" s="49" t="str">
        <f t="shared" si="28"/>
        <v>'COMMON'</v>
      </c>
      <c r="R360" s="49" t="str">
        <f t="shared" si="28"/>
        <v>'COMMON'</v>
      </c>
      <c r="S360" s="69" t="s">
        <v>449</v>
      </c>
      <c r="T360" s="49" t="str">
        <f t="shared" si="29"/>
        <v>'COMMON'</v>
      </c>
      <c r="U360" s="67"/>
      <c r="W360" s="70" t="str">
        <f t="shared" si="30"/>
        <v/>
      </c>
      <c r="X360" s="67"/>
      <c r="Y360" s="67"/>
      <c r="Z360" s="67"/>
      <c r="AA360" t="b">
        <f>INT(No.4＿区画状況一覧!E357)=INT(No.5＿契約者【データ】!E356)</f>
        <v>1</v>
      </c>
    </row>
    <row r="361" spans="1:27" ht="18" customHeight="1">
      <c r="A361" s="67"/>
      <c r="B361" s="49">
        <f t="shared" si="26"/>
        <v>355</v>
      </c>
      <c r="C361" s="73" t="str">
        <f>"'"&amp;プロジェクトデータ!$C$4&amp;"'"</f>
        <v>'80001'</v>
      </c>
      <c r="D361" s="42" t="str">
        <f>"'"&amp;TRIM(No.4＿区画状況一覧!E358)&amp;"'"</f>
        <v>''</v>
      </c>
      <c r="E361" s="78" t="s">
        <v>448</v>
      </c>
      <c r="F361" s="74" t="s">
        <v>497</v>
      </c>
      <c r="G361" s="74" t="s">
        <v>497</v>
      </c>
      <c r="H361" s="79" t="str">
        <f>"'"&amp;IF(No.4＿区画状況一覧!K358="","",TRIM(No.4＿区画状況一覧!K358))&amp;"'"</f>
        <v>''</v>
      </c>
      <c r="I361" s="79" t="str">
        <f>"'"&amp;IF(No.4＿区画状況一覧!L358="","",TRIM(No.4＿区画状況一覧!L358))&amp;"'"</f>
        <v>''</v>
      </c>
      <c r="J361" s="79" t="str">
        <f>"'"&amp;IF(No.4＿区画状況一覧!I358="","",TRIM(No.4＿区画状況一覧!I358))&amp;"'"</f>
        <v>''</v>
      </c>
      <c r="K361" s="79" t="str">
        <f>"'"&amp;IF(No.4＿区画状況一覧!J358="","",TRIM(No.4＿区画状況一覧!J358))&amp;"'"</f>
        <v>''</v>
      </c>
      <c r="L361" s="42" t="str">
        <f>"'"&amp;IF(No.5＿契約者【データ】!AK357="",0,1)&amp;"'"</f>
        <v>'0'</v>
      </c>
      <c r="M361" s="78" t="str">
        <f>"'"&amp;IF(No.5＿契約者【データ】!AG357="","",IF(No.5＿契約者【データ】!E357=No.5＿契約者【データ】!AG357,"",No.5＿契約者【データ】!E357))&amp;"'"</f>
        <v>''</v>
      </c>
      <c r="N361" s="74" t="s">
        <v>497</v>
      </c>
      <c r="O361" s="49" t="str">
        <f t="shared" si="27"/>
        <v>'COMMON'</v>
      </c>
      <c r="P361" s="69" t="s">
        <v>449</v>
      </c>
      <c r="Q361" s="49" t="str">
        <f t="shared" si="28"/>
        <v>'COMMON'</v>
      </c>
      <c r="R361" s="49" t="str">
        <f t="shared" si="28"/>
        <v>'COMMON'</v>
      </c>
      <c r="S361" s="69" t="s">
        <v>449</v>
      </c>
      <c r="T361" s="49" t="str">
        <f t="shared" si="29"/>
        <v>'COMMON'</v>
      </c>
      <c r="U361" s="67"/>
      <c r="W361" s="70" t="str">
        <f t="shared" si="30"/>
        <v/>
      </c>
      <c r="X361" s="67"/>
      <c r="Y361" s="67"/>
      <c r="Z361" s="67"/>
      <c r="AA361" t="b">
        <f>INT(No.4＿区画状況一覧!E358)=INT(No.5＿契約者【データ】!E357)</f>
        <v>1</v>
      </c>
    </row>
    <row r="362" spans="1:27" ht="18" customHeight="1">
      <c r="A362" s="67"/>
      <c r="B362" s="49">
        <f t="shared" si="26"/>
        <v>356</v>
      </c>
      <c r="C362" s="73" t="str">
        <f>"'"&amp;プロジェクトデータ!$C$4&amp;"'"</f>
        <v>'80001'</v>
      </c>
      <c r="D362" s="42" t="str">
        <f>"'"&amp;TRIM(No.4＿区画状況一覧!E359)&amp;"'"</f>
        <v>''</v>
      </c>
      <c r="E362" s="78" t="s">
        <v>448</v>
      </c>
      <c r="F362" s="74" t="s">
        <v>497</v>
      </c>
      <c r="G362" s="74" t="s">
        <v>497</v>
      </c>
      <c r="H362" s="79" t="str">
        <f>"'"&amp;IF(No.4＿区画状況一覧!K359="","",TRIM(No.4＿区画状況一覧!K359))&amp;"'"</f>
        <v>''</v>
      </c>
      <c r="I362" s="79" t="str">
        <f>"'"&amp;IF(No.4＿区画状況一覧!L359="","",TRIM(No.4＿区画状況一覧!L359))&amp;"'"</f>
        <v>''</v>
      </c>
      <c r="J362" s="79" t="str">
        <f>"'"&amp;IF(No.4＿区画状況一覧!I359="","",TRIM(No.4＿区画状況一覧!I359))&amp;"'"</f>
        <v>''</v>
      </c>
      <c r="K362" s="79" t="str">
        <f>"'"&amp;IF(No.4＿区画状況一覧!J359="","",TRIM(No.4＿区画状況一覧!J359))&amp;"'"</f>
        <v>''</v>
      </c>
      <c r="L362" s="42" t="str">
        <f>"'"&amp;IF(No.5＿契約者【データ】!AK358="",0,1)&amp;"'"</f>
        <v>'0'</v>
      </c>
      <c r="M362" s="78" t="str">
        <f>"'"&amp;IF(No.5＿契約者【データ】!AG358="","",IF(No.5＿契約者【データ】!E358=No.5＿契約者【データ】!AG358,"",No.5＿契約者【データ】!E358))&amp;"'"</f>
        <v>''</v>
      </c>
      <c r="N362" s="74" t="s">
        <v>497</v>
      </c>
      <c r="O362" s="49" t="str">
        <f t="shared" si="27"/>
        <v>'COMMON'</v>
      </c>
      <c r="P362" s="69" t="s">
        <v>449</v>
      </c>
      <c r="Q362" s="49" t="str">
        <f t="shared" si="28"/>
        <v>'COMMON'</v>
      </c>
      <c r="R362" s="49" t="str">
        <f t="shared" si="28"/>
        <v>'COMMON'</v>
      </c>
      <c r="S362" s="69" t="s">
        <v>449</v>
      </c>
      <c r="T362" s="49" t="str">
        <f t="shared" si="29"/>
        <v>'COMMON'</v>
      </c>
      <c r="U362" s="67"/>
      <c r="W362" s="70" t="str">
        <f t="shared" si="30"/>
        <v/>
      </c>
      <c r="X362" s="67"/>
      <c r="Y362" s="67"/>
      <c r="Z362" s="67"/>
      <c r="AA362" t="b">
        <f>INT(No.4＿区画状況一覧!E359)=INT(No.5＿契約者【データ】!E358)</f>
        <v>1</v>
      </c>
    </row>
    <row r="363" spans="1:27" ht="18" customHeight="1">
      <c r="A363" s="67"/>
      <c r="B363" s="49">
        <f t="shared" si="26"/>
        <v>357</v>
      </c>
      <c r="C363" s="73" t="str">
        <f>"'"&amp;プロジェクトデータ!$C$4&amp;"'"</f>
        <v>'80001'</v>
      </c>
      <c r="D363" s="42" t="str">
        <f>"'"&amp;TRIM(No.4＿区画状況一覧!E360)&amp;"'"</f>
        <v>''</v>
      </c>
      <c r="E363" s="78" t="s">
        <v>448</v>
      </c>
      <c r="F363" s="74" t="s">
        <v>497</v>
      </c>
      <c r="G363" s="74" t="s">
        <v>497</v>
      </c>
      <c r="H363" s="79" t="str">
        <f>"'"&amp;IF(No.4＿区画状況一覧!K360="","",TRIM(No.4＿区画状況一覧!K360))&amp;"'"</f>
        <v>''</v>
      </c>
      <c r="I363" s="79" t="str">
        <f>"'"&amp;IF(No.4＿区画状況一覧!L360="","",TRIM(No.4＿区画状況一覧!L360))&amp;"'"</f>
        <v>''</v>
      </c>
      <c r="J363" s="79" t="str">
        <f>"'"&amp;IF(No.4＿区画状況一覧!I360="","",TRIM(No.4＿区画状況一覧!I360))&amp;"'"</f>
        <v>''</v>
      </c>
      <c r="K363" s="79" t="str">
        <f>"'"&amp;IF(No.4＿区画状況一覧!J360="","",TRIM(No.4＿区画状況一覧!J360))&amp;"'"</f>
        <v>''</v>
      </c>
      <c r="L363" s="42" t="str">
        <f>"'"&amp;IF(No.5＿契約者【データ】!AK359="",0,1)&amp;"'"</f>
        <v>'0'</v>
      </c>
      <c r="M363" s="78" t="str">
        <f>"'"&amp;IF(No.5＿契約者【データ】!AG359="","",IF(No.5＿契約者【データ】!E359=No.5＿契約者【データ】!AG359,"",No.5＿契約者【データ】!E359))&amp;"'"</f>
        <v>''</v>
      </c>
      <c r="N363" s="74" t="s">
        <v>497</v>
      </c>
      <c r="O363" s="49" t="str">
        <f t="shared" si="27"/>
        <v>'COMMON'</v>
      </c>
      <c r="P363" s="69" t="s">
        <v>449</v>
      </c>
      <c r="Q363" s="49" t="str">
        <f t="shared" si="28"/>
        <v>'COMMON'</v>
      </c>
      <c r="R363" s="49" t="str">
        <f t="shared" si="28"/>
        <v>'COMMON'</v>
      </c>
      <c r="S363" s="69" t="s">
        <v>449</v>
      </c>
      <c r="T363" s="49" t="str">
        <f t="shared" si="29"/>
        <v>'COMMON'</v>
      </c>
      <c r="U363" s="67"/>
      <c r="W363" s="70" t="str">
        <f t="shared" si="30"/>
        <v/>
      </c>
      <c r="X363" s="67"/>
      <c r="Y363" s="67"/>
      <c r="Z363" s="67"/>
      <c r="AA363" t="b">
        <f>INT(No.4＿区画状況一覧!E360)=INT(No.5＿契約者【データ】!E359)</f>
        <v>1</v>
      </c>
    </row>
    <row r="364" spans="1:27" ht="18" customHeight="1">
      <c r="A364" s="67"/>
      <c r="B364" s="49">
        <f t="shared" si="26"/>
        <v>358</v>
      </c>
      <c r="C364" s="73" t="str">
        <f>"'"&amp;プロジェクトデータ!$C$4&amp;"'"</f>
        <v>'80001'</v>
      </c>
      <c r="D364" s="42" t="str">
        <f>"'"&amp;TRIM(No.4＿区画状況一覧!E361)&amp;"'"</f>
        <v>''</v>
      </c>
      <c r="E364" s="78" t="s">
        <v>448</v>
      </c>
      <c r="F364" s="74" t="s">
        <v>497</v>
      </c>
      <c r="G364" s="74" t="s">
        <v>497</v>
      </c>
      <c r="H364" s="79" t="str">
        <f>"'"&amp;IF(No.4＿区画状況一覧!K361="","",TRIM(No.4＿区画状況一覧!K361))&amp;"'"</f>
        <v>''</v>
      </c>
      <c r="I364" s="79" t="str">
        <f>"'"&amp;IF(No.4＿区画状況一覧!L361="","",TRIM(No.4＿区画状況一覧!L361))&amp;"'"</f>
        <v>''</v>
      </c>
      <c r="J364" s="79" t="str">
        <f>"'"&amp;IF(No.4＿区画状況一覧!I361="","",TRIM(No.4＿区画状況一覧!I361))&amp;"'"</f>
        <v>''</v>
      </c>
      <c r="K364" s="79" t="str">
        <f>"'"&amp;IF(No.4＿区画状況一覧!J361="","",TRIM(No.4＿区画状況一覧!J361))&amp;"'"</f>
        <v>''</v>
      </c>
      <c r="L364" s="42" t="str">
        <f>"'"&amp;IF(No.5＿契約者【データ】!AK360="",0,1)&amp;"'"</f>
        <v>'0'</v>
      </c>
      <c r="M364" s="78" t="str">
        <f>"'"&amp;IF(No.5＿契約者【データ】!AG360="","",IF(No.5＿契約者【データ】!E360=No.5＿契約者【データ】!AG360,"",No.5＿契約者【データ】!E360))&amp;"'"</f>
        <v>''</v>
      </c>
      <c r="N364" s="74" t="s">
        <v>497</v>
      </c>
      <c r="O364" s="49" t="str">
        <f t="shared" si="27"/>
        <v>'COMMON'</v>
      </c>
      <c r="P364" s="69" t="s">
        <v>449</v>
      </c>
      <c r="Q364" s="49" t="str">
        <f t="shared" si="28"/>
        <v>'COMMON'</v>
      </c>
      <c r="R364" s="49" t="str">
        <f t="shared" si="28"/>
        <v>'COMMON'</v>
      </c>
      <c r="S364" s="69" t="s">
        <v>449</v>
      </c>
      <c r="T364" s="49" t="str">
        <f t="shared" si="29"/>
        <v>'COMMON'</v>
      </c>
      <c r="U364" s="67"/>
      <c r="W364" s="70" t="str">
        <f t="shared" si="30"/>
        <v/>
      </c>
      <c r="X364" s="67"/>
      <c r="Y364" s="67"/>
      <c r="Z364" s="67"/>
      <c r="AA364" t="b">
        <f>INT(No.4＿区画状況一覧!E361)=INT(No.5＿契約者【データ】!E360)</f>
        <v>1</v>
      </c>
    </row>
    <row r="365" spans="1:27" ht="18" customHeight="1">
      <c r="A365" s="67"/>
      <c r="B365" s="49">
        <f t="shared" si="26"/>
        <v>359</v>
      </c>
      <c r="C365" s="73" t="str">
        <f>"'"&amp;プロジェクトデータ!$C$4&amp;"'"</f>
        <v>'80001'</v>
      </c>
      <c r="D365" s="42" t="str">
        <f>"'"&amp;TRIM(No.4＿区画状況一覧!E362)&amp;"'"</f>
        <v>''</v>
      </c>
      <c r="E365" s="78" t="s">
        <v>448</v>
      </c>
      <c r="F365" s="74" t="s">
        <v>497</v>
      </c>
      <c r="G365" s="74" t="s">
        <v>497</v>
      </c>
      <c r="H365" s="79" t="str">
        <f>"'"&amp;IF(No.4＿区画状況一覧!K362="","",TRIM(No.4＿区画状況一覧!K362))&amp;"'"</f>
        <v>''</v>
      </c>
      <c r="I365" s="79" t="str">
        <f>"'"&amp;IF(No.4＿区画状況一覧!L362="","",TRIM(No.4＿区画状況一覧!L362))&amp;"'"</f>
        <v>''</v>
      </c>
      <c r="J365" s="79" t="str">
        <f>"'"&amp;IF(No.4＿区画状況一覧!I362="","",TRIM(No.4＿区画状況一覧!I362))&amp;"'"</f>
        <v>''</v>
      </c>
      <c r="K365" s="79" t="str">
        <f>"'"&amp;IF(No.4＿区画状況一覧!J362="","",TRIM(No.4＿区画状況一覧!J362))&amp;"'"</f>
        <v>''</v>
      </c>
      <c r="L365" s="42" t="str">
        <f>"'"&amp;IF(No.5＿契約者【データ】!AK361="",0,1)&amp;"'"</f>
        <v>'0'</v>
      </c>
      <c r="M365" s="78" t="str">
        <f>"'"&amp;IF(No.5＿契約者【データ】!AG361="","",IF(No.5＿契約者【データ】!E361=No.5＿契約者【データ】!AG361,"",No.5＿契約者【データ】!E361))&amp;"'"</f>
        <v>''</v>
      </c>
      <c r="N365" s="74" t="s">
        <v>497</v>
      </c>
      <c r="O365" s="49" t="str">
        <f t="shared" si="27"/>
        <v>'COMMON'</v>
      </c>
      <c r="P365" s="69" t="s">
        <v>449</v>
      </c>
      <c r="Q365" s="49" t="str">
        <f t="shared" si="28"/>
        <v>'COMMON'</v>
      </c>
      <c r="R365" s="49" t="str">
        <f t="shared" si="28"/>
        <v>'COMMON'</v>
      </c>
      <c r="S365" s="69" t="s">
        <v>449</v>
      </c>
      <c r="T365" s="49" t="str">
        <f t="shared" si="29"/>
        <v>'COMMON'</v>
      </c>
      <c r="U365" s="67"/>
      <c r="W365" s="70" t="str">
        <f t="shared" si="30"/>
        <v/>
      </c>
      <c r="X365" s="67"/>
      <c r="Y365" s="67"/>
      <c r="Z365" s="67"/>
      <c r="AA365" t="b">
        <f>INT(No.4＿区画状況一覧!E362)=INT(No.5＿契約者【データ】!E361)</f>
        <v>1</v>
      </c>
    </row>
    <row r="366" spans="1:27" ht="18" customHeight="1">
      <c r="A366" s="67"/>
      <c r="B366" s="49">
        <f t="shared" si="26"/>
        <v>360</v>
      </c>
      <c r="C366" s="73" t="str">
        <f>"'"&amp;プロジェクトデータ!$C$4&amp;"'"</f>
        <v>'80001'</v>
      </c>
      <c r="D366" s="42" t="str">
        <f>"'"&amp;TRIM(No.4＿区画状況一覧!E363)&amp;"'"</f>
        <v>''</v>
      </c>
      <c r="E366" s="78" t="s">
        <v>448</v>
      </c>
      <c r="F366" s="74" t="s">
        <v>497</v>
      </c>
      <c r="G366" s="74" t="s">
        <v>497</v>
      </c>
      <c r="H366" s="79" t="str">
        <f>"'"&amp;IF(No.4＿区画状況一覧!K363="","",TRIM(No.4＿区画状況一覧!K363))&amp;"'"</f>
        <v>''</v>
      </c>
      <c r="I366" s="79" t="str">
        <f>"'"&amp;IF(No.4＿区画状況一覧!L363="","",TRIM(No.4＿区画状況一覧!L363))&amp;"'"</f>
        <v>''</v>
      </c>
      <c r="J366" s="79" t="str">
        <f>"'"&amp;IF(No.4＿区画状況一覧!I363="","",TRIM(No.4＿区画状況一覧!I363))&amp;"'"</f>
        <v>''</v>
      </c>
      <c r="K366" s="79" t="str">
        <f>"'"&amp;IF(No.4＿区画状況一覧!J363="","",TRIM(No.4＿区画状況一覧!J363))&amp;"'"</f>
        <v>''</v>
      </c>
      <c r="L366" s="42" t="str">
        <f>"'"&amp;IF(No.5＿契約者【データ】!AK362="",0,1)&amp;"'"</f>
        <v>'0'</v>
      </c>
      <c r="M366" s="78" t="str">
        <f>"'"&amp;IF(No.5＿契約者【データ】!AG362="","",IF(No.5＿契約者【データ】!E362=No.5＿契約者【データ】!AG362,"",No.5＿契約者【データ】!E362))&amp;"'"</f>
        <v>''</v>
      </c>
      <c r="N366" s="74" t="s">
        <v>497</v>
      </c>
      <c r="O366" s="49" t="str">
        <f t="shared" si="27"/>
        <v>'COMMON'</v>
      </c>
      <c r="P366" s="69" t="s">
        <v>449</v>
      </c>
      <c r="Q366" s="49" t="str">
        <f t="shared" si="28"/>
        <v>'COMMON'</v>
      </c>
      <c r="R366" s="49" t="str">
        <f t="shared" si="28"/>
        <v>'COMMON'</v>
      </c>
      <c r="S366" s="69" t="s">
        <v>449</v>
      </c>
      <c r="T366" s="49" t="str">
        <f t="shared" si="29"/>
        <v>'COMMON'</v>
      </c>
      <c r="U366" s="67"/>
      <c r="W366" s="70" t="str">
        <f t="shared" si="30"/>
        <v/>
      </c>
      <c r="X366" s="67"/>
      <c r="Y366" s="67"/>
      <c r="Z366" s="67"/>
      <c r="AA366" t="b">
        <f>INT(No.4＿区画状況一覧!E363)=INT(No.5＿契約者【データ】!E362)</f>
        <v>1</v>
      </c>
    </row>
    <row r="367" spans="1:27" ht="18" customHeight="1">
      <c r="A367" s="67"/>
      <c r="B367" s="49">
        <f t="shared" si="26"/>
        <v>361</v>
      </c>
      <c r="C367" s="73" t="str">
        <f>"'"&amp;プロジェクトデータ!$C$4&amp;"'"</f>
        <v>'80001'</v>
      </c>
      <c r="D367" s="42" t="str">
        <f>"'"&amp;TRIM(No.4＿区画状況一覧!E364)&amp;"'"</f>
        <v>''</v>
      </c>
      <c r="E367" s="78" t="s">
        <v>448</v>
      </c>
      <c r="F367" s="74" t="s">
        <v>497</v>
      </c>
      <c r="G367" s="74" t="s">
        <v>497</v>
      </c>
      <c r="H367" s="79" t="str">
        <f>"'"&amp;IF(No.4＿区画状況一覧!K364="","",TRIM(No.4＿区画状況一覧!K364))&amp;"'"</f>
        <v>''</v>
      </c>
      <c r="I367" s="79" t="str">
        <f>"'"&amp;IF(No.4＿区画状況一覧!L364="","",TRIM(No.4＿区画状況一覧!L364))&amp;"'"</f>
        <v>''</v>
      </c>
      <c r="J367" s="79" t="str">
        <f>"'"&amp;IF(No.4＿区画状況一覧!I364="","",TRIM(No.4＿区画状況一覧!I364))&amp;"'"</f>
        <v>''</v>
      </c>
      <c r="K367" s="79" t="str">
        <f>"'"&amp;IF(No.4＿区画状況一覧!J364="","",TRIM(No.4＿区画状況一覧!J364))&amp;"'"</f>
        <v>''</v>
      </c>
      <c r="L367" s="42" t="str">
        <f>"'"&amp;IF(No.5＿契約者【データ】!AK363="",0,1)&amp;"'"</f>
        <v>'0'</v>
      </c>
      <c r="M367" s="78" t="str">
        <f>"'"&amp;IF(No.5＿契約者【データ】!AG363="","",IF(No.5＿契約者【データ】!E363=No.5＿契約者【データ】!AG363,"",No.5＿契約者【データ】!E363))&amp;"'"</f>
        <v>''</v>
      </c>
      <c r="N367" s="74" t="s">
        <v>497</v>
      </c>
      <c r="O367" s="49" t="str">
        <f t="shared" si="27"/>
        <v>'COMMON'</v>
      </c>
      <c r="P367" s="69" t="s">
        <v>449</v>
      </c>
      <c r="Q367" s="49" t="str">
        <f t="shared" si="28"/>
        <v>'COMMON'</v>
      </c>
      <c r="R367" s="49" t="str">
        <f t="shared" si="28"/>
        <v>'COMMON'</v>
      </c>
      <c r="S367" s="69" t="s">
        <v>449</v>
      </c>
      <c r="T367" s="49" t="str">
        <f t="shared" si="29"/>
        <v>'COMMON'</v>
      </c>
      <c r="U367" s="67"/>
      <c r="W367" s="70" t="str">
        <f t="shared" si="30"/>
        <v/>
      </c>
      <c r="X367" s="67"/>
      <c r="Y367" s="67"/>
      <c r="Z367" s="67"/>
      <c r="AA367" t="b">
        <f>INT(No.4＿区画状況一覧!E364)=INT(No.5＿契約者【データ】!E363)</f>
        <v>1</v>
      </c>
    </row>
    <row r="368" spans="1:27" ht="18" customHeight="1">
      <c r="A368" s="67"/>
      <c r="B368" s="49">
        <f t="shared" si="26"/>
        <v>362</v>
      </c>
      <c r="C368" s="73" t="str">
        <f>"'"&amp;プロジェクトデータ!$C$4&amp;"'"</f>
        <v>'80001'</v>
      </c>
      <c r="D368" s="42" t="str">
        <f>"'"&amp;TRIM(No.4＿区画状況一覧!E365)&amp;"'"</f>
        <v>''</v>
      </c>
      <c r="E368" s="78" t="s">
        <v>448</v>
      </c>
      <c r="F368" s="74" t="s">
        <v>497</v>
      </c>
      <c r="G368" s="74" t="s">
        <v>497</v>
      </c>
      <c r="H368" s="79" t="str">
        <f>"'"&amp;IF(No.4＿区画状況一覧!K365="","",TRIM(No.4＿区画状況一覧!K365))&amp;"'"</f>
        <v>''</v>
      </c>
      <c r="I368" s="79" t="str">
        <f>"'"&amp;IF(No.4＿区画状況一覧!L365="","",TRIM(No.4＿区画状況一覧!L365))&amp;"'"</f>
        <v>''</v>
      </c>
      <c r="J368" s="79" t="str">
        <f>"'"&amp;IF(No.4＿区画状況一覧!I365="","",TRIM(No.4＿区画状況一覧!I365))&amp;"'"</f>
        <v>''</v>
      </c>
      <c r="K368" s="79" t="str">
        <f>"'"&amp;IF(No.4＿区画状況一覧!J365="","",TRIM(No.4＿区画状況一覧!J365))&amp;"'"</f>
        <v>''</v>
      </c>
      <c r="L368" s="42" t="str">
        <f>"'"&amp;IF(No.5＿契約者【データ】!AK364="",0,1)&amp;"'"</f>
        <v>'0'</v>
      </c>
      <c r="M368" s="78" t="str">
        <f>"'"&amp;IF(No.5＿契約者【データ】!AG364="","",IF(No.5＿契約者【データ】!E364=No.5＿契約者【データ】!AG364,"",No.5＿契約者【データ】!E364))&amp;"'"</f>
        <v>''</v>
      </c>
      <c r="N368" s="74" t="s">
        <v>497</v>
      </c>
      <c r="O368" s="49" t="str">
        <f t="shared" si="27"/>
        <v>'COMMON'</v>
      </c>
      <c r="P368" s="69" t="s">
        <v>449</v>
      </c>
      <c r="Q368" s="49" t="str">
        <f t="shared" si="28"/>
        <v>'COMMON'</v>
      </c>
      <c r="R368" s="49" t="str">
        <f t="shared" si="28"/>
        <v>'COMMON'</v>
      </c>
      <c r="S368" s="69" t="s">
        <v>449</v>
      </c>
      <c r="T368" s="49" t="str">
        <f t="shared" si="29"/>
        <v>'COMMON'</v>
      </c>
      <c r="U368" s="67"/>
      <c r="W368" s="70" t="str">
        <f t="shared" si="30"/>
        <v/>
      </c>
      <c r="X368" s="67"/>
      <c r="Y368" s="67"/>
      <c r="Z368" s="67"/>
      <c r="AA368" t="b">
        <f>INT(No.4＿区画状況一覧!E365)=INT(No.5＿契約者【データ】!E364)</f>
        <v>1</v>
      </c>
    </row>
    <row r="369" spans="1:27" ht="18" customHeight="1">
      <c r="A369" s="67"/>
      <c r="B369" s="49">
        <f t="shared" si="26"/>
        <v>363</v>
      </c>
      <c r="C369" s="73" t="str">
        <f>"'"&amp;プロジェクトデータ!$C$4&amp;"'"</f>
        <v>'80001'</v>
      </c>
      <c r="D369" s="42" t="str">
        <f>"'"&amp;TRIM(No.4＿区画状況一覧!E366)&amp;"'"</f>
        <v>''</v>
      </c>
      <c r="E369" s="78" t="s">
        <v>448</v>
      </c>
      <c r="F369" s="74" t="s">
        <v>497</v>
      </c>
      <c r="G369" s="74" t="s">
        <v>497</v>
      </c>
      <c r="H369" s="79" t="str">
        <f>"'"&amp;IF(No.4＿区画状況一覧!K366="","",TRIM(No.4＿区画状況一覧!K366))&amp;"'"</f>
        <v>''</v>
      </c>
      <c r="I369" s="79" t="str">
        <f>"'"&amp;IF(No.4＿区画状況一覧!L366="","",TRIM(No.4＿区画状況一覧!L366))&amp;"'"</f>
        <v>''</v>
      </c>
      <c r="J369" s="79" t="str">
        <f>"'"&amp;IF(No.4＿区画状況一覧!I366="","",TRIM(No.4＿区画状況一覧!I366))&amp;"'"</f>
        <v>''</v>
      </c>
      <c r="K369" s="79" t="str">
        <f>"'"&amp;IF(No.4＿区画状況一覧!J366="","",TRIM(No.4＿区画状況一覧!J366))&amp;"'"</f>
        <v>''</v>
      </c>
      <c r="L369" s="42" t="str">
        <f>"'"&amp;IF(No.5＿契約者【データ】!AK365="",0,1)&amp;"'"</f>
        <v>'0'</v>
      </c>
      <c r="M369" s="78" t="str">
        <f>"'"&amp;IF(No.5＿契約者【データ】!AG365="","",IF(No.5＿契約者【データ】!E365=No.5＿契約者【データ】!AG365,"",No.5＿契約者【データ】!E365))&amp;"'"</f>
        <v>''</v>
      </c>
      <c r="N369" s="74" t="s">
        <v>497</v>
      </c>
      <c r="O369" s="49" t="str">
        <f t="shared" si="27"/>
        <v>'COMMON'</v>
      </c>
      <c r="P369" s="69" t="s">
        <v>449</v>
      </c>
      <c r="Q369" s="49" t="str">
        <f t="shared" si="28"/>
        <v>'COMMON'</v>
      </c>
      <c r="R369" s="49" t="str">
        <f t="shared" si="28"/>
        <v>'COMMON'</v>
      </c>
      <c r="S369" s="69" t="s">
        <v>449</v>
      </c>
      <c r="T369" s="49" t="str">
        <f t="shared" si="29"/>
        <v>'COMMON'</v>
      </c>
      <c r="U369" s="67"/>
      <c r="W369" s="70" t="str">
        <f t="shared" si="30"/>
        <v/>
      </c>
      <c r="X369" s="67"/>
      <c r="Y369" s="67"/>
      <c r="Z369" s="67"/>
      <c r="AA369" t="b">
        <f>INT(No.4＿区画状況一覧!E366)=INT(No.5＿契約者【データ】!E365)</f>
        <v>1</v>
      </c>
    </row>
    <row r="370" spans="1:27" ht="18" customHeight="1">
      <c r="A370" s="67"/>
      <c r="B370" s="49">
        <f t="shared" si="26"/>
        <v>364</v>
      </c>
      <c r="C370" s="73" t="str">
        <f>"'"&amp;プロジェクトデータ!$C$4&amp;"'"</f>
        <v>'80001'</v>
      </c>
      <c r="D370" s="42" t="str">
        <f>"'"&amp;TRIM(No.4＿区画状況一覧!E367)&amp;"'"</f>
        <v>''</v>
      </c>
      <c r="E370" s="78" t="s">
        <v>448</v>
      </c>
      <c r="F370" s="74" t="s">
        <v>497</v>
      </c>
      <c r="G370" s="74" t="s">
        <v>497</v>
      </c>
      <c r="H370" s="79" t="str">
        <f>"'"&amp;IF(No.4＿区画状況一覧!K367="","",TRIM(No.4＿区画状況一覧!K367))&amp;"'"</f>
        <v>''</v>
      </c>
      <c r="I370" s="79" t="str">
        <f>"'"&amp;IF(No.4＿区画状況一覧!L367="","",TRIM(No.4＿区画状況一覧!L367))&amp;"'"</f>
        <v>''</v>
      </c>
      <c r="J370" s="79" t="str">
        <f>"'"&amp;IF(No.4＿区画状況一覧!I367="","",TRIM(No.4＿区画状況一覧!I367))&amp;"'"</f>
        <v>''</v>
      </c>
      <c r="K370" s="79" t="str">
        <f>"'"&amp;IF(No.4＿区画状況一覧!J367="","",TRIM(No.4＿区画状況一覧!J367))&amp;"'"</f>
        <v>''</v>
      </c>
      <c r="L370" s="42" t="str">
        <f>"'"&amp;IF(No.5＿契約者【データ】!AK366="",0,1)&amp;"'"</f>
        <v>'0'</v>
      </c>
      <c r="M370" s="78" t="str">
        <f>"'"&amp;IF(No.5＿契約者【データ】!AG366="","",IF(No.5＿契約者【データ】!E366=No.5＿契約者【データ】!AG366,"",No.5＿契約者【データ】!E366))&amp;"'"</f>
        <v>''</v>
      </c>
      <c r="N370" s="74" t="s">
        <v>497</v>
      </c>
      <c r="O370" s="49" t="str">
        <f t="shared" si="27"/>
        <v>'COMMON'</v>
      </c>
      <c r="P370" s="69" t="s">
        <v>449</v>
      </c>
      <c r="Q370" s="49" t="str">
        <f t="shared" si="28"/>
        <v>'COMMON'</v>
      </c>
      <c r="R370" s="49" t="str">
        <f t="shared" si="28"/>
        <v>'COMMON'</v>
      </c>
      <c r="S370" s="69" t="s">
        <v>449</v>
      </c>
      <c r="T370" s="49" t="str">
        <f t="shared" si="29"/>
        <v>'COMMON'</v>
      </c>
      <c r="U370" s="67"/>
      <c r="W370" s="70" t="str">
        <f t="shared" si="30"/>
        <v/>
      </c>
      <c r="X370" s="67"/>
      <c r="Y370" s="67"/>
      <c r="Z370" s="67"/>
      <c r="AA370" t="b">
        <f>INT(No.4＿区画状況一覧!E367)=INT(No.5＿契約者【データ】!E366)</f>
        <v>1</v>
      </c>
    </row>
    <row r="371" spans="1:27" ht="18" customHeight="1">
      <c r="A371" s="67"/>
      <c r="B371" s="49">
        <f t="shared" si="26"/>
        <v>365</v>
      </c>
      <c r="C371" s="73" t="str">
        <f>"'"&amp;プロジェクトデータ!$C$4&amp;"'"</f>
        <v>'80001'</v>
      </c>
      <c r="D371" s="42" t="str">
        <f>"'"&amp;TRIM(No.4＿区画状況一覧!E368)&amp;"'"</f>
        <v>''</v>
      </c>
      <c r="E371" s="78" t="s">
        <v>448</v>
      </c>
      <c r="F371" s="74" t="s">
        <v>497</v>
      </c>
      <c r="G371" s="74" t="s">
        <v>497</v>
      </c>
      <c r="H371" s="79" t="str">
        <f>"'"&amp;IF(No.4＿区画状況一覧!K368="","",TRIM(No.4＿区画状況一覧!K368))&amp;"'"</f>
        <v>''</v>
      </c>
      <c r="I371" s="79" t="str">
        <f>"'"&amp;IF(No.4＿区画状況一覧!L368="","",TRIM(No.4＿区画状況一覧!L368))&amp;"'"</f>
        <v>''</v>
      </c>
      <c r="J371" s="79" t="str">
        <f>"'"&amp;IF(No.4＿区画状況一覧!I368="","",TRIM(No.4＿区画状況一覧!I368))&amp;"'"</f>
        <v>''</v>
      </c>
      <c r="K371" s="79" t="str">
        <f>"'"&amp;IF(No.4＿区画状況一覧!J368="","",TRIM(No.4＿区画状況一覧!J368))&amp;"'"</f>
        <v>''</v>
      </c>
      <c r="L371" s="42" t="str">
        <f>"'"&amp;IF(No.5＿契約者【データ】!AK367="",0,1)&amp;"'"</f>
        <v>'0'</v>
      </c>
      <c r="M371" s="78" t="str">
        <f>"'"&amp;IF(No.5＿契約者【データ】!AG367="","",IF(No.5＿契約者【データ】!E367=No.5＿契約者【データ】!AG367,"",No.5＿契約者【データ】!E367))&amp;"'"</f>
        <v>''</v>
      </c>
      <c r="N371" s="74" t="s">
        <v>497</v>
      </c>
      <c r="O371" s="49" t="str">
        <f t="shared" si="27"/>
        <v>'COMMON'</v>
      </c>
      <c r="P371" s="69" t="s">
        <v>449</v>
      </c>
      <c r="Q371" s="49" t="str">
        <f t="shared" si="28"/>
        <v>'COMMON'</v>
      </c>
      <c r="R371" s="49" t="str">
        <f t="shared" si="28"/>
        <v>'COMMON'</v>
      </c>
      <c r="S371" s="69" t="s">
        <v>449</v>
      </c>
      <c r="T371" s="49" t="str">
        <f t="shared" si="29"/>
        <v>'COMMON'</v>
      </c>
      <c r="U371" s="67"/>
      <c r="W371" s="70" t="str">
        <f t="shared" si="30"/>
        <v/>
      </c>
      <c r="X371" s="67"/>
      <c r="Y371" s="67"/>
      <c r="Z371" s="67"/>
      <c r="AA371" t="b">
        <f>INT(No.4＿区画状況一覧!E368)=INT(No.5＿契約者【データ】!E367)</f>
        <v>1</v>
      </c>
    </row>
    <row r="372" spans="1:27" ht="18" customHeight="1">
      <c r="A372" s="67"/>
      <c r="B372" s="49">
        <f t="shared" si="26"/>
        <v>366</v>
      </c>
      <c r="C372" s="73" t="str">
        <f>"'"&amp;プロジェクトデータ!$C$4&amp;"'"</f>
        <v>'80001'</v>
      </c>
      <c r="D372" s="42" t="str">
        <f>"'"&amp;TRIM(No.4＿区画状況一覧!E369)&amp;"'"</f>
        <v>''</v>
      </c>
      <c r="E372" s="78" t="s">
        <v>448</v>
      </c>
      <c r="F372" s="74" t="s">
        <v>497</v>
      </c>
      <c r="G372" s="74" t="s">
        <v>497</v>
      </c>
      <c r="H372" s="79" t="str">
        <f>"'"&amp;IF(No.4＿区画状況一覧!K369="","",TRIM(No.4＿区画状況一覧!K369))&amp;"'"</f>
        <v>''</v>
      </c>
      <c r="I372" s="79" t="str">
        <f>"'"&amp;IF(No.4＿区画状況一覧!L369="","",TRIM(No.4＿区画状況一覧!L369))&amp;"'"</f>
        <v>''</v>
      </c>
      <c r="J372" s="79" t="str">
        <f>"'"&amp;IF(No.4＿区画状況一覧!I369="","",TRIM(No.4＿区画状況一覧!I369))&amp;"'"</f>
        <v>''</v>
      </c>
      <c r="K372" s="79" t="str">
        <f>"'"&amp;IF(No.4＿区画状況一覧!J369="","",TRIM(No.4＿区画状況一覧!J369))&amp;"'"</f>
        <v>''</v>
      </c>
      <c r="L372" s="42" t="str">
        <f>"'"&amp;IF(No.5＿契約者【データ】!AK368="",0,1)&amp;"'"</f>
        <v>'0'</v>
      </c>
      <c r="M372" s="78" t="str">
        <f>"'"&amp;IF(No.5＿契約者【データ】!AG368="","",IF(No.5＿契約者【データ】!E368=No.5＿契約者【データ】!AG368,"",No.5＿契約者【データ】!E368))&amp;"'"</f>
        <v>''</v>
      </c>
      <c r="N372" s="74" t="s">
        <v>497</v>
      </c>
      <c r="O372" s="49" t="str">
        <f t="shared" si="27"/>
        <v>'COMMON'</v>
      </c>
      <c r="P372" s="69" t="s">
        <v>449</v>
      </c>
      <c r="Q372" s="49" t="str">
        <f t="shared" si="28"/>
        <v>'COMMON'</v>
      </c>
      <c r="R372" s="49" t="str">
        <f t="shared" si="28"/>
        <v>'COMMON'</v>
      </c>
      <c r="S372" s="69" t="s">
        <v>449</v>
      </c>
      <c r="T372" s="49" t="str">
        <f t="shared" si="29"/>
        <v>'COMMON'</v>
      </c>
      <c r="U372" s="67"/>
      <c r="W372" s="70" t="str">
        <f t="shared" si="30"/>
        <v/>
      </c>
      <c r="X372" s="67"/>
      <c r="Y372" s="67"/>
      <c r="Z372" s="67"/>
      <c r="AA372" t="b">
        <f>INT(No.4＿区画状況一覧!E369)=INT(No.5＿契約者【データ】!E368)</f>
        <v>1</v>
      </c>
    </row>
    <row r="373" spans="1:27" ht="18" customHeight="1">
      <c r="A373" s="67"/>
      <c r="B373" s="49">
        <f t="shared" si="26"/>
        <v>367</v>
      </c>
      <c r="C373" s="73" t="str">
        <f>"'"&amp;プロジェクトデータ!$C$4&amp;"'"</f>
        <v>'80001'</v>
      </c>
      <c r="D373" s="42" t="str">
        <f>"'"&amp;TRIM(No.4＿区画状況一覧!E370)&amp;"'"</f>
        <v>''</v>
      </c>
      <c r="E373" s="78" t="s">
        <v>448</v>
      </c>
      <c r="F373" s="74" t="s">
        <v>497</v>
      </c>
      <c r="G373" s="74" t="s">
        <v>497</v>
      </c>
      <c r="H373" s="79" t="str">
        <f>"'"&amp;IF(No.4＿区画状況一覧!K370="","",TRIM(No.4＿区画状況一覧!K370))&amp;"'"</f>
        <v>''</v>
      </c>
      <c r="I373" s="79" t="str">
        <f>"'"&amp;IF(No.4＿区画状況一覧!L370="","",TRIM(No.4＿区画状況一覧!L370))&amp;"'"</f>
        <v>''</v>
      </c>
      <c r="J373" s="79" t="str">
        <f>"'"&amp;IF(No.4＿区画状況一覧!I370="","",TRIM(No.4＿区画状況一覧!I370))&amp;"'"</f>
        <v>''</v>
      </c>
      <c r="K373" s="79" t="str">
        <f>"'"&amp;IF(No.4＿区画状況一覧!J370="","",TRIM(No.4＿区画状況一覧!J370))&amp;"'"</f>
        <v>''</v>
      </c>
      <c r="L373" s="42" t="str">
        <f>"'"&amp;IF(No.5＿契約者【データ】!AK369="",0,1)&amp;"'"</f>
        <v>'0'</v>
      </c>
      <c r="M373" s="78" t="str">
        <f>"'"&amp;IF(No.5＿契約者【データ】!AG369="","",IF(No.5＿契約者【データ】!E369=No.5＿契約者【データ】!AG369,"",No.5＿契約者【データ】!E369))&amp;"'"</f>
        <v>''</v>
      </c>
      <c r="N373" s="74" t="s">
        <v>497</v>
      </c>
      <c r="O373" s="49" t="str">
        <f t="shared" si="27"/>
        <v>'COMMON'</v>
      </c>
      <c r="P373" s="69" t="s">
        <v>449</v>
      </c>
      <c r="Q373" s="49" t="str">
        <f t="shared" si="28"/>
        <v>'COMMON'</v>
      </c>
      <c r="R373" s="49" t="str">
        <f t="shared" si="28"/>
        <v>'COMMON'</v>
      </c>
      <c r="S373" s="69" t="s">
        <v>449</v>
      </c>
      <c r="T373" s="49" t="str">
        <f t="shared" si="29"/>
        <v>'COMMON'</v>
      </c>
      <c r="U373" s="67"/>
      <c r="W373" s="70" t="str">
        <f t="shared" si="30"/>
        <v/>
      </c>
      <c r="X373" s="67"/>
      <c r="Y373" s="67"/>
      <c r="Z373" s="67"/>
      <c r="AA373" t="b">
        <f>INT(No.4＿区画状況一覧!E370)=INT(No.5＿契約者【データ】!E369)</f>
        <v>1</v>
      </c>
    </row>
    <row r="374" spans="1:27" ht="18" customHeight="1">
      <c r="A374" s="67"/>
      <c r="B374" s="49">
        <f t="shared" si="26"/>
        <v>368</v>
      </c>
      <c r="C374" s="73" t="str">
        <f>"'"&amp;プロジェクトデータ!$C$4&amp;"'"</f>
        <v>'80001'</v>
      </c>
      <c r="D374" s="42" t="str">
        <f>"'"&amp;TRIM(No.4＿区画状況一覧!E371)&amp;"'"</f>
        <v>''</v>
      </c>
      <c r="E374" s="78" t="s">
        <v>448</v>
      </c>
      <c r="F374" s="74" t="s">
        <v>497</v>
      </c>
      <c r="G374" s="74" t="s">
        <v>497</v>
      </c>
      <c r="H374" s="79" t="str">
        <f>"'"&amp;IF(No.4＿区画状況一覧!K371="","",TRIM(No.4＿区画状況一覧!K371))&amp;"'"</f>
        <v>''</v>
      </c>
      <c r="I374" s="79" t="str">
        <f>"'"&amp;IF(No.4＿区画状況一覧!L371="","",TRIM(No.4＿区画状況一覧!L371))&amp;"'"</f>
        <v>''</v>
      </c>
      <c r="J374" s="79" t="str">
        <f>"'"&amp;IF(No.4＿区画状況一覧!I371="","",TRIM(No.4＿区画状況一覧!I371))&amp;"'"</f>
        <v>''</v>
      </c>
      <c r="K374" s="79" t="str">
        <f>"'"&amp;IF(No.4＿区画状況一覧!J371="","",TRIM(No.4＿区画状況一覧!J371))&amp;"'"</f>
        <v>''</v>
      </c>
      <c r="L374" s="42" t="str">
        <f>"'"&amp;IF(No.5＿契約者【データ】!AK370="",0,1)&amp;"'"</f>
        <v>'0'</v>
      </c>
      <c r="M374" s="78" t="str">
        <f>"'"&amp;IF(No.5＿契約者【データ】!AG370="","",IF(No.5＿契約者【データ】!E370=No.5＿契約者【データ】!AG370,"",No.5＿契約者【データ】!E370))&amp;"'"</f>
        <v>''</v>
      </c>
      <c r="N374" s="74" t="s">
        <v>497</v>
      </c>
      <c r="O374" s="49" t="str">
        <f t="shared" si="27"/>
        <v>'COMMON'</v>
      </c>
      <c r="P374" s="69" t="s">
        <v>449</v>
      </c>
      <c r="Q374" s="49" t="str">
        <f t="shared" si="28"/>
        <v>'COMMON'</v>
      </c>
      <c r="R374" s="49" t="str">
        <f t="shared" si="28"/>
        <v>'COMMON'</v>
      </c>
      <c r="S374" s="69" t="s">
        <v>449</v>
      </c>
      <c r="T374" s="49" t="str">
        <f t="shared" si="29"/>
        <v>'COMMON'</v>
      </c>
      <c r="U374" s="67"/>
      <c r="W374" s="70" t="str">
        <f t="shared" si="30"/>
        <v/>
      </c>
      <c r="X374" s="67"/>
      <c r="Y374" s="67"/>
      <c r="Z374" s="67"/>
      <c r="AA374" t="b">
        <f>INT(No.4＿区画状況一覧!E371)=INT(No.5＿契約者【データ】!E370)</f>
        <v>1</v>
      </c>
    </row>
    <row r="375" spans="1:27" ht="18" customHeight="1">
      <c r="A375" s="67"/>
      <c r="B375" s="49">
        <f t="shared" si="26"/>
        <v>369</v>
      </c>
      <c r="C375" s="73" t="str">
        <f>"'"&amp;プロジェクトデータ!$C$4&amp;"'"</f>
        <v>'80001'</v>
      </c>
      <c r="D375" s="42" t="str">
        <f>"'"&amp;TRIM(No.4＿区画状況一覧!E372)&amp;"'"</f>
        <v>''</v>
      </c>
      <c r="E375" s="78" t="s">
        <v>448</v>
      </c>
      <c r="F375" s="74" t="s">
        <v>497</v>
      </c>
      <c r="G375" s="74" t="s">
        <v>497</v>
      </c>
      <c r="H375" s="79" t="str">
        <f>"'"&amp;IF(No.4＿区画状況一覧!K372="","",TRIM(No.4＿区画状況一覧!K372))&amp;"'"</f>
        <v>''</v>
      </c>
      <c r="I375" s="79" t="str">
        <f>"'"&amp;IF(No.4＿区画状況一覧!L372="","",TRIM(No.4＿区画状況一覧!L372))&amp;"'"</f>
        <v>''</v>
      </c>
      <c r="J375" s="79" t="str">
        <f>"'"&amp;IF(No.4＿区画状況一覧!I372="","",TRIM(No.4＿区画状況一覧!I372))&amp;"'"</f>
        <v>''</v>
      </c>
      <c r="K375" s="79" t="str">
        <f>"'"&amp;IF(No.4＿区画状況一覧!J372="","",TRIM(No.4＿区画状況一覧!J372))&amp;"'"</f>
        <v>''</v>
      </c>
      <c r="L375" s="42" t="str">
        <f>"'"&amp;IF(No.5＿契約者【データ】!AK371="",0,1)&amp;"'"</f>
        <v>'0'</v>
      </c>
      <c r="M375" s="78" t="str">
        <f>"'"&amp;IF(No.5＿契約者【データ】!AG371="","",IF(No.5＿契約者【データ】!E371=No.5＿契約者【データ】!AG371,"",No.5＿契約者【データ】!E371))&amp;"'"</f>
        <v>''</v>
      </c>
      <c r="N375" s="74" t="s">
        <v>497</v>
      </c>
      <c r="O375" s="49" t="str">
        <f t="shared" si="27"/>
        <v>'COMMON'</v>
      </c>
      <c r="P375" s="69" t="s">
        <v>449</v>
      </c>
      <c r="Q375" s="49" t="str">
        <f t="shared" si="28"/>
        <v>'COMMON'</v>
      </c>
      <c r="R375" s="49" t="str">
        <f t="shared" si="28"/>
        <v>'COMMON'</v>
      </c>
      <c r="S375" s="69" t="s">
        <v>449</v>
      </c>
      <c r="T375" s="49" t="str">
        <f t="shared" si="29"/>
        <v>'COMMON'</v>
      </c>
      <c r="U375" s="67"/>
      <c r="W375" s="70" t="str">
        <f t="shared" si="30"/>
        <v/>
      </c>
      <c r="X375" s="67"/>
      <c r="Y375" s="67"/>
      <c r="Z375" s="67"/>
      <c r="AA375" t="b">
        <f>INT(No.4＿区画状況一覧!E372)=INT(No.5＿契約者【データ】!E371)</f>
        <v>1</v>
      </c>
    </row>
    <row r="376" spans="1:27" ht="18" customHeight="1">
      <c r="A376" s="67"/>
      <c r="B376" s="49">
        <f t="shared" si="26"/>
        <v>370</v>
      </c>
      <c r="C376" s="73" t="str">
        <f>"'"&amp;プロジェクトデータ!$C$4&amp;"'"</f>
        <v>'80001'</v>
      </c>
      <c r="D376" s="42" t="str">
        <f>"'"&amp;TRIM(No.4＿区画状況一覧!E373)&amp;"'"</f>
        <v>''</v>
      </c>
      <c r="E376" s="78" t="s">
        <v>448</v>
      </c>
      <c r="F376" s="74" t="s">
        <v>497</v>
      </c>
      <c r="G376" s="74" t="s">
        <v>497</v>
      </c>
      <c r="H376" s="79" t="str">
        <f>"'"&amp;IF(No.4＿区画状況一覧!K373="","",TRIM(No.4＿区画状況一覧!K373))&amp;"'"</f>
        <v>''</v>
      </c>
      <c r="I376" s="79" t="str">
        <f>"'"&amp;IF(No.4＿区画状況一覧!L373="","",TRIM(No.4＿区画状況一覧!L373))&amp;"'"</f>
        <v>''</v>
      </c>
      <c r="J376" s="79" t="str">
        <f>"'"&amp;IF(No.4＿区画状況一覧!I373="","",TRIM(No.4＿区画状況一覧!I373))&amp;"'"</f>
        <v>''</v>
      </c>
      <c r="K376" s="79" t="str">
        <f>"'"&amp;IF(No.4＿区画状況一覧!J373="","",TRIM(No.4＿区画状況一覧!J373))&amp;"'"</f>
        <v>''</v>
      </c>
      <c r="L376" s="42" t="str">
        <f>"'"&amp;IF(No.5＿契約者【データ】!AK372="",0,1)&amp;"'"</f>
        <v>'0'</v>
      </c>
      <c r="M376" s="78" t="str">
        <f>"'"&amp;IF(No.5＿契約者【データ】!AG372="","",IF(No.5＿契約者【データ】!E372=No.5＿契約者【データ】!AG372,"",No.5＿契約者【データ】!E372))&amp;"'"</f>
        <v>''</v>
      </c>
      <c r="N376" s="74" t="s">
        <v>497</v>
      </c>
      <c r="O376" s="49" t="str">
        <f t="shared" si="27"/>
        <v>'COMMON'</v>
      </c>
      <c r="P376" s="69" t="s">
        <v>449</v>
      </c>
      <c r="Q376" s="49" t="str">
        <f t="shared" si="28"/>
        <v>'COMMON'</v>
      </c>
      <c r="R376" s="49" t="str">
        <f t="shared" si="28"/>
        <v>'COMMON'</v>
      </c>
      <c r="S376" s="69" t="s">
        <v>449</v>
      </c>
      <c r="T376" s="49" t="str">
        <f t="shared" si="29"/>
        <v>'COMMON'</v>
      </c>
      <c r="U376" s="67"/>
      <c r="W376" s="70" t="str">
        <f t="shared" si="30"/>
        <v/>
      </c>
      <c r="X376" s="67"/>
      <c r="Y376" s="67"/>
      <c r="Z376" s="67"/>
      <c r="AA376" t="b">
        <f>INT(No.4＿区画状況一覧!E373)=INT(No.5＿契約者【データ】!E372)</f>
        <v>1</v>
      </c>
    </row>
    <row r="377" spans="1:27" ht="18" customHeight="1">
      <c r="A377" s="67"/>
      <c r="B377" s="49">
        <f t="shared" si="26"/>
        <v>371</v>
      </c>
      <c r="C377" s="73" t="str">
        <f>"'"&amp;プロジェクトデータ!$C$4&amp;"'"</f>
        <v>'80001'</v>
      </c>
      <c r="D377" s="42" t="str">
        <f>"'"&amp;TRIM(No.4＿区画状況一覧!E374)&amp;"'"</f>
        <v>''</v>
      </c>
      <c r="E377" s="78" t="s">
        <v>448</v>
      </c>
      <c r="F377" s="74" t="s">
        <v>497</v>
      </c>
      <c r="G377" s="74" t="s">
        <v>497</v>
      </c>
      <c r="H377" s="79" t="str">
        <f>"'"&amp;IF(No.4＿区画状況一覧!K374="","",TRIM(No.4＿区画状況一覧!K374))&amp;"'"</f>
        <v>''</v>
      </c>
      <c r="I377" s="79" t="str">
        <f>"'"&amp;IF(No.4＿区画状況一覧!L374="","",TRIM(No.4＿区画状況一覧!L374))&amp;"'"</f>
        <v>''</v>
      </c>
      <c r="J377" s="79" t="str">
        <f>"'"&amp;IF(No.4＿区画状況一覧!I374="","",TRIM(No.4＿区画状況一覧!I374))&amp;"'"</f>
        <v>''</v>
      </c>
      <c r="K377" s="79" t="str">
        <f>"'"&amp;IF(No.4＿区画状況一覧!J374="","",TRIM(No.4＿区画状況一覧!J374))&amp;"'"</f>
        <v>''</v>
      </c>
      <c r="L377" s="42" t="str">
        <f>"'"&amp;IF(No.5＿契約者【データ】!AK373="",0,1)&amp;"'"</f>
        <v>'0'</v>
      </c>
      <c r="M377" s="78" t="str">
        <f>"'"&amp;IF(No.5＿契約者【データ】!AG373="","",IF(No.5＿契約者【データ】!E373=No.5＿契約者【データ】!AG373,"",No.5＿契約者【データ】!E373))&amp;"'"</f>
        <v>''</v>
      </c>
      <c r="N377" s="74" t="s">
        <v>497</v>
      </c>
      <c r="O377" s="49" t="str">
        <f t="shared" si="27"/>
        <v>'COMMON'</v>
      </c>
      <c r="P377" s="69" t="s">
        <v>449</v>
      </c>
      <c r="Q377" s="49" t="str">
        <f t="shared" si="28"/>
        <v>'COMMON'</v>
      </c>
      <c r="R377" s="49" t="str">
        <f t="shared" si="28"/>
        <v>'COMMON'</v>
      </c>
      <c r="S377" s="69" t="s">
        <v>449</v>
      </c>
      <c r="T377" s="49" t="str">
        <f t="shared" si="29"/>
        <v>'COMMON'</v>
      </c>
      <c r="U377" s="67"/>
      <c r="W377" s="70" t="str">
        <f t="shared" si="30"/>
        <v/>
      </c>
      <c r="X377" s="67"/>
      <c r="Y377" s="67"/>
      <c r="Z377" s="67"/>
      <c r="AA377" t="b">
        <f>INT(No.4＿区画状況一覧!E374)=INT(No.5＿契約者【データ】!E373)</f>
        <v>1</v>
      </c>
    </row>
    <row r="378" spans="1:27" ht="18" customHeight="1">
      <c r="A378" s="67"/>
      <c r="B378" s="49">
        <f t="shared" si="26"/>
        <v>372</v>
      </c>
      <c r="C378" s="73" t="str">
        <f>"'"&amp;プロジェクトデータ!$C$4&amp;"'"</f>
        <v>'80001'</v>
      </c>
      <c r="D378" s="42" t="str">
        <f>"'"&amp;TRIM(No.4＿区画状況一覧!E375)&amp;"'"</f>
        <v>''</v>
      </c>
      <c r="E378" s="78" t="s">
        <v>448</v>
      </c>
      <c r="F378" s="74" t="s">
        <v>497</v>
      </c>
      <c r="G378" s="74" t="s">
        <v>497</v>
      </c>
      <c r="H378" s="79" t="str">
        <f>"'"&amp;IF(No.4＿区画状況一覧!K375="","",TRIM(No.4＿区画状況一覧!K375))&amp;"'"</f>
        <v>''</v>
      </c>
      <c r="I378" s="79" t="str">
        <f>"'"&amp;IF(No.4＿区画状況一覧!L375="","",TRIM(No.4＿区画状況一覧!L375))&amp;"'"</f>
        <v>''</v>
      </c>
      <c r="J378" s="79" t="str">
        <f>"'"&amp;IF(No.4＿区画状況一覧!I375="","",TRIM(No.4＿区画状況一覧!I375))&amp;"'"</f>
        <v>''</v>
      </c>
      <c r="K378" s="79" t="str">
        <f>"'"&amp;IF(No.4＿区画状況一覧!J375="","",TRIM(No.4＿区画状況一覧!J375))&amp;"'"</f>
        <v>''</v>
      </c>
      <c r="L378" s="42" t="str">
        <f>"'"&amp;IF(No.5＿契約者【データ】!AK374="",0,1)&amp;"'"</f>
        <v>'0'</v>
      </c>
      <c r="M378" s="78" t="str">
        <f>"'"&amp;IF(No.5＿契約者【データ】!AG374="","",IF(No.5＿契約者【データ】!E374=No.5＿契約者【データ】!AG374,"",No.5＿契約者【データ】!E374))&amp;"'"</f>
        <v>''</v>
      </c>
      <c r="N378" s="74" t="s">
        <v>497</v>
      </c>
      <c r="O378" s="49" t="str">
        <f t="shared" si="27"/>
        <v>'COMMON'</v>
      </c>
      <c r="P378" s="69" t="s">
        <v>449</v>
      </c>
      <c r="Q378" s="49" t="str">
        <f t="shared" si="28"/>
        <v>'COMMON'</v>
      </c>
      <c r="R378" s="49" t="str">
        <f t="shared" si="28"/>
        <v>'COMMON'</v>
      </c>
      <c r="S378" s="69" t="s">
        <v>449</v>
      </c>
      <c r="T378" s="49" t="str">
        <f t="shared" si="29"/>
        <v>'COMMON'</v>
      </c>
      <c r="U378" s="67"/>
      <c r="W378" s="70" t="str">
        <f t="shared" si="30"/>
        <v/>
      </c>
      <c r="X378" s="67"/>
      <c r="Y378" s="67"/>
      <c r="Z378" s="67"/>
      <c r="AA378" t="b">
        <f>INT(No.4＿区画状況一覧!E375)=INT(No.5＿契約者【データ】!E374)</f>
        <v>1</v>
      </c>
    </row>
    <row r="379" spans="1:27" ht="18" customHeight="1">
      <c r="A379" s="67"/>
      <c r="B379" s="49">
        <f t="shared" si="26"/>
        <v>373</v>
      </c>
      <c r="C379" s="73" t="str">
        <f>"'"&amp;プロジェクトデータ!$C$4&amp;"'"</f>
        <v>'80001'</v>
      </c>
      <c r="D379" s="42" t="str">
        <f>"'"&amp;TRIM(No.4＿区画状況一覧!E376)&amp;"'"</f>
        <v>''</v>
      </c>
      <c r="E379" s="78" t="s">
        <v>448</v>
      </c>
      <c r="F379" s="74" t="s">
        <v>497</v>
      </c>
      <c r="G379" s="74" t="s">
        <v>497</v>
      </c>
      <c r="H379" s="79" t="str">
        <f>"'"&amp;IF(No.4＿区画状況一覧!K376="","",TRIM(No.4＿区画状況一覧!K376))&amp;"'"</f>
        <v>''</v>
      </c>
      <c r="I379" s="79" t="str">
        <f>"'"&amp;IF(No.4＿区画状況一覧!L376="","",TRIM(No.4＿区画状況一覧!L376))&amp;"'"</f>
        <v>''</v>
      </c>
      <c r="J379" s="79" t="str">
        <f>"'"&amp;IF(No.4＿区画状況一覧!I376="","",TRIM(No.4＿区画状況一覧!I376))&amp;"'"</f>
        <v>''</v>
      </c>
      <c r="K379" s="79" t="str">
        <f>"'"&amp;IF(No.4＿区画状況一覧!J376="","",TRIM(No.4＿区画状況一覧!J376))&amp;"'"</f>
        <v>''</v>
      </c>
      <c r="L379" s="42" t="str">
        <f>"'"&amp;IF(No.5＿契約者【データ】!AK375="",0,1)&amp;"'"</f>
        <v>'0'</v>
      </c>
      <c r="M379" s="78" t="str">
        <f>"'"&amp;IF(No.5＿契約者【データ】!AG375="","",IF(No.5＿契約者【データ】!E375=No.5＿契約者【データ】!AG375,"",No.5＿契約者【データ】!E375))&amp;"'"</f>
        <v>''</v>
      </c>
      <c r="N379" s="74" t="s">
        <v>497</v>
      </c>
      <c r="O379" s="49" t="str">
        <f t="shared" si="27"/>
        <v>'COMMON'</v>
      </c>
      <c r="P379" s="69" t="s">
        <v>449</v>
      </c>
      <c r="Q379" s="49" t="str">
        <f t="shared" si="28"/>
        <v>'COMMON'</v>
      </c>
      <c r="R379" s="49" t="str">
        <f t="shared" si="28"/>
        <v>'COMMON'</v>
      </c>
      <c r="S379" s="69" t="s">
        <v>449</v>
      </c>
      <c r="T379" s="49" t="str">
        <f t="shared" si="29"/>
        <v>'COMMON'</v>
      </c>
      <c r="U379" s="67"/>
      <c r="W379" s="70" t="str">
        <f t="shared" si="30"/>
        <v/>
      </c>
      <c r="X379" s="67"/>
      <c r="Y379" s="67"/>
      <c r="Z379" s="67"/>
      <c r="AA379" t="b">
        <f>INT(No.4＿区画状況一覧!E376)=INT(No.5＿契約者【データ】!E375)</f>
        <v>1</v>
      </c>
    </row>
    <row r="380" spans="1:27" ht="18" customHeight="1">
      <c r="A380" s="67"/>
      <c r="B380" s="49">
        <f t="shared" si="26"/>
        <v>374</v>
      </c>
      <c r="C380" s="73" t="str">
        <f>"'"&amp;プロジェクトデータ!$C$4&amp;"'"</f>
        <v>'80001'</v>
      </c>
      <c r="D380" s="42" t="str">
        <f>"'"&amp;TRIM(No.4＿区画状況一覧!E377)&amp;"'"</f>
        <v>''</v>
      </c>
      <c r="E380" s="78" t="s">
        <v>448</v>
      </c>
      <c r="F380" s="74" t="s">
        <v>497</v>
      </c>
      <c r="G380" s="74" t="s">
        <v>497</v>
      </c>
      <c r="H380" s="79" t="str">
        <f>"'"&amp;IF(No.4＿区画状況一覧!K377="","",TRIM(No.4＿区画状況一覧!K377))&amp;"'"</f>
        <v>''</v>
      </c>
      <c r="I380" s="79" t="str">
        <f>"'"&amp;IF(No.4＿区画状況一覧!L377="","",TRIM(No.4＿区画状況一覧!L377))&amp;"'"</f>
        <v>''</v>
      </c>
      <c r="J380" s="79" t="str">
        <f>"'"&amp;IF(No.4＿区画状況一覧!I377="","",TRIM(No.4＿区画状況一覧!I377))&amp;"'"</f>
        <v>''</v>
      </c>
      <c r="K380" s="79" t="str">
        <f>"'"&amp;IF(No.4＿区画状況一覧!J377="","",TRIM(No.4＿区画状況一覧!J377))&amp;"'"</f>
        <v>''</v>
      </c>
      <c r="L380" s="42" t="str">
        <f>"'"&amp;IF(No.5＿契約者【データ】!AK376="",0,1)&amp;"'"</f>
        <v>'0'</v>
      </c>
      <c r="M380" s="78" t="str">
        <f>"'"&amp;IF(No.5＿契約者【データ】!AG376="","",IF(No.5＿契約者【データ】!E376=No.5＿契約者【データ】!AG376,"",No.5＿契約者【データ】!E376))&amp;"'"</f>
        <v>''</v>
      </c>
      <c r="N380" s="74" t="s">
        <v>497</v>
      </c>
      <c r="O380" s="49" t="str">
        <f t="shared" si="27"/>
        <v>'COMMON'</v>
      </c>
      <c r="P380" s="69" t="s">
        <v>449</v>
      </c>
      <c r="Q380" s="49" t="str">
        <f t="shared" si="28"/>
        <v>'COMMON'</v>
      </c>
      <c r="R380" s="49" t="str">
        <f t="shared" si="28"/>
        <v>'COMMON'</v>
      </c>
      <c r="S380" s="69" t="s">
        <v>449</v>
      </c>
      <c r="T380" s="49" t="str">
        <f t="shared" si="29"/>
        <v>'COMMON'</v>
      </c>
      <c r="U380" s="67"/>
      <c r="W380" s="70" t="str">
        <f t="shared" si="30"/>
        <v/>
      </c>
      <c r="X380" s="67"/>
      <c r="Y380" s="67"/>
      <c r="Z380" s="67"/>
      <c r="AA380" t="b">
        <f>INT(No.4＿区画状況一覧!E377)=INT(No.5＿契約者【データ】!E376)</f>
        <v>1</v>
      </c>
    </row>
    <row r="381" spans="1:27" ht="18" customHeight="1">
      <c r="A381" s="67"/>
      <c r="B381" s="49">
        <f t="shared" si="26"/>
        <v>375</v>
      </c>
      <c r="C381" s="73" t="str">
        <f>"'"&amp;プロジェクトデータ!$C$4&amp;"'"</f>
        <v>'80001'</v>
      </c>
      <c r="D381" s="42" t="str">
        <f>"'"&amp;TRIM(No.4＿区画状況一覧!E378)&amp;"'"</f>
        <v>''</v>
      </c>
      <c r="E381" s="78" t="s">
        <v>448</v>
      </c>
      <c r="F381" s="74" t="s">
        <v>497</v>
      </c>
      <c r="G381" s="74" t="s">
        <v>497</v>
      </c>
      <c r="H381" s="79" t="str">
        <f>"'"&amp;IF(No.4＿区画状況一覧!K378="","",TRIM(No.4＿区画状況一覧!K378))&amp;"'"</f>
        <v>''</v>
      </c>
      <c r="I381" s="79" t="str">
        <f>"'"&amp;IF(No.4＿区画状況一覧!L378="","",TRIM(No.4＿区画状況一覧!L378))&amp;"'"</f>
        <v>''</v>
      </c>
      <c r="J381" s="79" t="str">
        <f>"'"&amp;IF(No.4＿区画状況一覧!I378="","",TRIM(No.4＿区画状況一覧!I378))&amp;"'"</f>
        <v>''</v>
      </c>
      <c r="K381" s="79" t="str">
        <f>"'"&amp;IF(No.4＿区画状況一覧!J378="","",TRIM(No.4＿区画状況一覧!J378))&amp;"'"</f>
        <v>''</v>
      </c>
      <c r="L381" s="42" t="str">
        <f>"'"&amp;IF(No.5＿契約者【データ】!AK377="",0,1)&amp;"'"</f>
        <v>'0'</v>
      </c>
      <c r="M381" s="78" t="str">
        <f>"'"&amp;IF(No.5＿契約者【データ】!AG377="","",IF(No.5＿契約者【データ】!E377=No.5＿契約者【データ】!AG377,"",No.5＿契約者【データ】!E377))&amp;"'"</f>
        <v>''</v>
      </c>
      <c r="N381" s="74" t="s">
        <v>497</v>
      </c>
      <c r="O381" s="49" t="str">
        <f t="shared" si="27"/>
        <v>'COMMON'</v>
      </c>
      <c r="P381" s="69" t="s">
        <v>449</v>
      </c>
      <c r="Q381" s="49" t="str">
        <f t="shared" si="28"/>
        <v>'COMMON'</v>
      </c>
      <c r="R381" s="49" t="str">
        <f t="shared" si="28"/>
        <v>'COMMON'</v>
      </c>
      <c r="S381" s="69" t="s">
        <v>449</v>
      </c>
      <c r="T381" s="49" t="str">
        <f t="shared" si="29"/>
        <v>'COMMON'</v>
      </c>
      <c r="U381" s="67"/>
      <c r="W381" s="70" t="str">
        <f t="shared" si="30"/>
        <v/>
      </c>
      <c r="X381" s="67"/>
      <c r="Y381" s="67"/>
      <c r="Z381" s="67"/>
      <c r="AA381" t="b">
        <f>INT(No.4＿区画状況一覧!E378)=INT(No.5＿契約者【データ】!E377)</f>
        <v>1</v>
      </c>
    </row>
    <row r="382" spans="1:27" ht="18" customHeight="1">
      <c r="A382" s="67"/>
      <c r="B382" s="49">
        <f t="shared" si="26"/>
        <v>376</v>
      </c>
      <c r="C382" s="73" t="str">
        <f>"'"&amp;プロジェクトデータ!$C$4&amp;"'"</f>
        <v>'80001'</v>
      </c>
      <c r="D382" s="42" t="str">
        <f>"'"&amp;TRIM(No.4＿区画状況一覧!E379)&amp;"'"</f>
        <v>''</v>
      </c>
      <c r="E382" s="78" t="s">
        <v>448</v>
      </c>
      <c r="F382" s="74" t="s">
        <v>497</v>
      </c>
      <c r="G382" s="74" t="s">
        <v>497</v>
      </c>
      <c r="H382" s="79" t="str">
        <f>"'"&amp;IF(No.4＿区画状況一覧!K379="","",TRIM(No.4＿区画状況一覧!K379))&amp;"'"</f>
        <v>''</v>
      </c>
      <c r="I382" s="79" t="str">
        <f>"'"&amp;IF(No.4＿区画状況一覧!L379="","",TRIM(No.4＿区画状況一覧!L379))&amp;"'"</f>
        <v>''</v>
      </c>
      <c r="J382" s="79" t="str">
        <f>"'"&amp;IF(No.4＿区画状況一覧!I379="","",TRIM(No.4＿区画状況一覧!I379))&amp;"'"</f>
        <v>''</v>
      </c>
      <c r="K382" s="79" t="str">
        <f>"'"&amp;IF(No.4＿区画状況一覧!J379="","",TRIM(No.4＿区画状況一覧!J379))&amp;"'"</f>
        <v>''</v>
      </c>
      <c r="L382" s="42" t="str">
        <f>"'"&amp;IF(No.5＿契約者【データ】!AK378="",0,1)&amp;"'"</f>
        <v>'0'</v>
      </c>
      <c r="M382" s="78" t="str">
        <f>"'"&amp;IF(No.5＿契約者【データ】!AG378="","",IF(No.5＿契約者【データ】!E378=No.5＿契約者【データ】!AG378,"",No.5＿契約者【データ】!E378))&amp;"'"</f>
        <v>''</v>
      </c>
      <c r="N382" s="74" t="s">
        <v>497</v>
      </c>
      <c r="O382" s="49" t="str">
        <f t="shared" si="27"/>
        <v>'COMMON'</v>
      </c>
      <c r="P382" s="69" t="s">
        <v>449</v>
      </c>
      <c r="Q382" s="49" t="str">
        <f t="shared" si="28"/>
        <v>'COMMON'</v>
      </c>
      <c r="R382" s="49" t="str">
        <f t="shared" si="28"/>
        <v>'COMMON'</v>
      </c>
      <c r="S382" s="69" t="s">
        <v>449</v>
      </c>
      <c r="T382" s="49" t="str">
        <f t="shared" si="29"/>
        <v>'COMMON'</v>
      </c>
      <c r="U382" s="67"/>
      <c r="W382" s="70" t="str">
        <f t="shared" si="30"/>
        <v/>
      </c>
      <c r="X382" s="67"/>
      <c r="Y382" s="67"/>
      <c r="Z382" s="67"/>
      <c r="AA382" t="b">
        <f>INT(No.4＿区画状況一覧!E379)=INT(No.5＿契約者【データ】!E378)</f>
        <v>1</v>
      </c>
    </row>
    <row r="383" spans="1:27" ht="18" customHeight="1">
      <c r="A383" s="67"/>
      <c r="B383" s="49">
        <f t="shared" si="26"/>
        <v>377</v>
      </c>
      <c r="C383" s="73" t="str">
        <f>"'"&amp;プロジェクトデータ!$C$4&amp;"'"</f>
        <v>'80001'</v>
      </c>
      <c r="D383" s="42" t="str">
        <f>"'"&amp;TRIM(No.4＿区画状況一覧!E380)&amp;"'"</f>
        <v>''</v>
      </c>
      <c r="E383" s="78" t="s">
        <v>448</v>
      </c>
      <c r="F383" s="74" t="s">
        <v>497</v>
      </c>
      <c r="G383" s="74" t="s">
        <v>497</v>
      </c>
      <c r="H383" s="79" t="str">
        <f>"'"&amp;IF(No.4＿区画状況一覧!K380="","",TRIM(No.4＿区画状況一覧!K380))&amp;"'"</f>
        <v>''</v>
      </c>
      <c r="I383" s="79" t="str">
        <f>"'"&amp;IF(No.4＿区画状況一覧!L380="","",TRIM(No.4＿区画状況一覧!L380))&amp;"'"</f>
        <v>''</v>
      </c>
      <c r="J383" s="79" t="str">
        <f>"'"&amp;IF(No.4＿区画状況一覧!I380="","",TRIM(No.4＿区画状況一覧!I380))&amp;"'"</f>
        <v>''</v>
      </c>
      <c r="K383" s="79" t="str">
        <f>"'"&amp;IF(No.4＿区画状況一覧!J380="","",TRIM(No.4＿区画状況一覧!J380))&amp;"'"</f>
        <v>''</v>
      </c>
      <c r="L383" s="42" t="str">
        <f>"'"&amp;IF(No.5＿契約者【データ】!AK379="",0,1)&amp;"'"</f>
        <v>'0'</v>
      </c>
      <c r="M383" s="78" t="str">
        <f>"'"&amp;IF(No.5＿契約者【データ】!AG379="","",IF(No.5＿契約者【データ】!E379=No.5＿契約者【データ】!AG379,"",No.5＿契約者【データ】!E379))&amp;"'"</f>
        <v>''</v>
      </c>
      <c r="N383" s="74" t="s">
        <v>497</v>
      </c>
      <c r="O383" s="49" t="str">
        <f t="shared" si="27"/>
        <v>'COMMON'</v>
      </c>
      <c r="P383" s="69" t="s">
        <v>449</v>
      </c>
      <c r="Q383" s="49" t="str">
        <f t="shared" si="28"/>
        <v>'COMMON'</v>
      </c>
      <c r="R383" s="49" t="str">
        <f t="shared" si="28"/>
        <v>'COMMON'</v>
      </c>
      <c r="S383" s="69" t="s">
        <v>449</v>
      </c>
      <c r="T383" s="49" t="str">
        <f t="shared" si="29"/>
        <v>'COMMON'</v>
      </c>
      <c r="U383" s="67"/>
      <c r="W383" s="70" t="str">
        <f t="shared" si="30"/>
        <v/>
      </c>
      <c r="X383" s="67"/>
      <c r="Y383" s="67"/>
      <c r="Z383" s="67"/>
      <c r="AA383" t="b">
        <f>INT(No.4＿区画状況一覧!E380)=INT(No.5＿契約者【データ】!E379)</f>
        <v>1</v>
      </c>
    </row>
    <row r="384" spans="1:27" ht="18" customHeight="1">
      <c r="A384" s="67"/>
      <c r="B384" s="49">
        <f t="shared" si="26"/>
        <v>378</v>
      </c>
      <c r="C384" s="73" t="str">
        <f>"'"&amp;プロジェクトデータ!$C$4&amp;"'"</f>
        <v>'80001'</v>
      </c>
      <c r="D384" s="42" t="str">
        <f>"'"&amp;TRIM(No.4＿区画状況一覧!E381)&amp;"'"</f>
        <v>''</v>
      </c>
      <c r="E384" s="78" t="s">
        <v>448</v>
      </c>
      <c r="F384" s="74" t="s">
        <v>497</v>
      </c>
      <c r="G384" s="74" t="s">
        <v>497</v>
      </c>
      <c r="H384" s="79" t="str">
        <f>"'"&amp;IF(No.4＿区画状況一覧!K381="","",TRIM(No.4＿区画状況一覧!K381))&amp;"'"</f>
        <v>''</v>
      </c>
      <c r="I384" s="79" t="str">
        <f>"'"&amp;IF(No.4＿区画状況一覧!L381="","",TRIM(No.4＿区画状況一覧!L381))&amp;"'"</f>
        <v>''</v>
      </c>
      <c r="J384" s="79" t="str">
        <f>"'"&amp;IF(No.4＿区画状況一覧!I381="","",TRIM(No.4＿区画状況一覧!I381))&amp;"'"</f>
        <v>''</v>
      </c>
      <c r="K384" s="79" t="str">
        <f>"'"&amp;IF(No.4＿区画状況一覧!J381="","",TRIM(No.4＿区画状況一覧!J381))&amp;"'"</f>
        <v>''</v>
      </c>
      <c r="L384" s="42" t="str">
        <f>"'"&amp;IF(No.5＿契約者【データ】!AK380="",0,1)&amp;"'"</f>
        <v>'0'</v>
      </c>
      <c r="M384" s="78" t="str">
        <f>"'"&amp;IF(No.5＿契約者【データ】!AG380="","",IF(No.5＿契約者【データ】!E380=No.5＿契約者【データ】!AG380,"",No.5＿契約者【データ】!E380))&amp;"'"</f>
        <v>''</v>
      </c>
      <c r="N384" s="74" t="s">
        <v>497</v>
      </c>
      <c r="O384" s="49" t="str">
        <f t="shared" si="27"/>
        <v>'COMMON'</v>
      </c>
      <c r="P384" s="69" t="s">
        <v>449</v>
      </c>
      <c r="Q384" s="49" t="str">
        <f t="shared" si="28"/>
        <v>'COMMON'</v>
      </c>
      <c r="R384" s="49" t="str">
        <f t="shared" si="28"/>
        <v>'COMMON'</v>
      </c>
      <c r="S384" s="69" t="s">
        <v>449</v>
      </c>
      <c r="T384" s="49" t="str">
        <f t="shared" si="29"/>
        <v>'COMMON'</v>
      </c>
      <c r="U384" s="67"/>
      <c r="W384" s="70" t="str">
        <f t="shared" si="30"/>
        <v/>
      </c>
      <c r="X384" s="67"/>
      <c r="Y384" s="67"/>
      <c r="Z384" s="67"/>
      <c r="AA384" t="b">
        <f>INT(No.4＿区画状況一覧!E381)=INT(No.5＿契約者【データ】!E380)</f>
        <v>1</v>
      </c>
    </row>
    <row r="385" spans="1:27" ht="18" customHeight="1">
      <c r="A385" s="67"/>
      <c r="B385" s="49">
        <f t="shared" si="26"/>
        <v>379</v>
      </c>
      <c r="C385" s="73" t="str">
        <f>"'"&amp;プロジェクトデータ!$C$4&amp;"'"</f>
        <v>'80001'</v>
      </c>
      <c r="D385" s="42" t="str">
        <f>"'"&amp;TRIM(No.4＿区画状況一覧!E382)&amp;"'"</f>
        <v>''</v>
      </c>
      <c r="E385" s="78" t="s">
        <v>448</v>
      </c>
      <c r="F385" s="74" t="s">
        <v>497</v>
      </c>
      <c r="G385" s="74" t="s">
        <v>497</v>
      </c>
      <c r="H385" s="79" t="str">
        <f>"'"&amp;IF(No.4＿区画状況一覧!K382="","",TRIM(No.4＿区画状況一覧!K382))&amp;"'"</f>
        <v>''</v>
      </c>
      <c r="I385" s="79" t="str">
        <f>"'"&amp;IF(No.4＿区画状況一覧!L382="","",TRIM(No.4＿区画状況一覧!L382))&amp;"'"</f>
        <v>''</v>
      </c>
      <c r="J385" s="79" t="str">
        <f>"'"&amp;IF(No.4＿区画状況一覧!I382="","",TRIM(No.4＿区画状況一覧!I382))&amp;"'"</f>
        <v>''</v>
      </c>
      <c r="K385" s="79" t="str">
        <f>"'"&amp;IF(No.4＿区画状況一覧!J382="","",TRIM(No.4＿区画状況一覧!J382))&amp;"'"</f>
        <v>''</v>
      </c>
      <c r="L385" s="42" t="str">
        <f>"'"&amp;IF(No.5＿契約者【データ】!AK381="",0,1)&amp;"'"</f>
        <v>'0'</v>
      </c>
      <c r="M385" s="78" t="str">
        <f>"'"&amp;IF(No.5＿契約者【データ】!AG381="","",IF(No.5＿契約者【データ】!E381=No.5＿契約者【データ】!AG381,"",No.5＿契約者【データ】!E381))&amp;"'"</f>
        <v>''</v>
      </c>
      <c r="N385" s="74" t="s">
        <v>497</v>
      </c>
      <c r="O385" s="49" t="str">
        <f t="shared" si="27"/>
        <v>'COMMON'</v>
      </c>
      <c r="P385" s="69" t="s">
        <v>449</v>
      </c>
      <c r="Q385" s="49" t="str">
        <f t="shared" si="28"/>
        <v>'COMMON'</v>
      </c>
      <c r="R385" s="49" t="str">
        <f t="shared" si="28"/>
        <v>'COMMON'</v>
      </c>
      <c r="S385" s="69" t="s">
        <v>449</v>
      </c>
      <c r="T385" s="49" t="str">
        <f t="shared" si="29"/>
        <v>'COMMON'</v>
      </c>
      <c r="U385" s="67"/>
      <c r="W385" s="70" t="str">
        <f t="shared" si="30"/>
        <v/>
      </c>
      <c r="X385" s="67"/>
      <c r="Y385" s="67"/>
      <c r="Z385" s="67"/>
      <c r="AA385" t="b">
        <f>INT(No.4＿区画状況一覧!E382)=INT(No.5＿契約者【データ】!E381)</f>
        <v>1</v>
      </c>
    </row>
    <row r="386" spans="1:27" ht="18" customHeight="1">
      <c r="A386" s="67"/>
      <c r="B386" s="49">
        <f t="shared" si="26"/>
        <v>380</v>
      </c>
      <c r="C386" s="73" t="str">
        <f>"'"&amp;プロジェクトデータ!$C$4&amp;"'"</f>
        <v>'80001'</v>
      </c>
      <c r="D386" s="42" t="str">
        <f>"'"&amp;TRIM(No.4＿区画状況一覧!E383)&amp;"'"</f>
        <v>''</v>
      </c>
      <c r="E386" s="78" t="s">
        <v>448</v>
      </c>
      <c r="F386" s="74" t="s">
        <v>497</v>
      </c>
      <c r="G386" s="74" t="s">
        <v>497</v>
      </c>
      <c r="H386" s="79" t="str">
        <f>"'"&amp;IF(No.4＿区画状況一覧!K383="","",TRIM(No.4＿区画状況一覧!K383))&amp;"'"</f>
        <v>''</v>
      </c>
      <c r="I386" s="79" t="str">
        <f>"'"&amp;IF(No.4＿区画状況一覧!L383="","",TRIM(No.4＿区画状況一覧!L383))&amp;"'"</f>
        <v>''</v>
      </c>
      <c r="J386" s="79" t="str">
        <f>"'"&amp;IF(No.4＿区画状況一覧!I383="","",TRIM(No.4＿区画状況一覧!I383))&amp;"'"</f>
        <v>''</v>
      </c>
      <c r="K386" s="79" t="str">
        <f>"'"&amp;IF(No.4＿区画状況一覧!J383="","",TRIM(No.4＿区画状況一覧!J383))&amp;"'"</f>
        <v>''</v>
      </c>
      <c r="L386" s="42" t="str">
        <f>"'"&amp;IF(No.5＿契約者【データ】!AK382="",0,1)&amp;"'"</f>
        <v>'0'</v>
      </c>
      <c r="M386" s="78" t="str">
        <f>"'"&amp;IF(No.5＿契約者【データ】!AG382="","",IF(No.5＿契約者【データ】!E382=No.5＿契約者【データ】!AG382,"",No.5＿契約者【データ】!E382))&amp;"'"</f>
        <v>''</v>
      </c>
      <c r="N386" s="74" t="s">
        <v>497</v>
      </c>
      <c r="O386" s="49" t="str">
        <f t="shared" si="27"/>
        <v>'COMMON'</v>
      </c>
      <c r="P386" s="69" t="s">
        <v>449</v>
      </c>
      <c r="Q386" s="49" t="str">
        <f t="shared" si="28"/>
        <v>'COMMON'</v>
      </c>
      <c r="R386" s="49" t="str">
        <f t="shared" si="28"/>
        <v>'COMMON'</v>
      </c>
      <c r="S386" s="69" t="s">
        <v>449</v>
      </c>
      <c r="T386" s="49" t="str">
        <f t="shared" si="29"/>
        <v>'COMMON'</v>
      </c>
      <c r="U386" s="67"/>
      <c r="W386" s="70" t="str">
        <f t="shared" si="30"/>
        <v/>
      </c>
      <c r="X386" s="67"/>
      <c r="Y386" s="67"/>
      <c r="Z386" s="67"/>
      <c r="AA386" t="b">
        <f>INT(No.4＿区画状況一覧!E383)=INT(No.5＿契約者【データ】!E382)</f>
        <v>1</v>
      </c>
    </row>
    <row r="387" spans="1:27" ht="18" customHeight="1">
      <c r="A387" s="67"/>
      <c r="B387" s="49">
        <f t="shared" si="26"/>
        <v>381</v>
      </c>
      <c r="C387" s="73" t="str">
        <f>"'"&amp;プロジェクトデータ!$C$4&amp;"'"</f>
        <v>'80001'</v>
      </c>
      <c r="D387" s="42" t="str">
        <f>"'"&amp;TRIM(No.4＿区画状況一覧!E384)&amp;"'"</f>
        <v>''</v>
      </c>
      <c r="E387" s="78" t="s">
        <v>448</v>
      </c>
      <c r="F387" s="74" t="s">
        <v>497</v>
      </c>
      <c r="G387" s="74" t="s">
        <v>497</v>
      </c>
      <c r="H387" s="79" t="str">
        <f>"'"&amp;IF(No.4＿区画状況一覧!K384="","",TRIM(No.4＿区画状況一覧!K384))&amp;"'"</f>
        <v>''</v>
      </c>
      <c r="I387" s="79" t="str">
        <f>"'"&amp;IF(No.4＿区画状況一覧!L384="","",TRIM(No.4＿区画状況一覧!L384))&amp;"'"</f>
        <v>''</v>
      </c>
      <c r="J387" s="79" t="str">
        <f>"'"&amp;IF(No.4＿区画状況一覧!I384="","",TRIM(No.4＿区画状況一覧!I384))&amp;"'"</f>
        <v>''</v>
      </c>
      <c r="K387" s="79" t="str">
        <f>"'"&amp;IF(No.4＿区画状況一覧!J384="","",TRIM(No.4＿区画状況一覧!J384))&amp;"'"</f>
        <v>''</v>
      </c>
      <c r="L387" s="42" t="str">
        <f>"'"&amp;IF(No.5＿契約者【データ】!AK383="",0,1)&amp;"'"</f>
        <v>'0'</v>
      </c>
      <c r="M387" s="78" t="str">
        <f>"'"&amp;IF(No.5＿契約者【データ】!AG383="","",IF(No.5＿契約者【データ】!E383=No.5＿契約者【データ】!AG383,"",No.5＿契約者【データ】!E383))&amp;"'"</f>
        <v>''</v>
      </c>
      <c r="N387" s="74" t="s">
        <v>497</v>
      </c>
      <c r="O387" s="49" t="str">
        <f t="shared" si="27"/>
        <v>'COMMON'</v>
      </c>
      <c r="P387" s="69" t="s">
        <v>449</v>
      </c>
      <c r="Q387" s="49" t="str">
        <f t="shared" si="28"/>
        <v>'COMMON'</v>
      </c>
      <c r="R387" s="49" t="str">
        <f t="shared" si="28"/>
        <v>'COMMON'</v>
      </c>
      <c r="S387" s="69" t="s">
        <v>449</v>
      </c>
      <c r="T387" s="49" t="str">
        <f t="shared" si="29"/>
        <v>'COMMON'</v>
      </c>
      <c r="U387" s="67"/>
      <c r="W387" s="70" t="str">
        <f t="shared" si="30"/>
        <v/>
      </c>
      <c r="X387" s="67"/>
      <c r="Y387" s="67"/>
      <c r="Z387" s="67"/>
      <c r="AA387" t="b">
        <f>INT(No.4＿区画状況一覧!E384)=INT(No.5＿契約者【データ】!E383)</f>
        <v>1</v>
      </c>
    </row>
    <row r="388" spans="1:27" ht="18" customHeight="1">
      <c r="A388" s="67"/>
      <c r="B388" s="49">
        <f t="shared" si="26"/>
        <v>382</v>
      </c>
      <c r="C388" s="73" t="str">
        <f>"'"&amp;プロジェクトデータ!$C$4&amp;"'"</f>
        <v>'80001'</v>
      </c>
      <c r="D388" s="42" t="str">
        <f>"'"&amp;TRIM(No.4＿区画状況一覧!E385)&amp;"'"</f>
        <v>''</v>
      </c>
      <c r="E388" s="78" t="s">
        <v>448</v>
      </c>
      <c r="F388" s="74" t="s">
        <v>497</v>
      </c>
      <c r="G388" s="74" t="s">
        <v>497</v>
      </c>
      <c r="H388" s="79" t="str">
        <f>"'"&amp;IF(No.4＿区画状況一覧!K385="","",TRIM(No.4＿区画状況一覧!K385))&amp;"'"</f>
        <v>''</v>
      </c>
      <c r="I388" s="79" t="str">
        <f>"'"&amp;IF(No.4＿区画状況一覧!L385="","",TRIM(No.4＿区画状況一覧!L385))&amp;"'"</f>
        <v>''</v>
      </c>
      <c r="J388" s="79" t="str">
        <f>"'"&amp;IF(No.4＿区画状況一覧!I385="","",TRIM(No.4＿区画状況一覧!I385))&amp;"'"</f>
        <v>''</v>
      </c>
      <c r="K388" s="79" t="str">
        <f>"'"&amp;IF(No.4＿区画状況一覧!J385="","",TRIM(No.4＿区画状況一覧!J385))&amp;"'"</f>
        <v>''</v>
      </c>
      <c r="L388" s="42" t="str">
        <f>"'"&amp;IF(No.5＿契約者【データ】!AK384="",0,1)&amp;"'"</f>
        <v>'0'</v>
      </c>
      <c r="M388" s="78" t="str">
        <f>"'"&amp;IF(No.5＿契約者【データ】!AG384="","",IF(No.5＿契約者【データ】!E384=No.5＿契約者【データ】!AG384,"",No.5＿契約者【データ】!E384))&amp;"'"</f>
        <v>''</v>
      </c>
      <c r="N388" s="74" t="s">
        <v>497</v>
      </c>
      <c r="O388" s="49" t="str">
        <f t="shared" si="27"/>
        <v>'COMMON'</v>
      </c>
      <c r="P388" s="69" t="s">
        <v>449</v>
      </c>
      <c r="Q388" s="49" t="str">
        <f t="shared" si="28"/>
        <v>'COMMON'</v>
      </c>
      <c r="R388" s="49" t="str">
        <f t="shared" si="28"/>
        <v>'COMMON'</v>
      </c>
      <c r="S388" s="69" t="s">
        <v>449</v>
      </c>
      <c r="T388" s="49" t="str">
        <f t="shared" si="29"/>
        <v>'COMMON'</v>
      </c>
      <c r="U388" s="67"/>
      <c r="W388" s="70" t="str">
        <f t="shared" si="30"/>
        <v/>
      </c>
      <c r="X388" s="67"/>
      <c r="Y388" s="67"/>
      <c r="Z388" s="67"/>
      <c r="AA388" t="b">
        <f>INT(No.4＿区画状況一覧!E385)=INT(No.5＿契約者【データ】!E384)</f>
        <v>1</v>
      </c>
    </row>
    <row r="389" spans="1:27" ht="18" customHeight="1">
      <c r="A389" s="67"/>
      <c r="B389" s="49">
        <f t="shared" si="26"/>
        <v>383</v>
      </c>
      <c r="C389" s="73" t="str">
        <f>"'"&amp;プロジェクトデータ!$C$4&amp;"'"</f>
        <v>'80001'</v>
      </c>
      <c r="D389" s="42" t="str">
        <f>"'"&amp;TRIM(No.4＿区画状況一覧!E386)&amp;"'"</f>
        <v>''</v>
      </c>
      <c r="E389" s="78" t="s">
        <v>448</v>
      </c>
      <c r="F389" s="74" t="s">
        <v>497</v>
      </c>
      <c r="G389" s="74" t="s">
        <v>497</v>
      </c>
      <c r="H389" s="79" t="str">
        <f>"'"&amp;IF(No.4＿区画状況一覧!K386="","",TRIM(No.4＿区画状況一覧!K386))&amp;"'"</f>
        <v>''</v>
      </c>
      <c r="I389" s="79" t="str">
        <f>"'"&amp;IF(No.4＿区画状況一覧!L386="","",TRIM(No.4＿区画状況一覧!L386))&amp;"'"</f>
        <v>''</v>
      </c>
      <c r="J389" s="79" t="str">
        <f>"'"&amp;IF(No.4＿区画状況一覧!I386="","",TRIM(No.4＿区画状況一覧!I386))&amp;"'"</f>
        <v>''</v>
      </c>
      <c r="K389" s="79" t="str">
        <f>"'"&amp;IF(No.4＿区画状況一覧!J386="","",TRIM(No.4＿区画状況一覧!J386))&amp;"'"</f>
        <v>''</v>
      </c>
      <c r="L389" s="42" t="str">
        <f>"'"&amp;IF(No.5＿契約者【データ】!AK385="",0,1)&amp;"'"</f>
        <v>'0'</v>
      </c>
      <c r="M389" s="78" t="str">
        <f>"'"&amp;IF(No.5＿契約者【データ】!AG385="","",IF(No.5＿契約者【データ】!E385=No.5＿契約者【データ】!AG385,"",No.5＿契約者【データ】!E385))&amp;"'"</f>
        <v>''</v>
      </c>
      <c r="N389" s="74" t="s">
        <v>497</v>
      </c>
      <c r="O389" s="49" t="str">
        <f t="shared" si="27"/>
        <v>'COMMON'</v>
      </c>
      <c r="P389" s="69" t="s">
        <v>449</v>
      </c>
      <c r="Q389" s="49" t="str">
        <f t="shared" si="28"/>
        <v>'COMMON'</v>
      </c>
      <c r="R389" s="49" t="str">
        <f t="shared" si="28"/>
        <v>'COMMON'</v>
      </c>
      <c r="S389" s="69" t="s">
        <v>449</v>
      </c>
      <c r="T389" s="49" t="str">
        <f t="shared" si="29"/>
        <v>'COMMON'</v>
      </c>
      <c r="U389" s="67"/>
      <c r="W389" s="70" t="str">
        <f t="shared" si="30"/>
        <v/>
      </c>
      <c r="X389" s="67"/>
      <c r="Y389" s="67"/>
      <c r="Z389" s="67"/>
      <c r="AA389" t="b">
        <f>INT(No.4＿区画状況一覧!E386)=INT(No.5＿契約者【データ】!E385)</f>
        <v>1</v>
      </c>
    </row>
    <row r="390" spans="1:27" ht="18" customHeight="1">
      <c r="A390" s="67"/>
      <c r="B390" s="49">
        <f t="shared" si="26"/>
        <v>384</v>
      </c>
      <c r="C390" s="73" t="str">
        <f>"'"&amp;プロジェクトデータ!$C$4&amp;"'"</f>
        <v>'80001'</v>
      </c>
      <c r="D390" s="42" t="str">
        <f>"'"&amp;TRIM(No.4＿区画状況一覧!E387)&amp;"'"</f>
        <v>''</v>
      </c>
      <c r="E390" s="78" t="s">
        <v>448</v>
      </c>
      <c r="F390" s="74" t="s">
        <v>497</v>
      </c>
      <c r="G390" s="74" t="s">
        <v>497</v>
      </c>
      <c r="H390" s="79" t="str">
        <f>"'"&amp;IF(No.4＿区画状況一覧!K387="","",TRIM(No.4＿区画状況一覧!K387))&amp;"'"</f>
        <v>''</v>
      </c>
      <c r="I390" s="79" t="str">
        <f>"'"&amp;IF(No.4＿区画状況一覧!L387="","",TRIM(No.4＿区画状況一覧!L387))&amp;"'"</f>
        <v>''</v>
      </c>
      <c r="J390" s="79" t="str">
        <f>"'"&amp;IF(No.4＿区画状況一覧!I387="","",TRIM(No.4＿区画状況一覧!I387))&amp;"'"</f>
        <v>''</v>
      </c>
      <c r="K390" s="79" t="str">
        <f>"'"&amp;IF(No.4＿区画状況一覧!J387="","",TRIM(No.4＿区画状況一覧!J387))&amp;"'"</f>
        <v>''</v>
      </c>
      <c r="L390" s="42" t="str">
        <f>"'"&amp;IF(No.5＿契約者【データ】!AK386="",0,1)&amp;"'"</f>
        <v>'0'</v>
      </c>
      <c r="M390" s="78" t="str">
        <f>"'"&amp;IF(No.5＿契約者【データ】!AG386="","",IF(No.5＿契約者【データ】!E386=No.5＿契約者【データ】!AG386,"",No.5＿契約者【データ】!E386))&amp;"'"</f>
        <v>''</v>
      </c>
      <c r="N390" s="74" t="s">
        <v>497</v>
      </c>
      <c r="O390" s="49" t="str">
        <f t="shared" si="27"/>
        <v>'COMMON'</v>
      </c>
      <c r="P390" s="69" t="s">
        <v>449</v>
      </c>
      <c r="Q390" s="49" t="str">
        <f t="shared" si="28"/>
        <v>'COMMON'</v>
      </c>
      <c r="R390" s="49" t="str">
        <f t="shared" si="28"/>
        <v>'COMMON'</v>
      </c>
      <c r="S390" s="69" t="s">
        <v>449</v>
      </c>
      <c r="T390" s="49" t="str">
        <f t="shared" si="29"/>
        <v>'COMMON'</v>
      </c>
      <c r="U390" s="67"/>
      <c r="W390" s="70" t="str">
        <f t="shared" si="30"/>
        <v/>
      </c>
      <c r="X390" s="67"/>
      <c r="Y390" s="67"/>
      <c r="Z390" s="67"/>
      <c r="AA390" t="b">
        <f>INT(No.4＿区画状況一覧!E387)=INT(No.5＿契約者【データ】!E386)</f>
        <v>1</v>
      </c>
    </row>
    <row r="391" spans="1:27" ht="18" customHeight="1">
      <c r="A391" s="67"/>
      <c r="B391" s="49">
        <f t="shared" ref="B391:B454" si="31">ROW()-6</f>
        <v>385</v>
      </c>
      <c r="C391" s="73" t="str">
        <f>"'"&amp;プロジェクトデータ!$C$4&amp;"'"</f>
        <v>'80001'</v>
      </c>
      <c r="D391" s="42" t="str">
        <f>"'"&amp;TRIM(No.4＿区画状況一覧!E388)&amp;"'"</f>
        <v>''</v>
      </c>
      <c r="E391" s="78" t="s">
        <v>448</v>
      </c>
      <c r="F391" s="74" t="s">
        <v>497</v>
      </c>
      <c r="G391" s="74" t="s">
        <v>497</v>
      </c>
      <c r="H391" s="79" t="str">
        <f>"'"&amp;IF(No.4＿区画状況一覧!K388="","",TRIM(No.4＿区画状況一覧!K388))&amp;"'"</f>
        <v>''</v>
      </c>
      <c r="I391" s="79" t="str">
        <f>"'"&amp;IF(No.4＿区画状況一覧!L388="","",TRIM(No.4＿区画状況一覧!L388))&amp;"'"</f>
        <v>''</v>
      </c>
      <c r="J391" s="79" t="str">
        <f>"'"&amp;IF(No.4＿区画状況一覧!I388="","",TRIM(No.4＿区画状況一覧!I388))&amp;"'"</f>
        <v>''</v>
      </c>
      <c r="K391" s="79" t="str">
        <f>"'"&amp;IF(No.4＿区画状況一覧!J388="","",TRIM(No.4＿区画状況一覧!J388))&amp;"'"</f>
        <v>''</v>
      </c>
      <c r="L391" s="42" t="str">
        <f>"'"&amp;IF(No.5＿契約者【データ】!AK387="",0,1)&amp;"'"</f>
        <v>'0'</v>
      </c>
      <c r="M391" s="78" t="str">
        <f>"'"&amp;IF(No.5＿契約者【データ】!AG387="","",IF(No.5＿契約者【データ】!E387=No.5＿契約者【データ】!AG387,"",No.5＿契約者【データ】!E387))&amp;"'"</f>
        <v>''</v>
      </c>
      <c r="N391" s="74" t="s">
        <v>497</v>
      </c>
      <c r="O391" s="49" t="str">
        <f t="shared" ref="O391:O454" si="32">"'COMMON'"</f>
        <v>'COMMON'</v>
      </c>
      <c r="P391" s="69" t="s">
        <v>449</v>
      </c>
      <c r="Q391" s="49" t="str">
        <f t="shared" ref="Q391:R454" si="33">"'COMMON'"</f>
        <v>'COMMON'</v>
      </c>
      <c r="R391" s="49" t="str">
        <f t="shared" si="33"/>
        <v>'COMMON'</v>
      </c>
      <c r="S391" s="69" t="s">
        <v>449</v>
      </c>
      <c r="T391" s="49" t="str">
        <f t="shared" ref="T391:T454" si="34">"'COMMON'"</f>
        <v>'COMMON'</v>
      </c>
      <c r="U391" s="67"/>
      <c r="W391" s="70" t="str">
        <f t="shared" si="30"/>
        <v/>
      </c>
      <c r="X391" s="67"/>
      <c r="Y391" s="67"/>
      <c r="Z391" s="67"/>
      <c r="AA391" t="b">
        <f>INT(No.4＿区画状況一覧!E388)=INT(No.5＿契約者【データ】!E387)</f>
        <v>1</v>
      </c>
    </row>
    <row r="392" spans="1:27" ht="18" customHeight="1">
      <c r="A392" s="67"/>
      <c r="B392" s="49">
        <f t="shared" si="31"/>
        <v>386</v>
      </c>
      <c r="C392" s="73" t="str">
        <f>"'"&amp;プロジェクトデータ!$C$4&amp;"'"</f>
        <v>'80001'</v>
      </c>
      <c r="D392" s="42" t="str">
        <f>"'"&amp;TRIM(No.4＿区画状況一覧!E389)&amp;"'"</f>
        <v>''</v>
      </c>
      <c r="E392" s="78" t="s">
        <v>448</v>
      </c>
      <c r="F392" s="74" t="s">
        <v>497</v>
      </c>
      <c r="G392" s="74" t="s">
        <v>497</v>
      </c>
      <c r="H392" s="79" t="str">
        <f>"'"&amp;IF(No.4＿区画状況一覧!K389="","",TRIM(No.4＿区画状況一覧!K389))&amp;"'"</f>
        <v>''</v>
      </c>
      <c r="I392" s="79" t="str">
        <f>"'"&amp;IF(No.4＿区画状況一覧!L389="","",TRIM(No.4＿区画状況一覧!L389))&amp;"'"</f>
        <v>''</v>
      </c>
      <c r="J392" s="79" t="str">
        <f>"'"&amp;IF(No.4＿区画状況一覧!I389="","",TRIM(No.4＿区画状況一覧!I389))&amp;"'"</f>
        <v>''</v>
      </c>
      <c r="K392" s="79" t="str">
        <f>"'"&amp;IF(No.4＿区画状況一覧!J389="","",TRIM(No.4＿区画状況一覧!J389))&amp;"'"</f>
        <v>''</v>
      </c>
      <c r="L392" s="42" t="str">
        <f>"'"&amp;IF(No.5＿契約者【データ】!AK388="",0,1)&amp;"'"</f>
        <v>'0'</v>
      </c>
      <c r="M392" s="78" t="str">
        <f>"'"&amp;IF(No.5＿契約者【データ】!AG388="","",IF(No.5＿契約者【データ】!E388=No.5＿契約者【データ】!AG388,"",No.5＿契約者【データ】!E388))&amp;"'"</f>
        <v>''</v>
      </c>
      <c r="N392" s="74" t="s">
        <v>497</v>
      </c>
      <c r="O392" s="49" t="str">
        <f t="shared" si="32"/>
        <v>'COMMON'</v>
      </c>
      <c r="P392" s="69" t="s">
        <v>449</v>
      </c>
      <c r="Q392" s="49" t="str">
        <f t="shared" si="33"/>
        <v>'COMMON'</v>
      </c>
      <c r="R392" s="49" t="str">
        <f t="shared" si="33"/>
        <v>'COMMON'</v>
      </c>
      <c r="S392" s="69" t="s">
        <v>449</v>
      </c>
      <c r="T392" s="49" t="str">
        <f t="shared" si="34"/>
        <v>'COMMON'</v>
      </c>
      <c r="U392" s="67"/>
      <c r="W392" s="70" t="str">
        <f t="shared" ref="W392:W455" si="35">IF(D392="''","","INSERT INTO "&amp;$C$3&amp;" ("&amp;_xlfn.TEXTJOIN(",",FALSE,$C$5:$T$5)&amp;") VALUES ("&amp;_xlfn.TEXTJOIN(",",FALSE,C392:T392)&amp;");")</f>
        <v/>
      </c>
      <c r="X392" s="67"/>
      <c r="Y392" s="67"/>
      <c r="Z392" s="67"/>
      <c r="AA392" t="b">
        <f>INT(No.4＿区画状況一覧!E389)=INT(No.5＿契約者【データ】!E388)</f>
        <v>1</v>
      </c>
    </row>
    <row r="393" spans="1:27" ht="18" customHeight="1">
      <c r="A393" s="67"/>
      <c r="B393" s="49">
        <f t="shared" si="31"/>
        <v>387</v>
      </c>
      <c r="C393" s="73" t="str">
        <f>"'"&amp;プロジェクトデータ!$C$4&amp;"'"</f>
        <v>'80001'</v>
      </c>
      <c r="D393" s="42" t="str">
        <f>"'"&amp;TRIM(No.4＿区画状況一覧!E390)&amp;"'"</f>
        <v>''</v>
      </c>
      <c r="E393" s="78" t="s">
        <v>448</v>
      </c>
      <c r="F393" s="74" t="s">
        <v>497</v>
      </c>
      <c r="G393" s="74" t="s">
        <v>497</v>
      </c>
      <c r="H393" s="79" t="str">
        <f>"'"&amp;IF(No.4＿区画状況一覧!K390="","",TRIM(No.4＿区画状況一覧!K390))&amp;"'"</f>
        <v>''</v>
      </c>
      <c r="I393" s="79" t="str">
        <f>"'"&amp;IF(No.4＿区画状況一覧!L390="","",TRIM(No.4＿区画状況一覧!L390))&amp;"'"</f>
        <v>''</v>
      </c>
      <c r="J393" s="79" t="str">
        <f>"'"&amp;IF(No.4＿区画状況一覧!I390="","",TRIM(No.4＿区画状況一覧!I390))&amp;"'"</f>
        <v>''</v>
      </c>
      <c r="K393" s="79" t="str">
        <f>"'"&amp;IF(No.4＿区画状況一覧!J390="","",TRIM(No.4＿区画状況一覧!J390))&amp;"'"</f>
        <v>''</v>
      </c>
      <c r="L393" s="42" t="str">
        <f>"'"&amp;IF(No.5＿契約者【データ】!AK389="",0,1)&amp;"'"</f>
        <v>'0'</v>
      </c>
      <c r="M393" s="78" t="str">
        <f>"'"&amp;IF(No.5＿契約者【データ】!AG389="","",IF(No.5＿契約者【データ】!E389=No.5＿契約者【データ】!AG389,"",No.5＿契約者【データ】!E389))&amp;"'"</f>
        <v>''</v>
      </c>
      <c r="N393" s="74" t="s">
        <v>497</v>
      </c>
      <c r="O393" s="49" t="str">
        <f t="shared" si="32"/>
        <v>'COMMON'</v>
      </c>
      <c r="P393" s="69" t="s">
        <v>449</v>
      </c>
      <c r="Q393" s="49" t="str">
        <f t="shared" si="33"/>
        <v>'COMMON'</v>
      </c>
      <c r="R393" s="49" t="str">
        <f t="shared" si="33"/>
        <v>'COMMON'</v>
      </c>
      <c r="S393" s="69" t="s">
        <v>449</v>
      </c>
      <c r="T393" s="49" t="str">
        <f t="shared" si="34"/>
        <v>'COMMON'</v>
      </c>
      <c r="U393" s="67"/>
      <c r="W393" s="70" t="str">
        <f t="shared" si="35"/>
        <v/>
      </c>
      <c r="X393" s="67"/>
      <c r="Y393" s="67"/>
      <c r="Z393" s="67"/>
      <c r="AA393" t="b">
        <f>INT(No.4＿区画状況一覧!E390)=INT(No.5＿契約者【データ】!E389)</f>
        <v>1</v>
      </c>
    </row>
    <row r="394" spans="1:27" ht="18" customHeight="1">
      <c r="A394" s="67"/>
      <c r="B394" s="49">
        <f t="shared" si="31"/>
        <v>388</v>
      </c>
      <c r="C394" s="73" t="str">
        <f>"'"&amp;プロジェクトデータ!$C$4&amp;"'"</f>
        <v>'80001'</v>
      </c>
      <c r="D394" s="42" t="str">
        <f>"'"&amp;TRIM(No.4＿区画状況一覧!E391)&amp;"'"</f>
        <v>''</v>
      </c>
      <c r="E394" s="78" t="s">
        <v>448</v>
      </c>
      <c r="F394" s="74" t="s">
        <v>497</v>
      </c>
      <c r="G394" s="74" t="s">
        <v>497</v>
      </c>
      <c r="H394" s="79" t="str">
        <f>"'"&amp;IF(No.4＿区画状況一覧!K391="","",TRIM(No.4＿区画状況一覧!K391))&amp;"'"</f>
        <v>''</v>
      </c>
      <c r="I394" s="79" t="str">
        <f>"'"&amp;IF(No.4＿区画状況一覧!L391="","",TRIM(No.4＿区画状況一覧!L391))&amp;"'"</f>
        <v>''</v>
      </c>
      <c r="J394" s="79" t="str">
        <f>"'"&amp;IF(No.4＿区画状況一覧!I391="","",TRIM(No.4＿区画状況一覧!I391))&amp;"'"</f>
        <v>''</v>
      </c>
      <c r="K394" s="79" t="str">
        <f>"'"&amp;IF(No.4＿区画状況一覧!J391="","",TRIM(No.4＿区画状況一覧!J391))&amp;"'"</f>
        <v>''</v>
      </c>
      <c r="L394" s="42" t="str">
        <f>"'"&amp;IF(No.5＿契約者【データ】!AK390="",0,1)&amp;"'"</f>
        <v>'0'</v>
      </c>
      <c r="M394" s="78" t="str">
        <f>"'"&amp;IF(No.5＿契約者【データ】!AG390="","",IF(No.5＿契約者【データ】!E390=No.5＿契約者【データ】!AG390,"",No.5＿契約者【データ】!E390))&amp;"'"</f>
        <v>''</v>
      </c>
      <c r="N394" s="74" t="s">
        <v>497</v>
      </c>
      <c r="O394" s="49" t="str">
        <f t="shared" si="32"/>
        <v>'COMMON'</v>
      </c>
      <c r="P394" s="69" t="s">
        <v>449</v>
      </c>
      <c r="Q394" s="49" t="str">
        <f t="shared" si="33"/>
        <v>'COMMON'</v>
      </c>
      <c r="R394" s="49" t="str">
        <f t="shared" si="33"/>
        <v>'COMMON'</v>
      </c>
      <c r="S394" s="69" t="s">
        <v>449</v>
      </c>
      <c r="T394" s="49" t="str">
        <f t="shared" si="34"/>
        <v>'COMMON'</v>
      </c>
      <c r="U394" s="67"/>
      <c r="W394" s="70" t="str">
        <f t="shared" si="35"/>
        <v/>
      </c>
      <c r="X394" s="67"/>
      <c r="Y394" s="67"/>
      <c r="Z394" s="67"/>
      <c r="AA394" t="b">
        <f>INT(No.4＿区画状況一覧!E391)=INT(No.5＿契約者【データ】!E390)</f>
        <v>1</v>
      </c>
    </row>
    <row r="395" spans="1:27" ht="18" customHeight="1">
      <c r="A395" s="67"/>
      <c r="B395" s="49">
        <f t="shared" si="31"/>
        <v>389</v>
      </c>
      <c r="C395" s="73" t="str">
        <f>"'"&amp;プロジェクトデータ!$C$4&amp;"'"</f>
        <v>'80001'</v>
      </c>
      <c r="D395" s="42" t="str">
        <f>"'"&amp;TRIM(No.4＿区画状況一覧!E392)&amp;"'"</f>
        <v>''</v>
      </c>
      <c r="E395" s="78" t="s">
        <v>448</v>
      </c>
      <c r="F395" s="74" t="s">
        <v>497</v>
      </c>
      <c r="G395" s="74" t="s">
        <v>497</v>
      </c>
      <c r="H395" s="79" t="str">
        <f>"'"&amp;IF(No.4＿区画状況一覧!K392="","",TRIM(No.4＿区画状況一覧!K392))&amp;"'"</f>
        <v>''</v>
      </c>
      <c r="I395" s="79" t="str">
        <f>"'"&amp;IF(No.4＿区画状況一覧!L392="","",TRIM(No.4＿区画状況一覧!L392))&amp;"'"</f>
        <v>''</v>
      </c>
      <c r="J395" s="79" t="str">
        <f>"'"&amp;IF(No.4＿区画状況一覧!I392="","",TRIM(No.4＿区画状況一覧!I392))&amp;"'"</f>
        <v>''</v>
      </c>
      <c r="K395" s="79" t="str">
        <f>"'"&amp;IF(No.4＿区画状況一覧!J392="","",TRIM(No.4＿区画状況一覧!J392))&amp;"'"</f>
        <v>''</v>
      </c>
      <c r="L395" s="42" t="str">
        <f>"'"&amp;IF(No.5＿契約者【データ】!AK391="",0,1)&amp;"'"</f>
        <v>'0'</v>
      </c>
      <c r="M395" s="78" t="str">
        <f>"'"&amp;IF(No.5＿契約者【データ】!AG391="","",IF(No.5＿契約者【データ】!E391=No.5＿契約者【データ】!AG391,"",No.5＿契約者【データ】!E391))&amp;"'"</f>
        <v>''</v>
      </c>
      <c r="N395" s="74" t="s">
        <v>497</v>
      </c>
      <c r="O395" s="49" t="str">
        <f t="shared" si="32"/>
        <v>'COMMON'</v>
      </c>
      <c r="P395" s="69" t="s">
        <v>449</v>
      </c>
      <c r="Q395" s="49" t="str">
        <f t="shared" si="33"/>
        <v>'COMMON'</v>
      </c>
      <c r="R395" s="49" t="str">
        <f t="shared" si="33"/>
        <v>'COMMON'</v>
      </c>
      <c r="S395" s="69" t="s">
        <v>449</v>
      </c>
      <c r="T395" s="49" t="str">
        <f t="shared" si="34"/>
        <v>'COMMON'</v>
      </c>
      <c r="U395" s="67"/>
      <c r="W395" s="70" t="str">
        <f t="shared" si="35"/>
        <v/>
      </c>
      <c r="X395" s="67"/>
      <c r="Y395" s="67"/>
      <c r="Z395" s="67"/>
      <c r="AA395" t="b">
        <f>INT(No.4＿区画状況一覧!E392)=INT(No.5＿契約者【データ】!E391)</f>
        <v>1</v>
      </c>
    </row>
    <row r="396" spans="1:27" ht="18" customHeight="1">
      <c r="A396" s="67"/>
      <c r="B396" s="49">
        <f t="shared" si="31"/>
        <v>390</v>
      </c>
      <c r="C396" s="73" t="str">
        <f>"'"&amp;プロジェクトデータ!$C$4&amp;"'"</f>
        <v>'80001'</v>
      </c>
      <c r="D396" s="42" t="str">
        <f>"'"&amp;TRIM(No.4＿区画状況一覧!E393)&amp;"'"</f>
        <v>''</v>
      </c>
      <c r="E396" s="78" t="s">
        <v>448</v>
      </c>
      <c r="F396" s="74" t="s">
        <v>497</v>
      </c>
      <c r="G396" s="74" t="s">
        <v>497</v>
      </c>
      <c r="H396" s="79" t="str">
        <f>"'"&amp;IF(No.4＿区画状況一覧!K393="","",TRIM(No.4＿区画状況一覧!K393))&amp;"'"</f>
        <v>''</v>
      </c>
      <c r="I396" s="79" t="str">
        <f>"'"&amp;IF(No.4＿区画状況一覧!L393="","",TRIM(No.4＿区画状況一覧!L393))&amp;"'"</f>
        <v>''</v>
      </c>
      <c r="J396" s="79" t="str">
        <f>"'"&amp;IF(No.4＿区画状況一覧!I393="","",TRIM(No.4＿区画状況一覧!I393))&amp;"'"</f>
        <v>''</v>
      </c>
      <c r="K396" s="79" t="str">
        <f>"'"&amp;IF(No.4＿区画状況一覧!J393="","",TRIM(No.4＿区画状況一覧!J393))&amp;"'"</f>
        <v>''</v>
      </c>
      <c r="L396" s="42" t="str">
        <f>"'"&amp;IF(No.5＿契約者【データ】!AK392="",0,1)&amp;"'"</f>
        <v>'0'</v>
      </c>
      <c r="M396" s="78" t="str">
        <f>"'"&amp;IF(No.5＿契約者【データ】!AG392="","",IF(No.5＿契約者【データ】!E392=No.5＿契約者【データ】!AG392,"",No.5＿契約者【データ】!E392))&amp;"'"</f>
        <v>''</v>
      </c>
      <c r="N396" s="74" t="s">
        <v>497</v>
      </c>
      <c r="O396" s="49" t="str">
        <f t="shared" si="32"/>
        <v>'COMMON'</v>
      </c>
      <c r="P396" s="69" t="s">
        <v>449</v>
      </c>
      <c r="Q396" s="49" t="str">
        <f t="shared" si="33"/>
        <v>'COMMON'</v>
      </c>
      <c r="R396" s="49" t="str">
        <f t="shared" si="33"/>
        <v>'COMMON'</v>
      </c>
      <c r="S396" s="69" t="s">
        <v>449</v>
      </c>
      <c r="T396" s="49" t="str">
        <f t="shared" si="34"/>
        <v>'COMMON'</v>
      </c>
      <c r="U396" s="67"/>
      <c r="W396" s="70" t="str">
        <f t="shared" si="35"/>
        <v/>
      </c>
      <c r="X396" s="67"/>
      <c r="Y396" s="67"/>
      <c r="Z396" s="67"/>
      <c r="AA396" t="b">
        <f>INT(No.4＿区画状況一覧!E393)=INT(No.5＿契約者【データ】!E392)</f>
        <v>1</v>
      </c>
    </row>
    <row r="397" spans="1:27" ht="18" customHeight="1">
      <c r="A397" s="67"/>
      <c r="B397" s="49">
        <f t="shared" si="31"/>
        <v>391</v>
      </c>
      <c r="C397" s="73" t="str">
        <f>"'"&amp;プロジェクトデータ!$C$4&amp;"'"</f>
        <v>'80001'</v>
      </c>
      <c r="D397" s="42" t="str">
        <f>"'"&amp;TRIM(No.4＿区画状況一覧!E394)&amp;"'"</f>
        <v>''</v>
      </c>
      <c r="E397" s="78" t="s">
        <v>448</v>
      </c>
      <c r="F397" s="74" t="s">
        <v>497</v>
      </c>
      <c r="G397" s="74" t="s">
        <v>497</v>
      </c>
      <c r="H397" s="79" t="str">
        <f>"'"&amp;IF(No.4＿区画状況一覧!K394="","",TRIM(No.4＿区画状況一覧!K394))&amp;"'"</f>
        <v>''</v>
      </c>
      <c r="I397" s="79" t="str">
        <f>"'"&amp;IF(No.4＿区画状況一覧!L394="","",TRIM(No.4＿区画状況一覧!L394))&amp;"'"</f>
        <v>''</v>
      </c>
      <c r="J397" s="79" t="str">
        <f>"'"&amp;IF(No.4＿区画状況一覧!I394="","",TRIM(No.4＿区画状況一覧!I394))&amp;"'"</f>
        <v>''</v>
      </c>
      <c r="K397" s="79" t="str">
        <f>"'"&amp;IF(No.4＿区画状況一覧!J394="","",TRIM(No.4＿区画状況一覧!J394))&amp;"'"</f>
        <v>''</v>
      </c>
      <c r="L397" s="42" t="str">
        <f>"'"&amp;IF(No.5＿契約者【データ】!AK393="",0,1)&amp;"'"</f>
        <v>'0'</v>
      </c>
      <c r="M397" s="78" t="str">
        <f>"'"&amp;IF(No.5＿契約者【データ】!AG393="","",IF(No.5＿契約者【データ】!E393=No.5＿契約者【データ】!AG393,"",No.5＿契約者【データ】!E393))&amp;"'"</f>
        <v>''</v>
      </c>
      <c r="N397" s="74" t="s">
        <v>497</v>
      </c>
      <c r="O397" s="49" t="str">
        <f t="shared" si="32"/>
        <v>'COMMON'</v>
      </c>
      <c r="P397" s="69" t="s">
        <v>449</v>
      </c>
      <c r="Q397" s="49" t="str">
        <f t="shared" si="33"/>
        <v>'COMMON'</v>
      </c>
      <c r="R397" s="49" t="str">
        <f t="shared" si="33"/>
        <v>'COMMON'</v>
      </c>
      <c r="S397" s="69" t="s">
        <v>449</v>
      </c>
      <c r="T397" s="49" t="str">
        <f t="shared" si="34"/>
        <v>'COMMON'</v>
      </c>
      <c r="U397" s="67"/>
      <c r="W397" s="70" t="str">
        <f t="shared" si="35"/>
        <v/>
      </c>
      <c r="X397" s="67"/>
      <c r="Y397" s="67"/>
      <c r="Z397" s="67"/>
      <c r="AA397" t="b">
        <f>INT(No.4＿区画状況一覧!E394)=INT(No.5＿契約者【データ】!E393)</f>
        <v>1</v>
      </c>
    </row>
    <row r="398" spans="1:27" ht="18" customHeight="1">
      <c r="A398" s="67"/>
      <c r="B398" s="49">
        <f t="shared" si="31"/>
        <v>392</v>
      </c>
      <c r="C398" s="73" t="str">
        <f>"'"&amp;プロジェクトデータ!$C$4&amp;"'"</f>
        <v>'80001'</v>
      </c>
      <c r="D398" s="42" t="str">
        <f>"'"&amp;TRIM(No.4＿区画状況一覧!E395)&amp;"'"</f>
        <v>''</v>
      </c>
      <c r="E398" s="78" t="s">
        <v>448</v>
      </c>
      <c r="F398" s="74" t="s">
        <v>497</v>
      </c>
      <c r="G398" s="74" t="s">
        <v>497</v>
      </c>
      <c r="H398" s="79" t="str">
        <f>"'"&amp;IF(No.4＿区画状況一覧!K395="","",TRIM(No.4＿区画状況一覧!K395))&amp;"'"</f>
        <v>''</v>
      </c>
      <c r="I398" s="79" t="str">
        <f>"'"&amp;IF(No.4＿区画状況一覧!L395="","",TRIM(No.4＿区画状況一覧!L395))&amp;"'"</f>
        <v>''</v>
      </c>
      <c r="J398" s="79" t="str">
        <f>"'"&amp;IF(No.4＿区画状況一覧!I395="","",TRIM(No.4＿区画状況一覧!I395))&amp;"'"</f>
        <v>''</v>
      </c>
      <c r="K398" s="79" t="str">
        <f>"'"&amp;IF(No.4＿区画状況一覧!J395="","",TRIM(No.4＿区画状況一覧!J395))&amp;"'"</f>
        <v>''</v>
      </c>
      <c r="L398" s="42" t="str">
        <f>"'"&amp;IF(No.5＿契約者【データ】!AK394="",0,1)&amp;"'"</f>
        <v>'0'</v>
      </c>
      <c r="M398" s="78" t="str">
        <f>"'"&amp;IF(No.5＿契約者【データ】!AG394="","",IF(No.5＿契約者【データ】!E394=No.5＿契約者【データ】!AG394,"",No.5＿契約者【データ】!E394))&amp;"'"</f>
        <v>''</v>
      </c>
      <c r="N398" s="74" t="s">
        <v>497</v>
      </c>
      <c r="O398" s="49" t="str">
        <f t="shared" si="32"/>
        <v>'COMMON'</v>
      </c>
      <c r="P398" s="69" t="s">
        <v>449</v>
      </c>
      <c r="Q398" s="49" t="str">
        <f t="shared" si="33"/>
        <v>'COMMON'</v>
      </c>
      <c r="R398" s="49" t="str">
        <f t="shared" si="33"/>
        <v>'COMMON'</v>
      </c>
      <c r="S398" s="69" t="s">
        <v>449</v>
      </c>
      <c r="T398" s="49" t="str">
        <f t="shared" si="34"/>
        <v>'COMMON'</v>
      </c>
      <c r="U398" s="67"/>
      <c r="W398" s="70" t="str">
        <f t="shared" si="35"/>
        <v/>
      </c>
      <c r="X398" s="67"/>
      <c r="Y398" s="67"/>
      <c r="Z398" s="67"/>
      <c r="AA398" t="b">
        <f>INT(No.4＿区画状況一覧!E395)=INT(No.5＿契約者【データ】!E394)</f>
        <v>1</v>
      </c>
    </row>
    <row r="399" spans="1:27" ht="18" customHeight="1">
      <c r="A399" s="67"/>
      <c r="B399" s="49">
        <f t="shared" si="31"/>
        <v>393</v>
      </c>
      <c r="C399" s="73" t="str">
        <f>"'"&amp;プロジェクトデータ!$C$4&amp;"'"</f>
        <v>'80001'</v>
      </c>
      <c r="D399" s="42" t="str">
        <f>"'"&amp;TRIM(No.4＿区画状況一覧!E396)&amp;"'"</f>
        <v>''</v>
      </c>
      <c r="E399" s="78" t="s">
        <v>448</v>
      </c>
      <c r="F399" s="74" t="s">
        <v>497</v>
      </c>
      <c r="G399" s="74" t="s">
        <v>497</v>
      </c>
      <c r="H399" s="79" t="str">
        <f>"'"&amp;IF(No.4＿区画状況一覧!K396="","",TRIM(No.4＿区画状況一覧!K396))&amp;"'"</f>
        <v>''</v>
      </c>
      <c r="I399" s="79" t="str">
        <f>"'"&amp;IF(No.4＿区画状況一覧!L396="","",TRIM(No.4＿区画状況一覧!L396))&amp;"'"</f>
        <v>''</v>
      </c>
      <c r="J399" s="79" t="str">
        <f>"'"&amp;IF(No.4＿区画状況一覧!I396="","",TRIM(No.4＿区画状況一覧!I396))&amp;"'"</f>
        <v>''</v>
      </c>
      <c r="K399" s="79" t="str">
        <f>"'"&amp;IF(No.4＿区画状況一覧!J396="","",TRIM(No.4＿区画状況一覧!J396))&amp;"'"</f>
        <v>''</v>
      </c>
      <c r="L399" s="42" t="str">
        <f>"'"&amp;IF(No.5＿契約者【データ】!AK395="",0,1)&amp;"'"</f>
        <v>'0'</v>
      </c>
      <c r="M399" s="78" t="str">
        <f>"'"&amp;IF(No.5＿契約者【データ】!AG395="","",IF(No.5＿契約者【データ】!E395=No.5＿契約者【データ】!AG395,"",No.5＿契約者【データ】!E395))&amp;"'"</f>
        <v>''</v>
      </c>
      <c r="N399" s="74" t="s">
        <v>497</v>
      </c>
      <c r="O399" s="49" t="str">
        <f t="shared" si="32"/>
        <v>'COMMON'</v>
      </c>
      <c r="P399" s="69" t="s">
        <v>449</v>
      </c>
      <c r="Q399" s="49" t="str">
        <f t="shared" si="33"/>
        <v>'COMMON'</v>
      </c>
      <c r="R399" s="49" t="str">
        <f t="shared" si="33"/>
        <v>'COMMON'</v>
      </c>
      <c r="S399" s="69" t="s">
        <v>449</v>
      </c>
      <c r="T399" s="49" t="str">
        <f t="shared" si="34"/>
        <v>'COMMON'</v>
      </c>
      <c r="U399" s="67"/>
      <c r="W399" s="70" t="str">
        <f t="shared" si="35"/>
        <v/>
      </c>
      <c r="X399" s="67"/>
      <c r="Y399" s="67"/>
      <c r="Z399" s="67"/>
      <c r="AA399" t="b">
        <f>INT(No.4＿区画状況一覧!E396)=INT(No.5＿契約者【データ】!E395)</f>
        <v>1</v>
      </c>
    </row>
    <row r="400" spans="1:27" ht="18" customHeight="1">
      <c r="A400" s="67"/>
      <c r="B400" s="49">
        <f t="shared" si="31"/>
        <v>394</v>
      </c>
      <c r="C400" s="73" t="str">
        <f>"'"&amp;プロジェクトデータ!$C$4&amp;"'"</f>
        <v>'80001'</v>
      </c>
      <c r="D400" s="42" t="str">
        <f>"'"&amp;TRIM(No.4＿区画状況一覧!E397)&amp;"'"</f>
        <v>''</v>
      </c>
      <c r="E400" s="78" t="s">
        <v>448</v>
      </c>
      <c r="F400" s="74" t="s">
        <v>497</v>
      </c>
      <c r="G400" s="74" t="s">
        <v>497</v>
      </c>
      <c r="H400" s="79" t="str">
        <f>"'"&amp;IF(No.4＿区画状況一覧!K397="","",TRIM(No.4＿区画状況一覧!K397))&amp;"'"</f>
        <v>''</v>
      </c>
      <c r="I400" s="79" t="str">
        <f>"'"&amp;IF(No.4＿区画状況一覧!L397="","",TRIM(No.4＿区画状況一覧!L397))&amp;"'"</f>
        <v>''</v>
      </c>
      <c r="J400" s="79" t="str">
        <f>"'"&amp;IF(No.4＿区画状況一覧!I397="","",TRIM(No.4＿区画状況一覧!I397))&amp;"'"</f>
        <v>''</v>
      </c>
      <c r="K400" s="79" t="str">
        <f>"'"&amp;IF(No.4＿区画状況一覧!J397="","",TRIM(No.4＿区画状況一覧!J397))&amp;"'"</f>
        <v>''</v>
      </c>
      <c r="L400" s="42" t="str">
        <f>"'"&amp;IF(No.5＿契約者【データ】!AK396="",0,1)&amp;"'"</f>
        <v>'0'</v>
      </c>
      <c r="M400" s="78" t="str">
        <f>"'"&amp;IF(No.5＿契約者【データ】!AG396="","",IF(No.5＿契約者【データ】!E396=No.5＿契約者【データ】!AG396,"",No.5＿契約者【データ】!E396))&amp;"'"</f>
        <v>''</v>
      </c>
      <c r="N400" s="74" t="s">
        <v>497</v>
      </c>
      <c r="O400" s="49" t="str">
        <f t="shared" si="32"/>
        <v>'COMMON'</v>
      </c>
      <c r="P400" s="69" t="s">
        <v>449</v>
      </c>
      <c r="Q400" s="49" t="str">
        <f t="shared" si="33"/>
        <v>'COMMON'</v>
      </c>
      <c r="R400" s="49" t="str">
        <f t="shared" si="33"/>
        <v>'COMMON'</v>
      </c>
      <c r="S400" s="69" t="s">
        <v>449</v>
      </c>
      <c r="T400" s="49" t="str">
        <f t="shared" si="34"/>
        <v>'COMMON'</v>
      </c>
      <c r="U400" s="67"/>
      <c r="W400" s="70" t="str">
        <f t="shared" si="35"/>
        <v/>
      </c>
      <c r="X400" s="67"/>
      <c r="Y400" s="67"/>
      <c r="Z400" s="67"/>
      <c r="AA400" t="b">
        <f>INT(No.4＿区画状況一覧!E397)=INT(No.5＿契約者【データ】!E396)</f>
        <v>1</v>
      </c>
    </row>
    <row r="401" spans="1:27" ht="18" customHeight="1">
      <c r="A401" s="67"/>
      <c r="B401" s="49">
        <f t="shared" si="31"/>
        <v>395</v>
      </c>
      <c r="C401" s="73" t="str">
        <f>"'"&amp;プロジェクトデータ!$C$4&amp;"'"</f>
        <v>'80001'</v>
      </c>
      <c r="D401" s="42" t="str">
        <f>"'"&amp;TRIM(No.4＿区画状況一覧!E398)&amp;"'"</f>
        <v>''</v>
      </c>
      <c r="E401" s="78" t="s">
        <v>448</v>
      </c>
      <c r="F401" s="74" t="s">
        <v>497</v>
      </c>
      <c r="G401" s="74" t="s">
        <v>497</v>
      </c>
      <c r="H401" s="79" t="str">
        <f>"'"&amp;IF(No.4＿区画状況一覧!K398="","",TRIM(No.4＿区画状況一覧!K398))&amp;"'"</f>
        <v>''</v>
      </c>
      <c r="I401" s="79" t="str">
        <f>"'"&amp;IF(No.4＿区画状況一覧!L398="","",TRIM(No.4＿区画状況一覧!L398))&amp;"'"</f>
        <v>''</v>
      </c>
      <c r="J401" s="79" t="str">
        <f>"'"&amp;IF(No.4＿区画状況一覧!I398="","",TRIM(No.4＿区画状況一覧!I398))&amp;"'"</f>
        <v>''</v>
      </c>
      <c r="K401" s="79" t="str">
        <f>"'"&amp;IF(No.4＿区画状況一覧!J398="","",TRIM(No.4＿区画状況一覧!J398))&amp;"'"</f>
        <v>''</v>
      </c>
      <c r="L401" s="42" t="str">
        <f>"'"&amp;IF(No.5＿契約者【データ】!AK397="",0,1)&amp;"'"</f>
        <v>'0'</v>
      </c>
      <c r="M401" s="78" t="str">
        <f>"'"&amp;IF(No.5＿契約者【データ】!AG397="","",IF(No.5＿契約者【データ】!E397=No.5＿契約者【データ】!AG397,"",No.5＿契約者【データ】!E397))&amp;"'"</f>
        <v>''</v>
      </c>
      <c r="N401" s="74" t="s">
        <v>497</v>
      </c>
      <c r="O401" s="49" t="str">
        <f t="shared" si="32"/>
        <v>'COMMON'</v>
      </c>
      <c r="P401" s="69" t="s">
        <v>449</v>
      </c>
      <c r="Q401" s="49" t="str">
        <f t="shared" si="33"/>
        <v>'COMMON'</v>
      </c>
      <c r="R401" s="49" t="str">
        <f t="shared" si="33"/>
        <v>'COMMON'</v>
      </c>
      <c r="S401" s="69" t="s">
        <v>449</v>
      </c>
      <c r="T401" s="49" t="str">
        <f t="shared" si="34"/>
        <v>'COMMON'</v>
      </c>
      <c r="U401" s="67"/>
      <c r="W401" s="70" t="str">
        <f t="shared" si="35"/>
        <v/>
      </c>
      <c r="X401" s="67"/>
      <c r="Y401" s="67"/>
      <c r="Z401" s="67"/>
      <c r="AA401" t="b">
        <f>INT(No.4＿区画状況一覧!E398)=INT(No.5＿契約者【データ】!E397)</f>
        <v>1</v>
      </c>
    </row>
    <row r="402" spans="1:27" ht="18" customHeight="1">
      <c r="A402" s="67"/>
      <c r="B402" s="49">
        <f t="shared" si="31"/>
        <v>396</v>
      </c>
      <c r="C402" s="73" t="str">
        <f>"'"&amp;プロジェクトデータ!$C$4&amp;"'"</f>
        <v>'80001'</v>
      </c>
      <c r="D402" s="42" t="str">
        <f>"'"&amp;TRIM(No.4＿区画状況一覧!E399)&amp;"'"</f>
        <v>''</v>
      </c>
      <c r="E402" s="78" t="s">
        <v>448</v>
      </c>
      <c r="F402" s="74" t="s">
        <v>497</v>
      </c>
      <c r="G402" s="74" t="s">
        <v>497</v>
      </c>
      <c r="H402" s="79" t="str">
        <f>"'"&amp;IF(No.4＿区画状況一覧!K399="","",TRIM(No.4＿区画状況一覧!K399))&amp;"'"</f>
        <v>''</v>
      </c>
      <c r="I402" s="79" t="str">
        <f>"'"&amp;IF(No.4＿区画状況一覧!L399="","",TRIM(No.4＿区画状況一覧!L399))&amp;"'"</f>
        <v>''</v>
      </c>
      <c r="J402" s="79" t="str">
        <f>"'"&amp;IF(No.4＿区画状況一覧!I399="","",TRIM(No.4＿区画状況一覧!I399))&amp;"'"</f>
        <v>''</v>
      </c>
      <c r="K402" s="79" t="str">
        <f>"'"&amp;IF(No.4＿区画状況一覧!J399="","",TRIM(No.4＿区画状況一覧!J399))&amp;"'"</f>
        <v>''</v>
      </c>
      <c r="L402" s="42" t="str">
        <f>"'"&amp;IF(No.5＿契約者【データ】!AK398="",0,1)&amp;"'"</f>
        <v>'0'</v>
      </c>
      <c r="M402" s="78" t="str">
        <f>"'"&amp;IF(No.5＿契約者【データ】!AG398="","",IF(No.5＿契約者【データ】!E398=No.5＿契約者【データ】!AG398,"",No.5＿契約者【データ】!E398))&amp;"'"</f>
        <v>''</v>
      </c>
      <c r="N402" s="74" t="s">
        <v>497</v>
      </c>
      <c r="O402" s="49" t="str">
        <f t="shared" si="32"/>
        <v>'COMMON'</v>
      </c>
      <c r="P402" s="69" t="s">
        <v>449</v>
      </c>
      <c r="Q402" s="49" t="str">
        <f t="shared" si="33"/>
        <v>'COMMON'</v>
      </c>
      <c r="R402" s="49" t="str">
        <f t="shared" si="33"/>
        <v>'COMMON'</v>
      </c>
      <c r="S402" s="69" t="s">
        <v>449</v>
      </c>
      <c r="T402" s="49" t="str">
        <f t="shared" si="34"/>
        <v>'COMMON'</v>
      </c>
      <c r="U402" s="67"/>
      <c r="W402" s="70" t="str">
        <f t="shared" si="35"/>
        <v/>
      </c>
      <c r="X402" s="67"/>
      <c r="Y402" s="67"/>
      <c r="Z402" s="67"/>
      <c r="AA402" t="b">
        <f>INT(No.4＿区画状況一覧!E399)=INT(No.5＿契約者【データ】!E398)</f>
        <v>1</v>
      </c>
    </row>
    <row r="403" spans="1:27" ht="18" customHeight="1">
      <c r="A403" s="67"/>
      <c r="B403" s="49">
        <f t="shared" si="31"/>
        <v>397</v>
      </c>
      <c r="C403" s="73" t="str">
        <f>"'"&amp;プロジェクトデータ!$C$4&amp;"'"</f>
        <v>'80001'</v>
      </c>
      <c r="D403" s="42" t="str">
        <f>"'"&amp;TRIM(No.4＿区画状況一覧!E400)&amp;"'"</f>
        <v>''</v>
      </c>
      <c r="E403" s="78" t="s">
        <v>448</v>
      </c>
      <c r="F403" s="74" t="s">
        <v>497</v>
      </c>
      <c r="G403" s="74" t="s">
        <v>497</v>
      </c>
      <c r="H403" s="79" t="str">
        <f>"'"&amp;IF(No.4＿区画状況一覧!K400="","",TRIM(No.4＿区画状況一覧!K400))&amp;"'"</f>
        <v>''</v>
      </c>
      <c r="I403" s="79" t="str">
        <f>"'"&amp;IF(No.4＿区画状況一覧!L400="","",TRIM(No.4＿区画状況一覧!L400))&amp;"'"</f>
        <v>''</v>
      </c>
      <c r="J403" s="79" t="str">
        <f>"'"&amp;IF(No.4＿区画状況一覧!I400="","",TRIM(No.4＿区画状況一覧!I400))&amp;"'"</f>
        <v>''</v>
      </c>
      <c r="K403" s="79" t="str">
        <f>"'"&amp;IF(No.4＿区画状況一覧!J400="","",TRIM(No.4＿区画状況一覧!J400))&amp;"'"</f>
        <v>''</v>
      </c>
      <c r="L403" s="42" t="str">
        <f>"'"&amp;IF(No.5＿契約者【データ】!AK399="",0,1)&amp;"'"</f>
        <v>'0'</v>
      </c>
      <c r="M403" s="78" t="str">
        <f>"'"&amp;IF(No.5＿契約者【データ】!AG399="","",IF(No.5＿契約者【データ】!E399=No.5＿契約者【データ】!AG399,"",No.5＿契約者【データ】!E399))&amp;"'"</f>
        <v>''</v>
      </c>
      <c r="N403" s="74" t="s">
        <v>497</v>
      </c>
      <c r="O403" s="49" t="str">
        <f t="shared" si="32"/>
        <v>'COMMON'</v>
      </c>
      <c r="P403" s="69" t="s">
        <v>449</v>
      </c>
      <c r="Q403" s="49" t="str">
        <f t="shared" si="33"/>
        <v>'COMMON'</v>
      </c>
      <c r="R403" s="49" t="str">
        <f t="shared" si="33"/>
        <v>'COMMON'</v>
      </c>
      <c r="S403" s="69" t="s">
        <v>449</v>
      </c>
      <c r="T403" s="49" t="str">
        <f t="shared" si="34"/>
        <v>'COMMON'</v>
      </c>
      <c r="U403" s="67"/>
      <c r="W403" s="70" t="str">
        <f t="shared" si="35"/>
        <v/>
      </c>
      <c r="X403" s="67"/>
      <c r="Y403" s="67"/>
      <c r="Z403" s="67"/>
      <c r="AA403" t="b">
        <f>INT(No.4＿区画状況一覧!E400)=INT(No.5＿契約者【データ】!E399)</f>
        <v>1</v>
      </c>
    </row>
    <row r="404" spans="1:27" ht="18" customHeight="1">
      <c r="A404" s="67"/>
      <c r="B404" s="49">
        <f t="shared" si="31"/>
        <v>398</v>
      </c>
      <c r="C404" s="73" t="str">
        <f>"'"&amp;プロジェクトデータ!$C$4&amp;"'"</f>
        <v>'80001'</v>
      </c>
      <c r="D404" s="42" t="str">
        <f>"'"&amp;TRIM(No.4＿区画状況一覧!E401)&amp;"'"</f>
        <v>''</v>
      </c>
      <c r="E404" s="78" t="s">
        <v>448</v>
      </c>
      <c r="F404" s="74" t="s">
        <v>497</v>
      </c>
      <c r="G404" s="74" t="s">
        <v>497</v>
      </c>
      <c r="H404" s="79" t="str">
        <f>"'"&amp;IF(No.4＿区画状況一覧!K401="","",TRIM(No.4＿区画状況一覧!K401))&amp;"'"</f>
        <v>''</v>
      </c>
      <c r="I404" s="79" t="str">
        <f>"'"&amp;IF(No.4＿区画状況一覧!L401="","",TRIM(No.4＿区画状況一覧!L401))&amp;"'"</f>
        <v>''</v>
      </c>
      <c r="J404" s="79" t="str">
        <f>"'"&amp;IF(No.4＿区画状況一覧!I401="","",TRIM(No.4＿区画状況一覧!I401))&amp;"'"</f>
        <v>''</v>
      </c>
      <c r="K404" s="79" t="str">
        <f>"'"&amp;IF(No.4＿区画状況一覧!J401="","",TRIM(No.4＿区画状況一覧!J401))&amp;"'"</f>
        <v>''</v>
      </c>
      <c r="L404" s="42" t="str">
        <f>"'"&amp;IF(No.5＿契約者【データ】!AK400="",0,1)&amp;"'"</f>
        <v>'0'</v>
      </c>
      <c r="M404" s="78" t="str">
        <f>"'"&amp;IF(No.5＿契約者【データ】!AG400="","",IF(No.5＿契約者【データ】!E400=No.5＿契約者【データ】!AG400,"",No.5＿契約者【データ】!E400))&amp;"'"</f>
        <v>''</v>
      </c>
      <c r="N404" s="74" t="s">
        <v>497</v>
      </c>
      <c r="O404" s="49" t="str">
        <f t="shared" si="32"/>
        <v>'COMMON'</v>
      </c>
      <c r="P404" s="69" t="s">
        <v>449</v>
      </c>
      <c r="Q404" s="49" t="str">
        <f t="shared" si="33"/>
        <v>'COMMON'</v>
      </c>
      <c r="R404" s="49" t="str">
        <f t="shared" si="33"/>
        <v>'COMMON'</v>
      </c>
      <c r="S404" s="69" t="s">
        <v>449</v>
      </c>
      <c r="T404" s="49" t="str">
        <f t="shared" si="34"/>
        <v>'COMMON'</v>
      </c>
      <c r="U404" s="67"/>
      <c r="W404" s="70" t="str">
        <f t="shared" si="35"/>
        <v/>
      </c>
      <c r="X404" s="67"/>
      <c r="Y404" s="67"/>
      <c r="Z404" s="67"/>
      <c r="AA404" t="b">
        <f>INT(No.4＿区画状況一覧!E401)=INT(No.5＿契約者【データ】!E400)</f>
        <v>1</v>
      </c>
    </row>
    <row r="405" spans="1:27" ht="18" customHeight="1">
      <c r="A405" s="67"/>
      <c r="B405" s="49">
        <f t="shared" si="31"/>
        <v>399</v>
      </c>
      <c r="C405" s="73" t="str">
        <f>"'"&amp;プロジェクトデータ!$C$4&amp;"'"</f>
        <v>'80001'</v>
      </c>
      <c r="D405" s="42" t="str">
        <f>"'"&amp;TRIM(No.4＿区画状況一覧!E402)&amp;"'"</f>
        <v>''</v>
      </c>
      <c r="E405" s="78" t="s">
        <v>448</v>
      </c>
      <c r="F405" s="74" t="s">
        <v>497</v>
      </c>
      <c r="G405" s="74" t="s">
        <v>497</v>
      </c>
      <c r="H405" s="79" t="str">
        <f>"'"&amp;IF(No.4＿区画状況一覧!K402="","",TRIM(No.4＿区画状況一覧!K402))&amp;"'"</f>
        <v>''</v>
      </c>
      <c r="I405" s="79" t="str">
        <f>"'"&amp;IF(No.4＿区画状況一覧!L402="","",TRIM(No.4＿区画状況一覧!L402))&amp;"'"</f>
        <v>''</v>
      </c>
      <c r="J405" s="79" t="str">
        <f>"'"&amp;IF(No.4＿区画状況一覧!I402="","",TRIM(No.4＿区画状況一覧!I402))&amp;"'"</f>
        <v>''</v>
      </c>
      <c r="K405" s="79" t="str">
        <f>"'"&amp;IF(No.4＿区画状況一覧!J402="","",TRIM(No.4＿区画状況一覧!J402))&amp;"'"</f>
        <v>''</v>
      </c>
      <c r="L405" s="42" t="str">
        <f>"'"&amp;IF(No.5＿契約者【データ】!AK401="",0,1)&amp;"'"</f>
        <v>'0'</v>
      </c>
      <c r="M405" s="78" t="str">
        <f>"'"&amp;IF(No.5＿契約者【データ】!AG401="","",IF(No.5＿契約者【データ】!E401=No.5＿契約者【データ】!AG401,"",No.5＿契約者【データ】!E401))&amp;"'"</f>
        <v>''</v>
      </c>
      <c r="N405" s="74" t="s">
        <v>497</v>
      </c>
      <c r="O405" s="49" t="str">
        <f t="shared" si="32"/>
        <v>'COMMON'</v>
      </c>
      <c r="P405" s="69" t="s">
        <v>449</v>
      </c>
      <c r="Q405" s="49" t="str">
        <f t="shared" si="33"/>
        <v>'COMMON'</v>
      </c>
      <c r="R405" s="49" t="str">
        <f t="shared" si="33"/>
        <v>'COMMON'</v>
      </c>
      <c r="S405" s="69" t="s">
        <v>449</v>
      </c>
      <c r="T405" s="49" t="str">
        <f t="shared" si="34"/>
        <v>'COMMON'</v>
      </c>
      <c r="U405" s="67"/>
      <c r="W405" s="70" t="str">
        <f t="shared" si="35"/>
        <v/>
      </c>
      <c r="X405" s="67"/>
      <c r="Y405" s="67"/>
      <c r="Z405" s="67"/>
      <c r="AA405" t="b">
        <f>INT(No.4＿区画状況一覧!E402)=INT(No.5＿契約者【データ】!E401)</f>
        <v>1</v>
      </c>
    </row>
    <row r="406" spans="1:27" ht="18" customHeight="1">
      <c r="A406" s="67"/>
      <c r="B406" s="49">
        <f t="shared" si="31"/>
        <v>400</v>
      </c>
      <c r="C406" s="73" t="str">
        <f>"'"&amp;プロジェクトデータ!$C$4&amp;"'"</f>
        <v>'80001'</v>
      </c>
      <c r="D406" s="42" t="str">
        <f>"'"&amp;TRIM(No.4＿区画状況一覧!E403)&amp;"'"</f>
        <v>''</v>
      </c>
      <c r="E406" s="78" t="s">
        <v>448</v>
      </c>
      <c r="F406" s="74" t="s">
        <v>497</v>
      </c>
      <c r="G406" s="74" t="s">
        <v>497</v>
      </c>
      <c r="H406" s="79" t="str">
        <f>"'"&amp;IF(No.4＿区画状況一覧!K403="","",TRIM(No.4＿区画状況一覧!K403))&amp;"'"</f>
        <v>''</v>
      </c>
      <c r="I406" s="79" t="str">
        <f>"'"&amp;IF(No.4＿区画状況一覧!L403="","",TRIM(No.4＿区画状況一覧!L403))&amp;"'"</f>
        <v>''</v>
      </c>
      <c r="J406" s="79" t="str">
        <f>"'"&amp;IF(No.4＿区画状況一覧!I403="","",TRIM(No.4＿区画状況一覧!I403))&amp;"'"</f>
        <v>''</v>
      </c>
      <c r="K406" s="79" t="str">
        <f>"'"&amp;IF(No.4＿区画状況一覧!J403="","",TRIM(No.4＿区画状況一覧!J403))&amp;"'"</f>
        <v>''</v>
      </c>
      <c r="L406" s="42" t="str">
        <f>"'"&amp;IF(No.5＿契約者【データ】!AK402="",0,1)&amp;"'"</f>
        <v>'0'</v>
      </c>
      <c r="M406" s="78" t="str">
        <f>"'"&amp;IF(No.5＿契約者【データ】!AG402="","",IF(No.5＿契約者【データ】!E402=No.5＿契約者【データ】!AG402,"",No.5＿契約者【データ】!E402))&amp;"'"</f>
        <v>''</v>
      </c>
      <c r="N406" s="74" t="s">
        <v>497</v>
      </c>
      <c r="O406" s="49" t="str">
        <f t="shared" si="32"/>
        <v>'COMMON'</v>
      </c>
      <c r="P406" s="69" t="s">
        <v>449</v>
      </c>
      <c r="Q406" s="49" t="str">
        <f t="shared" si="33"/>
        <v>'COMMON'</v>
      </c>
      <c r="R406" s="49" t="str">
        <f t="shared" si="33"/>
        <v>'COMMON'</v>
      </c>
      <c r="S406" s="69" t="s">
        <v>449</v>
      </c>
      <c r="T406" s="49" t="str">
        <f t="shared" si="34"/>
        <v>'COMMON'</v>
      </c>
      <c r="U406" s="67"/>
      <c r="W406" s="70" t="str">
        <f t="shared" si="35"/>
        <v/>
      </c>
      <c r="X406" s="67"/>
      <c r="Y406" s="67"/>
      <c r="Z406" s="67"/>
      <c r="AA406" t="b">
        <f>INT(No.4＿区画状況一覧!E403)=INT(No.5＿契約者【データ】!E402)</f>
        <v>1</v>
      </c>
    </row>
    <row r="407" spans="1:27" ht="18" customHeight="1">
      <c r="A407" s="67"/>
      <c r="B407" s="49">
        <f t="shared" si="31"/>
        <v>401</v>
      </c>
      <c r="C407" s="73" t="str">
        <f>"'"&amp;プロジェクトデータ!$C$4&amp;"'"</f>
        <v>'80001'</v>
      </c>
      <c r="D407" s="42" t="str">
        <f>"'"&amp;TRIM(No.4＿区画状況一覧!E404)&amp;"'"</f>
        <v>''</v>
      </c>
      <c r="E407" s="78" t="s">
        <v>448</v>
      </c>
      <c r="F407" s="74" t="s">
        <v>497</v>
      </c>
      <c r="G407" s="74" t="s">
        <v>497</v>
      </c>
      <c r="H407" s="79" t="str">
        <f>"'"&amp;IF(No.4＿区画状況一覧!K404="","",TRIM(No.4＿区画状況一覧!K404))&amp;"'"</f>
        <v>''</v>
      </c>
      <c r="I407" s="79" t="str">
        <f>"'"&amp;IF(No.4＿区画状況一覧!L404="","",TRIM(No.4＿区画状況一覧!L404))&amp;"'"</f>
        <v>''</v>
      </c>
      <c r="J407" s="79" t="str">
        <f>"'"&amp;IF(No.4＿区画状況一覧!I404="","",TRIM(No.4＿区画状況一覧!I404))&amp;"'"</f>
        <v>''</v>
      </c>
      <c r="K407" s="79" t="str">
        <f>"'"&amp;IF(No.4＿区画状況一覧!J404="","",TRIM(No.4＿区画状況一覧!J404))&amp;"'"</f>
        <v>''</v>
      </c>
      <c r="L407" s="42" t="str">
        <f>"'"&amp;IF(No.5＿契約者【データ】!AK403="",0,1)&amp;"'"</f>
        <v>'0'</v>
      </c>
      <c r="M407" s="78" t="str">
        <f>"'"&amp;IF(No.5＿契約者【データ】!AG403="","",IF(No.5＿契約者【データ】!E403=No.5＿契約者【データ】!AG403,"",No.5＿契約者【データ】!E403))&amp;"'"</f>
        <v>''</v>
      </c>
      <c r="N407" s="74" t="s">
        <v>497</v>
      </c>
      <c r="O407" s="49" t="str">
        <f t="shared" si="32"/>
        <v>'COMMON'</v>
      </c>
      <c r="P407" s="69" t="s">
        <v>449</v>
      </c>
      <c r="Q407" s="49" t="str">
        <f t="shared" si="33"/>
        <v>'COMMON'</v>
      </c>
      <c r="R407" s="49" t="str">
        <f t="shared" si="33"/>
        <v>'COMMON'</v>
      </c>
      <c r="S407" s="69" t="s">
        <v>449</v>
      </c>
      <c r="T407" s="49" t="str">
        <f t="shared" si="34"/>
        <v>'COMMON'</v>
      </c>
      <c r="U407" s="67"/>
      <c r="W407" s="70" t="str">
        <f t="shared" si="35"/>
        <v/>
      </c>
      <c r="X407" s="67"/>
      <c r="Y407" s="67"/>
      <c r="Z407" s="67"/>
      <c r="AA407" t="b">
        <f>INT(No.4＿区画状況一覧!E404)=INT(No.5＿契約者【データ】!E403)</f>
        <v>1</v>
      </c>
    </row>
    <row r="408" spans="1:27" ht="18" customHeight="1">
      <c r="A408" s="67"/>
      <c r="B408" s="49">
        <f t="shared" si="31"/>
        <v>402</v>
      </c>
      <c r="C408" s="73" t="str">
        <f>"'"&amp;プロジェクトデータ!$C$4&amp;"'"</f>
        <v>'80001'</v>
      </c>
      <c r="D408" s="42" t="str">
        <f>"'"&amp;TRIM(No.4＿区画状況一覧!E405)&amp;"'"</f>
        <v>''</v>
      </c>
      <c r="E408" s="78" t="s">
        <v>448</v>
      </c>
      <c r="F408" s="74" t="s">
        <v>497</v>
      </c>
      <c r="G408" s="74" t="s">
        <v>497</v>
      </c>
      <c r="H408" s="79" t="str">
        <f>"'"&amp;IF(No.4＿区画状況一覧!K405="","",TRIM(No.4＿区画状況一覧!K405))&amp;"'"</f>
        <v>''</v>
      </c>
      <c r="I408" s="79" t="str">
        <f>"'"&amp;IF(No.4＿区画状況一覧!L405="","",TRIM(No.4＿区画状況一覧!L405))&amp;"'"</f>
        <v>''</v>
      </c>
      <c r="J408" s="79" t="str">
        <f>"'"&amp;IF(No.4＿区画状況一覧!I405="","",TRIM(No.4＿区画状況一覧!I405))&amp;"'"</f>
        <v>''</v>
      </c>
      <c r="K408" s="79" t="str">
        <f>"'"&amp;IF(No.4＿区画状況一覧!J405="","",TRIM(No.4＿区画状況一覧!J405))&amp;"'"</f>
        <v>''</v>
      </c>
      <c r="L408" s="42" t="str">
        <f>"'"&amp;IF(No.5＿契約者【データ】!AK404="",0,1)&amp;"'"</f>
        <v>'0'</v>
      </c>
      <c r="M408" s="78" t="str">
        <f>"'"&amp;IF(No.5＿契約者【データ】!AG404="","",IF(No.5＿契約者【データ】!E404=No.5＿契約者【データ】!AG404,"",No.5＿契約者【データ】!E404))&amp;"'"</f>
        <v>''</v>
      </c>
      <c r="N408" s="74" t="s">
        <v>497</v>
      </c>
      <c r="O408" s="49" t="str">
        <f t="shared" si="32"/>
        <v>'COMMON'</v>
      </c>
      <c r="P408" s="69" t="s">
        <v>449</v>
      </c>
      <c r="Q408" s="49" t="str">
        <f t="shared" si="33"/>
        <v>'COMMON'</v>
      </c>
      <c r="R408" s="49" t="str">
        <f t="shared" si="33"/>
        <v>'COMMON'</v>
      </c>
      <c r="S408" s="69" t="s">
        <v>449</v>
      </c>
      <c r="T408" s="49" t="str">
        <f t="shared" si="34"/>
        <v>'COMMON'</v>
      </c>
      <c r="U408" s="67"/>
      <c r="W408" s="70" t="str">
        <f t="shared" si="35"/>
        <v/>
      </c>
      <c r="X408" s="67"/>
      <c r="Y408" s="67"/>
      <c r="Z408" s="67"/>
      <c r="AA408" t="b">
        <f>INT(No.4＿区画状況一覧!E405)=INT(No.5＿契約者【データ】!E404)</f>
        <v>1</v>
      </c>
    </row>
    <row r="409" spans="1:27" ht="18" customHeight="1">
      <c r="A409" s="67"/>
      <c r="B409" s="49">
        <f t="shared" si="31"/>
        <v>403</v>
      </c>
      <c r="C409" s="73" t="str">
        <f>"'"&amp;プロジェクトデータ!$C$4&amp;"'"</f>
        <v>'80001'</v>
      </c>
      <c r="D409" s="42" t="str">
        <f>"'"&amp;TRIM(No.4＿区画状況一覧!E406)&amp;"'"</f>
        <v>''</v>
      </c>
      <c r="E409" s="78" t="s">
        <v>448</v>
      </c>
      <c r="F409" s="74" t="s">
        <v>497</v>
      </c>
      <c r="G409" s="74" t="s">
        <v>497</v>
      </c>
      <c r="H409" s="79" t="str">
        <f>"'"&amp;IF(No.4＿区画状況一覧!K406="","",TRIM(No.4＿区画状況一覧!K406))&amp;"'"</f>
        <v>''</v>
      </c>
      <c r="I409" s="79" t="str">
        <f>"'"&amp;IF(No.4＿区画状況一覧!L406="","",TRIM(No.4＿区画状況一覧!L406))&amp;"'"</f>
        <v>''</v>
      </c>
      <c r="J409" s="79" t="str">
        <f>"'"&amp;IF(No.4＿区画状況一覧!I406="","",TRIM(No.4＿区画状況一覧!I406))&amp;"'"</f>
        <v>''</v>
      </c>
      <c r="K409" s="79" t="str">
        <f>"'"&amp;IF(No.4＿区画状況一覧!J406="","",TRIM(No.4＿区画状況一覧!J406))&amp;"'"</f>
        <v>''</v>
      </c>
      <c r="L409" s="42" t="str">
        <f>"'"&amp;IF(No.5＿契約者【データ】!AK405="",0,1)&amp;"'"</f>
        <v>'0'</v>
      </c>
      <c r="M409" s="78" t="str">
        <f>"'"&amp;IF(No.5＿契約者【データ】!AG405="","",IF(No.5＿契約者【データ】!E405=No.5＿契約者【データ】!AG405,"",No.5＿契約者【データ】!E405))&amp;"'"</f>
        <v>''</v>
      </c>
      <c r="N409" s="74" t="s">
        <v>497</v>
      </c>
      <c r="O409" s="49" t="str">
        <f t="shared" si="32"/>
        <v>'COMMON'</v>
      </c>
      <c r="P409" s="69" t="s">
        <v>449</v>
      </c>
      <c r="Q409" s="49" t="str">
        <f t="shared" si="33"/>
        <v>'COMMON'</v>
      </c>
      <c r="R409" s="49" t="str">
        <f t="shared" si="33"/>
        <v>'COMMON'</v>
      </c>
      <c r="S409" s="69" t="s">
        <v>449</v>
      </c>
      <c r="T409" s="49" t="str">
        <f t="shared" si="34"/>
        <v>'COMMON'</v>
      </c>
      <c r="U409" s="67"/>
      <c r="W409" s="70" t="str">
        <f t="shared" si="35"/>
        <v/>
      </c>
      <c r="X409" s="67"/>
      <c r="Y409" s="67"/>
      <c r="Z409" s="67"/>
      <c r="AA409" t="b">
        <f>INT(No.4＿区画状況一覧!E406)=INT(No.5＿契約者【データ】!E405)</f>
        <v>1</v>
      </c>
    </row>
    <row r="410" spans="1:27" ht="18" customHeight="1">
      <c r="A410" s="67"/>
      <c r="B410" s="49">
        <f t="shared" si="31"/>
        <v>404</v>
      </c>
      <c r="C410" s="73" t="str">
        <f>"'"&amp;プロジェクトデータ!$C$4&amp;"'"</f>
        <v>'80001'</v>
      </c>
      <c r="D410" s="42" t="str">
        <f>"'"&amp;TRIM(No.4＿区画状況一覧!E407)&amp;"'"</f>
        <v>''</v>
      </c>
      <c r="E410" s="78" t="s">
        <v>448</v>
      </c>
      <c r="F410" s="74" t="s">
        <v>497</v>
      </c>
      <c r="G410" s="74" t="s">
        <v>497</v>
      </c>
      <c r="H410" s="79" t="str">
        <f>"'"&amp;IF(No.4＿区画状況一覧!K407="","",TRIM(No.4＿区画状況一覧!K407))&amp;"'"</f>
        <v>''</v>
      </c>
      <c r="I410" s="79" t="str">
        <f>"'"&amp;IF(No.4＿区画状況一覧!L407="","",TRIM(No.4＿区画状況一覧!L407))&amp;"'"</f>
        <v>''</v>
      </c>
      <c r="J410" s="79" t="str">
        <f>"'"&amp;IF(No.4＿区画状況一覧!I407="","",TRIM(No.4＿区画状況一覧!I407))&amp;"'"</f>
        <v>''</v>
      </c>
      <c r="K410" s="79" t="str">
        <f>"'"&amp;IF(No.4＿区画状況一覧!J407="","",TRIM(No.4＿区画状況一覧!J407))&amp;"'"</f>
        <v>''</v>
      </c>
      <c r="L410" s="42" t="str">
        <f>"'"&amp;IF(No.5＿契約者【データ】!AK406="",0,1)&amp;"'"</f>
        <v>'0'</v>
      </c>
      <c r="M410" s="78" t="str">
        <f>"'"&amp;IF(No.5＿契約者【データ】!AG406="","",IF(No.5＿契約者【データ】!E406=No.5＿契約者【データ】!AG406,"",No.5＿契約者【データ】!E406))&amp;"'"</f>
        <v>''</v>
      </c>
      <c r="N410" s="74" t="s">
        <v>497</v>
      </c>
      <c r="O410" s="49" t="str">
        <f t="shared" si="32"/>
        <v>'COMMON'</v>
      </c>
      <c r="P410" s="69" t="s">
        <v>449</v>
      </c>
      <c r="Q410" s="49" t="str">
        <f t="shared" si="33"/>
        <v>'COMMON'</v>
      </c>
      <c r="R410" s="49" t="str">
        <f t="shared" si="33"/>
        <v>'COMMON'</v>
      </c>
      <c r="S410" s="69" t="s">
        <v>449</v>
      </c>
      <c r="T410" s="49" t="str">
        <f t="shared" si="34"/>
        <v>'COMMON'</v>
      </c>
      <c r="U410" s="67"/>
      <c r="W410" s="70" t="str">
        <f t="shared" si="35"/>
        <v/>
      </c>
      <c r="X410" s="67"/>
      <c r="Y410" s="67"/>
      <c r="Z410" s="67"/>
      <c r="AA410" t="b">
        <f>INT(No.4＿区画状況一覧!E407)=INT(No.5＿契約者【データ】!E406)</f>
        <v>1</v>
      </c>
    </row>
    <row r="411" spans="1:27" ht="18" customHeight="1">
      <c r="A411" s="67"/>
      <c r="B411" s="49">
        <f t="shared" si="31"/>
        <v>405</v>
      </c>
      <c r="C411" s="73" t="str">
        <f>"'"&amp;プロジェクトデータ!$C$4&amp;"'"</f>
        <v>'80001'</v>
      </c>
      <c r="D411" s="42" t="str">
        <f>"'"&amp;TRIM(No.4＿区画状況一覧!E408)&amp;"'"</f>
        <v>''</v>
      </c>
      <c r="E411" s="78" t="s">
        <v>448</v>
      </c>
      <c r="F411" s="74" t="s">
        <v>497</v>
      </c>
      <c r="G411" s="74" t="s">
        <v>497</v>
      </c>
      <c r="H411" s="79" t="str">
        <f>"'"&amp;IF(No.4＿区画状況一覧!K408="","",TRIM(No.4＿区画状況一覧!K408))&amp;"'"</f>
        <v>''</v>
      </c>
      <c r="I411" s="79" t="str">
        <f>"'"&amp;IF(No.4＿区画状況一覧!L408="","",TRIM(No.4＿区画状況一覧!L408))&amp;"'"</f>
        <v>''</v>
      </c>
      <c r="J411" s="79" t="str">
        <f>"'"&amp;IF(No.4＿区画状況一覧!I408="","",TRIM(No.4＿区画状況一覧!I408))&amp;"'"</f>
        <v>''</v>
      </c>
      <c r="K411" s="79" t="str">
        <f>"'"&amp;IF(No.4＿区画状況一覧!J408="","",TRIM(No.4＿区画状況一覧!J408))&amp;"'"</f>
        <v>''</v>
      </c>
      <c r="L411" s="42" t="str">
        <f>"'"&amp;IF(No.5＿契約者【データ】!AK407="",0,1)&amp;"'"</f>
        <v>'0'</v>
      </c>
      <c r="M411" s="78" t="str">
        <f>"'"&amp;IF(No.5＿契約者【データ】!AG407="","",IF(No.5＿契約者【データ】!E407=No.5＿契約者【データ】!AG407,"",No.5＿契約者【データ】!E407))&amp;"'"</f>
        <v>''</v>
      </c>
      <c r="N411" s="74" t="s">
        <v>497</v>
      </c>
      <c r="O411" s="49" t="str">
        <f t="shared" si="32"/>
        <v>'COMMON'</v>
      </c>
      <c r="P411" s="69" t="s">
        <v>449</v>
      </c>
      <c r="Q411" s="49" t="str">
        <f t="shared" si="33"/>
        <v>'COMMON'</v>
      </c>
      <c r="R411" s="49" t="str">
        <f t="shared" si="33"/>
        <v>'COMMON'</v>
      </c>
      <c r="S411" s="69" t="s">
        <v>449</v>
      </c>
      <c r="T411" s="49" t="str">
        <f t="shared" si="34"/>
        <v>'COMMON'</v>
      </c>
      <c r="U411" s="67"/>
      <c r="W411" s="70" t="str">
        <f t="shared" si="35"/>
        <v/>
      </c>
      <c r="X411" s="67"/>
      <c r="Y411" s="67"/>
      <c r="Z411" s="67"/>
      <c r="AA411" t="b">
        <f>INT(No.4＿区画状況一覧!E408)=INT(No.5＿契約者【データ】!E407)</f>
        <v>1</v>
      </c>
    </row>
    <row r="412" spans="1:27" ht="18" customHeight="1">
      <c r="A412" s="67"/>
      <c r="B412" s="49">
        <f t="shared" si="31"/>
        <v>406</v>
      </c>
      <c r="C412" s="73" t="str">
        <f>"'"&amp;プロジェクトデータ!$C$4&amp;"'"</f>
        <v>'80001'</v>
      </c>
      <c r="D412" s="42" t="str">
        <f>"'"&amp;TRIM(No.4＿区画状況一覧!E409)&amp;"'"</f>
        <v>''</v>
      </c>
      <c r="E412" s="78" t="s">
        <v>448</v>
      </c>
      <c r="F412" s="74" t="s">
        <v>497</v>
      </c>
      <c r="G412" s="74" t="s">
        <v>497</v>
      </c>
      <c r="H412" s="79" t="str">
        <f>"'"&amp;IF(No.4＿区画状況一覧!K409="","",TRIM(No.4＿区画状況一覧!K409))&amp;"'"</f>
        <v>''</v>
      </c>
      <c r="I412" s="79" t="str">
        <f>"'"&amp;IF(No.4＿区画状況一覧!L409="","",TRIM(No.4＿区画状況一覧!L409))&amp;"'"</f>
        <v>''</v>
      </c>
      <c r="J412" s="79" t="str">
        <f>"'"&amp;IF(No.4＿区画状況一覧!I409="","",TRIM(No.4＿区画状況一覧!I409))&amp;"'"</f>
        <v>''</v>
      </c>
      <c r="K412" s="79" t="str">
        <f>"'"&amp;IF(No.4＿区画状況一覧!J409="","",TRIM(No.4＿区画状況一覧!J409))&amp;"'"</f>
        <v>''</v>
      </c>
      <c r="L412" s="42" t="str">
        <f>"'"&amp;IF(No.5＿契約者【データ】!AK408="",0,1)&amp;"'"</f>
        <v>'0'</v>
      </c>
      <c r="M412" s="78" t="str">
        <f>"'"&amp;IF(No.5＿契約者【データ】!AG408="","",IF(No.5＿契約者【データ】!E408=No.5＿契約者【データ】!AG408,"",No.5＿契約者【データ】!E408))&amp;"'"</f>
        <v>''</v>
      </c>
      <c r="N412" s="74" t="s">
        <v>497</v>
      </c>
      <c r="O412" s="49" t="str">
        <f t="shared" si="32"/>
        <v>'COMMON'</v>
      </c>
      <c r="P412" s="69" t="s">
        <v>449</v>
      </c>
      <c r="Q412" s="49" t="str">
        <f t="shared" si="33"/>
        <v>'COMMON'</v>
      </c>
      <c r="R412" s="49" t="str">
        <f t="shared" si="33"/>
        <v>'COMMON'</v>
      </c>
      <c r="S412" s="69" t="s">
        <v>449</v>
      </c>
      <c r="T412" s="49" t="str">
        <f t="shared" si="34"/>
        <v>'COMMON'</v>
      </c>
      <c r="U412" s="67"/>
      <c r="W412" s="70" t="str">
        <f t="shared" si="35"/>
        <v/>
      </c>
      <c r="X412" s="67"/>
      <c r="Y412" s="67"/>
      <c r="Z412" s="67"/>
      <c r="AA412" t="b">
        <f>INT(No.4＿区画状況一覧!E409)=INT(No.5＿契約者【データ】!E408)</f>
        <v>1</v>
      </c>
    </row>
    <row r="413" spans="1:27" ht="18" customHeight="1">
      <c r="A413" s="67"/>
      <c r="B413" s="49">
        <f t="shared" si="31"/>
        <v>407</v>
      </c>
      <c r="C413" s="73" t="str">
        <f>"'"&amp;プロジェクトデータ!$C$4&amp;"'"</f>
        <v>'80001'</v>
      </c>
      <c r="D413" s="42" t="str">
        <f>"'"&amp;TRIM(No.4＿区画状況一覧!E410)&amp;"'"</f>
        <v>''</v>
      </c>
      <c r="E413" s="78" t="s">
        <v>448</v>
      </c>
      <c r="F413" s="74" t="s">
        <v>497</v>
      </c>
      <c r="G413" s="74" t="s">
        <v>497</v>
      </c>
      <c r="H413" s="79" t="str">
        <f>"'"&amp;IF(No.4＿区画状況一覧!K410="","",TRIM(No.4＿区画状況一覧!K410))&amp;"'"</f>
        <v>''</v>
      </c>
      <c r="I413" s="79" t="str">
        <f>"'"&amp;IF(No.4＿区画状況一覧!L410="","",TRIM(No.4＿区画状況一覧!L410))&amp;"'"</f>
        <v>''</v>
      </c>
      <c r="J413" s="79" t="str">
        <f>"'"&amp;IF(No.4＿区画状況一覧!I410="","",TRIM(No.4＿区画状況一覧!I410))&amp;"'"</f>
        <v>''</v>
      </c>
      <c r="K413" s="79" t="str">
        <f>"'"&amp;IF(No.4＿区画状況一覧!J410="","",TRIM(No.4＿区画状況一覧!J410))&amp;"'"</f>
        <v>''</v>
      </c>
      <c r="L413" s="42" t="str">
        <f>"'"&amp;IF(No.5＿契約者【データ】!AK409="",0,1)&amp;"'"</f>
        <v>'0'</v>
      </c>
      <c r="M413" s="78" t="str">
        <f>"'"&amp;IF(No.5＿契約者【データ】!AG409="","",IF(No.5＿契約者【データ】!E409=No.5＿契約者【データ】!AG409,"",No.5＿契約者【データ】!E409))&amp;"'"</f>
        <v>''</v>
      </c>
      <c r="N413" s="74" t="s">
        <v>497</v>
      </c>
      <c r="O413" s="49" t="str">
        <f t="shared" si="32"/>
        <v>'COMMON'</v>
      </c>
      <c r="P413" s="69" t="s">
        <v>449</v>
      </c>
      <c r="Q413" s="49" t="str">
        <f t="shared" si="33"/>
        <v>'COMMON'</v>
      </c>
      <c r="R413" s="49" t="str">
        <f t="shared" si="33"/>
        <v>'COMMON'</v>
      </c>
      <c r="S413" s="69" t="s">
        <v>449</v>
      </c>
      <c r="T413" s="49" t="str">
        <f t="shared" si="34"/>
        <v>'COMMON'</v>
      </c>
      <c r="U413" s="67"/>
      <c r="W413" s="70" t="str">
        <f t="shared" si="35"/>
        <v/>
      </c>
      <c r="X413" s="67"/>
      <c r="Y413" s="67"/>
      <c r="Z413" s="67"/>
      <c r="AA413" t="b">
        <f>INT(No.4＿区画状況一覧!E410)=INT(No.5＿契約者【データ】!E409)</f>
        <v>1</v>
      </c>
    </row>
    <row r="414" spans="1:27" ht="18" customHeight="1">
      <c r="A414" s="67"/>
      <c r="B414" s="49">
        <f t="shared" si="31"/>
        <v>408</v>
      </c>
      <c r="C414" s="73" t="str">
        <f>"'"&amp;プロジェクトデータ!$C$4&amp;"'"</f>
        <v>'80001'</v>
      </c>
      <c r="D414" s="42" t="str">
        <f>"'"&amp;TRIM(No.4＿区画状況一覧!E411)&amp;"'"</f>
        <v>''</v>
      </c>
      <c r="E414" s="78" t="s">
        <v>448</v>
      </c>
      <c r="F414" s="74" t="s">
        <v>497</v>
      </c>
      <c r="G414" s="74" t="s">
        <v>497</v>
      </c>
      <c r="H414" s="79" t="str">
        <f>"'"&amp;IF(No.4＿区画状況一覧!K411="","",TRIM(No.4＿区画状況一覧!K411))&amp;"'"</f>
        <v>''</v>
      </c>
      <c r="I414" s="79" t="str">
        <f>"'"&amp;IF(No.4＿区画状況一覧!L411="","",TRIM(No.4＿区画状況一覧!L411))&amp;"'"</f>
        <v>''</v>
      </c>
      <c r="J414" s="79" t="str">
        <f>"'"&amp;IF(No.4＿区画状況一覧!I411="","",TRIM(No.4＿区画状況一覧!I411))&amp;"'"</f>
        <v>''</v>
      </c>
      <c r="K414" s="79" t="str">
        <f>"'"&amp;IF(No.4＿区画状況一覧!J411="","",TRIM(No.4＿区画状況一覧!J411))&amp;"'"</f>
        <v>''</v>
      </c>
      <c r="L414" s="42" t="str">
        <f>"'"&amp;IF(No.5＿契約者【データ】!AK410="",0,1)&amp;"'"</f>
        <v>'0'</v>
      </c>
      <c r="M414" s="78" t="str">
        <f>"'"&amp;IF(No.5＿契約者【データ】!AG410="","",IF(No.5＿契約者【データ】!E410=No.5＿契約者【データ】!AG410,"",No.5＿契約者【データ】!E410))&amp;"'"</f>
        <v>''</v>
      </c>
      <c r="N414" s="74" t="s">
        <v>497</v>
      </c>
      <c r="O414" s="49" t="str">
        <f t="shared" si="32"/>
        <v>'COMMON'</v>
      </c>
      <c r="P414" s="69" t="s">
        <v>449</v>
      </c>
      <c r="Q414" s="49" t="str">
        <f t="shared" si="33"/>
        <v>'COMMON'</v>
      </c>
      <c r="R414" s="49" t="str">
        <f t="shared" si="33"/>
        <v>'COMMON'</v>
      </c>
      <c r="S414" s="69" t="s">
        <v>449</v>
      </c>
      <c r="T414" s="49" t="str">
        <f t="shared" si="34"/>
        <v>'COMMON'</v>
      </c>
      <c r="U414" s="67"/>
      <c r="W414" s="70" t="str">
        <f t="shared" si="35"/>
        <v/>
      </c>
      <c r="X414" s="67"/>
      <c r="Y414" s="67"/>
      <c r="Z414" s="67"/>
      <c r="AA414" t="b">
        <f>INT(No.4＿区画状況一覧!E411)=INT(No.5＿契約者【データ】!E410)</f>
        <v>1</v>
      </c>
    </row>
    <row r="415" spans="1:27" ht="18" customHeight="1">
      <c r="A415" s="67"/>
      <c r="B415" s="49">
        <f t="shared" si="31"/>
        <v>409</v>
      </c>
      <c r="C415" s="73" t="str">
        <f>"'"&amp;プロジェクトデータ!$C$4&amp;"'"</f>
        <v>'80001'</v>
      </c>
      <c r="D415" s="42" t="str">
        <f>"'"&amp;TRIM(No.4＿区画状況一覧!E412)&amp;"'"</f>
        <v>''</v>
      </c>
      <c r="E415" s="78" t="s">
        <v>448</v>
      </c>
      <c r="F415" s="74" t="s">
        <v>497</v>
      </c>
      <c r="G415" s="74" t="s">
        <v>497</v>
      </c>
      <c r="H415" s="79" t="str">
        <f>"'"&amp;IF(No.4＿区画状況一覧!K412="","",TRIM(No.4＿区画状況一覧!K412))&amp;"'"</f>
        <v>''</v>
      </c>
      <c r="I415" s="79" t="str">
        <f>"'"&amp;IF(No.4＿区画状況一覧!L412="","",TRIM(No.4＿区画状況一覧!L412))&amp;"'"</f>
        <v>''</v>
      </c>
      <c r="J415" s="79" t="str">
        <f>"'"&amp;IF(No.4＿区画状況一覧!I412="","",TRIM(No.4＿区画状況一覧!I412))&amp;"'"</f>
        <v>''</v>
      </c>
      <c r="K415" s="79" t="str">
        <f>"'"&amp;IF(No.4＿区画状況一覧!J412="","",TRIM(No.4＿区画状況一覧!J412))&amp;"'"</f>
        <v>''</v>
      </c>
      <c r="L415" s="42" t="str">
        <f>"'"&amp;IF(No.5＿契約者【データ】!AK411="",0,1)&amp;"'"</f>
        <v>'0'</v>
      </c>
      <c r="M415" s="78" t="str">
        <f>"'"&amp;IF(No.5＿契約者【データ】!AG411="","",IF(No.5＿契約者【データ】!E411=No.5＿契約者【データ】!AG411,"",No.5＿契約者【データ】!E411))&amp;"'"</f>
        <v>''</v>
      </c>
      <c r="N415" s="74" t="s">
        <v>497</v>
      </c>
      <c r="O415" s="49" t="str">
        <f t="shared" si="32"/>
        <v>'COMMON'</v>
      </c>
      <c r="P415" s="69" t="s">
        <v>449</v>
      </c>
      <c r="Q415" s="49" t="str">
        <f t="shared" si="33"/>
        <v>'COMMON'</v>
      </c>
      <c r="R415" s="49" t="str">
        <f t="shared" si="33"/>
        <v>'COMMON'</v>
      </c>
      <c r="S415" s="69" t="s">
        <v>449</v>
      </c>
      <c r="T415" s="49" t="str">
        <f t="shared" si="34"/>
        <v>'COMMON'</v>
      </c>
      <c r="U415" s="67"/>
      <c r="W415" s="70" t="str">
        <f t="shared" si="35"/>
        <v/>
      </c>
      <c r="X415" s="67"/>
      <c r="Y415" s="67"/>
      <c r="Z415" s="67"/>
      <c r="AA415" t="b">
        <f>INT(No.4＿区画状況一覧!E412)=INT(No.5＿契約者【データ】!E411)</f>
        <v>1</v>
      </c>
    </row>
    <row r="416" spans="1:27" ht="18" customHeight="1">
      <c r="A416" s="67"/>
      <c r="B416" s="49">
        <f t="shared" si="31"/>
        <v>410</v>
      </c>
      <c r="C416" s="73" t="str">
        <f>"'"&amp;プロジェクトデータ!$C$4&amp;"'"</f>
        <v>'80001'</v>
      </c>
      <c r="D416" s="42" t="str">
        <f>"'"&amp;TRIM(No.4＿区画状況一覧!E413)&amp;"'"</f>
        <v>''</v>
      </c>
      <c r="E416" s="78" t="s">
        <v>448</v>
      </c>
      <c r="F416" s="74" t="s">
        <v>497</v>
      </c>
      <c r="G416" s="74" t="s">
        <v>497</v>
      </c>
      <c r="H416" s="79" t="str">
        <f>"'"&amp;IF(No.4＿区画状況一覧!K413="","",TRIM(No.4＿区画状況一覧!K413))&amp;"'"</f>
        <v>''</v>
      </c>
      <c r="I416" s="79" t="str">
        <f>"'"&amp;IF(No.4＿区画状況一覧!L413="","",TRIM(No.4＿区画状況一覧!L413))&amp;"'"</f>
        <v>''</v>
      </c>
      <c r="J416" s="79" t="str">
        <f>"'"&amp;IF(No.4＿区画状況一覧!I413="","",TRIM(No.4＿区画状況一覧!I413))&amp;"'"</f>
        <v>''</v>
      </c>
      <c r="K416" s="79" t="str">
        <f>"'"&amp;IF(No.4＿区画状況一覧!J413="","",TRIM(No.4＿区画状況一覧!J413))&amp;"'"</f>
        <v>''</v>
      </c>
      <c r="L416" s="42" t="str">
        <f>"'"&amp;IF(No.5＿契約者【データ】!AK412="",0,1)&amp;"'"</f>
        <v>'0'</v>
      </c>
      <c r="M416" s="78" t="str">
        <f>"'"&amp;IF(No.5＿契約者【データ】!AG412="","",IF(No.5＿契約者【データ】!E412=No.5＿契約者【データ】!AG412,"",No.5＿契約者【データ】!E412))&amp;"'"</f>
        <v>''</v>
      </c>
      <c r="N416" s="74" t="s">
        <v>497</v>
      </c>
      <c r="O416" s="49" t="str">
        <f t="shared" si="32"/>
        <v>'COMMON'</v>
      </c>
      <c r="P416" s="69" t="s">
        <v>449</v>
      </c>
      <c r="Q416" s="49" t="str">
        <f t="shared" si="33"/>
        <v>'COMMON'</v>
      </c>
      <c r="R416" s="49" t="str">
        <f t="shared" si="33"/>
        <v>'COMMON'</v>
      </c>
      <c r="S416" s="69" t="s">
        <v>449</v>
      </c>
      <c r="T416" s="49" t="str">
        <f t="shared" si="34"/>
        <v>'COMMON'</v>
      </c>
      <c r="U416" s="67"/>
      <c r="W416" s="70" t="str">
        <f t="shared" si="35"/>
        <v/>
      </c>
      <c r="X416" s="67"/>
      <c r="Y416" s="67"/>
      <c r="Z416" s="67"/>
      <c r="AA416" t="b">
        <f>INT(No.4＿区画状況一覧!E413)=INT(No.5＿契約者【データ】!E412)</f>
        <v>1</v>
      </c>
    </row>
    <row r="417" spans="1:27" ht="18" customHeight="1">
      <c r="A417" s="67"/>
      <c r="B417" s="49">
        <f t="shared" si="31"/>
        <v>411</v>
      </c>
      <c r="C417" s="73" t="str">
        <f>"'"&amp;プロジェクトデータ!$C$4&amp;"'"</f>
        <v>'80001'</v>
      </c>
      <c r="D417" s="42" t="str">
        <f>"'"&amp;TRIM(No.4＿区画状況一覧!E414)&amp;"'"</f>
        <v>''</v>
      </c>
      <c r="E417" s="78" t="s">
        <v>448</v>
      </c>
      <c r="F417" s="74" t="s">
        <v>497</v>
      </c>
      <c r="G417" s="74" t="s">
        <v>497</v>
      </c>
      <c r="H417" s="79" t="str">
        <f>"'"&amp;IF(No.4＿区画状況一覧!K414="","",TRIM(No.4＿区画状況一覧!K414))&amp;"'"</f>
        <v>''</v>
      </c>
      <c r="I417" s="79" t="str">
        <f>"'"&amp;IF(No.4＿区画状況一覧!L414="","",TRIM(No.4＿区画状況一覧!L414))&amp;"'"</f>
        <v>''</v>
      </c>
      <c r="J417" s="79" t="str">
        <f>"'"&amp;IF(No.4＿区画状況一覧!I414="","",TRIM(No.4＿区画状況一覧!I414))&amp;"'"</f>
        <v>''</v>
      </c>
      <c r="K417" s="79" t="str">
        <f>"'"&amp;IF(No.4＿区画状況一覧!J414="","",TRIM(No.4＿区画状況一覧!J414))&amp;"'"</f>
        <v>''</v>
      </c>
      <c r="L417" s="42" t="str">
        <f>"'"&amp;IF(No.5＿契約者【データ】!AK413="",0,1)&amp;"'"</f>
        <v>'0'</v>
      </c>
      <c r="M417" s="78" t="str">
        <f>"'"&amp;IF(No.5＿契約者【データ】!AG413="","",IF(No.5＿契約者【データ】!E413=No.5＿契約者【データ】!AG413,"",No.5＿契約者【データ】!E413))&amp;"'"</f>
        <v>''</v>
      </c>
      <c r="N417" s="74" t="s">
        <v>497</v>
      </c>
      <c r="O417" s="49" t="str">
        <f t="shared" si="32"/>
        <v>'COMMON'</v>
      </c>
      <c r="P417" s="69" t="s">
        <v>449</v>
      </c>
      <c r="Q417" s="49" t="str">
        <f t="shared" si="33"/>
        <v>'COMMON'</v>
      </c>
      <c r="R417" s="49" t="str">
        <f t="shared" si="33"/>
        <v>'COMMON'</v>
      </c>
      <c r="S417" s="69" t="s">
        <v>449</v>
      </c>
      <c r="T417" s="49" t="str">
        <f t="shared" si="34"/>
        <v>'COMMON'</v>
      </c>
      <c r="U417" s="67"/>
      <c r="W417" s="70" t="str">
        <f t="shared" si="35"/>
        <v/>
      </c>
      <c r="X417" s="67"/>
      <c r="Y417" s="67"/>
      <c r="Z417" s="67"/>
      <c r="AA417" t="b">
        <f>INT(No.4＿区画状況一覧!E414)=INT(No.5＿契約者【データ】!E413)</f>
        <v>1</v>
      </c>
    </row>
    <row r="418" spans="1:27" ht="18" customHeight="1">
      <c r="A418" s="67"/>
      <c r="B418" s="49">
        <f t="shared" si="31"/>
        <v>412</v>
      </c>
      <c r="C418" s="73" t="str">
        <f>"'"&amp;プロジェクトデータ!$C$4&amp;"'"</f>
        <v>'80001'</v>
      </c>
      <c r="D418" s="42" t="str">
        <f>"'"&amp;TRIM(No.4＿区画状況一覧!E415)&amp;"'"</f>
        <v>''</v>
      </c>
      <c r="E418" s="78" t="s">
        <v>448</v>
      </c>
      <c r="F418" s="74" t="s">
        <v>497</v>
      </c>
      <c r="G418" s="74" t="s">
        <v>497</v>
      </c>
      <c r="H418" s="79" t="str">
        <f>"'"&amp;IF(No.4＿区画状況一覧!K415="","",TRIM(No.4＿区画状況一覧!K415))&amp;"'"</f>
        <v>''</v>
      </c>
      <c r="I418" s="79" t="str">
        <f>"'"&amp;IF(No.4＿区画状況一覧!L415="","",TRIM(No.4＿区画状況一覧!L415))&amp;"'"</f>
        <v>''</v>
      </c>
      <c r="J418" s="79" t="str">
        <f>"'"&amp;IF(No.4＿区画状況一覧!I415="","",TRIM(No.4＿区画状況一覧!I415))&amp;"'"</f>
        <v>''</v>
      </c>
      <c r="K418" s="79" t="str">
        <f>"'"&amp;IF(No.4＿区画状況一覧!J415="","",TRIM(No.4＿区画状況一覧!J415))&amp;"'"</f>
        <v>''</v>
      </c>
      <c r="L418" s="42" t="str">
        <f>"'"&amp;IF(No.5＿契約者【データ】!AK414="",0,1)&amp;"'"</f>
        <v>'0'</v>
      </c>
      <c r="M418" s="78" t="str">
        <f>"'"&amp;IF(No.5＿契約者【データ】!AG414="","",IF(No.5＿契約者【データ】!E414=No.5＿契約者【データ】!AG414,"",No.5＿契約者【データ】!E414))&amp;"'"</f>
        <v>''</v>
      </c>
      <c r="N418" s="74" t="s">
        <v>497</v>
      </c>
      <c r="O418" s="49" t="str">
        <f t="shared" si="32"/>
        <v>'COMMON'</v>
      </c>
      <c r="P418" s="69" t="s">
        <v>449</v>
      </c>
      <c r="Q418" s="49" t="str">
        <f t="shared" si="33"/>
        <v>'COMMON'</v>
      </c>
      <c r="R418" s="49" t="str">
        <f t="shared" si="33"/>
        <v>'COMMON'</v>
      </c>
      <c r="S418" s="69" t="s">
        <v>449</v>
      </c>
      <c r="T418" s="49" t="str">
        <f t="shared" si="34"/>
        <v>'COMMON'</v>
      </c>
      <c r="U418" s="67"/>
      <c r="W418" s="70" t="str">
        <f t="shared" si="35"/>
        <v/>
      </c>
      <c r="X418" s="67"/>
      <c r="Y418" s="67"/>
      <c r="Z418" s="67"/>
      <c r="AA418" t="b">
        <f>INT(No.4＿区画状況一覧!E415)=INT(No.5＿契約者【データ】!E414)</f>
        <v>1</v>
      </c>
    </row>
    <row r="419" spans="1:27" ht="18" customHeight="1">
      <c r="A419" s="67"/>
      <c r="B419" s="49">
        <f t="shared" si="31"/>
        <v>413</v>
      </c>
      <c r="C419" s="73" t="str">
        <f>"'"&amp;プロジェクトデータ!$C$4&amp;"'"</f>
        <v>'80001'</v>
      </c>
      <c r="D419" s="42" t="str">
        <f>"'"&amp;TRIM(No.4＿区画状況一覧!E416)&amp;"'"</f>
        <v>''</v>
      </c>
      <c r="E419" s="78" t="s">
        <v>448</v>
      </c>
      <c r="F419" s="74" t="s">
        <v>497</v>
      </c>
      <c r="G419" s="74" t="s">
        <v>497</v>
      </c>
      <c r="H419" s="79" t="str">
        <f>"'"&amp;IF(No.4＿区画状況一覧!K416="","",TRIM(No.4＿区画状況一覧!K416))&amp;"'"</f>
        <v>''</v>
      </c>
      <c r="I419" s="79" t="str">
        <f>"'"&amp;IF(No.4＿区画状況一覧!L416="","",TRIM(No.4＿区画状況一覧!L416))&amp;"'"</f>
        <v>''</v>
      </c>
      <c r="J419" s="79" t="str">
        <f>"'"&amp;IF(No.4＿区画状況一覧!I416="","",TRIM(No.4＿区画状況一覧!I416))&amp;"'"</f>
        <v>''</v>
      </c>
      <c r="K419" s="79" t="str">
        <f>"'"&amp;IF(No.4＿区画状況一覧!J416="","",TRIM(No.4＿区画状況一覧!J416))&amp;"'"</f>
        <v>''</v>
      </c>
      <c r="L419" s="42" t="str">
        <f>"'"&amp;IF(No.5＿契約者【データ】!AK415="",0,1)&amp;"'"</f>
        <v>'0'</v>
      </c>
      <c r="M419" s="78" t="str">
        <f>"'"&amp;IF(No.5＿契約者【データ】!AG415="","",IF(No.5＿契約者【データ】!E415=No.5＿契約者【データ】!AG415,"",No.5＿契約者【データ】!E415))&amp;"'"</f>
        <v>''</v>
      </c>
      <c r="N419" s="74" t="s">
        <v>497</v>
      </c>
      <c r="O419" s="49" t="str">
        <f t="shared" si="32"/>
        <v>'COMMON'</v>
      </c>
      <c r="P419" s="69" t="s">
        <v>449</v>
      </c>
      <c r="Q419" s="49" t="str">
        <f t="shared" si="33"/>
        <v>'COMMON'</v>
      </c>
      <c r="R419" s="49" t="str">
        <f t="shared" si="33"/>
        <v>'COMMON'</v>
      </c>
      <c r="S419" s="69" t="s">
        <v>449</v>
      </c>
      <c r="T419" s="49" t="str">
        <f t="shared" si="34"/>
        <v>'COMMON'</v>
      </c>
      <c r="U419" s="67"/>
      <c r="W419" s="70" t="str">
        <f t="shared" si="35"/>
        <v/>
      </c>
      <c r="X419" s="67"/>
      <c r="Y419" s="67"/>
      <c r="Z419" s="67"/>
      <c r="AA419" t="b">
        <f>INT(No.4＿区画状況一覧!E416)=INT(No.5＿契約者【データ】!E415)</f>
        <v>1</v>
      </c>
    </row>
    <row r="420" spans="1:27" ht="18" customHeight="1">
      <c r="A420" s="67"/>
      <c r="B420" s="49">
        <f t="shared" si="31"/>
        <v>414</v>
      </c>
      <c r="C420" s="73" t="str">
        <f>"'"&amp;プロジェクトデータ!$C$4&amp;"'"</f>
        <v>'80001'</v>
      </c>
      <c r="D420" s="42" t="str">
        <f>"'"&amp;TRIM(No.4＿区画状況一覧!E417)&amp;"'"</f>
        <v>''</v>
      </c>
      <c r="E420" s="78" t="s">
        <v>448</v>
      </c>
      <c r="F420" s="74" t="s">
        <v>497</v>
      </c>
      <c r="G420" s="74" t="s">
        <v>497</v>
      </c>
      <c r="H420" s="79" t="str">
        <f>"'"&amp;IF(No.4＿区画状況一覧!K417="","",TRIM(No.4＿区画状況一覧!K417))&amp;"'"</f>
        <v>''</v>
      </c>
      <c r="I420" s="79" t="str">
        <f>"'"&amp;IF(No.4＿区画状況一覧!L417="","",TRIM(No.4＿区画状況一覧!L417))&amp;"'"</f>
        <v>''</v>
      </c>
      <c r="J420" s="79" t="str">
        <f>"'"&amp;IF(No.4＿区画状況一覧!I417="","",TRIM(No.4＿区画状況一覧!I417))&amp;"'"</f>
        <v>''</v>
      </c>
      <c r="K420" s="79" t="str">
        <f>"'"&amp;IF(No.4＿区画状況一覧!J417="","",TRIM(No.4＿区画状況一覧!J417))&amp;"'"</f>
        <v>''</v>
      </c>
      <c r="L420" s="42" t="str">
        <f>"'"&amp;IF(No.5＿契約者【データ】!AK416="",0,1)&amp;"'"</f>
        <v>'0'</v>
      </c>
      <c r="M420" s="78" t="str">
        <f>"'"&amp;IF(No.5＿契約者【データ】!AG416="","",IF(No.5＿契約者【データ】!E416=No.5＿契約者【データ】!AG416,"",No.5＿契約者【データ】!E416))&amp;"'"</f>
        <v>''</v>
      </c>
      <c r="N420" s="74" t="s">
        <v>497</v>
      </c>
      <c r="O420" s="49" t="str">
        <f t="shared" si="32"/>
        <v>'COMMON'</v>
      </c>
      <c r="P420" s="69" t="s">
        <v>449</v>
      </c>
      <c r="Q420" s="49" t="str">
        <f t="shared" si="33"/>
        <v>'COMMON'</v>
      </c>
      <c r="R420" s="49" t="str">
        <f t="shared" si="33"/>
        <v>'COMMON'</v>
      </c>
      <c r="S420" s="69" t="s">
        <v>449</v>
      </c>
      <c r="T420" s="49" t="str">
        <f t="shared" si="34"/>
        <v>'COMMON'</v>
      </c>
      <c r="U420" s="67"/>
      <c r="W420" s="70" t="str">
        <f t="shared" si="35"/>
        <v/>
      </c>
      <c r="X420" s="67"/>
      <c r="Y420" s="67"/>
      <c r="Z420" s="67"/>
      <c r="AA420" t="b">
        <f>INT(No.4＿区画状況一覧!E417)=INT(No.5＿契約者【データ】!E416)</f>
        <v>1</v>
      </c>
    </row>
    <row r="421" spans="1:27" ht="18" customHeight="1">
      <c r="A421" s="67"/>
      <c r="B421" s="49">
        <f t="shared" si="31"/>
        <v>415</v>
      </c>
      <c r="C421" s="73" t="str">
        <f>"'"&amp;プロジェクトデータ!$C$4&amp;"'"</f>
        <v>'80001'</v>
      </c>
      <c r="D421" s="42" t="str">
        <f>"'"&amp;TRIM(No.4＿区画状況一覧!E418)&amp;"'"</f>
        <v>''</v>
      </c>
      <c r="E421" s="78" t="s">
        <v>448</v>
      </c>
      <c r="F421" s="74" t="s">
        <v>497</v>
      </c>
      <c r="G421" s="74" t="s">
        <v>497</v>
      </c>
      <c r="H421" s="79" t="str">
        <f>"'"&amp;IF(No.4＿区画状況一覧!K418="","",TRIM(No.4＿区画状況一覧!K418))&amp;"'"</f>
        <v>''</v>
      </c>
      <c r="I421" s="79" t="str">
        <f>"'"&amp;IF(No.4＿区画状況一覧!L418="","",TRIM(No.4＿区画状況一覧!L418))&amp;"'"</f>
        <v>''</v>
      </c>
      <c r="J421" s="79" t="str">
        <f>"'"&amp;IF(No.4＿区画状況一覧!I418="","",TRIM(No.4＿区画状況一覧!I418))&amp;"'"</f>
        <v>''</v>
      </c>
      <c r="K421" s="79" t="str">
        <f>"'"&amp;IF(No.4＿区画状況一覧!J418="","",TRIM(No.4＿区画状況一覧!J418))&amp;"'"</f>
        <v>''</v>
      </c>
      <c r="L421" s="42" t="str">
        <f>"'"&amp;IF(No.5＿契約者【データ】!AK417="",0,1)&amp;"'"</f>
        <v>'0'</v>
      </c>
      <c r="M421" s="78" t="str">
        <f>"'"&amp;IF(No.5＿契約者【データ】!AG417="","",IF(No.5＿契約者【データ】!E417=No.5＿契約者【データ】!AG417,"",No.5＿契約者【データ】!E417))&amp;"'"</f>
        <v>''</v>
      </c>
      <c r="N421" s="74" t="s">
        <v>497</v>
      </c>
      <c r="O421" s="49" t="str">
        <f t="shared" si="32"/>
        <v>'COMMON'</v>
      </c>
      <c r="P421" s="69" t="s">
        <v>449</v>
      </c>
      <c r="Q421" s="49" t="str">
        <f t="shared" si="33"/>
        <v>'COMMON'</v>
      </c>
      <c r="R421" s="49" t="str">
        <f t="shared" si="33"/>
        <v>'COMMON'</v>
      </c>
      <c r="S421" s="69" t="s">
        <v>449</v>
      </c>
      <c r="T421" s="49" t="str">
        <f t="shared" si="34"/>
        <v>'COMMON'</v>
      </c>
      <c r="U421" s="67"/>
      <c r="W421" s="70" t="str">
        <f t="shared" si="35"/>
        <v/>
      </c>
      <c r="X421" s="67"/>
      <c r="Y421" s="67"/>
      <c r="Z421" s="67"/>
      <c r="AA421" t="b">
        <f>INT(No.4＿区画状況一覧!E418)=INT(No.5＿契約者【データ】!E417)</f>
        <v>1</v>
      </c>
    </row>
    <row r="422" spans="1:27" ht="18" customHeight="1">
      <c r="A422" s="67"/>
      <c r="B422" s="49">
        <f t="shared" si="31"/>
        <v>416</v>
      </c>
      <c r="C422" s="73" t="str">
        <f>"'"&amp;プロジェクトデータ!$C$4&amp;"'"</f>
        <v>'80001'</v>
      </c>
      <c r="D422" s="42" t="str">
        <f>"'"&amp;TRIM(No.4＿区画状況一覧!E419)&amp;"'"</f>
        <v>''</v>
      </c>
      <c r="E422" s="78" t="s">
        <v>448</v>
      </c>
      <c r="F422" s="74" t="s">
        <v>497</v>
      </c>
      <c r="G422" s="74" t="s">
        <v>497</v>
      </c>
      <c r="H422" s="79" t="str">
        <f>"'"&amp;IF(No.4＿区画状況一覧!K419="","",TRIM(No.4＿区画状況一覧!K419))&amp;"'"</f>
        <v>''</v>
      </c>
      <c r="I422" s="79" t="str">
        <f>"'"&amp;IF(No.4＿区画状況一覧!L419="","",TRIM(No.4＿区画状況一覧!L419))&amp;"'"</f>
        <v>''</v>
      </c>
      <c r="J422" s="79" t="str">
        <f>"'"&amp;IF(No.4＿区画状況一覧!I419="","",TRIM(No.4＿区画状況一覧!I419))&amp;"'"</f>
        <v>''</v>
      </c>
      <c r="K422" s="79" t="str">
        <f>"'"&amp;IF(No.4＿区画状況一覧!J419="","",TRIM(No.4＿区画状況一覧!J419))&amp;"'"</f>
        <v>''</v>
      </c>
      <c r="L422" s="42" t="str">
        <f>"'"&amp;IF(No.5＿契約者【データ】!AK418="",0,1)&amp;"'"</f>
        <v>'0'</v>
      </c>
      <c r="M422" s="78" t="str">
        <f>"'"&amp;IF(No.5＿契約者【データ】!AG418="","",IF(No.5＿契約者【データ】!E418=No.5＿契約者【データ】!AG418,"",No.5＿契約者【データ】!E418))&amp;"'"</f>
        <v>''</v>
      </c>
      <c r="N422" s="74" t="s">
        <v>497</v>
      </c>
      <c r="O422" s="49" t="str">
        <f t="shared" si="32"/>
        <v>'COMMON'</v>
      </c>
      <c r="P422" s="69" t="s">
        <v>449</v>
      </c>
      <c r="Q422" s="49" t="str">
        <f t="shared" si="33"/>
        <v>'COMMON'</v>
      </c>
      <c r="R422" s="49" t="str">
        <f t="shared" si="33"/>
        <v>'COMMON'</v>
      </c>
      <c r="S422" s="69" t="s">
        <v>449</v>
      </c>
      <c r="T422" s="49" t="str">
        <f t="shared" si="34"/>
        <v>'COMMON'</v>
      </c>
      <c r="U422" s="67"/>
      <c r="W422" s="70" t="str">
        <f t="shared" si="35"/>
        <v/>
      </c>
      <c r="X422" s="67"/>
      <c r="Y422" s="67"/>
      <c r="Z422" s="67"/>
      <c r="AA422" t="b">
        <f>INT(No.4＿区画状況一覧!E419)=INT(No.5＿契約者【データ】!E418)</f>
        <v>1</v>
      </c>
    </row>
    <row r="423" spans="1:27" ht="18" customHeight="1">
      <c r="A423" s="67"/>
      <c r="B423" s="49">
        <f t="shared" si="31"/>
        <v>417</v>
      </c>
      <c r="C423" s="73" t="str">
        <f>"'"&amp;プロジェクトデータ!$C$4&amp;"'"</f>
        <v>'80001'</v>
      </c>
      <c r="D423" s="42" t="str">
        <f>"'"&amp;TRIM(No.4＿区画状況一覧!E420)&amp;"'"</f>
        <v>''</v>
      </c>
      <c r="E423" s="78" t="s">
        <v>448</v>
      </c>
      <c r="F423" s="74" t="s">
        <v>497</v>
      </c>
      <c r="G423" s="74" t="s">
        <v>497</v>
      </c>
      <c r="H423" s="79" t="str">
        <f>"'"&amp;IF(No.4＿区画状況一覧!K420="","",TRIM(No.4＿区画状況一覧!K420))&amp;"'"</f>
        <v>''</v>
      </c>
      <c r="I423" s="79" t="str">
        <f>"'"&amp;IF(No.4＿区画状況一覧!L420="","",TRIM(No.4＿区画状況一覧!L420))&amp;"'"</f>
        <v>''</v>
      </c>
      <c r="J423" s="79" t="str">
        <f>"'"&amp;IF(No.4＿区画状況一覧!I420="","",TRIM(No.4＿区画状況一覧!I420))&amp;"'"</f>
        <v>''</v>
      </c>
      <c r="K423" s="79" t="str">
        <f>"'"&amp;IF(No.4＿区画状況一覧!J420="","",TRIM(No.4＿区画状況一覧!J420))&amp;"'"</f>
        <v>''</v>
      </c>
      <c r="L423" s="42" t="str">
        <f>"'"&amp;IF(No.5＿契約者【データ】!AK419="",0,1)&amp;"'"</f>
        <v>'0'</v>
      </c>
      <c r="M423" s="78" t="str">
        <f>"'"&amp;IF(No.5＿契約者【データ】!AG419="","",IF(No.5＿契約者【データ】!E419=No.5＿契約者【データ】!AG419,"",No.5＿契約者【データ】!E419))&amp;"'"</f>
        <v>''</v>
      </c>
      <c r="N423" s="74" t="s">
        <v>497</v>
      </c>
      <c r="O423" s="49" t="str">
        <f t="shared" si="32"/>
        <v>'COMMON'</v>
      </c>
      <c r="P423" s="69" t="s">
        <v>449</v>
      </c>
      <c r="Q423" s="49" t="str">
        <f t="shared" si="33"/>
        <v>'COMMON'</v>
      </c>
      <c r="R423" s="49" t="str">
        <f t="shared" si="33"/>
        <v>'COMMON'</v>
      </c>
      <c r="S423" s="69" t="s">
        <v>449</v>
      </c>
      <c r="T423" s="49" t="str">
        <f t="shared" si="34"/>
        <v>'COMMON'</v>
      </c>
      <c r="U423" s="67"/>
      <c r="W423" s="70" t="str">
        <f t="shared" si="35"/>
        <v/>
      </c>
      <c r="X423" s="67"/>
      <c r="Y423" s="67"/>
      <c r="Z423" s="67"/>
      <c r="AA423" t="b">
        <f>INT(No.4＿区画状況一覧!E420)=INT(No.5＿契約者【データ】!E419)</f>
        <v>1</v>
      </c>
    </row>
    <row r="424" spans="1:27" ht="18" customHeight="1">
      <c r="A424" s="67"/>
      <c r="B424" s="49">
        <f t="shared" si="31"/>
        <v>418</v>
      </c>
      <c r="C424" s="73" t="str">
        <f>"'"&amp;プロジェクトデータ!$C$4&amp;"'"</f>
        <v>'80001'</v>
      </c>
      <c r="D424" s="42" t="str">
        <f>"'"&amp;TRIM(No.4＿区画状況一覧!E421)&amp;"'"</f>
        <v>''</v>
      </c>
      <c r="E424" s="78" t="s">
        <v>448</v>
      </c>
      <c r="F424" s="74" t="s">
        <v>497</v>
      </c>
      <c r="G424" s="74" t="s">
        <v>497</v>
      </c>
      <c r="H424" s="79" t="str">
        <f>"'"&amp;IF(No.4＿区画状況一覧!K421="","",TRIM(No.4＿区画状況一覧!K421))&amp;"'"</f>
        <v>''</v>
      </c>
      <c r="I424" s="79" t="str">
        <f>"'"&amp;IF(No.4＿区画状況一覧!L421="","",TRIM(No.4＿区画状況一覧!L421))&amp;"'"</f>
        <v>''</v>
      </c>
      <c r="J424" s="79" t="str">
        <f>"'"&amp;IF(No.4＿区画状況一覧!I421="","",TRIM(No.4＿区画状況一覧!I421))&amp;"'"</f>
        <v>''</v>
      </c>
      <c r="K424" s="79" t="str">
        <f>"'"&amp;IF(No.4＿区画状況一覧!J421="","",TRIM(No.4＿区画状況一覧!J421))&amp;"'"</f>
        <v>''</v>
      </c>
      <c r="L424" s="42" t="str">
        <f>"'"&amp;IF(No.5＿契約者【データ】!AK420="",0,1)&amp;"'"</f>
        <v>'0'</v>
      </c>
      <c r="M424" s="78" t="str">
        <f>"'"&amp;IF(No.5＿契約者【データ】!AG420="","",IF(No.5＿契約者【データ】!E420=No.5＿契約者【データ】!AG420,"",No.5＿契約者【データ】!E420))&amp;"'"</f>
        <v>''</v>
      </c>
      <c r="N424" s="74" t="s">
        <v>497</v>
      </c>
      <c r="O424" s="49" t="str">
        <f t="shared" si="32"/>
        <v>'COMMON'</v>
      </c>
      <c r="P424" s="69" t="s">
        <v>449</v>
      </c>
      <c r="Q424" s="49" t="str">
        <f t="shared" si="33"/>
        <v>'COMMON'</v>
      </c>
      <c r="R424" s="49" t="str">
        <f t="shared" si="33"/>
        <v>'COMMON'</v>
      </c>
      <c r="S424" s="69" t="s">
        <v>449</v>
      </c>
      <c r="T424" s="49" t="str">
        <f t="shared" si="34"/>
        <v>'COMMON'</v>
      </c>
      <c r="U424" s="67"/>
      <c r="W424" s="70" t="str">
        <f t="shared" si="35"/>
        <v/>
      </c>
      <c r="X424" s="67"/>
      <c r="Y424" s="67"/>
      <c r="Z424" s="67"/>
      <c r="AA424" t="b">
        <f>INT(No.4＿区画状況一覧!E421)=INT(No.5＿契約者【データ】!E420)</f>
        <v>1</v>
      </c>
    </row>
    <row r="425" spans="1:27" ht="18" customHeight="1">
      <c r="A425" s="67"/>
      <c r="B425" s="49">
        <f t="shared" si="31"/>
        <v>419</v>
      </c>
      <c r="C425" s="73" t="str">
        <f>"'"&amp;プロジェクトデータ!$C$4&amp;"'"</f>
        <v>'80001'</v>
      </c>
      <c r="D425" s="42" t="str">
        <f>"'"&amp;TRIM(No.4＿区画状況一覧!E422)&amp;"'"</f>
        <v>''</v>
      </c>
      <c r="E425" s="78" t="s">
        <v>448</v>
      </c>
      <c r="F425" s="74" t="s">
        <v>497</v>
      </c>
      <c r="G425" s="74" t="s">
        <v>497</v>
      </c>
      <c r="H425" s="79" t="str">
        <f>"'"&amp;IF(No.4＿区画状況一覧!K422="","",TRIM(No.4＿区画状況一覧!K422))&amp;"'"</f>
        <v>''</v>
      </c>
      <c r="I425" s="79" t="str">
        <f>"'"&amp;IF(No.4＿区画状況一覧!L422="","",TRIM(No.4＿区画状況一覧!L422))&amp;"'"</f>
        <v>''</v>
      </c>
      <c r="J425" s="79" t="str">
        <f>"'"&amp;IF(No.4＿区画状況一覧!I422="","",TRIM(No.4＿区画状況一覧!I422))&amp;"'"</f>
        <v>''</v>
      </c>
      <c r="K425" s="79" t="str">
        <f>"'"&amp;IF(No.4＿区画状況一覧!J422="","",TRIM(No.4＿区画状況一覧!J422))&amp;"'"</f>
        <v>''</v>
      </c>
      <c r="L425" s="42" t="str">
        <f>"'"&amp;IF(No.5＿契約者【データ】!AK421="",0,1)&amp;"'"</f>
        <v>'0'</v>
      </c>
      <c r="M425" s="78" t="str">
        <f>"'"&amp;IF(No.5＿契約者【データ】!AG421="","",IF(No.5＿契約者【データ】!E421=No.5＿契約者【データ】!AG421,"",No.5＿契約者【データ】!E421))&amp;"'"</f>
        <v>''</v>
      </c>
      <c r="N425" s="74" t="s">
        <v>497</v>
      </c>
      <c r="O425" s="49" t="str">
        <f t="shared" si="32"/>
        <v>'COMMON'</v>
      </c>
      <c r="P425" s="69" t="s">
        <v>449</v>
      </c>
      <c r="Q425" s="49" t="str">
        <f t="shared" si="33"/>
        <v>'COMMON'</v>
      </c>
      <c r="R425" s="49" t="str">
        <f t="shared" si="33"/>
        <v>'COMMON'</v>
      </c>
      <c r="S425" s="69" t="s">
        <v>449</v>
      </c>
      <c r="T425" s="49" t="str">
        <f t="shared" si="34"/>
        <v>'COMMON'</v>
      </c>
      <c r="U425" s="67"/>
      <c r="W425" s="70" t="str">
        <f t="shared" si="35"/>
        <v/>
      </c>
      <c r="X425" s="67"/>
      <c r="Y425" s="67"/>
      <c r="Z425" s="67"/>
      <c r="AA425" t="b">
        <f>INT(No.4＿区画状況一覧!E422)=INT(No.5＿契約者【データ】!E421)</f>
        <v>1</v>
      </c>
    </row>
    <row r="426" spans="1:27" ht="18" customHeight="1">
      <c r="A426" s="67"/>
      <c r="B426" s="49">
        <f t="shared" si="31"/>
        <v>420</v>
      </c>
      <c r="C426" s="73" t="str">
        <f>"'"&amp;プロジェクトデータ!$C$4&amp;"'"</f>
        <v>'80001'</v>
      </c>
      <c r="D426" s="42" t="str">
        <f>"'"&amp;TRIM(No.4＿区画状況一覧!E423)&amp;"'"</f>
        <v>''</v>
      </c>
      <c r="E426" s="78" t="s">
        <v>448</v>
      </c>
      <c r="F426" s="74" t="s">
        <v>497</v>
      </c>
      <c r="G426" s="74" t="s">
        <v>497</v>
      </c>
      <c r="H426" s="79" t="str">
        <f>"'"&amp;IF(No.4＿区画状況一覧!K423="","",TRIM(No.4＿区画状況一覧!K423))&amp;"'"</f>
        <v>''</v>
      </c>
      <c r="I426" s="79" t="str">
        <f>"'"&amp;IF(No.4＿区画状況一覧!L423="","",TRIM(No.4＿区画状況一覧!L423))&amp;"'"</f>
        <v>''</v>
      </c>
      <c r="J426" s="79" t="str">
        <f>"'"&amp;IF(No.4＿区画状況一覧!I423="","",TRIM(No.4＿区画状況一覧!I423))&amp;"'"</f>
        <v>''</v>
      </c>
      <c r="K426" s="79" t="str">
        <f>"'"&amp;IF(No.4＿区画状況一覧!J423="","",TRIM(No.4＿区画状況一覧!J423))&amp;"'"</f>
        <v>''</v>
      </c>
      <c r="L426" s="42" t="str">
        <f>"'"&amp;IF(No.5＿契約者【データ】!AK422="",0,1)&amp;"'"</f>
        <v>'0'</v>
      </c>
      <c r="M426" s="78" t="str">
        <f>"'"&amp;IF(No.5＿契約者【データ】!AG422="","",IF(No.5＿契約者【データ】!E422=No.5＿契約者【データ】!AG422,"",No.5＿契約者【データ】!E422))&amp;"'"</f>
        <v>''</v>
      </c>
      <c r="N426" s="74" t="s">
        <v>497</v>
      </c>
      <c r="O426" s="49" t="str">
        <f t="shared" si="32"/>
        <v>'COMMON'</v>
      </c>
      <c r="P426" s="69" t="s">
        <v>449</v>
      </c>
      <c r="Q426" s="49" t="str">
        <f t="shared" si="33"/>
        <v>'COMMON'</v>
      </c>
      <c r="R426" s="49" t="str">
        <f t="shared" si="33"/>
        <v>'COMMON'</v>
      </c>
      <c r="S426" s="69" t="s">
        <v>449</v>
      </c>
      <c r="T426" s="49" t="str">
        <f t="shared" si="34"/>
        <v>'COMMON'</v>
      </c>
      <c r="U426" s="67"/>
      <c r="W426" s="70" t="str">
        <f t="shared" si="35"/>
        <v/>
      </c>
      <c r="X426" s="67"/>
      <c r="Y426" s="67"/>
      <c r="Z426" s="67"/>
      <c r="AA426" t="b">
        <f>INT(No.4＿区画状況一覧!E423)=INT(No.5＿契約者【データ】!E422)</f>
        <v>1</v>
      </c>
    </row>
    <row r="427" spans="1:27" ht="18" customHeight="1">
      <c r="A427" s="67"/>
      <c r="B427" s="49">
        <f t="shared" si="31"/>
        <v>421</v>
      </c>
      <c r="C427" s="73" t="str">
        <f>"'"&amp;プロジェクトデータ!$C$4&amp;"'"</f>
        <v>'80001'</v>
      </c>
      <c r="D427" s="42" t="str">
        <f>"'"&amp;TRIM(No.4＿区画状況一覧!E424)&amp;"'"</f>
        <v>''</v>
      </c>
      <c r="E427" s="78" t="s">
        <v>448</v>
      </c>
      <c r="F427" s="74" t="s">
        <v>497</v>
      </c>
      <c r="G427" s="74" t="s">
        <v>497</v>
      </c>
      <c r="H427" s="79" t="str">
        <f>"'"&amp;IF(No.4＿区画状況一覧!K424="","",TRIM(No.4＿区画状況一覧!K424))&amp;"'"</f>
        <v>''</v>
      </c>
      <c r="I427" s="79" t="str">
        <f>"'"&amp;IF(No.4＿区画状況一覧!L424="","",TRIM(No.4＿区画状況一覧!L424))&amp;"'"</f>
        <v>''</v>
      </c>
      <c r="J427" s="79" t="str">
        <f>"'"&amp;IF(No.4＿区画状況一覧!I424="","",TRIM(No.4＿区画状況一覧!I424))&amp;"'"</f>
        <v>''</v>
      </c>
      <c r="K427" s="79" t="str">
        <f>"'"&amp;IF(No.4＿区画状況一覧!J424="","",TRIM(No.4＿区画状況一覧!J424))&amp;"'"</f>
        <v>''</v>
      </c>
      <c r="L427" s="42" t="str">
        <f>"'"&amp;IF(No.5＿契約者【データ】!AK423="",0,1)&amp;"'"</f>
        <v>'0'</v>
      </c>
      <c r="M427" s="78" t="str">
        <f>"'"&amp;IF(No.5＿契約者【データ】!AG423="","",IF(No.5＿契約者【データ】!E423=No.5＿契約者【データ】!AG423,"",No.5＿契約者【データ】!E423))&amp;"'"</f>
        <v>''</v>
      </c>
      <c r="N427" s="74" t="s">
        <v>497</v>
      </c>
      <c r="O427" s="49" t="str">
        <f t="shared" si="32"/>
        <v>'COMMON'</v>
      </c>
      <c r="P427" s="69" t="s">
        <v>449</v>
      </c>
      <c r="Q427" s="49" t="str">
        <f t="shared" si="33"/>
        <v>'COMMON'</v>
      </c>
      <c r="R427" s="49" t="str">
        <f t="shared" si="33"/>
        <v>'COMMON'</v>
      </c>
      <c r="S427" s="69" t="s">
        <v>449</v>
      </c>
      <c r="T427" s="49" t="str">
        <f t="shared" si="34"/>
        <v>'COMMON'</v>
      </c>
      <c r="U427" s="67"/>
      <c r="W427" s="70" t="str">
        <f t="shared" si="35"/>
        <v/>
      </c>
      <c r="X427" s="67"/>
      <c r="Y427" s="67"/>
      <c r="Z427" s="67"/>
      <c r="AA427" t="b">
        <f>INT(No.4＿区画状況一覧!E424)=INT(No.5＿契約者【データ】!E423)</f>
        <v>1</v>
      </c>
    </row>
    <row r="428" spans="1:27" ht="18" customHeight="1">
      <c r="A428" s="67"/>
      <c r="B428" s="49">
        <f t="shared" si="31"/>
        <v>422</v>
      </c>
      <c r="C428" s="73" t="str">
        <f>"'"&amp;プロジェクトデータ!$C$4&amp;"'"</f>
        <v>'80001'</v>
      </c>
      <c r="D428" s="42" t="str">
        <f>"'"&amp;TRIM(No.4＿区画状況一覧!E425)&amp;"'"</f>
        <v>''</v>
      </c>
      <c r="E428" s="78" t="s">
        <v>448</v>
      </c>
      <c r="F428" s="74" t="s">
        <v>497</v>
      </c>
      <c r="G428" s="74" t="s">
        <v>497</v>
      </c>
      <c r="H428" s="79" t="str">
        <f>"'"&amp;IF(No.4＿区画状況一覧!K425="","",TRIM(No.4＿区画状況一覧!K425))&amp;"'"</f>
        <v>''</v>
      </c>
      <c r="I428" s="79" t="str">
        <f>"'"&amp;IF(No.4＿区画状況一覧!L425="","",TRIM(No.4＿区画状況一覧!L425))&amp;"'"</f>
        <v>''</v>
      </c>
      <c r="J428" s="79" t="str">
        <f>"'"&amp;IF(No.4＿区画状況一覧!I425="","",TRIM(No.4＿区画状況一覧!I425))&amp;"'"</f>
        <v>''</v>
      </c>
      <c r="K428" s="79" t="str">
        <f>"'"&amp;IF(No.4＿区画状況一覧!J425="","",TRIM(No.4＿区画状況一覧!J425))&amp;"'"</f>
        <v>''</v>
      </c>
      <c r="L428" s="42" t="str">
        <f>"'"&amp;IF(No.5＿契約者【データ】!AK424="",0,1)&amp;"'"</f>
        <v>'0'</v>
      </c>
      <c r="M428" s="78" t="str">
        <f>"'"&amp;IF(No.5＿契約者【データ】!AG424="","",IF(No.5＿契約者【データ】!E424=No.5＿契約者【データ】!AG424,"",No.5＿契約者【データ】!E424))&amp;"'"</f>
        <v>''</v>
      </c>
      <c r="N428" s="74" t="s">
        <v>497</v>
      </c>
      <c r="O428" s="49" t="str">
        <f t="shared" si="32"/>
        <v>'COMMON'</v>
      </c>
      <c r="P428" s="69" t="s">
        <v>449</v>
      </c>
      <c r="Q428" s="49" t="str">
        <f t="shared" si="33"/>
        <v>'COMMON'</v>
      </c>
      <c r="R428" s="49" t="str">
        <f t="shared" si="33"/>
        <v>'COMMON'</v>
      </c>
      <c r="S428" s="69" t="s">
        <v>449</v>
      </c>
      <c r="T428" s="49" t="str">
        <f t="shared" si="34"/>
        <v>'COMMON'</v>
      </c>
      <c r="U428" s="67"/>
      <c r="W428" s="70" t="str">
        <f t="shared" si="35"/>
        <v/>
      </c>
      <c r="X428" s="67"/>
      <c r="Y428" s="67"/>
      <c r="Z428" s="67"/>
      <c r="AA428" t="b">
        <f>INT(No.4＿区画状況一覧!E425)=INT(No.5＿契約者【データ】!E424)</f>
        <v>1</v>
      </c>
    </row>
    <row r="429" spans="1:27" ht="18" customHeight="1">
      <c r="A429" s="67"/>
      <c r="B429" s="49">
        <f t="shared" si="31"/>
        <v>423</v>
      </c>
      <c r="C429" s="73" t="str">
        <f>"'"&amp;プロジェクトデータ!$C$4&amp;"'"</f>
        <v>'80001'</v>
      </c>
      <c r="D429" s="42" t="str">
        <f>"'"&amp;TRIM(No.4＿区画状況一覧!E426)&amp;"'"</f>
        <v>''</v>
      </c>
      <c r="E429" s="78" t="s">
        <v>448</v>
      </c>
      <c r="F429" s="74" t="s">
        <v>497</v>
      </c>
      <c r="G429" s="74" t="s">
        <v>497</v>
      </c>
      <c r="H429" s="79" t="str">
        <f>"'"&amp;IF(No.4＿区画状況一覧!K426="","",TRIM(No.4＿区画状況一覧!K426))&amp;"'"</f>
        <v>''</v>
      </c>
      <c r="I429" s="79" t="str">
        <f>"'"&amp;IF(No.4＿区画状況一覧!L426="","",TRIM(No.4＿区画状況一覧!L426))&amp;"'"</f>
        <v>''</v>
      </c>
      <c r="J429" s="79" t="str">
        <f>"'"&amp;IF(No.4＿区画状況一覧!I426="","",TRIM(No.4＿区画状況一覧!I426))&amp;"'"</f>
        <v>''</v>
      </c>
      <c r="K429" s="79" t="str">
        <f>"'"&amp;IF(No.4＿区画状況一覧!J426="","",TRIM(No.4＿区画状況一覧!J426))&amp;"'"</f>
        <v>''</v>
      </c>
      <c r="L429" s="42" t="str">
        <f>"'"&amp;IF(No.5＿契約者【データ】!AK425="",0,1)&amp;"'"</f>
        <v>'0'</v>
      </c>
      <c r="M429" s="78" t="str">
        <f>"'"&amp;IF(No.5＿契約者【データ】!AG425="","",IF(No.5＿契約者【データ】!E425=No.5＿契約者【データ】!AG425,"",No.5＿契約者【データ】!E425))&amp;"'"</f>
        <v>''</v>
      </c>
      <c r="N429" s="74" t="s">
        <v>497</v>
      </c>
      <c r="O429" s="49" t="str">
        <f t="shared" si="32"/>
        <v>'COMMON'</v>
      </c>
      <c r="P429" s="69" t="s">
        <v>449</v>
      </c>
      <c r="Q429" s="49" t="str">
        <f t="shared" si="33"/>
        <v>'COMMON'</v>
      </c>
      <c r="R429" s="49" t="str">
        <f t="shared" si="33"/>
        <v>'COMMON'</v>
      </c>
      <c r="S429" s="69" t="s">
        <v>449</v>
      </c>
      <c r="T429" s="49" t="str">
        <f t="shared" si="34"/>
        <v>'COMMON'</v>
      </c>
      <c r="U429" s="67"/>
      <c r="W429" s="70" t="str">
        <f t="shared" si="35"/>
        <v/>
      </c>
      <c r="X429" s="67"/>
      <c r="Y429" s="67"/>
      <c r="Z429" s="67"/>
      <c r="AA429" t="b">
        <f>INT(No.4＿区画状況一覧!E426)=INT(No.5＿契約者【データ】!E425)</f>
        <v>1</v>
      </c>
    </row>
    <row r="430" spans="1:27" ht="18" customHeight="1">
      <c r="A430" s="67"/>
      <c r="B430" s="49">
        <f t="shared" si="31"/>
        <v>424</v>
      </c>
      <c r="C430" s="73" t="str">
        <f>"'"&amp;プロジェクトデータ!$C$4&amp;"'"</f>
        <v>'80001'</v>
      </c>
      <c r="D430" s="42" t="str">
        <f>"'"&amp;TRIM(No.4＿区画状況一覧!E427)&amp;"'"</f>
        <v>''</v>
      </c>
      <c r="E430" s="78" t="s">
        <v>448</v>
      </c>
      <c r="F430" s="74" t="s">
        <v>497</v>
      </c>
      <c r="G430" s="74" t="s">
        <v>497</v>
      </c>
      <c r="H430" s="79" t="str">
        <f>"'"&amp;IF(No.4＿区画状況一覧!K427="","",TRIM(No.4＿区画状況一覧!K427))&amp;"'"</f>
        <v>''</v>
      </c>
      <c r="I430" s="79" t="str">
        <f>"'"&amp;IF(No.4＿区画状況一覧!L427="","",TRIM(No.4＿区画状況一覧!L427))&amp;"'"</f>
        <v>''</v>
      </c>
      <c r="J430" s="79" t="str">
        <f>"'"&amp;IF(No.4＿区画状況一覧!I427="","",TRIM(No.4＿区画状況一覧!I427))&amp;"'"</f>
        <v>''</v>
      </c>
      <c r="K430" s="79" t="str">
        <f>"'"&amp;IF(No.4＿区画状況一覧!J427="","",TRIM(No.4＿区画状況一覧!J427))&amp;"'"</f>
        <v>''</v>
      </c>
      <c r="L430" s="42" t="str">
        <f>"'"&amp;IF(No.5＿契約者【データ】!AK426="",0,1)&amp;"'"</f>
        <v>'0'</v>
      </c>
      <c r="M430" s="78" t="str">
        <f>"'"&amp;IF(No.5＿契約者【データ】!AG426="","",IF(No.5＿契約者【データ】!E426=No.5＿契約者【データ】!AG426,"",No.5＿契約者【データ】!E426))&amp;"'"</f>
        <v>''</v>
      </c>
      <c r="N430" s="74" t="s">
        <v>497</v>
      </c>
      <c r="O430" s="49" t="str">
        <f t="shared" si="32"/>
        <v>'COMMON'</v>
      </c>
      <c r="P430" s="69" t="s">
        <v>449</v>
      </c>
      <c r="Q430" s="49" t="str">
        <f t="shared" si="33"/>
        <v>'COMMON'</v>
      </c>
      <c r="R430" s="49" t="str">
        <f t="shared" si="33"/>
        <v>'COMMON'</v>
      </c>
      <c r="S430" s="69" t="s">
        <v>449</v>
      </c>
      <c r="T430" s="49" t="str">
        <f t="shared" si="34"/>
        <v>'COMMON'</v>
      </c>
      <c r="U430" s="67"/>
      <c r="W430" s="70" t="str">
        <f t="shared" si="35"/>
        <v/>
      </c>
      <c r="X430" s="67"/>
      <c r="Y430" s="67"/>
      <c r="Z430" s="67"/>
      <c r="AA430" t="b">
        <f>INT(No.4＿区画状況一覧!E427)=INT(No.5＿契約者【データ】!E426)</f>
        <v>1</v>
      </c>
    </row>
    <row r="431" spans="1:27" ht="18" customHeight="1">
      <c r="A431" s="67"/>
      <c r="B431" s="49">
        <f t="shared" si="31"/>
        <v>425</v>
      </c>
      <c r="C431" s="73" t="str">
        <f>"'"&amp;プロジェクトデータ!$C$4&amp;"'"</f>
        <v>'80001'</v>
      </c>
      <c r="D431" s="42" t="str">
        <f>"'"&amp;TRIM(No.4＿区画状況一覧!E428)&amp;"'"</f>
        <v>''</v>
      </c>
      <c r="E431" s="78" t="s">
        <v>448</v>
      </c>
      <c r="F431" s="74" t="s">
        <v>497</v>
      </c>
      <c r="G431" s="74" t="s">
        <v>497</v>
      </c>
      <c r="H431" s="79" t="str">
        <f>"'"&amp;IF(No.4＿区画状況一覧!K428="","",TRIM(No.4＿区画状況一覧!K428))&amp;"'"</f>
        <v>''</v>
      </c>
      <c r="I431" s="79" t="str">
        <f>"'"&amp;IF(No.4＿区画状況一覧!L428="","",TRIM(No.4＿区画状況一覧!L428))&amp;"'"</f>
        <v>''</v>
      </c>
      <c r="J431" s="79" t="str">
        <f>"'"&amp;IF(No.4＿区画状況一覧!I428="","",TRIM(No.4＿区画状況一覧!I428))&amp;"'"</f>
        <v>''</v>
      </c>
      <c r="K431" s="79" t="str">
        <f>"'"&amp;IF(No.4＿区画状況一覧!J428="","",TRIM(No.4＿区画状況一覧!J428))&amp;"'"</f>
        <v>''</v>
      </c>
      <c r="L431" s="42" t="str">
        <f>"'"&amp;IF(No.5＿契約者【データ】!AK427="",0,1)&amp;"'"</f>
        <v>'0'</v>
      </c>
      <c r="M431" s="78" t="str">
        <f>"'"&amp;IF(No.5＿契約者【データ】!AG427="","",IF(No.5＿契約者【データ】!E427=No.5＿契約者【データ】!AG427,"",No.5＿契約者【データ】!E427))&amp;"'"</f>
        <v>''</v>
      </c>
      <c r="N431" s="74" t="s">
        <v>497</v>
      </c>
      <c r="O431" s="49" t="str">
        <f t="shared" si="32"/>
        <v>'COMMON'</v>
      </c>
      <c r="P431" s="69" t="s">
        <v>449</v>
      </c>
      <c r="Q431" s="49" t="str">
        <f t="shared" si="33"/>
        <v>'COMMON'</v>
      </c>
      <c r="R431" s="49" t="str">
        <f t="shared" si="33"/>
        <v>'COMMON'</v>
      </c>
      <c r="S431" s="69" t="s">
        <v>449</v>
      </c>
      <c r="T431" s="49" t="str">
        <f t="shared" si="34"/>
        <v>'COMMON'</v>
      </c>
      <c r="U431" s="67"/>
      <c r="W431" s="70" t="str">
        <f t="shared" si="35"/>
        <v/>
      </c>
      <c r="X431" s="67"/>
      <c r="Y431" s="67"/>
      <c r="Z431" s="67"/>
      <c r="AA431" t="b">
        <f>INT(No.4＿区画状況一覧!E428)=INT(No.5＿契約者【データ】!E427)</f>
        <v>1</v>
      </c>
    </row>
    <row r="432" spans="1:27" ht="18" customHeight="1">
      <c r="A432" s="67"/>
      <c r="B432" s="49">
        <f t="shared" si="31"/>
        <v>426</v>
      </c>
      <c r="C432" s="73" t="str">
        <f>"'"&amp;プロジェクトデータ!$C$4&amp;"'"</f>
        <v>'80001'</v>
      </c>
      <c r="D432" s="42" t="str">
        <f>"'"&amp;TRIM(No.4＿区画状況一覧!E429)&amp;"'"</f>
        <v>''</v>
      </c>
      <c r="E432" s="78" t="s">
        <v>448</v>
      </c>
      <c r="F432" s="74" t="s">
        <v>497</v>
      </c>
      <c r="G432" s="74" t="s">
        <v>497</v>
      </c>
      <c r="H432" s="79" t="str">
        <f>"'"&amp;IF(No.4＿区画状況一覧!K429="","",TRIM(No.4＿区画状況一覧!K429))&amp;"'"</f>
        <v>''</v>
      </c>
      <c r="I432" s="79" t="str">
        <f>"'"&amp;IF(No.4＿区画状況一覧!L429="","",TRIM(No.4＿区画状況一覧!L429))&amp;"'"</f>
        <v>''</v>
      </c>
      <c r="J432" s="79" t="str">
        <f>"'"&amp;IF(No.4＿区画状況一覧!I429="","",TRIM(No.4＿区画状況一覧!I429))&amp;"'"</f>
        <v>''</v>
      </c>
      <c r="K432" s="79" t="str">
        <f>"'"&amp;IF(No.4＿区画状況一覧!J429="","",TRIM(No.4＿区画状況一覧!J429))&amp;"'"</f>
        <v>''</v>
      </c>
      <c r="L432" s="42" t="str">
        <f>"'"&amp;IF(No.5＿契約者【データ】!AK428="",0,1)&amp;"'"</f>
        <v>'0'</v>
      </c>
      <c r="M432" s="78" t="str">
        <f>"'"&amp;IF(No.5＿契約者【データ】!AG428="","",IF(No.5＿契約者【データ】!E428=No.5＿契約者【データ】!AG428,"",No.5＿契約者【データ】!E428))&amp;"'"</f>
        <v>''</v>
      </c>
      <c r="N432" s="74" t="s">
        <v>497</v>
      </c>
      <c r="O432" s="49" t="str">
        <f t="shared" si="32"/>
        <v>'COMMON'</v>
      </c>
      <c r="P432" s="69" t="s">
        <v>449</v>
      </c>
      <c r="Q432" s="49" t="str">
        <f t="shared" si="33"/>
        <v>'COMMON'</v>
      </c>
      <c r="R432" s="49" t="str">
        <f t="shared" si="33"/>
        <v>'COMMON'</v>
      </c>
      <c r="S432" s="69" t="s">
        <v>449</v>
      </c>
      <c r="T432" s="49" t="str">
        <f t="shared" si="34"/>
        <v>'COMMON'</v>
      </c>
      <c r="U432" s="67"/>
      <c r="W432" s="70" t="str">
        <f t="shared" si="35"/>
        <v/>
      </c>
      <c r="X432" s="67"/>
      <c r="Y432" s="67"/>
      <c r="Z432" s="67"/>
      <c r="AA432" t="b">
        <f>INT(No.4＿区画状況一覧!E429)=INT(No.5＿契約者【データ】!E428)</f>
        <v>1</v>
      </c>
    </row>
    <row r="433" spans="1:27" ht="18" customHeight="1">
      <c r="A433" s="67"/>
      <c r="B433" s="49">
        <f t="shared" si="31"/>
        <v>427</v>
      </c>
      <c r="C433" s="73" t="str">
        <f>"'"&amp;プロジェクトデータ!$C$4&amp;"'"</f>
        <v>'80001'</v>
      </c>
      <c r="D433" s="42" t="str">
        <f>"'"&amp;TRIM(No.4＿区画状況一覧!E430)&amp;"'"</f>
        <v>''</v>
      </c>
      <c r="E433" s="78" t="s">
        <v>448</v>
      </c>
      <c r="F433" s="74" t="s">
        <v>497</v>
      </c>
      <c r="G433" s="74" t="s">
        <v>497</v>
      </c>
      <c r="H433" s="79" t="str">
        <f>"'"&amp;IF(No.4＿区画状況一覧!K430="","",TRIM(No.4＿区画状況一覧!K430))&amp;"'"</f>
        <v>''</v>
      </c>
      <c r="I433" s="79" t="str">
        <f>"'"&amp;IF(No.4＿区画状況一覧!L430="","",TRIM(No.4＿区画状況一覧!L430))&amp;"'"</f>
        <v>''</v>
      </c>
      <c r="J433" s="79" t="str">
        <f>"'"&amp;IF(No.4＿区画状況一覧!I430="","",TRIM(No.4＿区画状況一覧!I430))&amp;"'"</f>
        <v>''</v>
      </c>
      <c r="K433" s="79" t="str">
        <f>"'"&amp;IF(No.4＿区画状況一覧!J430="","",TRIM(No.4＿区画状況一覧!J430))&amp;"'"</f>
        <v>''</v>
      </c>
      <c r="L433" s="42" t="str">
        <f>"'"&amp;IF(No.5＿契約者【データ】!AK429="",0,1)&amp;"'"</f>
        <v>'0'</v>
      </c>
      <c r="M433" s="78" t="str">
        <f>"'"&amp;IF(No.5＿契約者【データ】!AG429="","",IF(No.5＿契約者【データ】!E429=No.5＿契約者【データ】!AG429,"",No.5＿契約者【データ】!E429))&amp;"'"</f>
        <v>''</v>
      </c>
      <c r="N433" s="74" t="s">
        <v>497</v>
      </c>
      <c r="O433" s="49" t="str">
        <f t="shared" si="32"/>
        <v>'COMMON'</v>
      </c>
      <c r="P433" s="69" t="s">
        <v>449</v>
      </c>
      <c r="Q433" s="49" t="str">
        <f t="shared" si="33"/>
        <v>'COMMON'</v>
      </c>
      <c r="R433" s="49" t="str">
        <f t="shared" si="33"/>
        <v>'COMMON'</v>
      </c>
      <c r="S433" s="69" t="s">
        <v>449</v>
      </c>
      <c r="T433" s="49" t="str">
        <f t="shared" si="34"/>
        <v>'COMMON'</v>
      </c>
      <c r="U433" s="67"/>
      <c r="W433" s="70" t="str">
        <f t="shared" si="35"/>
        <v/>
      </c>
      <c r="X433" s="67"/>
      <c r="Y433" s="67"/>
      <c r="Z433" s="67"/>
      <c r="AA433" t="b">
        <f>INT(No.4＿区画状況一覧!E430)=INT(No.5＿契約者【データ】!E429)</f>
        <v>1</v>
      </c>
    </row>
    <row r="434" spans="1:27" ht="18" customHeight="1">
      <c r="A434" s="67"/>
      <c r="B434" s="49">
        <f t="shared" si="31"/>
        <v>428</v>
      </c>
      <c r="C434" s="73" t="str">
        <f>"'"&amp;プロジェクトデータ!$C$4&amp;"'"</f>
        <v>'80001'</v>
      </c>
      <c r="D434" s="42" t="str">
        <f>"'"&amp;TRIM(No.4＿区画状況一覧!E431)&amp;"'"</f>
        <v>''</v>
      </c>
      <c r="E434" s="78" t="s">
        <v>448</v>
      </c>
      <c r="F434" s="74" t="s">
        <v>497</v>
      </c>
      <c r="G434" s="74" t="s">
        <v>497</v>
      </c>
      <c r="H434" s="79" t="str">
        <f>"'"&amp;IF(No.4＿区画状況一覧!K431="","",TRIM(No.4＿区画状況一覧!K431))&amp;"'"</f>
        <v>''</v>
      </c>
      <c r="I434" s="79" t="str">
        <f>"'"&amp;IF(No.4＿区画状況一覧!L431="","",TRIM(No.4＿区画状況一覧!L431))&amp;"'"</f>
        <v>''</v>
      </c>
      <c r="J434" s="79" t="str">
        <f>"'"&amp;IF(No.4＿区画状況一覧!I431="","",TRIM(No.4＿区画状況一覧!I431))&amp;"'"</f>
        <v>''</v>
      </c>
      <c r="K434" s="79" t="str">
        <f>"'"&amp;IF(No.4＿区画状況一覧!J431="","",TRIM(No.4＿区画状況一覧!J431))&amp;"'"</f>
        <v>''</v>
      </c>
      <c r="L434" s="42" t="str">
        <f>"'"&amp;IF(No.5＿契約者【データ】!AK430="",0,1)&amp;"'"</f>
        <v>'0'</v>
      </c>
      <c r="M434" s="78" t="str">
        <f>"'"&amp;IF(No.5＿契約者【データ】!AG430="","",IF(No.5＿契約者【データ】!E430=No.5＿契約者【データ】!AG430,"",No.5＿契約者【データ】!E430))&amp;"'"</f>
        <v>''</v>
      </c>
      <c r="N434" s="74" t="s">
        <v>497</v>
      </c>
      <c r="O434" s="49" t="str">
        <f t="shared" si="32"/>
        <v>'COMMON'</v>
      </c>
      <c r="P434" s="69" t="s">
        <v>449</v>
      </c>
      <c r="Q434" s="49" t="str">
        <f t="shared" si="33"/>
        <v>'COMMON'</v>
      </c>
      <c r="R434" s="49" t="str">
        <f t="shared" si="33"/>
        <v>'COMMON'</v>
      </c>
      <c r="S434" s="69" t="s">
        <v>449</v>
      </c>
      <c r="T434" s="49" t="str">
        <f t="shared" si="34"/>
        <v>'COMMON'</v>
      </c>
      <c r="U434" s="67"/>
      <c r="W434" s="70" t="str">
        <f t="shared" si="35"/>
        <v/>
      </c>
      <c r="X434" s="67"/>
      <c r="Y434" s="67"/>
      <c r="Z434" s="67"/>
      <c r="AA434" t="b">
        <f>INT(No.4＿区画状況一覧!E431)=INT(No.5＿契約者【データ】!E430)</f>
        <v>1</v>
      </c>
    </row>
    <row r="435" spans="1:27" ht="18" customHeight="1">
      <c r="A435" s="67"/>
      <c r="B435" s="49">
        <f t="shared" si="31"/>
        <v>429</v>
      </c>
      <c r="C435" s="73" t="str">
        <f>"'"&amp;プロジェクトデータ!$C$4&amp;"'"</f>
        <v>'80001'</v>
      </c>
      <c r="D435" s="42" t="str">
        <f>"'"&amp;TRIM(No.4＿区画状況一覧!E432)&amp;"'"</f>
        <v>''</v>
      </c>
      <c r="E435" s="78" t="s">
        <v>448</v>
      </c>
      <c r="F435" s="74" t="s">
        <v>497</v>
      </c>
      <c r="G435" s="74" t="s">
        <v>497</v>
      </c>
      <c r="H435" s="79" t="str">
        <f>"'"&amp;IF(No.4＿区画状況一覧!K432="","",TRIM(No.4＿区画状況一覧!K432))&amp;"'"</f>
        <v>''</v>
      </c>
      <c r="I435" s="79" t="str">
        <f>"'"&amp;IF(No.4＿区画状況一覧!L432="","",TRIM(No.4＿区画状況一覧!L432))&amp;"'"</f>
        <v>''</v>
      </c>
      <c r="J435" s="79" t="str">
        <f>"'"&amp;IF(No.4＿区画状況一覧!I432="","",TRIM(No.4＿区画状況一覧!I432))&amp;"'"</f>
        <v>''</v>
      </c>
      <c r="K435" s="79" t="str">
        <f>"'"&amp;IF(No.4＿区画状況一覧!J432="","",TRIM(No.4＿区画状況一覧!J432))&amp;"'"</f>
        <v>''</v>
      </c>
      <c r="L435" s="42" t="str">
        <f>"'"&amp;IF(No.5＿契約者【データ】!AK431="",0,1)&amp;"'"</f>
        <v>'0'</v>
      </c>
      <c r="M435" s="78" t="str">
        <f>"'"&amp;IF(No.5＿契約者【データ】!AG431="","",IF(No.5＿契約者【データ】!E431=No.5＿契約者【データ】!AG431,"",No.5＿契約者【データ】!E431))&amp;"'"</f>
        <v>''</v>
      </c>
      <c r="N435" s="74" t="s">
        <v>497</v>
      </c>
      <c r="O435" s="49" t="str">
        <f t="shared" si="32"/>
        <v>'COMMON'</v>
      </c>
      <c r="P435" s="69" t="s">
        <v>449</v>
      </c>
      <c r="Q435" s="49" t="str">
        <f t="shared" si="33"/>
        <v>'COMMON'</v>
      </c>
      <c r="R435" s="49" t="str">
        <f t="shared" si="33"/>
        <v>'COMMON'</v>
      </c>
      <c r="S435" s="69" t="s">
        <v>449</v>
      </c>
      <c r="T435" s="49" t="str">
        <f t="shared" si="34"/>
        <v>'COMMON'</v>
      </c>
      <c r="U435" s="67"/>
      <c r="W435" s="70" t="str">
        <f t="shared" si="35"/>
        <v/>
      </c>
      <c r="X435" s="67"/>
      <c r="Y435" s="67"/>
      <c r="Z435" s="67"/>
      <c r="AA435" t="b">
        <f>INT(No.4＿区画状況一覧!E432)=INT(No.5＿契約者【データ】!E431)</f>
        <v>1</v>
      </c>
    </row>
    <row r="436" spans="1:27" ht="18" customHeight="1">
      <c r="A436" s="67"/>
      <c r="B436" s="49">
        <f t="shared" si="31"/>
        <v>430</v>
      </c>
      <c r="C436" s="73" t="str">
        <f>"'"&amp;プロジェクトデータ!$C$4&amp;"'"</f>
        <v>'80001'</v>
      </c>
      <c r="D436" s="42" t="str">
        <f>"'"&amp;TRIM(No.4＿区画状況一覧!E433)&amp;"'"</f>
        <v>''</v>
      </c>
      <c r="E436" s="78" t="s">
        <v>448</v>
      </c>
      <c r="F436" s="74" t="s">
        <v>497</v>
      </c>
      <c r="G436" s="74" t="s">
        <v>497</v>
      </c>
      <c r="H436" s="79" t="str">
        <f>"'"&amp;IF(No.4＿区画状況一覧!K433="","",TRIM(No.4＿区画状況一覧!K433))&amp;"'"</f>
        <v>''</v>
      </c>
      <c r="I436" s="79" t="str">
        <f>"'"&amp;IF(No.4＿区画状況一覧!L433="","",TRIM(No.4＿区画状況一覧!L433))&amp;"'"</f>
        <v>''</v>
      </c>
      <c r="J436" s="79" t="str">
        <f>"'"&amp;IF(No.4＿区画状況一覧!I433="","",TRIM(No.4＿区画状況一覧!I433))&amp;"'"</f>
        <v>''</v>
      </c>
      <c r="K436" s="79" t="str">
        <f>"'"&amp;IF(No.4＿区画状況一覧!J433="","",TRIM(No.4＿区画状況一覧!J433))&amp;"'"</f>
        <v>''</v>
      </c>
      <c r="L436" s="42" t="str">
        <f>"'"&amp;IF(No.5＿契約者【データ】!AK432="",0,1)&amp;"'"</f>
        <v>'0'</v>
      </c>
      <c r="M436" s="78" t="str">
        <f>"'"&amp;IF(No.5＿契約者【データ】!AG432="","",IF(No.5＿契約者【データ】!E432=No.5＿契約者【データ】!AG432,"",No.5＿契約者【データ】!E432))&amp;"'"</f>
        <v>''</v>
      </c>
      <c r="N436" s="74" t="s">
        <v>497</v>
      </c>
      <c r="O436" s="49" t="str">
        <f t="shared" si="32"/>
        <v>'COMMON'</v>
      </c>
      <c r="P436" s="69" t="s">
        <v>449</v>
      </c>
      <c r="Q436" s="49" t="str">
        <f t="shared" si="33"/>
        <v>'COMMON'</v>
      </c>
      <c r="R436" s="49" t="str">
        <f t="shared" si="33"/>
        <v>'COMMON'</v>
      </c>
      <c r="S436" s="69" t="s">
        <v>449</v>
      </c>
      <c r="T436" s="49" t="str">
        <f t="shared" si="34"/>
        <v>'COMMON'</v>
      </c>
      <c r="U436" s="67"/>
      <c r="W436" s="70" t="str">
        <f t="shared" si="35"/>
        <v/>
      </c>
      <c r="X436" s="67"/>
      <c r="Y436" s="67"/>
      <c r="Z436" s="67"/>
      <c r="AA436" t="b">
        <f>INT(No.4＿区画状況一覧!E433)=INT(No.5＿契約者【データ】!E432)</f>
        <v>1</v>
      </c>
    </row>
    <row r="437" spans="1:27" ht="18" customHeight="1">
      <c r="A437" s="67"/>
      <c r="B437" s="49">
        <f t="shared" si="31"/>
        <v>431</v>
      </c>
      <c r="C437" s="73" t="str">
        <f>"'"&amp;プロジェクトデータ!$C$4&amp;"'"</f>
        <v>'80001'</v>
      </c>
      <c r="D437" s="42" t="str">
        <f>"'"&amp;TRIM(No.4＿区画状況一覧!E434)&amp;"'"</f>
        <v>''</v>
      </c>
      <c r="E437" s="78" t="s">
        <v>448</v>
      </c>
      <c r="F437" s="74" t="s">
        <v>497</v>
      </c>
      <c r="G437" s="74" t="s">
        <v>497</v>
      </c>
      <c r="H437" s="79" t="str">
        <f>"'"&amp;IF(No.4＿区画状況一覧!K434="","",TRIM(No.4＿区画状況一覧!K434))&amp;"'"</f>
        <v>''</v>
      </c>
      <c r="I437" s="79" t="str">
        <f>"'"&amp;IF(No.4＿区画状況一覧!L434="","",TRIM(No.4＿区画状況一覧!L434))&amp;"'"</f>
        <v>''</v>
      </c>
      <c r="J437" s="79" t="str">
        <f>"'"&amp;IF(No.4＿区画状況一覧!I434="","",TRIM(No.4＿区画状況一覧!I434))&amp;"'"</f>
        <v>''</v>
      </c>
      <c r="K437" s="79" t="str">
        <f>"'"&amp;IF(No.4＿区画状況一覧!J434="","",TRIM(No.4＿区画状況一覧!J434))&amp;"'"</f>
        <v>''</v>
      </c>
      <c r="L437" s="42" t="str">
        <f>"'"&amp;IF(No.5＿契約者【データ】!AK433="",0,1)&amp;"'"</f>
        <v>'0'</v>
      </c>
      <c r="M437" s="78" t="str">
        <f>"'"&amp;IF(No.5＿契約者【データ】!AG433="","",IF(No.5＿契約者【データ】!E433=No.5＿契約者【データ】!AG433,"",No.5＿契約者【データ】!E433))&amp;"'"</f>
        <v>''</v>
      </c>
      <c r="N437" s="74" t="s">
        <v>497</v>
      </c>
      <c r="O437" s="49" t="str">
        <f t="shared" si="32"/>
        <v>'COMMON'</v>
      </c>
      <c r="P437" s="69" t="s">
        <v>449</v>
      </c>
      <c r="Q437" s="49" t="str">
        <f t="shared" si="33"/>
        <v>'COMMON'</v>
      </c>
      <c r="R437" s="49" t="str">
        <f t="shared" si="33"/>
        <v>'COMMON'</v>
      </c>
      <c r="S437" s="69" t="s">
        <v>449</v>
      </c>
      <c r="T437" s="49" t="str">
        <f t="shared" si="34"/>
        <v>'COMMON'</v>
      </c>
      <c r="U437" s="67"/>
      <c r="W437" s="70" t="str">
        <f t="shared" si="35"/>
        <v/>
      </c>
      <c r="X437" s="67"/>
      <c r="Y437" s="67"/>
      <c r="Z437" s="67"/>
      <c r="AA437" t="b">
        <f>INT(No.4＿区画状況一覧!E434)=INT(No.5＿契約者【データ】!E433)</f>
        <v>1</v>
      </c>
    </row>
    <row r="438" spans="1:27" ht="18" customHeight="1">
      <c r="A438" s="67"/>
      <c r="B438" s="49">
        <f t="shared" si="31"/>
        <v>432</v>
      </c>
      <c r="C438" s="73" t="str">
        <f>"'"&amp;プロジェクトデータ!$C$4&amp;"'"</f>
        <v>'80001'</v>
      </c>
      <c r="D438" s="42" t="str">
        <f>"'"&amp;TRIM(No.4＿区画状況一覧!E435)&amp;"'"</f>
        <v>''</v>
      </c>
      <c r="E438" s="78" t="s">
        <v>448</v>
      </c>
      <c r="F438" s="74" t="s">
        <v>497</v>
      </c>
      <c r="G438" s="74" t="s">
        <v>497</v>
      </c>
      <c r="H438" s="79" t="str">
        <f>"'"&amp;IF(No.4＿区画状況一覧!K435="","",TRIM(No.4＿区画状況一覧!K435))&amp;"'"</f>
        <v>''</v>
      </c>
      <c r="I438" s="79" t="str">
        <f>"'"&amp;IF(No.4＿区画状況一覧!L435="","",TRIM(No.4＿区画状況一覧!L435))&amp;"'"</f>
        <v>''</v>
      </c>
      <c r="J438" s="79" t="str">
        <f>"'"&amp;IF(No.4＿区画状況一覧!I435="","",TRIM(No.4＿区画状況一覧!I435))&amp;"'"</f>
        <v>''</v>
      </c>
      <c r="K438" s="79" t="str">
        <f>"'"&amp;IF(No.4＿区画状況一覧!J435="","",TRIM(No.4＿区画状況一覧!J435))&amp;"'"</f>
        <v>''</v>
      </c>
      <c r="L438" s="42" t="str">
        <f>"'"&amp;IF(No.5＿契約者【データ】!AK434="",0,1)&amp;"'"</f>
        <v>'0'</v>
      </c>
      <c r="M438" s="78" t="str">
        <f>"'"&amp;IF(No.5＿契約者【データ】!AG434="","",IF(No.5＿契約者【データ】!E434=No.5＿契約者【データ】!AG434,"",No.5＿契約者【データ】!E434))&amp;"'"</f>
        <v>''</v>
      </c>
      <c r="N438" s="74" t="s">
        <v>497</v>
      </c>
      <c r="O438" s="49" t="str">
        <f t="shared" si="32"/>
        <v>'COMMON'</v>
      </c>
      <c r="P438" s="69" t="s">
        <v>449</v>
      </c>
      <c r="Q438" s="49" t="str">
        <f t="shared" si="33"/>
        <v>'COMMON'</v>
      </c>
      <c r="R438" s="49" t="str">
        <f t="shared" si="33"/>
        <v>'COMMON'</v>
      </c>
      <c r="S438" s="69" t="s">
        <v>449</v>
      </c>
      <c r="T438" s="49" t="str">
        <f t="shared" si="34"/>
        <v>'COMMON'</v>
      </c>
      <c r="U438" s="67"/>
      <c r="W438" s="70" t="str">
        <f t="shared" si="35"/>
        <v/>
      </c>
      <c r="X438" s="67"/>
      <c r="Y438" s="67"/>
      <c r="Z438" s="67"/>
      <c r="AA438" t="b">
        <f>INT(No.4＿区画状況一覧!E435)=INT(No.5＿契約者【データ】!E434)</f>
        <v>1</v>
      </c>
    </row>
    <row r="439" spans="1:27" ht="18" customHeight="1">
      <c r="A439" s="67"/>
      <c r="B439" s="49">
        <f t="shared" si="31"/>
        <v>433</v>
      </c>
      <c r="C439" s="73" t="str">
        <f>"'"&amp;プロジェクトデータ!$C$4&amp;"'"</f>
        <v>'80001'</v>
      </c>
      <c r="D439" s="42" t="str">
        <f>"'"&amp;TRIM(No.4＿区画状況一覧!E436)&amp;"'"</f>
        <v>''</v>
      </c>
      <c r="E439" s="78" t="s">
        <v>448</v>
      </c>
      <c r="F439" s="74" t="s">
        <v>497</v>
      </c>
      <c r="G439" s="74" t="s">
        <v>497</v>
      </c>
      <c r="H439" s="79" t="str">
        <f>"'"&amp;IF(No.4＿区画状況一覧!K436="","",TRIM(No.4＿区画状況一覧!K436))&amp;"'"</f>
        <v>''</v>
      </c>
      <c r="I439" s="79" t="str">
        <f>"'"&amp;IF(No.4＿区画状況一覧!L436="","",TRIM(No.4＿区画状況一覧!L436))&amp;"'"</f>
        <v>''</v>
      </c>
      <c r="J439" s="79" t="str">
        <f>"'"&amp;IF(No.4＿区画状況一覧!I436="","",TRIM(No.4＿区画状況一覧!I436))&amp;"'"</f>
        <v>''</v>
      </c>
      <c r="K439" s="79" t="str">
        <f>"'"&amp;IF(No.4＿区画状況一覧!J436="","",TRIM(No.4＿区画状況一覧!J436))&amp;"'"</f>
        <v>''</v>
      </c>
      <c r="L439" s="42" t="str">
        <f>"'"&amp;IF(No.5＿契約者【データ】!AK435="",0,1)&amp;"'"</f>
        <v>'0'</v>
      </c>
      <c r="M439" s="78" t="str">
        <f>"'"&amp;IF(No.5＿契約者【データ】!AG435="","",IF(No.5＿契約者【データ】!E435=No.5＿契約者【データ】!AG435,"",No.5＿契約者【データ】!E435))&amp;"'"</f>
        <v>''</v>
      </c>
      <c r="N439" s="74" t="s">
        <v>497</v>
      </c>
      <c r="O439" s="49" t="str">
        <f t="shared" si="32"/>
        <v>'COMMON'</v>
      </c>
      <c r="P439" s="69" t="s">
        <v>449</v>
      </c>
      <c r="Q439" s="49" t="str">
        <f t="shared" si="33"/>
        <v>'COMMON'</v>
      </c>
      <c r="R439" s="49" t="str">
        <f t="shared" si="33"/>
        <v>'COMMON'</v>
      </c>
      <c r="S439" s="69" t="s">
        <v>449</v>
      </c>
      <c r="T439" s="49" t="str">
        <f t="shared" si="34"/>
        <v>'COMMON'</v>
      </c>
      <c r="U439" s="67"/>
      <c r="W439" s="70" t="str">
        <f t="shared" si="35"/>
        <v/>
      </c>
      <c r="X439" s="67"/>
      <c r="Y439" s="67"/>
      <c r="Z439" s="67"/>
      <c r="AA439" t="b">
        <f>INT(No.4＿区画状況一覧!E436)=INT(No.5＿契約者【データ】!E435)</f>
        <v>1</v>
      </c>
    </row>
    <row r="440" spans="1:27" ht="18" customHeight="1">
      <c r="A440" s="67"/>
      <c r="B440" s="49">
        <f t="shared" si="31"/>
        <v>434</v>
      </c>
      <c r="C440" s="73" t="str">
        <f>"'"&amp;プロジェクトデータ!$C$4&amp;"'"</f>
        <v>'80001'</v>
      </c>
      <c r="D440" s="42" t="str">
        <f>"'"&amp;TRIM(No.4＿区画状況一覧!E437)&amp;"'"</f>
        <v>''</v>
      </c>
      <c r="E440" s="78" t="s">
        <v>448</v>
      </c>
      <c r="F440" s="74" t="s">
        <v>497</v>
      </c>
      <c r="G440" s="74" t="s">
        <v>497</v>
      </c>
      <c r="H440" s="79" t="str">
        <f>"'"&amp;IF(No.4＿区画状況一覧!K437="","",TRIM(No.4＿区画状況一覧!K437))&amp;"'"</f>
        <v>''</v>
      </c>
      <c r="I440" s="79" t="str">
        <f>"'"&amp;IF(No.4＿区画状況一覧!L437="","",TRIM(No.4＿区画状況一覧!L437))&amp;"'"</f>
        <v>''</v>
      </c>
      <c r="J440" s="79" t="str">
        <f>"'"&amp;IF(No.4＿区画状況一覧!I437="","",TRIM(No.4＿区画状況一覧!I437))&amp;"'"</f>
        <v>''</v>
      </c>
      <c r="K440" s="79" t="str">
        <f>"'"&amp;IF(No.4＿区画状況一覧!J437="","",TRIM(No.4＿区画状況一覧!J437))&amp;"'"</f>
        <v>''</v>
      </c>
      <c r="L440" s="42" t="str">
        <f>"'"&amp;IF(No.5＿契約者【データ】!AK436="",0,1)&amp;"'"</f>
        <v>'0'</v>
      </c>
      <c r="M440" s="78" t="str">
        <f>"'"&amp;IF(No.5＿契約者【データ】!AG436="","",IF(No.5＿契約者【データ】!E436=No.5＿契約者【データ】!AG436,"",No.5＿契約者【データ】!E436))&amp;"'"</f>
        <v>''</v>
      </c>
      <c r="N440" s="74" t="s">
        <v>497</v>
      </c>
      <c r="O440" s="49" t="str">
        <f t="shared" si="32"/>
        <v>'COMMON'</v>
      </c>
      <c r="P440" s="69" t="s">
        <v>449</v>
      </c>
      <c r="Q440" s="49" t="str">
        <f t="shared" si="33"/>
        <v>'COMMON'</v>
      </c>
      <c r="R440" s="49" t="str">
        <f t="shared" si="33"/>
        <v>'COMMON'</v>
      </c>
      <c r="S440" s="69" t="s">
        <v>449</v>
      </c>
      <c r="T440" s="49" t="str">
        <f t="shared" si="34"/>
        <v>'COMMON'</v>
      </c>
      <c r="U440" s="67"/>
      <c r="W440" s="70" t="str">
        <f t="shared" si="35"/>
        <v/>
      </c>
      <c r="X440" s="67"/>
      <c r="Y440" s="67"/>
      <c r="Z440" s="67"/>
      <c r="AA440" t="b">
        <f>INT(No.4＿区画状況一覧!E437)=INT(No.5＿契約者【データ】!E436)</f>
        <v>1</v>
      </c>
    </row>
    <row r="441" spans="1:27" ht="18" customHeight="1">
      <c r="A441" s="67"/>
      <c r="B441" s="49">
        <f t="shared" si="31"/>
        <v>435</v>
      </c>
      <c r="C441" s="73" t="str">
        <f>"'"&amp;プロジェクトデータ!$C$4&amp;"'"</f>
        <v>'80001'</v>
      </c>
      <c r="D441" s="42" t="str">
        <f>"'"&amp;TRIM(No.4＿区画状況一覧!E438)&amp;"'"</f>
        <v>''</v>
      </c>
      <c r="E441" s="78" t="s">
        <v>448</v>
      </c>
      <c r="F441" s="74" t="s">
        <v>497</v>
      </c>
      <c r="G441" s="74" t="s">
        <v>497</v>
      </c>
      <c r="H441" s="79" t="str">
        <f>"'"&amp;IF(No.4＿区画状況一覧!K438="","",TRIM(No.4＿区画状況一覧!K438))&amp;"'"</f>
        <v>''</v>
      </c>
      <c r="I441" s="79" t="str">
        <f>"'"&amp;IF(No.4＿区画状況一覧!L438="","",TRIM(No.4＿区画状況一覧!L438))&amp;"'"</f>
        <v>''</v>
      </c>
      <c r="J441" s="79" t="str">
        <f>"'"&amp;IF(No.4＿区画状況一覧!I438="","",TRIM(No.4＿区画状況一覧!I438))&amp;"'"</f>
        <v>''</v>
      </c>
      <c r="K441" s="79" t="str">
        <f>"'"&amp;IF(No.4＿区画状況一覧!J438="","",TRIM(No.4＿区画状況一覧!J438))&amp;"'"</f>
        <v>''</v>
      </c>
      <c r="L441" s="42" t="str">
        <f>"'"&amp;IF(No.5＿契約者【データ】!AK437="",0,1)&amp;"'"</f>
        <v>'0'</v>
      </c>
      <c r="M441" s="78" t="str">
        <f>"'"&amp;IF(No.5＿契約者【データ】!AG437="","",IF(No.5＿契約者【データ】!E437=No.5＿契約者【データ】!AG437,"",No.5＿契約者【データ】!E437))&amp;"'"</f>
        <v>''</v>
      </c>
      <c r="N441" s="74" t="s">
        <v>497</v>
      </c>
      <c r="O441" s="49" t="str">
        <f t="shared" si="32"/>
        <v>'COMMON'</v>
      </c>
      <c r="P441" s="69" t="s">
        <v>449</v>
      </c>
      <c r="Q441" s="49" t="str">
        <f t="shared" si="33"/>
        <v>'COMMON'</v>
      </c>
      <c r="R441" s="49" t="str">
        <f t="shared" si="33"/>
        <v>'COMMON'</v>
      </c>
      <c r="S441" s="69" t="s">
        <v>449</v>
      </c>
      <c r="T441" s="49" t="str">
        <f t="shared" si="34"/>
        <v>'COMMON'</v>
      </c>
      <c r="U441" s="67"/>
      <c r="W441" s="70" t="str">
        <f t="shared" si="35"/>
        <v/>
      </c>
      <c r="X441" s="67"/>
      <c r="Y441" s="67"/>
      <c r="Z441" s="67"/>
      <c r="AA441" t="b">
        <f>INT(No.4＿区画状況一覧!E438)=INT(No.5＿契約者【データ】!E437)</f>
        <v>1</v>
      </c>
    </row>
    <row r="442" spans="1:27" ht="18" customHeight="1">
      <c r="A442" s="67"/>
      <c r="B442" s="49">
        <f t="shared" si="31"/>
        <v>436</v>
      </c>
      <c r="C442" s="73" t="str">
        <f>"'"&amp;プロジェクトデータ!$C$4&amp;"'"</f>
        <v>'80001'</v>
      </c>
      <c r="D442" s="42" t="str">
        <f>"'"&amp;TRIM(No.4＿区画状況一覧!E439)&amp;"'"</f>
        <v>''</v>
      </c>
      <c r="E442" s="78" t="s">
        <v>448</v>
      </c>
      <c r="F442" s="74" t="s">
        <v>497</v>
      </c>
      <c r="G442" s="74" t="s">
        <v>497</v>
      </c>
      <c r="H442" s="79" t="str">
        <f>"'"&amp;IF(No.4＿区画状況一覧!K439="","",TRIM(No.4＿区画状況一覧!K439))&amp;"'"</f>
        <v>''</v>
      </c>
      <c r="I442" s="79" t="str">
        <f>"'"&amp;IF(No.4＿区画状況一覧!L439="","",TRIM(No.4＿区画状況一覧!L439))&amp;"'"</f>
        <v>''</v>
      </c>
      <c r="J442" s="79" t="str">
        <f>"'"&amp;IF(No.4＿区画状況一覧!I439="","",TRIM(No.4＿区画状況一覧!I439))&amp;"'"</f>
        <v>''</v>
      </c>
      <c r="K442" s="79" t="str">
        <f>"'"&amp;IF(No.4＿区画状況一覧!J439="","",TRIM(No.4＿区画状況一覧!J439))&amp;"'"</f>
        <v>''</v>
      </c>
      <c r="L442" s="42" t="str">
        <f>"'"&amp;IF(No.5＿契約者【データ】!AK438="",0,1)&amp;"'"</f>
        <v>'0'</v>
      </c>
      <c r="M442" s="78" t="str">
        <f>"'"&amp;IF(No.5＿契約者【データ】!AG438="","",IF(No.5＿契約者【データ】!E438=No.5＿契約者【データ】!AG438,"",No.5＿契約者【データ】!E438))&amp;"'"</f>
        <v>''</v>
      </c>
      <c r="N442" s="74" t="s">
        <v>497</v>
      </c>
      <c r="O442" s="49" t="str">
        <f t="shared" si="32"/>
        <v>'COMMON'</v>
      </c>
      <c r="P442" s="69" t="s">
        <v>449</v>
      </c>
      <c r="Q442" s="49" t="str">
        <f t="shared" si="33"/>
        <v>'COMMON'</v>
      </c>
      <c r="R442" s="49" t="str">
        <f t="shared" si="33"/>
        <v>'COMMON'</v>
      </c>
      <c r="S442" s="69" t="s">
        <v>449</v>
      </c>
      <c r="T442" s="49" t="str">
        <f t="shared" si="34"/>
        <v>'COMMON'</v>
      </c>
      <c r="U442" s="67"/>
      <c r="W442" s="70" t="str">
        <f t="shared" si="35"/>
        <v/>
      </c>
      <c r="X442" s="67"/>
      <c r="Y442" s="67"/>
      <c r="Z442" s="67"/>
      <c r="AA442" t="b">
        <f>INT(No.4＿区画状況一覧!E439)=INT(No.5＿契約者【データ】!E438)</f>
        <v>1</v>
      </c>
    </row>
    <row r="443" spans="1:27" ht="18" customHeight="1">
      <c r="A443" s="67"/>
      <c r="B443" s="49">
        <f t="shared" si="31"/>
        <v>437</v>
      </c>
      <c r="C443" s="73" t="str">
        <f>"'"&amp;プロジェクトデータ!$C$4&amp;"'"</f>
        <v>'80001'</v>
      </c>
      <c r="D443" s="42" t="str">
        <f>"'"&amp;TRIM(No.4＿区画状況一覧!E440)&amp;"'"</f>
        <v>''</v>
      </c>
      <c r="E443" s="78" t="s">
        <v>448</v>
      </c>
      <c r="F443" s="74" t="s">
        <v>497</v>
      </c>
      <c r="G443" s="74" t="s">
        <v>497</v>
      </c>
      <c r="H443" s="79" t="str">
        <f>"'"&amp;IF(No.4＿区画状況一覧!K440="","",TRIM(No.4＿区画状況一覧!K440))&amp;"'"</f>
        <v>''</v>
      </c>
      <c r="I443" s="79" t="str">
        <f>"'"&amp;IF(No.4＿区画状況一覧!L440="","",TRIM(No.4＿区画状況一覧!L440))&amp;"'"</f>
        <v>''</v>
      </c>
      <c r="J443" s="79" t="str">
        <f>"'"&amp;IF(No.4＿区画状況一覧!I440="","",TRIM(No.4＿区画状況一覧!I440))&amp;"'"</f>
        <v>''</v>
      </c>
      <c r="K443" s="79" t="str">
        <f>"'"&amp;IF(No.4＿区画状況一覧!J440="","",TRIM(No.4＿区画状況一覧!J440))&amp;"'"</f>
        <v>''</v>
      </c>
      <c r="L443" s="42" t="str">
        <f>"'"&amp;IF(No.5＿契約者【データ】!AK439="",0,1)&amp;"'"</f>
        <v>'0'</v>
      </c>
      <c r="M443" s="78" t="str">
        <f>"'"&amp;IF(No.5＿契約者【データ】!AG439="","",IF(No.5＿契約者【データ】!E439=No.5＿契約者【データ】!AG439,"",No.5＿契約者【データ】!E439))&amp;"'"</f>
        <v>''</v>
      </c>
      <c r="N443" s="74" t="s">
        <v>497</v>
      </c>
      <c r="O443" s="49" t="str">
        <f t="shared" si="32"/>
        <v>'COMMON'</v>
      </c>
      <c r="P443" s="69" t="s">
        <v>449</v>
      </c>
      <c r="Q443" s="49" t="str">
        <f t="shared" si="33"/>
        <v>'COMMON'</v>
      </c>
      <c r="R443" s="49" t="str">
        <f t="shared" si="33"/>
        <v>'COMMON'</v>
      </c>
      <c r="S443" s="69" t="s">
        <v>449</v>
      </c>
      <c r="T443" s="49" t="str">
        <f t="shared" si="34"/>
        <v>'COMMON'</v>
      </c>
      <c r="U443" s="67"/>
      <c r="W443" s="70" t="str">
        <f t="shared" si="35"/>
        <v/>
      </c>
      <c r="X443" s="67"/>
      <c r="Y443" s="67"/>
      <c r="Z443" s="67"/>
      <c r="AA443" t="b">
        <f>INT(No.4＿区画状況一覧!E440)=INT(No.5＿契約者【データ】!E439)</f>
        <v>1</v>
      </c>
    </row>
    <row r="444" spans="1:27" ht="18" customHeight="1">
      <c r="A444" s="67"/>
      <c r="B444" s="49">
        <f t="shared" si="31"/>
        <v>438</v>
      </c>
      <c r="C444" s="73" t="str">
        <f>"'"&amp;プロジェクトデータ!$C$4&amp;"'"</f>
        <v>'80001'</v>
      </c>
      <c r="D444" s="42" t="str">
        <f>"'"&amp;TRIM(No.4＿区画状況一覧!E441)&amp;"'"</f>
        <v>''</v>
      </c>
      <c r="E444" s="78" t="s">
        <v>448</v>
      </c>
      <c r="F444" s="74" t="s">
        <v>497</v>
      </c>
      <c r="G444" s="74" t="s">
        <v>497</v>
      </c>
      <c r="H444" s="79" t="str">
        <f>"'"&amp;IF(No.4＿区画状況一覧!K441="","",TRIM(No.4＿区画状況一覧!K441))&amp;"'"</f>
        <v>''</v>
      </c>
      <c r="I444" s="79" t="str">
        <f>"'"&amp;IF(No.4＿区画状況一覧!L441="","",TRIM(No.4＿区画状況一覧!L441))&amp;"'"</f>
        <v>''</v>
      </c>
      <c r="J444" s="79" t="str">
        <f>"'"&amp;IF(No.4＿区画状況一覧!I441="","",TRIM(No.4＿区画状況一覧!I441))&amp;"'"</f>
        <v>''</v>
      </c>
      <c r="K444" s="79" t="str">
        <f>"'"&amp;IF(No.4＿区画状況一覧!J441="","",TRIM(No.4＿区画状況一覧!J441))&amp;"'"</f>
        <v>''</v>
      </c>
      <c r="L444" s="42" t="str">
        <f>"'"&amp;IF(No.5＿契約者【データ】!AK440="",0,1)&amp;"'"</f>
        <v>'0'</v>
      </c>
      <c r="M444" s="78" t="str">
        <f>"'"&amp;IF(No.5＿契約者【データ】!AG440="","",IF(No.5＿契約者【データ】!E440=No.5＿契約者【データ】!AG440,"",No.5＿契約者【データ】!E440))&amp;"'"</f>
        <v>''</v>
      </c>
      <c r="N444" s="74" t="s">
        <v>497</v>
      </c>
      <c r="O444" s="49" t="str">
        <f t="shared" si="32"/>
        <v>'COMMON'</v>
      </c>
      <c r="P444" s="69" t="s">
        <v>449</v>
      </c>
      <c r="Q444" s="49" t="str">
        <f t="shared" si="33"/>
        <v>'COMMON'</v>
      </c>
      <c r="R444" s="49" t="str">
        <f t="shared" si="33"/>
        <v>'COMMON'</v>
      </c>
      <c r="S444" s="69" t="s">
        <v>449</v>
      </c>
      <c r="T444" s="49" t="str">
        <f t="shared" si="34"/>
        <v>'COMMON'</v>
      </c>
      <c r="U444" s="67"/>
      <c r="W444" s="70" t="str">
        <f t="shared" si="35"/>
        <v/>
      </c>
      <c r="X444" s="67"/>
      <c r="Y444" s="67"/>
      <c r="Z444" s="67"/>
      <c r="AA444" t="b">
        <f>INT(No.4＿区画状況一覧!E441)=INT(No.5＿契約者【データ】!E440)</f>
        <v>1</v>
      </c>
    </row>
    <row r="445" spans="1:27" ht="18" customHeight="1">
      <c r="A445" s="67"/>
      <c r="B445" s="49">
        <f t="shared" si="31"/>
        <v>439</v>
      </c>
      <c r="C445" s="73" t="str">
        <f>"'"&amp;プロジェクトデータ!$C$4&amp;"'"</f>
        <v>'80001'</v>
      </c>
      <c r="D445" s="42" t="str">
        <f>"'"&amp;TRIM(No.4＿区画状況一覧!E442)&amp;"'"</f>
        <v>''</v>
      </c>
      <c r="E445" s="78" t="s">
        <v>448</v>
      </c>
      <c r="F445" s="74" t="s">
        <v>497</v>
      </c>
      <c r="G445" s="74" t="s">
        <v>497</v>
      </c>
      <c r="H445" s="79" t="str">
        <f>"'"&amp;IF(No.4＿区画状況一覧!K442="","",TRIM(No.4＿区画状況一覧!K442))&amp;"'"</f>
        <v>''</v>
      </c>
      <c r="I445" s="79" t="str">
        <f>"'"&amp;IF(No.4＿区画状況一覧!L442="","",TRIM(No.4＿区画状況一覧!L442))&amp;"'"</f>
        <v>''</v>
      </c>
      <c r="J445" s="79" t="str">
        <f>"'"&amp;IF(No.4＿区画状況一覧!I442="","",TRIM(No.4＿区画状況一覧!I442))&amp;"'"</f>
        <v>''</v>
      </c>
      <c r="K445" s="79" t="str">
        <f>"'"&amp;IF(No.4＿区画状況一覧!J442="","",TRIM(No.4＿区画状況一覧!J442))&amp;"'"</f>
        <v>''</v>
      </c>
      <c r="L445" s="42" t="str">
        <f>"'"&amp;IF(No.5＿契約者【データ】!AK441="",0,1)&amp;"'"</f>
        <v>'0'</v>
      </c>
      <c r="M445" s="78" t="str">
        <f>"'"&amp;IF(No.5＿契約者【データ】!AG441="","",IF(No.5＿契約者【データ】!E441=No.5＿契約者【データ】!AG441,"",No.5＿契約者【データ】!E441))&amp;"'"</f>
        <v>''</v>
      </c>
      <c r="N445" s="74" t="s">
        <v>497</v>
      </c>
      <c r="O445" s="49" t="str">
        <f t="shared" si="32"/>
        <v>'COMMON'</v>
      </c>
      <c r="P445" s="69" t="s">
        <v>449</v>
      </c>
      <c r="Q445" s="49" t="str">
        <f t="shared" si="33"/>
        <v>'COMMON'</v>
      </c>
      <c r="R445" s="49" t="str">
        <f t="shared" si="33"/>
        <v>'COMMON'</v>
      </c>
      <c r="S445" s="69" t="s">
        <v>449</v>
      </c>
      <c r="T445" s="49" t="str">
        <f t="shared" si="34"/>
        <v>'COMMON'</v>
      </c>
      <c r="U445" s="67"/>
      <c r="W445" s="70" t="str">
        <f t="shared" si="35"/>
        <v/>
      </c>
      <c r="X445" s="67"/>
      <c r="Y445" s="67"/>
      <c r="Z445" s="67"/>
      <c r="AA445" t="b">
        <f>INT(No.4＿区画状況一覧!E442)=INT(No.5＿契約者【データ】!E441)</f>
        <v>1</v>
      </c>
    </row>
    <row r="446" spans="1:27" ht="18" customHeight="1">
      <c r="A446" s="67"/>
      <c r="B446" s="49">
        <f t="shared" si="31"/>
        <v>440</v>
      </c>
      <c r="C446" s="73" t="str">
        <f>"'"&amp;プロジェクトデータ!$C$4&amp;"'"</f>
        <v>'80001'</v>
      </c>
      <c r="D446" s="42" t="str">
        <f>"'"&amp;TRIM(No.4＿区画状況一覧!E443)&amp;"'"</f>
        <v>''</v>
      </c>
      <c r="E446" s="78" t="s">
        <v>448</v>
      </c>
      <c r="F446" s="74" t="s">
        <v>497</v>
      </c>
      <c r="G446" s="74" t="s">
        <v>497</v>
      </c>
      <c r="H446" s="79" t="str">
        <f>"'"&amp;IF(No.4＿区画状況一覧!K443="","",TRIM(No.4＿区画状況一覧!K443))&amp;"'"</f>
        <v>''</v>
      </c>
      <c r="I446" s="79" t="str">
        <f>"'"&amp;IF(No.4＿区画状況一覧!L443="","",TRIM(No.4＿区画状況一覧!L443))&amp;"'"</f>
        <v>''</v>
      </c>
      <c r="J446" s="79" t="str">
        <f>"'"&amp;IF(No.4＿区画状況一覧!I443="","",TRIM(No.4＿区画状況一覧!I443))&amp;"'"</f>
        <v>''</v>
      </c>
      <c r="K446" s="79" t="str">
        <f>"'"&amp;IF(No.4＿区画状況一覧!J443="","",TRIM(No.4＿区画状況一覧!J443))&amp;"'"</f>
        <v>''</v>
      </c>
      <c r="L446" s="42" t="str">
        <f>"'"&amp;IF(No.5＿契約者【データ】!AK442="",0,1)&amp;"'"</f>
        <v>'0'</v>
      </c>
      <c r="M446" s="78" t="str">
        <f>"'"&amp;IF(No.5＿契約者【データ】!AG442="","",IF(No.5＿契約者【データ】!E442=No.5＿契約者【データ】!AG442,"",No.5＿契約者【データ】!E442))&amp;"'"</f>
        <v>''</v>
      </c>
      <c r="N446" s="74" t="s">
        <v>497</v>
      </c>
      <c r="O446" s="49" t="str">
        <f t="shared" si="32"/>
        <v>'COMMON'</v>
      </c>
      <c r="P446" s="69" t="s">
        <v>449</v>
      </c>
      <c r="Q446" s="49" t="str">
        <f t="shared" si="33"/>
        <v>'COMMON'</v>
      </c>
      <c r="R446" s="49" t="str">
        <f t="shared" si="33"/>
        <v>'COMMON'</v>
      </c>
      <c r="S446" s="69" t="s">
        <v>449</v>
      </c>
      <c r="T446" s="49" t="str">
        <f t="shared" si="34"/>
        <v>'COMMON'</v>
      </c>
      <c r="U446" s="67"/>
      <c r="W446" s="70" t="str">
        <f t="shared" si="35"/>
        <v/>
      </c>
      <c r="X446" s="67"/>
      <c r="Y446" s="67"/>
      <c r="Z446" s="67"/>
      <c r="AA446" t="b">
        <f>INT(No.4＿区画状況一覧!E443)=INT(No.5＿契約者【データ】!E442)</f>
        <v>1</v>
      </c>
    </row>
    <row r="447" spans="1:27" ht="18" customHeight="1">
      <c r="A447" s="67"/>
      <c r="B447" s="49">
        <f t="shared" si="31"/>
        <v>441</v>
      </c>
      <c r="C447" s="73" t="str">
        <f>"'"&amp;プロジェクトデータ!$C$4&amp;"'"</f>
        <v>'80001'</v>
      </c>
      <c r="D447" s="42" t="str">
        <f>"'"&amp;TRIM(No.4＿区画状況一覧!E444)&amp;"'"</f>
        <v>''</v>
      </c>
      <c r="E447" s="78" t="s">
        <v>448</v>
      </c>
      <c r="F447" s="74" t="s">
        <v>497</v>
      </c>
      <c r="G447" s="74" t="s">
        <v>497</v>
      </c>
      <c r="H447" s="79" t="str">
        <f>"'"&amp;IF(No.4＿区画状況一覧!K444="","",TRIM(No.4＿区画状況一覧!K444))&amp;"'"</f>
        <v>''</v>
      </c>
      <c r="I447" s="79" t="str">
        <f>"'"&amp;IF(No.4＿区画状況一覧!L444="","",TRIM(No.4＿区画状況一覧!L444))&amp;"'"</f>
        <v>''</v>
      </c>
      <c r="J447" s="79" t="str">
        <f>"'"&amp;IF(No.4＿区画状況一覧!I444="","",TRIM(No.4＿区画状況一覧!I444))&amp;"'"</f>
        <v>''</v>
      </c>
      <c r="K447" s="79" t="str">
        <f>"'"&amp;IF(No.4＿区画状況一覧!J444="","",TRIM(No.4＿区画状況一覧!J444))&amp;"'"</f>
        <v>''</v>
      </c>
      <c r="L447" s="42" t="str">
        <f>"'"&amp;IF(No.5＿契約者【データ】!AK443="",0,1)&amp;"'"</f>
        <v>'0'</v>
      </c>
      <c r="M447" s="78" t="str">
        <f>"'"&amp;IF(No.5＿契約者【データ】!AG443="","",IF(No.5＿契約者【データ】!E443=No.5＿契約者【データ】!AG443,"",No.5＿契約者【データ】!E443))&amp;"'"</f>
        <v>''</v>
      </c>
      <c r="N447" s="74" t="s">
        <v>497</v>
      </c>
      <c r="O447" s="49" t="str">
        <f t="shared" si="32"/>
        <v>'COMMON'</v>
      </c>
      <c r="P447" s="69" t="s">
        <v>449</v>
      </c>
      <c r="Q447" s="49" t="str">
        <f t="shared" si="33"/>
        <v>'COMMON'</v>
      </c>
      <c r="R447" s="49" t="str">
        <f t="shared" si="33"/>
        <v>'COMMON'</v>
      </c>
      <c r="S447" s="69" t="s">
        <v>449</v>
      </c>
      <c r="T447" s="49" t="str">
        <f t="shared" si="34"/>
        <v>'COMMON'</v>
      </c>
      <c r="U447" s="67"/>
      <c r="W447" s="70" t="str">
        <f t="shared" si="35"/>
        <v/>
      </c>
      <c r="X447" s="67"/>
      <c r="Y447" s="67"/>
      <c r="Z447" s="67"/>
      <c r="AA447" t="b">
        <f>INT(No.4＿区画状況一覧!E444)=INT(No.5＿契約者【データ】!E443)</f>
        <v>1</v>
      </c>
    </row>
    <row r="448" spans="1:27" ht="18" customHeight="1">
      <c r="A448" s="67"/>
      <c r="B448" s="49">
        <f t="shared" si="31"/>
        <v>442</v>
      </c>
      <c r="C448" s="73" t="str">
        <f>"'"&amp;プロジェクトデータ!$C$4&amp;"'"</f>
        <v>'80001'</v>
      </c>
      <c r="D448" s="42" t="str">
        <f>"'"&amp;TRIM(No.4＿区画状況一覧!E445)&amp;"'"</f>
        <v>''</v>
      </c>
      <c r="E448" s="78" t="s">
        <v>448</v>
      </c>
      <c r="F448" s="74" t="s">
        <v>497</v>
      </c>
      <c r="G448" s="74" t="s">
        <v>497</v>
      </c>
      <c r="H448" s="79" t="str">
        <f>"'"&amp;IF(No.4＿区画状況一覧!K445="","",TRIM(No.4＿区画状況一覧!K445))&amp;"'"</f>
        <v>''</v>
      </c>
      <c r="I448" s="79" t="str">
        <f>"'"&amp;IF(No.4＿区画状況一覧!L445="","",TRIM(No.4＿区画状況一覧!L445))&amp;"'"</f>
        <v>''</v>
      </c>
      <c r="J448" s="79" t="str">
        <f>"'"&amp;IF(No.4＿区画状況一覧!I445="","",TRIM(No.4＿区画状況一覧!I445))&amp;"'"</f>
        <v>''</v>
      </c>
      <c r="K448" s="79" t="str">
        <f>"'"&amp;IF(No.4＿区画状況一覧!J445="","",TRIM(No.4＿区画状況一覧!J445))&amp;"'"</f>
        <v>''</v>
      </c>
      <c r="L448" s="42" t="str">
        <f>"'"&amp;IF(No.5＿契約者【データ】!AK444="",0,1)&amp;"'"</f>
        <v>'0'</v>
      </c>
      <c r="M448" s="78" t="str">
        <f>"'"&amp;IF(No.5＿契約者【データ】!AG444="","",IF(No.5＿契約者【データ】!E444=No.5＿契約者【データ】!AG444,"",No.5＿契約者【データ】!E444))&amp;"'"</f>
        <v>''</v>
      </c>
      <c r="N448" s="74" t="s">
        <v>497</v>
      </c>
      <c r="O448" s="49" t="str">
        <f t="shared" si="32"/>
        <v>'COMMON'</v>
      </c>
      <c r="P448" s="69" t="s">
        <v>449</v>
      </c>
      <c r="Q448" s="49" t="str">
        <f t="shared" si="33"/>
        <v>'COMMON'</v>
      </c>
      <c r="R448" s="49" t="str">
        <f t="shared" si="33"/>
        <v>'COMMON'</v>
      </c>
      <c r="S448" s="69" t="s">
        <v>449</v>
      </c>
      <c r="T448" s="49" t="str">
        <f t="shared" si="34"/>
        <v>'COMMON'</v>
      </c>
      <c r="U448" s="67"/>
      <c r="W448" s="70" t="str">
        <f t="shared" si="35"/>
        <v/>
      </c>
      <c r="X448" s="67"/>
      <c r="Y448" s="67"/>
      <c r="Z448" s="67"/>
      <c r="AA448" t="b">
        <f>INT(No.4＿区画状況一覧!E445)=INT(No.5＿契約者【データ】!E444)</f>
        <v>1</v>
      </c>
    </row>
    <row r="449" spans="1:27" ht="18" customHeight="1">
      <c r="A449" s="67"/>
      <c r="B449" s="49">
        <f t="shared" si="31"/>
        <v>443</v>
      </c>
      <c r="C449" s="73" t="str">
        <f>"'"&amp;プロジェクトデータ!$C$4&amp;"'"</f>
        <v>'80001'</v>
      </c>
      <c r="D449" s="42" t="str">
        <f>"'"&amp;TRIM(No.4＿区画状況一覧!E446)&amp;"'"</f>
        <v>''</v>
      </c>
      <c r="E449" s="78" t="s">
        <v>448</v>
      </c>
      <c r="F449" s="74" t="s">
        <v>497</v>
      </c>
      <c r="G449" s="74" t="s">
        <v>497</v>
      </c>
      <c r="H449" s="79" t="str">
        <f>"'"&amp;IF(No.4＿区画状況一覧!K446="","",TRIM(No.4＿区画状況一覧!K446))&amp;"'"</f>
        <v>''</v>
      </c>
      <c r="I449" s="79" t="str">
        <f>"'"&amp;IF(No.4＿区画状況一覧!L446="","",TRIM(No.4＿区画状況一覧!L446))&amp;"'"</f>
        <v>''</v>
      </c>
      <c r="J449" s="79" t="str">
        <f>"'"&amp;IF(No.4＿区画状況一覧!I446="","",TRIM(No.4＿区画状況一覧!I446))&amp;"'"</f>
        <v>''</v>
      </c>
      <c r="K449" s="79" t="str">
        <f>"'"&amp;IF(No.4＿区画状況一覧!J446="","",TRIM(No.4＿区画状況一覧!J446))&amp;"'"</f>
        <v>''</v>
      </c>
      <c r="L449" s="42" t="str">
        <f>"'"&amp;IF(No.5＿契約者【データ】!AK445="",0,1)&amp;"'"</f>
        <v>'0'</v>
      </c>
      <c r="M449" s="78" t="str">
        <f>"'"&amp;IF(No.5＿契約者【データ】!AG445="","",IF(No.5＿契約者【データ】!E445=No.5＿契約者【データ】!AG445,"",No.5＿契約者【データ】!E445))&amp;"'"</f>
        <v>''</v>
      </c>
      <c r="N449" s="74" t="s">
        <v>497</v>
      </c>
      <c r="O449" s="49" t="str">
        <f t="shared" si="32"/>
        <v>'COMMON'</v>
      </c>
      <c r="P449" s="69" t="s">
        <v>449</v>
      </c>
      <c r="Q449" s="49" t="str">
        <f t="shared" si="33"/>
        <v>'COMMON'</v>
      </c>
      <c r="R449" s="49" t="str">
        <f t="shared" si="33"/>
        <v>'COMMON'</v>
      </c>
      <c r="S449" s="69" t="s">
        <v>449</v>
      </c>
      <c r="T449" s="49" t="str">
        <f t="shared" si="34"/>
        <v>'COMMON'</v>
      </c>
      <c r="U449" s="67"/>
      <c r="W449" s="70" t="str">
        <f t="shared" si="35"/>
        <v/>
      </c>
      <c r="X449" s="67"/>
      <c r="Y449" s="67"/>
      <c r="Z449" s="67"/>
      <c r="AA449" t="b">
        <f>INT(No.4＿区画状況一覧!E446)=INT(No.5＿契約者【データ】!E445)</f>
        <v>1</v>
      </c>
    </row>
    <row r="450" spans="1:27" ht="18" customHeight="1">
      <c r="A450" s="67"/>
      <c r="B450" s="49">
        <f t="shared" si="31"/>
        <v>444</v>
      </c>
      <c r="C450" s="73" t="str">
        <f>"'"&amp;プロジェクトデータ!$C$4&amp;"'"</f>
        <v>'80001'</v>
      </c>
      <c r="D450" s="42" t="str">
        <f>"'"&amp;TRIM(No.4＿区画状況一覧!E447)&amp;"'"</f>
        <v>''</v>
      </c>
      <c r="E450" s="78" t="s">
        <v>448</v>
      </c>
      <c r="F450" s="74" t="s">
        <v>497</v>
      </c>
      <c r="G450" s="74" t="s">
        <v>497</v>
      </c>
      <c r="H450" s="79" t="str">
        <f>"'"&amp;IF(No.4＿区画状況一覧!K447="","",TRIM(No.4＿区画状況一覧!K447))&amp;"'"</f>
        <v>''</v>
      </c>
      <c r="I450" s="79" t="str">
        <f>"'"&amp;IF(No.4＿区画状況一覧!L447="","",TRIM(No.4＿区画状況一覧!L447))&amp;"'"</f>
        <v>''</v>
      </c>
      <c r="J450" s="79" t="str">
        <f>"'"&amp;IF(No.4＿区画状況一覧!I447="","",TRIM(No.4＿区画状況一覧!I447))&amp;"'"</f>
        <v>''</v>
      </c>
      <c r="K450" s="79" t="str">
        <f>"'"&amp;IF(No.4＿区画状況一覧!J447="","",TRIM(No.4＿区画状況一覧!J447))&amp;"'"</f>
        <v>''</v>
      </c>
      <c r="L450" s="42" t="str">
        <f>"'"&amp;IF(No.5＿契約者【データ】!AK446="",0,1)&amp;"'"</f>
        <v>'0'</v>
      </c>
      <c r="M450" s="78" t="str">
        <f>"'"&amp;IF(No.5＿契約者【データ】!AG446="","",IF(No.5＿契約者【データ】!E446=No.5＿契約者【データ】!AG446,"",No.5＿契約者【データ】!E446))&amp;"'"</f>
        <v>''</v>
      </c>
      <c r="N450" s="74" t="s">
        <v>497</v>
      </c>
      <c r="O450" s="49" t="str">
        <f t="shared" si="32"/>
        <v>'COMMON'</v>
      </c>
      <c r="P450" s="69" t="s">
        <v>449</v>
      </c>
      <c r="Q450" s="49" t="str">
        <f t="shared" si="33"/>
        <v>'COMMON'</v>
      </c>
      <c r="R450" s="49" t="str">
        <f t="shared" si="33"/>
        <v>'COMMON'</v>
      </c>
      <c r="S450" s="69" t="s">
        <v>449</v>
      </c>
      <c r="T450" s="49" t="str">
        <f t="shared" si="34"/>
        <v>'COMMON'</v>
      </c>
      <c r="U450" s="67"/>
      <c r="W450" s="70" t="str">
        <f t="shared" si="35"/>
        <v/>
      </c>
      <c r="X450" s="67"/>
      <c r="Y450" s="67"/>
      <c r="Z450" s="67"/>
      <c r="AA450" t="b">
        <f>INT(No.4＿区画状況一覧!E447)=INT(No.5＿契約者【データ】!E446)</f>
        <v>1</v>
      </c>
    </row>
    <row r="451" spans="1:27" ht="18" customHeight="1">
      <c r="A451" s="67"/>
      <c r="B451" s="49">
        <f t="shared" si="31"/>
        <v>445</v>
      </c>
      <c r="C451" s="73" t="str">
        <f>"'"&amp;プロジェクトデータ!$C$4&amp;"'"</f>
        <v>'80001'</v>
      </c>
      <c r="D451" s="42" t="str">
        <f>"'"&amp;TRIM(No.4＿区画状況一覧!E448)&amp;"'"</f>
        <v>''</v>
      </c>
      <c r="E451" s="78" t="s">
        <v>448</v>
      </c>
      <c r="F451" s="74" t="s">
        <v>497</v>
      </c>
      <c r="G451" s="74" t="s">
        <v>497</v>
      </c>
      <c r="H451" s="79" t="str">
        <f>"'"&amp;IF(No.4＿区画状況一覧!K448="","",TRIM(No.4＿区画状況一覧!K448))&amp;"'"</f>
        <v>''</v>
      </c>
      <c r="I451" s="79" t="str">
        <f>"'"&amp;IF(No.4＿区画状況一覧!L448="","",TRIM(No.4＿区画状況一覧!L448))&amp;"'"</f>
        <v>''</v>
      </c>
      <c r="J451" s="79" t="str">
        <f>"'"&amp;IF(No.4＿区画状況一覧!I448="","",TRIM(No.4＿区画状況一覧!I448))&amp;"'"</f>
        <v>''</v>
      </c>
      <c r="K451" s="79" t="str">
        <f>"'"&amp;IF(No.4＿区画状況一覧!J448="","",TRIM(No.4＿区画状況一覧!J448))&amp;"'"</f>
        <v>''</v>
      </c>
      <c r="L451" s="42" t="str">
        <f>"'"&amp;IF(No.5＿契約者【データ】!AK447="",0,1)&amp;"'"</f>
        <v>'0'</v>
      </c>
      <c r="M451" s="78" t="str">
        <f>"'"&amp;IF(No.5＿契約者【データ】!AG447="","",IF(No.5＿契約者【データ】!E447=No.5＿契約者【データ】!AG447,"",No.5＿契約者【データ】!E447))&amp;"'"</f>
        <v>''</v>
      </c>
      <c r="N451" s="74" t="s">
        <v>497</v>
      </c>
      <c r="O451" s="49" t="str">
        <f t="shared" si="32"/>
        <v>'COMMON'</v>
      </c>
      <c r="P451" s="69" t="s">
        <v>449</v>
      </c>
      <c r="Q451" s="49" t="str">
        <f t="shared" si="33"/>
        <v>'COMMON'</v>
      </c>
      <c r="R451" s="49" t="str">
        <f t="shared" si="33"/>
        <v>'COMMON'</v>
      </c>
      <c r="S451" s="69" t="s">
        <v>449</v>
      </c>
      <c r="T451" s="49" t="str">
        <f t="shared" si="34"/>
        <v>'COMMON'</v>
      </c>
      <c r="U451" s="67"/>
      <c r="W451" s="70" t="str">
        <f t="shared" si="35"/>
        <v/>
      </c>
      <c r="X451" s="67"/>
      <c r="Y451" s="67"/>
      <c r="Z451" s="67"/>
      <c r="AA451" t="b">
        <f>INT(No.4＿区画状況一覧!E448)=INT(No.5＿契約者【データ】!E447)</f>
        <v>1</v>
      </c>
    </row>
    <row r="452" spans="1:27" ht="18" customHeight="1">
      <c r="A452" s="67"/>
      <c r="B452" s="49">
        <f t="shared" si="31"/>
        <v>446</v>
      </c>
      <c r="C452" s="73" t="str">
        <f>"'"&amp;プロジェクトデータ!$C$4&amp;"'"</f>
        <v>'80001'</v>
      </c>
      <c r="D452" s="42" t="str">
        <f>"'"&amp;TRIM(No.4＿区画状況一覧!E449)&amp;"'"</f>
        <v>''</v>
      </c>
      <c r="E452" s="78" t="s">
        <v>448</v>
      </c>
      <c r="F452" s="74" t="s">
        <v>497</v>
      </c>
      <c r="G452" s="74" t="s">
        <v>497</v>
      </c>
      <c r="H452" s="79" t="str">
        <f>"'"&amp;IF(No.4＿区画状況一覧!K449="","",TRIM(No.4＿区画状況一覧!K449))&amp;"'"</f>
        <v>''</v>
      </c>
      <c r="I452" s="79" t="str">
        <f>"'"&amp;IF(No.4＿区画状況一覧!L449="","",TRIM(No.4＿区画状況一覧!L449))&amp;"'"</f>
        <v>''</v>
      </c>
      <c r="J452" s="79" t="str">
        <f>"'"&amp;IF(No.4＿区画状況一覧!I449="","",TRIM(No.4＿区画状況一覧!I449))&amp;"'"</f>
        <v>''</v>
      </c>
      <c r="K452" s="79" t="str">
        <f>"'"&amp;IF(No.4＿区画状況一覧!J449="","",TRIM(No.4＿区画状況一覧!J449))&amp;"'"</f>
        <v>''</v>
      </c>
      <c r="L452" s="42" t="str">
        <f>"'"&amp;IF(No.5＿契約者【データ】!AK448="",0,1)&amp;"'"</f>
        <v>'0'</v>
      </c>
      <c r="M452" s="78" t="str">
        <f>"'"&amp;IF(No.5＿契約者【データ】!AG448="","",IF(No.5＿契約者【データ】!E448=No.5＿契約者【データ】!AG448,"",No.5＿契約者【データ】!E448))&amp;"'"</f>
        <v>''</v>
      </c>
      <c r="N452" s="74" t="s">
        <v>497</v>
      </c>
      <c r="O452" s="49" t="str">
        <f t="shared" si="32"/>
        <v>'COMMON'</v>
      </c>
      <c r="P452" s="69" t="s">
        <v>449</v>
      </c>
      <c r="Q452" s="49" t="str">
        <f t="shared" si="33"/>
        <v>'COMMON'</v>
      </c>
      <c r="R452" s="49" t="str">
        <f t="shared" si="33"/>
        <v>'COMMON'</v>
      </c>
      <c r="S452" s="69" t="s">
        <v>449</v>
      </c>
      <c r="T452" s="49" t="str">
        <f t="shared" si="34"/>
        <v>'COMMON'</v>
      </c>
      <c r="U452" s="67"/>
      <c r="W452" s="70" t="str">
        <f t="shared" si="35"/>
        <v/>
      </c>
      <c r="X452" s="67"/>
      <c r="Y452" s="67"/>
      <c r="Z452" s="67"/>
      <c r="AA452" t="b">
        <f>INT(No.4＿区画状況一覧!E449)=INT(No.5＿契約者【データ】!E448)</f>
        <v>1</v>
      </c>
    </row>
    <row r="453" spans="1:27" ht="18" customHeight="1">
      <c r="A453" s="67"/>
      <c r="B453" s="49">
        <f t="shared" si="31"/>
        <v>447</v>
      </c>
      <c r="C453" s="73" t="str">
        <f>"'"&amp;プロジェクトデータ!$C$4&amp;"'"</f>
        <v>'80001'</v>
      </c>
      <c r="D453" s="42" t="str">
        <f>"'"&amp;TRIM(No.4＿区画状況一覧!E450)&amp;"'"</f>
        <v>''</v>
      </c>
      <c r="E453" s="78" t="s">
        <v>448</v>
      </c>
      <c r="F453" s="74" t="s">
        <v>497</v>
      </c>
      <c r="G453" s="74" t="s">
        <v>497</v>
      </c>
      <c r="H453" s="79" t="str">
        <f>"'"&amp;IF(No.4＿区画状況一覧!K450="","",TRIM(No.4＿区画状況一覧!K450))&amp;"'"</f>
        <v>''</v>
      </c>
      <c r="I453" s="79" t="str">
        <f>"'"&amp;IF(No.4＿区画状況一覧!L450="","",TRIM(No.4＿区画状況一覧!L450))&amp;"'"</f>
        <v>''</v>
      </c>
      <c r="J453" s="79" t="str">
        <f>"'"&amp;IF(No.4＿区画状況一覧!I450="","",TRIM(No.4＿区画状況一覧!I450))&amp;"'"</f>
        <v>''</v>
      </c>
      <c r="K453" s="79" t="str">
        <f>"'"&amp;IF(No.4＿区画状況一覧!J450="","",TRIM(No.4＿区画状況一覧!J450))&amp;"'"</f>
        <v>''</v>
      </c>
      <c r="L453" s="42" t="str">
        <f>"'"&amp;IF(No.5＿契約者【データ】!AK449="",0,1)&amp;"'"</f>
        <v>'0'</v>
      </c>
      <c r="M453" s="78" t="str">
        <f>"'"&amp;IF(No.5＿契約者【データ】!AG449="","",IF(No.5＿契約者【データ】!E449=No.5＿契約者【データ】!AG449,"",No.5＿契約者【データ】!E449))&amp;"'"</f>
        <v>''</v>
      </c>
      <c r="N453" s="74" t="s">
        <v>497</v>
      </c>
      <c r="O453" s="49" t="str">
        <f t="shared" si="32"/>
        <v>'COMMON'</v>
      </c>
      <c r="P453" s="69" t="s">
        <v>449</v>
      </c>
      <c r="Q453" s="49" t="str">
        <f t="shared" si="33"/>
        <v>'COMMON'</v>
      </c>
      <c r="R453" s="49" t="str">
        <f t="shared" si="33"/>
        <v>'COMMON'</v>
      </c>
      <c r="S453" s="69" t="s">
        <v>449</v>
      </c>
      <c r="T453" s="49" t="str">
        <f t="shared" si="34"/>
        <v>'COMMON'</v>
      </c>
      <c r="U453" s="67"/>
      <c r="W453" s="70" t="str">
        <f t="shared" si="35"/>
        <v/>
      </c>
      <c r="X453" s="67"/>
      <c r="Y453" s="67"/>
      <c r="Z453" s="67"/>
      <c r="AA453" t="b">
        <f>INT(No.4＿区画状況一覧!E450)=INT(No.5＿契約者【データ】!E449)</f>
        <v>1</v>
      </c>
    </row>
    <row r="454" spans="1:27" ht="18" customHeight="1">
      <c r="A454" s="67"/>
      <c r="B454" s="49">
        <f t="shared" si="31"/>
        <v>448</v>
      </c>
      <c r="C454" s="73" t="str">
        <f>"'"&amp;プロジェクトデータ!$C$4&amp;"'"</f>
        <v>'80001'</v>
      </c>
      <c r="D454" s="42" t="str">
        <f>"'"&amp;TRIM(No.4＿区画状況一覧!E451)&amp;"'"</f>
        <v>''</v>
      </c>
      <c r="E454" s="78" t="s">
        <v>448</v>
      </c>
      <c r="F454" s="74" t="s">
        <v>497</v>
      </c>
      <c r="G454" s="74" t="s">
        <v>497</v>
      </c>
      <c r="H454" s="79" t="str">
        <f>"'"&amp;IF(No.4＿区画状況一覧!K451="","",TRIM(No.4＿区画状況一覧!K451))&amp;"'"</f>
        <v>''</v>
      </c>
      <c r="I454" s="79" t="str">
        <f>"'"&amp;IF(No.4＿区画状況一覧!L451="","",TRIM(No.4＿区画状況一覧!L451))&amp;"'"</f>
        <v>''</v>
      </c>
      <c r="J454" s="79" t="str">
        <f>"'"&amp;IF(No.4＿区画状況一覧!I451="","",TRIM(No.4＿区画状況一覧!I451))&amp;"'"</f>
        <v>''</v>
      </c>
      <c r="K454" s="79" t="str">
        <f>"'"&amp;IF(No.4＿区画状況一覧!J451="","",TRIM(No.4＿区画状況一覧!J451))&amp;"'"</f>
        <v>''</v>
      </c>
      <c r="L454" s="42" t="str">
        <f>"'"&amp;IF(No.5＿契約者【データ】!AK450="",0,1)&amp;"'"</f>
        <v>'0'</v>
      </c>
      <c r="M454" s="78" t="str">
        <f>"'"&amp;IF(No.5＿契約者【データ】!AG450="","",IF(No.5＿契約者【データ】!E450=No.5＿契約者【データ】!AG450,"",No.5＿契約者【データ】!E450))&amp;"'"</f>
        <v>''</v>
      </c>
      <c r="N454" s="74" t="s">
        <v>497</v>
      </c>
      <c r="O454" s="49" t="str">
        <f t="shared" si="32"/>
        <v>'COMMON'</v>
      </c>
      <c r="P454" s="69" t="s">
        <v>449</v>
      </c>
      <c r="Q454" s="49" t="str">
        <f t="shared" si="33"/>
        <v>'COMMON'</v>
      </c>
      <c r="R454" s="49" t="str">
        <f t="shared" si="33"/>
        <v>'COMMON'</v>
      </c>
      <c r="S454" s="69" t="s">
        <v>449</v>
      </c>
      <c r="T454" s="49" t="str">
        <f t="shared" si="34"/>
        <v>'COMMON'</v>
      </c>
      <c r="U454" s="67"/>
      <c r="W454" s="70" t="str">
        <f t="shared" si="35"/>
        <v/>
      </c>
      <c r="X454" s="67"/>
      <c r="Y454" s="67"/>
      <c r="Z454" s="67"/>
      <c r="AA454" t="b">
        <f>INT(No.4＿区画状況一覧!E451)=INT(No.5＿契約者【データ】!E450)</f>
        <v>1</v>
      </c>
    </row>
    <row r="455" spans="1:27" ht="18" customHeight="1">
      <c r="A455" s="67"/>
      <c r="B455" s="49">
        <f t="shared" ref="B455:B506" si="36">ROW()-6</f>
        <v>449</v>
      </c>
      <c r="C455" s="73" t="str">
        <f>"'"&amp;プロジェクトデータ!$C$4&amp;"'"</f>
        <v>'80001'</v>
      </c>
      <c r="D455" s="42" t="str">
        <f>"'"&amp;TRIM(No.4＿区画状況一覧!E452)&amp;"'"</f>
        <v>''</v>
      </c>
      <c r="E455" s="78" t="s">
        <v>448</v>
      </c>
      <c r="F455" s="74" t="s">
        <v>497</v>
      </c>
      <c r="G455" s="74" t="s">
        <v>497</v>
      </c>
      <c r="H455" s="79" t="str">
        <f>"'"&amp;IF(No.4＿区画状況一覧!K452="","",TRIM(No.4＿区画状況一覧!K452))&amp;"'"</f>
        <v>''</v>
      </c>
      <c r="I455" s="79" t="str">
        <f>"'"&amp;IF(No.4＿区画状況一覧!L452="","",TRIM(No.4＿区画状況一覧!L452))&amp;"'"</f>
        <v>''</v>
      </c>
      <c r="J455" s="79" t="str">
        <f>"'"&amp;IF(No.4＿区画状況一覧!I452="","",TRIM(No.4＿区画状況一覧!I452))&amp;"'"</f>
        <v>''</v>
      </c>
      <c r="K455" s="79" t="str">
        <f>"'"&amp;IF(No.4＿区画状況一覧!J452="","",TRIM(No.4＿区画状況一覧!J452))&amp;"'"</f>
        <v>''</v>
      </c>
      <c r="L455" s="42" t="str">
        <f>"'"&amp;IF(No.5＿契約者【データ】!AK451="",0,1)&amp;"'"</f>
        <v>'0'</v>
      </c>
      <c r="M455" s="78" t="str">
        <f>"'"&amp;IF(No.5＿契約者【データ】!AG451="","",IF(No.5＿契約者【データ】!E451=No.5＿契約者【データ】!AG451,"",No.5＿契約者【データ】!E451))&amp;"'"</f>
        <v>''</v>
      </c>
      <c r="N455" s="74" t="s">
        <v>497</v>
      </c>
      <c r="O455" s="49" t="str">
        <f t="shared" ref="O455:O506" si="37">"'COMMON'"</f>
        <v>'COMMON'</v>
      </c>
      <c r="P455" s="69" t="s">
        <v>449</v>
      </c>
      <c r="Q455" s="49" t="str">
        <f t="shared" ref="Q455:R506" si="38">"'COMMON'"</f>
        <v>'COMMON'</v>
      </c>
      <c r="R455" s="49" t="str">
        <f t="shared" si="38"/>
        <v>'COMMON'</v>
      </c>
      <c r="S455" s="69" t="s">
        <v>449</v>
      </c>
      <c r="T455" s="49" t="str">
        <f t="shared" ref="T455:T506" si="39">"'COMMON'"</f>
        <v>'COMMON'</v>
      </c>
      <c r="U455" s="67"/>
      <c r="W455" s="70" t="str">
        <f t="shared" si="35"/>
        <v/>
      </c>
      <c r="X455" s="67"/>
      <c r="Y455" s="67"/>
      <c r="Z455" s="67"/>
      <c r="AA455" t="b">
        <f>INT(No.4＿区画状況一覧!E452)=INT(No.5＿契約者【データ】!E451)</f>
        <v>1</v>
      </c>
    </row>
    <row r="456" spans="1:27" ht="18" customHeight="1">
      <c r="A456" s="67"/>
      <c r="B456" s="49">
        <f t="shared" si="36"/>
        <v>450</v>
      </c>
      <c r="C456" s="73" t="str">
        <f>"'"&amp;プロジェクトデータ!$C$4&amp;"'"</f>
        <v>'80001'</v>
      </c>
      <c r="D456" s="42" t="str">
        <f>"'"&amp;TRIM(No.4＿区画状況一覧!E453)&amp;"'"</f>
        <v>''</v>
      </c>
      <c r="E456" s="78" t="s">
        <v>448</v>
      </c>
      <c r="F456" s="74" t="s">
        <v>497</v>
      </c>
      <c r="G456" s="74" t="s">
        <v>497</v>
      </c>
      <c r="H456" s="79" t="str">
        <f>"'"&amp;IF(No.4＿区画状況一覧!K453="","",TRIM(No.4＿区画状況一覧!K453))&amp;"'"</f>
        <v>''</v>
      </c>
      <c r="I456" s="79" t="str">
        <f>"'"&amp;IF(No.4＿区画状況一覧!L453="","",TRIM(No.4＿区画状況一覧!L453))&amp;"'"</f>
        <v>''</v>
      </c>
      <c r="J456" s="79" t="str">
        <f>"'"&amp;IF(No.4＿区画状況一覧!I453="","",TRIM(No.4＿区画状況一覧!I453))&amp;"'"</f>
        <v>''</v>
      </c>
      <c r="K456" s="79" t="str">
        <f>"'"&amp;IF(No.4＿区画状況一覧!J453="","",TRIM(No.4＿区画状況一覧!J453))&amp;"'"</f>
        <v>''</v>
      </c>
      <c r="L456" s="42" t="str">
        <f>"'"&amp;IF(No.5＿契約者【データ】!AK452="",0,1)&amp;"'"</f>
        <v>'0'</v>
      </c>
      <c r="M456" s="78" t="str">
        <f>"'"&amp;IF(No.5＿契約者【データ】!AG452="","",IF(No.5＿契約者【データ】!E452=No.5＿契約者【データ】!AG452,"",No.5＿契約者【データ】!E452))&amp;"'"</f>
        <v>''</v>
      </c>
      <c r="N456" s="74" t="s">
        <v>497</v>
      </c>
      <c r="O456" s="49" t="str">
        <f t="shared" si="37"/>
        <v>'COMMON'</v>
      </c>
      <c r="P456" s="69" t="s">
        <v>449</v>
      </c>
      <c r="Q456" s="49" t="str">
        <f t="shared" si="38"/>
        <v>'COMMON'</v>
      </c>
      <c r="R456" s="49" t="str">
        <f t="shared" si="38"/>
        <v>'COMMON'</v>
      </c>
      <c r="S456" s="69" t="s">
        <v>449</v>
      </c>
      <c r="T456" s="49" t="str">
        <f t="shared" si="39"/>
        <v>'COMMON'</v>
      </c>
      <c r="U456" s="67"/>
      <c r="W456" s="70" t="str">
        <f t="shared" ref="W456:W506" si="40">IF(D456="''","","INSERT INTO "&amp;$C$3&amp;" ("&amp;_xlfn.TEXTJOIN(",",FALSE,$C$5:$T$5)&amp;") VALUES ("&amp;_xlfn.TEXTJOIN(",",FALSE,C456:T456)&amp;");")</f>
        <v/>
      </c>
      <c r="X456" s="67"/>
      <c r="Y456" s="67"/>
      <c r="Z456" s="67"/>
      <c r="AA456" t="b">
        <f>INT(No.4＿区画状況一覧!E453)=INT(No.5＿契約者【データ】!E452)</f>
        <v>1</v>
      </c>
    </row>
    <row r="457" spans="1:27" ht="18" customHeight="1">
      <c r="A457" s="67"/>
      <c r="B457" s="49">
        <f t="shared" si="36"/>
        <v>451</v>
      </c>
      <c r="C457" s="73" t="str">
        <f>"'"&amp;プロジェクトデータ!$C$4&amp;"'"</f>
        <v>'80001'</v>
      </c>
      <c r="D457" s="42" t="str">
        <f>"'"&amp;TRIM(No.4＿区画状況一覧!E454)&amp;"'"</f>
        <v>''</v>
      </c>
      <c r="E457" s="78" t="s">
        <v>448</v>
      </c>
      <c r="F457" s="74" t="s">
        <v>497</v>
      </c>
      <c r="G457" s="74" t="s">
        <v>497</v>
      </c>
      <c r="H457" s="79" t="str">
        <f>"'"&amp;IF(No.4＿区画状況一覧!K454="","",TRIM(No.4＿区画状況一覧!K454))&amp;"'"</f>
        <v>''</v>
      </c>
      <c r="I457" s="79" t="str">
        <f>"'"&amp;IF(No.4＿区画状況一覧!L454="","",TRIM(No.4＿区画状況一覧!L454))&amp;"'"</f>
        <v>''</v>
      </c>
      <c r="J457" s="79" t="str">
        <f>"'"&amp;IF(No.4＿区画状況一覧!I454="","",TRIM(No.4＿区画状況一覧!I454))&amp;"'"</f>
        <v>''</v>
      </c>
      <c r="K457" s="79" t="str">
        <f>"'"&amp;IF(No.4＿区画状況一覧!J454="","",TRIM(No.4＿区画状況一覧!J454))&amp;"'"</f>
        <v>''</v>
      </c>
      <c r="L457" s="42" t="str">
        <f>"'"&amp;IF(No.5＿契約者【データ】!AK453="",0,1)&amp;"'"</f>
        <v>'0'</v>
      </c>
      <c r="M457" s="78" t="str">
        <f>"'"&amp;IF(No.5＿契約者【データ】!AG453="","",IF(No.5＿契約者【データ】!E453=No.5＿契約者【データ】!AG453,"",No.5＿契約者【データ】!E453))&amp;"'"</f>
        <v>''</v>
      </c>
      <c r="N457" s="74" t="s">
        <v>497</v>
      </c>
      <c r="O457" s="49" t="str">
        <f t="shared" si="37"/>
        <v>'COMMON'</v>
      </c>
      <c r="P457" s="69" t="s">
        <v>449</v>
      </c>
      <c r="Q457" s="49" t="str">
        <f t="shared" si="38"/>
        <v>'COMMON'</v>
      </c>
      <c r="R457" s="49" t="str">
        <f t="shared" si="38"/>
        <v>'COMMON'</v>
      </c>
      <c r="S457" s="69" t="s">
        <v>449</v>
      </c>
      <c r="T457" s="49" t="str">
        <f t="shared" si="39"/>
        <v>'COMMON'</v>
      </c>
      <c r="U457" s="67"/>
      <c r="W457" s="70" t="str">
        <f t="shared" si="40"/>
        <v/>
      </c>
      <c r="X457" s="67"/>
      <c r="Y457" s="67"/>
      <c r="Z457" s="67"/>
      <c r="AA457" t="b">
        <f>INT(No.4＿区画状況一覧!E454)=INT(No.5＿契約者【データ】!E453)</f>
        <v>1</v>
      </c>
    </row>
    <row r="458" spans="1:27" ht="18" customHeight="1">
      <c r="A458" s="67"/>
      <c r="B458" s="49">
        <f t="shared" si="36"/>
        <v>452</v>
      </c>
      <c r="C458" s="73" t="str">
        <f>"'"&amp;プロジェクトデータ!$C$4&amp;"'"</f>
        <v>'80001'</v>
      </c>
      <c r="D458" s="42" t="str">
        <f>"'"&amp;TRIM(No.4＿区画状況一覧!E455)&amp;"'"</f>
        <v>''</v>
      </c>
      <c r="E458" s="78" t="s">
        <v>448</v>
      </c>
      <c r="F458" s="74" t="s">
        <v>497</v>
      </c>
      <c r="G458" s="74" t="s">
        <v>497</v>
      </c>
      <c r="H458" s="79" t="str">
        <f>"'"&amp;IF(No.4＿区画状況一覧!K455="","",TRIM(No.4＿区画状況一覧!K455))&amp;"'"</f>
        <v>''</v>
      </c>
      <c r="I458" s="79" t="str">
        <f>"'"&amp;IF(No.4＿区画状況一覧!L455="","",TRIM(No.4＿区画状況一覧!L455))&amp;"'"</f>
        <v>''</v>
      </c>
      <c r="J458" s="79" t="str">
        <f>"'"&amp;IF(No.4＿区画状況一覧!I455="","",TRIM(No.4＿区画状況一覧!I455))&amp;"'"</f>
        <v>''</v>
      </c>
      <c r="K458" s="79" t="str">
        <f>"'"&amp;IF(No.4＿区画状況一覧!J455="","",TRIM(No.4＿区画状況一覧!J455))&amp;"'"</f>
        <v>''</v>
      </c>
      <c r="L458" s="42" t="str">
        <f>"'"&amp;IF(No.5＿契約者【データ】!AK454="",0,1)&amp;"'"</f>
        <v>'0'</v>
      </c>
      <c r="M458" s="78" t="str">
        <f>"'"&amp;IF(No.5＿契約者【データ】!AG454="","",IF(No.5＿契約者【データ】!E454=No.5＿契約者【データ】!AG454,"",No.5＿契約者【データ】!E454))&amp;"'"</f>
        <v>''</v>
      </c>
      <c r="N458" s="74" t="s">
        <v>497</v>
      </c>
      <c r="O458" s="49" t="str">
        <f t="shared" si="37"/>
        <v>'COMMON'</v>
      </c>
      <c r="P458" s="69" t="s">
        <v>449</v>
      </c>
      <c r="Q458" s="49" t="str">
        <f t="shared" si="38"/>
        <v>'COMMON'</v>
      </c>
      <c r="R458" s="49" t="str">
        <f t="shared" si="38"/>
        <v>'COMMON'</v>
      </c>
      <c r="S458" s="69" t="s">
        <v>449</v>
      </c>
      <c r="T458" s="49" t="str">
        <f t="shared" si="39"/>
        <v>'COMMON'</v>
      </c>
      <c r="U458" s="67"/>
      <c r="W458" s="70" t="str">
        <f t="shared" si="40"/>
        <v/>
      </c>
      <c r="X458" s="67"/>
      <c r="Y458" s="67"/>
      <c r="Z458" s="67"/>
      <c r="AA458" t="b">
        <f>INT(No.4＿区画状況一覧!E455)=INT(No.5＿契約者【データ】!E454)</f>
        <v>1</v>
      </c>
    </row>
    <row r="459" spans="1:27" ht="18" customHeight="1">
      <c r="A459" s="67"/>
      <c r="B459" s="49">
        <f t="shared" si="36"/>
        <v>453</v>
      </c>
      <c r="C459" s="73" t="str">
        <f>"'"&amp;プロジェクトデータ!$C$4&amp;"'"</f>
        <v>'80001'</v>
      </c>
      <c r="D459" s="42" t="str">
        <f>"'"&amp;TRIM(No.4＿区画状況一覧!E456)&amp;"'"</f>
        <v>''</v>
      </c>
      <c r="E459" s="78" t="s">
        <v>448</v>
      </c>
      <c r="F459" s="74" t="s">
        <v>497</v>
      </c>
      <c r="G459" s="74" t="s">
        <v>497</v>
      </c>
      <c r="H459" s="79" t="str">
        <f>"'"&amp;IF(No.4＿区画状況一覧!K456="","",TRIM(No.4＿区画状況一覧!K456))&amp;"'"</f>
        <v>''</v>
      </c>
      <c r="I459" s="79" t="str">
        <f>"'"&amp;IF(No.4＿区画状況一覧!L456="","",TRIM(No.4＿区画状況一覧!L456))&amp;"'"</f>
        <v>''</v>
      </c>
      <c r="J459" s="79" t="str">
        <f>"'"&amp;IF(No.4＿区画状況一覧!I456="","",TRIM(No.4＿区画状況一覧!I456))&amp;"'"</f>
        <v>''</v>
      </c>
      <c r="K459" s="79" t="str">
        <f>"'"&amp;IF(No.4＿区画状況一覧!J456="","",TRIM(No.4＿区画状況一覧!J456))&amp;"'"</f>
        <v>''</v>
      </c>
      <c r="L459" s="42" t="str">
        <f>"'"&amp;IF(No.5＿契約者【データ】!AK455="",0,1)&amp;"'"</f>
        <v>'0'</v>
      </c>
      <c r="M459" s="78" t="str">
        <f>"'"&amp;IF(No.5＿契約者【データ】!AG455="","",IF(No.5＿契約者【データ】!E455=No.5＿契約者【データ】!AG455,"",No.5＿契約者【データ】!E455))&amp;"'"</f>
        <v>''</v>
      </c>
      <c r="N459" s="74" t="s">
        <v>497</v>
      </c>
      <c r="O459" s="49" t="str">
        <f t="shared" si="37"/>
        <v>'COMMON'</v>
      </c>
      <c r="P459" s="69" t="s">
        <v>449</v>
      </c>
      <c r="Q459" s="49" t="str">
        <f t="shared" si="38"/>
        <v>'COMMON'</v>
      </c>
      <c r="R459" s="49" t="str">
        <f t="shared" si="38"/>
        <v>'COMMON'</v>
      </c>
      <c r="S459" s="69" t="s">
        <v>449</v>
      </c>
      <c r="T459" s="49" t="str">
        <f t="shared" si="39"/>
        <v>'COMMON'</v>
      </c>
      <c r="U459" s="67"/>
      <c r="W459" s="70" t="str">
        <f t="shared" si="40"/>
        <v/>
      </c>
      <c r="X459" s="67"/>
      <c r="Y459" s="67"/>
      <c r="Z459" s="67"/>
      <c r="AA459" t="b">
        <f>INT(No.4＿区画状況一覧!E456)=INT(No.5＿契約者【データ】!E455)</f>
        <v>1</v>
      </c>
    </row>
    <row r="460" spans="1:27" ht="18" customHeight="1">
      <c r="A460" s="67"/>
      <c r="B460" s="49">
        <f t="shared" si="36"/>
        <v>454</v>
      </c>
      <c r="C460" s="73" t="str">
        <f>"'"&amp;プロジェクトデータ!$C$4&amp;"'"</f>
        <v>'80001'</v>
      </c>
      <c r="D460" s="42" t="str">
        <f>"'"&amp;TRIM(No.4＿区画状況一覧!E457)&amp;"'"</f>
        <v>''</v>
      </c>
      <c r="E460" s="78" t="s">
        <v>448</v>
      </c>
      <c r="F460" s="74" t="s">
        <v>497</v>
      </c>
      <c r="G460" s="74" t="s">
        <v>497</v>
      </c>
      <c r="H460" s="79" t="str">
        <f>"'"&amp;IF(No.4＿区画状況一覧!K457="","",TRIM(No.4＿区画状況一覧!K457))&amp;"'"</f>
        <v>''</v>
      </c>
      <c r="I460" s="79" t="str">
        <f>"'"&amp;IF(No.4＿区画状況一覧!L457="","",TRIM(No.4＿区画状況一覧!L457))&amp;"'"</f>
        <v>''</v>
      </c>
      <c r="J460" s="79" t="str">
        <f>"'"&amp;IF(No.4＿区画状況一覧!I457="","",TRIM(No.4＿区画状況一覧!I457))&amp;"'"</f>
        <v>''</v>
      </c>
      <c r="K460" s="79" t="str">
        <f>"'"&amp;IF(No.4＿区画状況一覧!J457="","",TRIM(No.4＿区画状況一覧!J457))&amp;"'"</f>
        <v>''</v>
      </c>
      <c r="L460" s="42" t="str">
        <f>"'"&amp;IF(No.5＿契約者【データ】!AK456="",0,1)&amp;"'"</f>
        <v>'0'</v>
      </c>
      <c r="M460" s="78" t="str">
        <f>"'"&amp;IF(No.5＿契約者【データ】!AG456="","",IF(No.5＿契約者【データ】!E456=No.5＿契約者【データ】!AG456,"",No.5＿契約者【データ】!E456))&amp;"'"</f>
        <v>''</v>
      </c>
      <c r="N460" s="74" t="s">
        <v>497</v>
      </c>
      <c r="O460" s="49" t="str">
        <f t="shared" si="37"/>
        <v>'COMMON'</v>
      </c>
      <c r="P460" s="69" t="s">
        <v>449</v>
      </c>
      <c r="Q460" s="49" t="str">
        <f t="shared" si="38"/>
        <v>'COMMON'</v>
      </c>
      <c r="R460" s="49" t="str">
        <f t="shared" si="38"/>
        <v>'COMMON'</v>
      </c>
      <c r="S460" s="69" t="s">
        <v>449</v>
      </c>
      <c r="T460" s="49" t="str">
        <f t="shared" si="39"/>
        <v>'COMMON'</v>
      </c>
      <c r="U460" s="67"/>
      <c r="W460" s="70" t="str">
        <f t="shared" si="40"/>
        <v/>
      </c>
      <c r="X460" s="67"/>
      <c r="Y460" s="67"/>
      <c r="Z460" s="67"/>
      <c r="AA460" t="b">
        <f>INT(No.4＿区画状況一覧!E457)=INT(No.5＿契約者【データ】!E456)</f>
        <v>1</v>
      </c>
    </row>
    <row r="461" spans="1:27" ht="18" customHeight="1">
      <c r="A461" s="67"/>
      <c r="B461" s="49">
        <f t="shared" si="36"/>
        <v>455</v>
      </c>
      <c r="C461" s="73" t="str">
        <f>"'"&amp;プロジェクトデータ!$C$4&amp;"'"</f>
        <v>'80001'</v>
      </c>
      <c r="D461" s="42" t="str">
        <f>"'"&amp;TRIM(No.4＿区画状況一覧!E458)&amp;"'"</f>
        <v>''</v>
      </c>
      <c r="E461" s="78" t="s">
        <v>448</v>
      </c>
      <c r="F461" s="74" t="s">
        <v>497</v>
      </c>
      <c r="G461" s="74" t="s">
        <v>497</v>
      </c>
      <c r="H461" s="79" t="str">
        <f>"'"&amp;IF(No.4＿区画状況一覧!K458="","",TRIM(No.4＿区画状況一覧!K458))&amp;"'"</f>
        <v>''</v>
      </c>
      <c r="I461" s="79" t="str">
        <f>"'"&amp;IF(No.4＿区画状況一覧!L458="","",TRIM(No.4＿区画状況一覧!L458))&amp;"'"</f>
        <v>''</v>
      </c>
      <c r="J461" s="79" t="str">
        <f>"'"&amp;IF(No.4＿区画状況一覧!I458="","",TRIM(No.4＿区画状況一覧!I458))&amp;"'"</f>
        <v>''</v>
      </c>
      <c r="K461" s="79" t="str">
        <f>"'"&amp;IF(No.4＿区画状況一覧!J458="","",TRIM(No.4＿区画状況一覧!J458))&amp;"'"</f>
        <v>''</v>
      </c>
      <c r="L461" s="42" t="str">
        <f>"'"&amp;IF(No.5＿契約者【データ】!AK457="",0,1)&amp;"'"</f>
        <v>'0'</v>
      </c>
      <c r="M461" s="78" t="str">
        <f>"'"&amp;IF(No.5＿契約者【データ】!AG457="","",IF(No.5＿契約者【データ】!E457=No.5＿契約者【データ】!AG457,"",No.5＿契約者【データ】!E457))&amp;"'"</f>
        <v>''</v>
      </c>
      <c r="N461" s="74" t="s">
        <v>497</v>
      </c>
      <c r="O461" s="49" t="str">
        <f t="shared" si="37"/>
        <v>'COMMON'</v>
      </c>
      <c r="P461" s="69" t="s">
        <v>449</v>
      </c>
      <c r="Q461" s="49" t="str">
        <f t="shared" si="38"/>
        <v>'COMMON'</v>
      </c>
      <c r="R461" s="49" t="str">
        <f t="shared" si="38"/>
        <v>'COMMON'</v>
      </c>
      <c r="S461" s="69" t="s">
        <v>449</v>
      </c>
      <c r="T461" s="49" t="str">
        <f t="shared" si="39"/>
        <v>'COMMON'</v>
      </c>
      <c r="U461" s="67"/>
      <c r="W461" s="70" t="str">
        <f t="shared" si="40"/>
        <v/>
      </c>
      <c r="X461" s="67"/>
      <c r="Y461" s="67"/>
      <c r="Z461" s="67"/>
      <c r="AA461" t="b">
        <f>INT(No.4＿区画状況一覧!E458)=INT(No.5＿契約者【データ】!E457)</f>
        <v>1</v>
      </c>
    </row>
    <row r="462" spans="1:27" ht="18" customHeight="1">
      <c r="A462" s="67"/>
      <c r="B462" s="49">
        <f t="shared" si="36"/>
        <v>456</v>
      </c>
      <c r="C462" s="73" t="str">
        <f>"'"&amp;プロジェクトデータ!$C$4&amp;"'"</f>
        <v>'80001'</v>
      </c>
      <c r="D462" s="42" t="str">
        <f>"'"&amp;TRIM(No.4＿区画状況一覧!E459)&amp;"'"</f>
        <v>''</v>
      </c>
      <c r="E462" s="78" t="s">
        <v>448</v>
      </c>
      <c r="F462" s="74" t="s">
        <v>497</v>
      </c>
      <c r="G462" s="74" t="s">
        <v>497</v>
      </c>
      <c r="H462" s="79" t="str">
        <f>"'"&amp;IF(No.4＿区画状況一覧!K459="","",TRIM(No.4＿区画状況一覧!K459))&amp;"'"</f>
        <v>''</v>
      </c>
      <c r="I462" s="79" t="str">
        <f>"'"&amp;IF(No.4＿区画状況一覧!L459="","",TRIM(No.4＿区画状況一覧!L459))&amp;"'"</f>
        <v>''</v>
      </c>
      <c r="J462" s="79" t="str">
        <f>"'"&amp;IF(No.4＿区画状況一覧!I459="","",TRIM(No.4＿区画状況一覧!I459))&amp;"'"</f>
        <v>''</v>
      </c>
      <c r="K462" s="79" t="str">
        <f>"'"&amp;IF(No.4＿区画状況一覧!J459="","",TRIM(No.4＿区画状況一覧!J459))&amp;"'"</f>
        <v>''</v>
      </c>
      <c r="L462" s="42" t="str">
        <f>"'"&amp;IF(No.5＿契約者【データ】!AK458="",0,1)&amp;"'"</f>
        <v>'0'</v>
      </c>
      <c r="M462" s="78" t="str">
        <f>"'"&amp;IF(No.5＿契約者【データ】!AG458="","",IF(No.5＿契約者【データ】!E458=No.5＿契約者【データ】!AG458,"",No.5＿契約者【データ】!E458))&amp;"'"</f>
        <v>''</v>
      </c>
      <c r="N462" s="74" t="s">
        <v>497</v>
      </c>
      <c r="O462" s="49" t="str">
        <f t="shared" si="37"/>
        <v>'COMMON'</v>
      </c>
      <c r="P462" s="69" t="s">
        <v>449</v>
      </c>
      <c r="Q462" s="49" t="str">
        <f t="shared" si="38"/>
        <v>'COMMON'</v>
      </c>
      <c r="R462" s="49" t="str">
        <f t="shared" si="38"/>
        <v>'COMMON'</v>
      </c>
      <c r="S462" s="69" t="s">
        <v>449</v>
      </c>
      <c r="T462" s="49" t="str">
        <f t="shared" si="39"/>
        <v>'COMMON'</v>
      </c>
      <c r="U462" s="67"/>
      <c r="W462" s="70" t="str">
        <f t="shared" si="40"/>
        <v/>
      </c>
      <c r="X462" s="67"/>
      <c r="Y462" s="67"/>
      <c r="Z462" s="67"/>
      <c r="AA462" t="b">
        <f>INT(No.4＿区画状況一覧!E459)=INT(No.5＿契約者【データ】!E458)</f>
        <v>1</v>
      </c>
    </row>
    <row r="463" spans="1:27" ht="18" customHeight="1">
      <c r="A463" s="67"/>
      <c r="B463" s="49">
        <f t="shared" si="36"/>
        <v>457</v>
      </c>
      <c r="C463" s="73" t="str">
        <f>"'"&amp;プロジェクトデータ!$C$4&amp;"'"</f>
        <v>'80001'</v>
      </c>
      <c r="D463" s="42" t="str">
        <f>"'"&amp;TRIM(No.4＿区画状況一覧!E460)&amp;"'"</f>
        <v>''</v>
      </c>
      <c r="E463" s="78" t="s">
        <v>448</v>
      </c>
      <c r="F463" s="74" t="s">
        <v>497</v>
      </c>
      <c r="G463" s="74" t="s">
        <v>497</v>
      </c>
      <c r="H463" s="79" t="str">
        <f>"'"&amp;IF(No.4＿区画状況一覧!K460="","",TRIM(No.4＿区画状況一覧!K460))&amp;"'"</f>
        <v>''</v>
      </c>
      <c r="I463" s="79" t="str">
        <f>"'"&amp;IF(No.4＿区画状況一覧!L460="","",TRIM(No.4＿区画状況一覧!L460))&amp;"'"</f>
        <v>''</v>
      </c>
      <c r="J463" s="79" t="str">
        <f>"'"&amp;IF(No.4＿区画状況一覧!I460="","",TRIM(No.4＿区画状況一覧!I460))&amp;"'"</f>
        <v>''</v>
      </c>
      <c r="K463" s="79" t="str">
        <f>"'"&amp;IF(No.4＿区画状況一覧!J460="","",TRIM(No.4＿区画状況一覧!J460))&amp;"'"</f>
        <v>''</v>
      </c>
      <c r="L463" s="42" t="str">
        <f>"'"&amp;IF(No.5＿契約者【データ】!AK459="",0,1)&amp;"'"</f>
        <v>'0'</v>
      </c>
      <c r="M463" s="78" t="str">
        <f>"'"&amp;IF(No.5＿契約者【データ】!AG459="","",IF(No.5＿契約者【データ】!E459=No.5＿契約者【データ】!AG459,"",No.5＿契約者【データ】!E459))&amp;"'"</f>
        <v>''</v>
      </c>
      <c r="N463" s="74" t="s">
        <v>497</v>
      </c>
      <c r="O463" s="49" t="str">
        <f t="shared" si="37"/>
        <v>'COMMON'</v>
      </c>
      <c r="P463" s="69" t="s">
        <v>449</v>
      </c>
      <c r="Q463" s="49" t="str">
        <f t="shared" si="38"/>
        <v>'COMMON'</v>
      </c>
      <c r="R463" s="49" t="str">
        <f t="shared" si="38"/>
        <v>'COMMON'</v>
      </c>
      <c r="S463" s="69" t="s">
        <v>449</v>
      </c>
      <c r="T463" s="49" t="str">
        <f t="shared" si="39"/>
        <v>'COMMON'</v>
      </c>
      <c r="U463" s="67"/>
      <c r="W463" s="70" t="str">
        <f t="shared" si="40"/>
        <v/>
      </c>
      <c r="X463" s="67"/>
      <c r="Y463" s="67"/>
      <c r="Z463" s="67"/>
      <c r="AA463" t="b">
        <f>INT(No.4＿区画状況一覧!E460)=INT(No.5＿契約者【データ】!E459)</f>
        <v>1</v>
      </c>
    </row>
    <row r="464" spans="1:27" ht="18" customHeight="1">
      <c r="A464" s="67"/>
      <c r="B464" s="49">
        <f t="shared" si="36"/>
        <v>458</v>
      </c>
      <c r="C464" s="73" t="str">
        <f>"'"&amp;プロジェクトデータ!$C$4&amp;"'"</f>
        <v>'80001'</v>
      </c>
      <c r="D464" s="42" t="str">
        <f>"'"&amp;TRIM(No.4＿区画状況一覧!E461)&amp;"'"</f>
        <v>''</v>
      </c>
      <c r="E464" s="78" t="s">
        <v>448</v>
      </c>
      <c r="F464" s="74" t="s">
        <v>497</v>
      </c>
      <c r="G464" s="74" t="s">
        <v>497</v>
      </c>
      <c r="H464" s="79" t="str">
        <f>"'"&amp;IF(No.4＿区画状況一覧!K461="","",TRIM(No.4＿区画状況一覧!K461))&amp;"'"</f>
        <v>''</v>
      </c>
      <c r="I464" s="79" t="str">
        <f>"'"&amp;IF(No.4＿区画状況一覧!L461="","",TRIM(No.4＿区画状況一覧!L461))&amp;"'"</f>
        <v>''</v>
      </c>
      <c r="J464" s="79" t="str">
        <f>"'"&amp;IF(No.4＿区画状況一覧!I461="","",TRIM(No.4＿区画状況一覧!I461))&amp;"'"</f>
        <v>''</v>
      </c>
      <c r="K464" s="79" t="str">
        <f>"'"&amp;IF(No.4＿区画状況一覧!J461="","",TRIM(No.4＿区画状況一覧!J461))&amp;"'"</f>
        <v>''</v>
      </c>
      <c r="L464" s="42" t="str">
        <f>"'"&amp;IF(No.5＿契約者【データ】!AK460="",0,1)&amp;"'"</f>
        <v>'0'</v>
      </c>
      <c r="M464" s="78" t="str">
        <f>"'"&amp;IF(No.5＿契約者【データ】!AG460="","",IF(No.5＿契約者【データ】!E460=No.5＿契約者【データ】!AG460,"",No.5＿契約者【データ】!E460))&amp;"'"</f>
        <v>''</v>
      </c>
      <c r="N464" s="74" t="s">
        <v>497</v>
      </c>
      <c r="O464" s="49" t="str">
        <f t="shared" si="37"/>
        <v>'COMMON'</v>
      </c>
      <c r="P464" s="69" t="s">
        <v>449</v>
      </c>
      <c r="Q464" s="49" t="str">
        <f t="shared" si="38"/>
        <v>'COMMON'</v>
      </c>
      <c r="R464" s="49" t="str">
        <f t="shared" si="38"/>
        <v>'COMMON'</v>
      </c>
      <c r="S464" s="69" t="s">
        <v>449</v>
      </c>
      <c r="T464" s="49" t="str">
        <f t="shared" si="39"/>
        <v>'COMMON'</v>
      </c>
      <c r="U464" s="67"/>
      <c r="W464" s="70" t="str">
        <f t="shared" si="40"/>
        <v/>
      </c>
      <c r="X464" s="67"/>
      <c r="Y464" s="67"/>
      <c r="Z464" s="67"/>
      <c r="AA464" t="b">
        <f>INT(No.4＿区画状況一覧!E461)=INT(No.5＿契約者【データ】!E460)</f>
        <v>1</v>
      </c>
    </row>
    <row r="465" spans="1:27" ht="18" customHeight="1">
      <c r="A465" s="67"/>
      <c r="B465" s="49">
        <f t="shared" si="36"/>
        <v>459</v>
      </c>
      <c r="C465" s="73" t="str">
        <f>"'"&amp;プロジェクトデータ!$C$4&amp;"'"</f>
        <v>'80001'</v>
      </c>
      <c r="D465" s="42" t="str">
        <f>"'"&amp;TRIM(No.4＿区画状況一覧!E462)&amp;"'"</f>
        <v>''</v>
      </c>
      <c r="E465" s="78" t="s">
        <v>448</v>
      </c>
      <c r="F465" s="74" t="s">
        <v>497</v>
      </c>
      <c r="G465" s="74" t="s">
        <v>497</v>
      </c>
      <c r="H465" s="79" t="str">
        <f>"'"&amp;IF(No.4＿区画状況一覧!K462="","",TRIM(No.4＿区画状況一覧!K462))&amp;"'"</f>
        <v>''</v>
      </c>
      <c r="I465" s="79" t="str">
        <f>"'"&amp;IF(No.4＿区画状況一覧!L462="","",TRIM(No.4＿区画状況一覧!L462))&amp;"'"</f>
        <v>''</v>
      </c>
      <c r="J465" s="79" t="str">
        <f>"'"&amp;IF(No.4＿区画状況一覧!I462="","",TRIM(No.4＿区画状況一覧!I462))&amp;"'"</f>
        <v>''</v>
      </c>
      <c r="K465" s="79" t="str">
        <f>"'"&amp;IF(No.4＿区画状況一覧!J462="","",TRIM(No.4＿区画状況一覧!J462))&amp;"'"</f>
        <v>''</v>
      </c>
      <c r="L465" s="42" t="str">
        <f>"'"&amp;IF(No.5＿契約者【データ】!AK461="",0,1)&amp;"'"</f>
        <v>'0'</v>
      </c>
      <c r="M465" s="78" t="str">
        <f>"'"&amp;IF(No.5＿契約者【データ】!AG461="","",IF(No.5＿契約者【データ】!E461=No.5＿契約者【データ】!AG461,"",No.5＿契約者【データ】!E461))&amp;"'"</f>
        <v>''</v>
      </c>
      <c r="N465" s="74" t="s">
        <v>497</v>
      </c>
      <c r="O465" s="49" t="str">
        <f t="shared" si="37"/>
        <v>'COMMON'</v>
      </c>
      <c r="P465" s="69" t="s">
        <v>449</v>
      </c>
      <c r="Q465" s="49" t="str">
        <f t="shared" si="38"/>
        <v>'COMMON'</v>
      </c>
      <c r="R465" s="49" t="str">
        <f t="shared" si="38"/>
        <v>'COMMON'</v>
      </c>
      <c r="S465" s="69" t="s">
        <v>449</v>
      </c>
      <c r="T465" s="49" t="str">
        <f t="shared" si="39"/>
        <v>'COMMON'</v>
      </c>
      <c r="U465" s="67"/>
      <c r="W465" s="70" t="str">
        <f t="shared" si="40"/>
        <v/>
      </c>
      <c r="X465" s="67"/>
      <c r="Y465" s="67"/>
      <c r="Z465" s="67"/>
      <c r="AA465" t="b">
        <f>INT(No.4＿区画状況一覧!E462)=INT(No.5＿契約者【データ】!E461)</f>
        <v>1</v>
      </c>
    </row>
    <row r="466" spans="1:27" ht="18" customHeight="1">
      <c r="A466" s="67"/>
      <c r="B466" s="49">
        <f t="shared" si="36"/>
        <v>460</v>
      </c>
      <c r="C466" s="73" t="str">
        <f>"'"&amp;プロジェクトデータ!$C$4&amp;"'"</f>
        <v>'80001'</v>
      </c>
      <c r="D466" s="42" t="str">
        <f>"'"&amp;TRIM(No.4＿区画状況一覧!E463)&amp;"'"</f>
        <v>''</v>
      </c>
      <c r="E466" s="78" t="s">
        <v>448</v>
      </c>
      <c r="F466" s="74" t="s">
        <v>497</v>
      </c>
      <c r="G466" s="74" t="s">
        <v>497</v>
      </c>
      <c r="H466" s="79" t="str">
        <f>"'"&amp;IF(No.4＿区画状況一覧!K463="","",TRIM(No.4＿区画状況一覧!K463))&amp;"'"</f>
        <v>''</v>
      </c>
      <c r="I466" s="79" t="str">
        <f>"'"&amp;IF(No.4＿区画状況一覧!L463="","",TRIM(No.4＿区画状況一覧!L463))&amp;"'"</f>
        <v>''</v>
      </c>
      <c r="J466" s="79" t="str">
        <f>"'"&amp;IF(No.4＿区画状況一覧!I463="","",TRIM(No.4＿区画状況一覧!I463))&amp;"'"</f>
        <v>''</v>
      </c>
      <c r="K466" s="79" t="str">
        <f>"'"&amp;IF(No.4＿区画状況一覧!J463="","",TRIM(No.4＿区画状況一覧!J463))&amp;"'"</f>
        <v>''</v>
      </c>
      <c r="L466" s="42" t="str">
        <f>"'"&amp;IF(No.5＿契約者【データ】!AK462="",0,1)&amp;"'"</f>
        <v>'0'</v>
      </c>
      <c r="M466" s="78" t="str">
        <f>"'"&amp;IF(No.5＿契約者【データ】!AG462="","",IF(No.5＿契約者【データ】!E462=No.5＿契約者【データ】!AG462,"",No.5＿契約者【データ】!E462))&amp;"'"</f>
        <v>''</v>
      </c>
      <c r="N466" s="74" t="s">
        <v>497</v>
      </c>
      <c r="O466" s="49" t="str">
        <f t="shared" si="37"/>
        <v>'COMMON'</v>
      </c>
      <c r="P466" s="69" t="s">
        <v>449</v>
      </c>
      <c r="Q466" s="49" t="str">
        <f t="shared" si="38"/>
        <v>'COMMON'</v>
      </c>
      <c r="R466" s="49" t="str">
        <f t="shared" si="38"/>
        <v>'COMMON'</v>
      </c>
      <c r="S466" s="69" t="s">
        <v>449</v>
      </c>
      <c r="T466" s="49" t="str">
        <f t="shared" si="39"/>
        <v>'COMMON'</v>
      </c>
      <c r="U466" s="67"/>
      <c r="W466" s="70" t="str">
        <f t="shared" si="40"/>
        <v/>
      </c>
      <c r="X466" s="67"/>
      <c r="Y466" s="67"/>
      <c r="Z466" s="67"/>
      <c r="AA466" t="b">
        <f>INT(No.4＿区画状況一覧!E463)=INT(No.5＿契約者【データ】!E462)</f>
        <v>1</v>
      </c>
    </row>
    <row r="467" spans="1:27" ht="18" customHeight="1">
      <c r="A467" s="67"/>
      <c r="B467" s="49">
        <f t="shared" si="36"/>
        <v>461</v>
      </c>
      <c r="C467" s="73" t="str">
        <f>"'"&amp;プロジェクトデータ!$C$4&amp;"'"</f>
        <v>'80001'</v>
      </c>
      <c r="D467" s="42" t="str">
        <f>"'"&amp;TRIM(No.4＿区画状況一覧!E464)&amp;"'"</f>
        <v>''</v>
      </c>
      <c r="E467" s="78" t="s">
        <v>448</v>
      </c>
      <c r="F467" s="74" t="s">
        <v>497</v>
      </c>
      <c r="G467" s="74" t="s">
        <v>497</v>
      </c>
      <c r="H467" s="79" t="str">
        <f>"'"&amp;IF(No.4＿区画状況一覧!K464="","",TRIM(No.4＿区画状況一覧!K464))&amp;"'"</f>
        <v>''</v>
      </c>
      <c r="I467" s="79" t="str">
        <f>"'"&amp;IF(No.4＿区画状況一覧!L464="","",TRIM(No.4＿区画状況一覧!L464))&amp;"'"</f>
        <v>''</v>
      </c>
      <c r="J467" s="79" t="str">
        <f>"'"&amp;IF(No.4＿区画状況一覧!I464="","",TRIM(No.4＿区画状況一覧!I464))&amp;"'"</f>
        <v>''</v>
      </c>
      <c r="K467" s="79" t="str">
        <f>"'"&amp;IF(No.4＿区画状況一覧!J464="","",TRIM(No.4＿区画状況一覧!J464))&amp;"'"</f>
        <v>''</v>
      </c>
      <c r="L467" s="42" t="str">
        <f>"'"&amp;IF(No.5＿契約者【データ】!AK463="",0,1)&amp;"'"</f>
        <v>'0'</v>
      </c>
      <c r="M467" s="78" t="str">
        <f>"'"&amp;IF(No.5＿契約者【データ】!AG463="","",IF(No.5＿契約者【データ】!E463=No.5＿契約者【データ】!AG463,"",No.5＿契約者【データ】!E463))&amp;"'"</f>
        <v>''</v>
      </c>
      <c r="N467" s="74" t="s">
        <v>497</v>
      </c>
      <c r="O467" s="49" t="str">
        <f t="shared" si="37"/>
        <v>'COMMON'</v>
      </c>
      <c r="P467" s="69" t="s">
        <v>449</v>
      </c>
      <c r="Q467" s="49" t="str">
        <f t="shared" si="38"/>
        <v>'COMMON'</v>
      </c>
      <c r="R467" s="49" t="str">
        <f t="shared" si="38"/>
        <v>'COMMON'</v>
      </c>
      <c r="S467" s="69" t="s">
        <v>449</v>
      </c>
      <c r="T467" s="49" t="str">
        <f t="shared" si="39"/>
        <v>'COMMON'</v>
      </c>
      <c r="U467" s="67"/>
      <c r="W467" s="70" t="str">
        <f t="shared" si="40"/>
        <v/>
      </c>
      <c r="X467" s="67"/>
      <c r="Y467" s="67"/>
      <c r="Z467" s="67"/>
      <c r="AA467" t="b">
        <f>INT(No.4＿区画状況一覧!E464)=INT(No.5＿契約者【データ】!E463)</f>
        <v>1</v>
      </c>
    </row>
    <row r="468" spans="1:27" ht="18" customHeight="1">
      <c r="A468" s="67"/>
      <c r="B468" s="49">
        <f t="shared" si="36"/>
        <v>462</v>
      </c>
      <c r="C468" s="73" t="str">
        <f>"'"&amp;プロジェクトデータ!$C$4&amp;"'"</f>
        <v>'80001'</v>
      </c>
      <c r="D468" s="42" t="str">
        <f>"'"&amp;TRIM(No.4＿区画状況一覧!E465)&amp;"'"</f>
        <v>''</v>
      </c>
      <c r="E468" s="78" t="s">
        <v>448</v>
      </c>
      <c r="F468" s="74" t="s">
        <v>497</v>
      </c>
      <c r="G468" s="74" t="s">
        <v>497</v>
      </c>
      <c r="H468" s="79" t="str">
        <f>"'"&amp;IF(No.4＿区画状況一覧!K465="","",TRIM(No.4＿区画状況一覧!K465))&amp;"'"</f>
        <v>''</v>
      </c>
      <c r="I468" s="79" t="str">
        <f>"'"&amp;IF(No.4＿区画状況一覧!L465="","",TRIM(No.4＿区画状況一覧!L465))&amp;"'"</f>
        <v>''</v>
      </c>
      <c r="J468" s="79" t="str">
        <f>"'"&amp;IF(No.4＿区画状況一覧!I465="","",TRIM(No.4＿区画状況一覧!I465))&amp;"'"</f>
        <v>''</v>
      </c>
      <c r="K468" s="79" t="str">
        <f>"'"&amp;IF(No.4＿区画状況一覧!J465="","",TRIM(No.4＿区画状況一覧!J465))&amp;"'"</f>
        <v>''</v>
      </c>
      <c r="L468" s="42" t="str">
        <f>"'"&amp;IF(No.5＿契約者【データ】!AK464="",0,1)&amp;"'"</f>
        <v>'0'</v>
      </c>
      <c r="M468" s="78" t="str">
        <f>"'"&amp;IF(No.5＿契約者【データ】!AG464="","",IF(No.5＿契約者【データ】!E464=No.5＿契約者【データ】!AG464,"",No.5＿契約者【データ】!E464))&amp;"'"</f>
        <v>''</v>
      </c>
      <c r="N468" s="74" t="s">
        <v>497</v>
      </c>
      <c r="O468" s="49" t="str">
        <f t="shared" si="37"/>
        <v>'COMMON'</v>
      </c>
      <c r="P468" s="69" t="s">
        <v>449</v>
      </c>
      <c r="Q468" s="49" t="str">
        <f t="shared" si="38"/>
        <v>'COMMON'</v>
      </c>
      <c r="R468" s="49" t="str">
        <f t="shared" si="38"/>
        <v>'COMMON'</v>
      </c>
      <c r="S468" s="69" t="s">
        <v>449</v>
      </c>
      <c r="T468" s="49" t="str">
        <f t="shared" si="39"/>
        <v>'COMMON'</v>
      </c>
      <c r="U468" s="67"/>
      <c r="W468" s="70" t="str">
        <f t="shared" si="40"/>
        <v/>
      </c>
      <c r="X468" s="67"/>
      <c r="Y468" s="67"/>
      <c r="Z468" s="67"/>
      <c r="AA468" t="b">
        <f>INT(No.4＿区画状況一覧!E465)=INT(No.5＿契約者【データ】!E464)</f>
        <v>1</v>
      </c>
    </row>
    <row r="469" spans="1:27" ht="18" customHeight="1">
      <c r="A469" s="67"/>
      <c r="B469" s="49">
        <f t="shared" si="36"/>
        <v>463</v>
      </c>
      <c r="C469" s="73" t="str">
        <f>"'"&amp;プロジェクトデータ!$C$4&amp;"'"</f>
        <v>'80001'</v>
      </c>
      <c r="D469" s="42" t="str">
        <f>"'"&amp;TRIM(No.4＿区画状況一覧!E466)&amp;"'"</f>
        <v>''</v>
      </c>
      <c r="E469" s="78" t="s">
        <v>448</v>
      </c>
      <c r="F469" s="74" t="s">
        <v>497</v>
      </c>
      <c r="G469" s="74" t="s">
        <v>497</v>
      </c>
      <c r="H469" s="79" t="str">
        <f>"'"&amp;IF(No.4＿区画状況一覧!K466="","",TRIM(No.4＿区画状況一覧!K466))&amp;"'"</f>
        <v>''</v>
      </c>
      <c r="I469" s="79" t="str">
        <f>"'"&amp;IF(No.4＿区画状況一覧!L466="","",TRIM(No.4＿区画状況一覧!L466))&amp;"'"</f>
        <v>''</v>
      </c>
      <c r="J469" s="79" t="str">
        <f>"'"&amp;IF(No.4＿区画状況一覧!I466="","",TRIM(No.4＿区画状況一覧!I466))&amp;"'"</f>
        <v>''</v>
      </c>
      <c r="K469" s="79" t="str">
        <f>"'"&amp;IF(No.4＿区画状況一覧!J466="","",TRIM(No.4＿区画状況一覧!J466))&amp;"'"</f>
        <v>''</v>
      </c>
      <c r="L469" s="42" t="str">
        <f>"'"&amp;IF(No.5＿契約者【データ】!AK465="",0,1)&amp;"'"</f>
        <v>'0'</v>
      </c>
      <c r="M469" s="78" t="str">
        <f>"'"&amp;IF(No.5＿契約者【データ】!AG465="","",IF(No.5＿契約者【データ】!E465=No.5＿契約者【データ】!AG465,"",No.5＿契約者【データ】!E465))&amp;"'"</f>
        <v>''</v>
      </c>
      <c r="N469" s="74" t="s">
        <v>497</v>
      </c>
      <c r="O469" s="49" t="str">
        <f t="shared" si="37"/>
        <v>'COMMON'</v>
      </c>
      <c r="P469" s="69" t="s">
        <v>449</v>
      </c>
      <c r="Q469" s="49" t="str">
        <f t="shared" si="38"/>
        <v>'COMMON'</v>
      </c>
      <c r="R469" s="49" t="str">
        <f t="shared" si="38"/>
        <v>'COMMON'</v>
      </c>
      <c r="S469" s="69" t="s">
        <v>449</v>
      </c>
      <c r="T469" s="49" t="str">
        <f t="shared" si="39"/>
        <v>'COMMON'</v>
      </c>
      <c r="U469" s="67"/>
      <c r="W469" s="70" t="str">
        <f t="shared" si="40"/>
        <v/>
      </c>
      <c r="X469" s="67"/>
      <c r="Y469" s="67"/>
      <c r="Z469" s="67"/>
      <c r="AA469" t="b">
        <f>INT(No.4＿区画状況一覧!E466)=INT(No.5＿契約者【データ】!E465)</f>
        <v>1</v>
      </c>
    </row>
    <row r="470" spans="1:27" ht="18" customHeight="1">
      <c r="A470" s="67"/>
      <c r="B470" s="49">
        <f t="shared" si="36"/>
        <v>464</v>
      </c>
      <c r="C470" s="73" t="str">
        <f>"'"&amp;プロジェクトデータ!$C$4&amp;"'"</f>
        <v>'80001'</v>
      </c>
      <c r="D470" s="42" t="str">
        <f>"'"&amp;TRIM(No.4＿区画状況一覧!E467)&amp;"'"</f>
        <v>''</v>
      </c>
      <c r="E470" s="78" t="s">
        <v>448</v>
      </c>
      <c r="F470" s="74" t="s">
        <v>497</v>
      </c>
      <c r="G470" s="74" t="s">
        <v>497</v>
      </c>
      <c r="H470" s="79" t="str">
        <f>"'"&amp;IF(No.4＿区画状況一覧!K467="","",TRIM(No.4＿区画状況一覧!K467))&amp;"'"</f>
        <v>''</v>
      </c>
      <c r="I470" s="79" t="str">
        <f>"'"&amp;IF(No.4＿区画状況一覧!L467="","",TRIM(No.4＿区画状況一覧!L467))&amp;"'"</f>
        <v>''</v>
      </c>
      <c r="J470" s="79" t="str">
        <f>"'"&amp;IF(No.4＿区画状況一覧!I467="","",TRIM(No.4＿区画状況一覧!I467))&amp;"'"</f>
        <v>''</v>
      </c>
      <c r="K470" s="79" t="str">
        <f>"'"&amp;IF(No.4＿区画状況一覧!J467="","",TRIM(No.4＿区画状況一覧!J467))&amp;"'"</f>
        <v>''</v>
      </c>
      <c r="L470" s="42" t="str">
        <f>"'"&amp;IF(No.5＿契約者【データ】!AK466="",0,1)&amp;"'"</f>
        <v>'0'</v>
      </c>
      <c r="M470" s="78" t="str">
        <f>"'"&amp;IF(No.5＿契約者【データ】!AG466="","",IF(No.5＿契約者【データ】!E466=No.5＿契約者【データ】!AG466,"",No.5＿契約者【データ】!E466))&amp;"'"</f>
        <v>''</v>
      </c>
      <c r="N470" s="74" t="s">
        <v>497</v>
      </c>
      <c r="O470" s="49" t="str">
        <f t="shared" si="37"/>
        <v>'COMMON'</v>
      </c>
      <c r="P470" s="69" t="s">
        <v>449</v>
      </c>
      <c r="Q470" s="49" t="str">
        <f t="shared" si="38"/>
        <v>'COMMON'</v>
      </c>
      <c r="R470" s="49" t="str">
        <f t="shared" si="38"/>
        <v>'COMMON'</v>
      </c>
      <c r="S470" s="69" t="s">
        <v>449</v>
      </c>
      <c r="T470" s="49" t="str">
        <f t="shared" si="39"/>
        <v>'COMMON'</v>
      </c>
      <c r="U470" s="67"/>
      <c r="W470" s="70" t="str">
        <f t="shared" si="40"/>
        <v/>
      </c>
      <c r="X470" s="67"/>
      <c r="Y470" s="67"/>
      <c r="Z470" s="67"/>
      <c r="AA470" t="b">
        <f>INT(No.4＿区画状況一覧!E467)=INT(No.5＿契約者【データ】!E466)</f>
        <v>1</v>
      </c>
    </row>
    <row r="471" spans="1:27" ht="18" customHeight="1">
      <c r="A471" s="67"/>
      <c r="B471" s="49">
        <f t="shared" si="36"/>
        <v>465</v>
      </c>
      <c r="C471" s="73" t="str">
        <f>"'"&amp;プロジェクトデータ!$C$4&amp;"'"</f>
        <v>'80001'</v>
      </c>
      <c r="D471" s="42" t="str">
        <f>"'"&amp;TRIM(No.4＿区画状況一覧!E468)&amp;"'"</f>
        <v>''</v>
      </c>
      <c r="E471" s="78" t="s">
        <v>448</v>
      </c>
      <c r="F471" s="74" t="s">
        <v>497</v>
      </c>
      <c r="G471" s="74" t="s">
        <v>497</v>
      </c>
      <c r="H471" s="79" t="str">
        <f>"'"&amp;IF(No.4＿区画状況一覧!K468="","",TRIM(No.4＿区画状況一覧!K468))&amp;"'"</f>
        <v>''</v>
      </c>
      <c r="I471" s="79" t="str">
        <f>"'"&amp;IF(No.4＿区画状況一覧!L468="","",TRIM(No.4＿区画状況一覧!L468))&amp;"'"</f>
        <v>''</v>
      </c>
      <c r="J471" s="79" t="str">
        <f>"'"&amp;IF(No.4＿区画状況一覧!I468="","",TRIM(No.4＿区画状況一覧!I468))&amp;"'"</f>
        <v>''</v>
      </c>
      <c r="K471" s="79" t="str">
        <f>"'"&amp;IF(No.4＿区画状況一覧!J468="","",TRIM(No.4＿区画状況一覧!J468))&amp;"'"</f>
        <v>''</v>
      </c>
      <c r="L471" s="42" t="str">
        <f>"'"&amp;IF(No.5＿契約者【データ】!AK467="",0,1)&amp;"'"</f>
        <v>'0'</v>
      </c>
      <c r="M471" s="78" t="str">
        <f>"'"&amp;IF(No.5＿契約者【データ】!AG467="","",IF(No.5＿契約者【データ】!E467=No.5＿契約者【データ】!AG467,"",No.5＿契約者【データ】!E467))&amp;"'"</f>
        <v>''</v>
      </c>
      <c r="N471" s="74" t="s">
        <v>497</v>
      </c>
      <c r="O471" s="49" t="str">
        <f t="shared" si="37"/>
        <v>'COMMON'</v>
      </c>
      <c r="P471" s="69" t="s">
        <v>449</v>
      </c>
      <c r="Q471" s="49" t="str">
        <f t="shared" si="38"/>
        <v>'COMMON'</v>
      </c>
      <c r="R471" s="49" t="str">
        <f t="shared" si="38"/>
        <v>'COMMON'</v>
      </c>
      <c r="S471" s="69" t="s">
        <v>449</v>
      </c>
      <c r="T471" s="49" t="str">
        <f t="shared" si="39"/>
        <v>'COMMON'</v>
      </c>
      <c r="U471" s="67"/>
      <c r="W471" s="70" t="str">
        <f t="shared" si="40"/>
        <v/>
      </c>
      <c r="X471" s="67"/>
      <c r="Y471" s="67"/>
      <c r="Z471" s="67"/>
      <c r="AA471" t="b">
        <f>INT(No.4＿区画状況一覧!E468)=INT(No.5＿契約者【データ】!E467)</f>
        <v>1</v>
      </c>
    </row>
    <row r="472" spans="1:27" ht="18" customHeight="1">
      <c r="A472" s="67"/>
      <c r="B472" s="49">
        <f t="shared" si="36"/>
        <v>466</v>
      </c>
      <c r="C472" s="73" t="str">
        <f>"'"&amp;プロジェクトデータ!$C$4&amp;"'"</f>
        <v>'80001'</v>
      </c>
      <c r="D472" s="42" t="str">
        <f>"'"&amp;TRIM(No.4＿区画状況一覧!E469)&amp;"'"</f>
        <v>''</v>
      </c>
      <c r="E472" s="78" t="s">
        <v>448</v>
      </c>
      <c r="F472" s="74" t="s">
        <v>497</v>
      </c>
      <c r="G472" s="74" t="s">
        <v>497</v>
      </c>
      <c r="H472" s="79" t="str">
        <f>"'"&amp;IF(No.4＿区画状況一覧!K469="","",TRIM(No.4＿区画状況一覧!K469))&amp;"'"</f>
        <v>''</v>
      </c>
      <c r="I472" s="79" t="str">
        <f>"'"&amp;IF(No.4＿区画状況一覧!L469="","",TRIM(No.4＿区画状況一覧!L469))&amp;"'"</f>
        <v>''</v>
      </c>
      <c r="J472" s="79" t="str">
        <f>"'"&amp;IF(No.4＿区画状況一覧!I469="","",TRIM(No.4＿区画状況一覧!I469))&amp;"'"</f>
        <v>''</v>
      </c>
      <c r="K472" s="79" t="str">
        <f>"'"&amp;IF(No.4＿区画状況一覧!J469="","",TRIM(No.4＿区画状況一覧!J469))&amp;"'"</f>
        <v>''</v>
      </c>
      <c r="L472" s="42" t="str">
        <f>"'"&amp;IF(No.5＿契約者【データ】!AK468="",0,1)&amp;"'"</f>
        <v>'0'</v>
      </c>
      <c r="M472" s="78" t="str">
        <f>"'"&amp;IF(No.5＿契約者【データ】!AG468="","",IF(No.5＿契約者【データ】!E468=No.5＿契約者【データ】!AG468,"",No.5＿契約者【データ】!E468))&amp;"'"</f>
        <v>''</v>
      </c>
      <c r="N472" s="74" t="s">
        <v>497</v>
      </c>
      <c r="O472" s="49" t="str">
        <f t="shared" si="37"/>
        <v>'COMMON'</v>
      </c>
      <c r="P472" s="69" t="s">
        <v>449</v>
      </c>
      <c r="Q472" s="49" t="str">
        <f t="shared" si="38"/>
        <v>'COMMON'</v>
      </c>
      <c r="R472" s="49" t="str">
        <f t="shared" si="38"/>
        <v>'COMMON'</v>
      </c>
      <c r="S472" s="69" t="s">
        <v>449</v>
      </c>
      <c r="T472" s="49" t="str">
        <f t="shared" si="39"/>
        <v>'COMMON'</v>
      </c>
      <c r="U472" s="67"/>
      <c r="W472" s="70" t="str">
        <f t="shared" si="40"/>
        <v/>
      </c>
      <c r="X472" s="67"/>
      <c r="Y472" s="67"/>
      <c r="Z472" s="67"/>
      <c r="AA472" t="b">
        <f>INT(No.4＿区画状況一覧!E469)=INT(No.5＿契約者【データ】!E468)</f>
        <v>1</v>
      </c>
    </row>
    <row r="473" spans="1:27" ht="18" customHeight="1">
      <c r="A473" s="67"/>
      <c r="B473" s="49">
        <f t="shared" si="36"/>
        <v>467</v>
      </c>
      <c r="C473" s="73" t="str">
        <f>"'"&amp;プロジェクトデータ!$C$4&amp;"'"</f>
        <v>'80001'</v>
      </c>
      <c r="D473" s="42" t="str">
        <f>"'"&amp;TRIM(No.4＿区画状況一覧!E470)&amp;"'"</f>
        <v>''</v>
      </c>
      <c r="E473" s="78" t="s">
        <v>448</v>
      </c>
      <c r="F473" s="74" t="s">
        <v>497</v>
      </c>
      <c r="G473" s="74" t="s">
        <v>497</v>
      </c>
      <c r="H473" s="79" t="str">
        <f>"'"&amp;IF(No.4＿区画状況一覧!K470="","",TRIM(No.4＿区画状況一覧!K470))&amp;"'"</f>
        <v>''</v>
      </c>
      <c r="I473" s="79" t="str">
        <f>"'"&amp;IF(No.4＿区画状況一覧!L470="","",TRIM(No.4＿区画状況一覧!L470))&amp;"'"</f>
        <v>''</v>
      </c>
      <c r="J473" s="79" t="str">
        <f>"'"&amp;IF(No.4＿区画状況一覧!I470="","",TRIM(No.4＿区画状況一覧!I470))&amp;"'"</f>
        <v>''</v>
      </c>
      <c r="K473" s="79" t="str">
        <f>"'"&amp;IF(No.4＿区画状況一覧!J470="","",TRIM(No.4＿区画状況一覧!J470))&amp;"'"</f>
        <v>''</v>
      </c>
      <c r="L473" s="42" t="str">
        <f>"'"&amp;IF(No.5＿契約者【データ】!AK469="",0,1)&amp;"'"</f>
        <v>'0'</v>
      </c>
      <c r="M473" s="78" t="str">
        <f>"'"&amp;IF(No.5＿契約者【データ】!AG469="","",IF(No.5＿契約者【データ】!E469=No.5＿契約者【データ】!AG469,"",No.5＿契約者【データ】!E469))&amp;"'"</f>
        <v>''</v>
      </c>
      <c r="N473" s="74" t="s">
        <v>497</v>
      </c>
      <c r="O473" s="49" t="str">
        <f t="shared" si="37"/>
        <v>'COMMON'</v>
      </c>
      <c r="P473" s="69" t="s">
        <v>449</v>
      </c>
      <c r="Q473" s="49" t="str">
        <f t="shared" si="38"/>
        <v>'COMMON'</v>
      </c>
      <c r="R473" s="49" t="str">
        <f t="shared" si="38"/>
        <v>'COMMON'</v>
      </c>
      <c r="S473" s="69" t="s">
        <v>449</v>
      </c>
      <c r="T473" s="49" t="str">
        <f t="shared" si="39"/>
        <v>'COMMON'</v>
      </c>
      <c r="U473" s="67"/>
      <c r="W473" s="70" t="str">
        <f t="shared" si="40"/>
        <v/>
      </c>
      <c r="X473" s="67"/>
      <c r="Y473" s="67"/>
      <c r="Z473" s="67"/>
      <c r="AA473" t="b">
        <f>INT(No.4＿区画状況一覧!E470)=INT(No.5＿契約者【データ】!E469)</f>
        <v>1</v>
      </c>
    </row>
    <row r="474" spans="1:27" ht="18" customHeight="1">
      <c r="A474" s="67"/>
      <c r="B474" s="49">
        <f t="shared" si="36"/>
        <v>468</v>
      </c>
      <c r="C474" s="73" t="str">
        <f>"'"&amp;プロジェクトデータ!$C$4&amp;"'"</f>
        <v>'80001'</v>
      </c>
      <c r="D474" s="42" t="str">
        <f>"'"&amp;TRIM(No.4＿区画状況一覧!E471)&amp;"'"</f>
        <v>''</v>
      </c>
      <c r="E474" s="78" t="s">
        <v>448</v>
      </c>
      <c r="F474" s="74" t="s">
        <v>497</v>
      </c>
      <c r="G474" s="74" t="s">
        <v>497</v>
      </c>
      <c r="H474" s="79" t="str">
        <f>"'"&amp;IF(No.4＿区画状況一覧!K471="","",TRIM(No.4＿区画状況一覧!K471))&amp;"'"</f>
        <v>''</v>
      </c>
      <c r="I474" s="79" t="str">
        <f>"'"&amp;IF(No.4＿区画状況一覧!L471="","",TRIM(No.4＿区画状況一覧!L471))&amp;"'"</f>
        <v>''</v>
      </c>
      <c r="J474" s="79" t="str">
        <f>"'"&amp;IF(No.4＿区画状況一覧!I471="","",TRIM(No.4＿区画状況一覧!I471))&amp;"'"</f>
        <v>''</v>
      </c>
      <c r="K474" s="79" t="str">
        <f>"'"&amp;IF(No.4＿区画状況一覧!J471="","",TRIM(No.4＿区画状況一覧!J471))&amp;"'"</f>
        <v>''</v>
      </c>
      <c r="L474" s="42" t="str">
        <f>"'"&amp;IF(No.5＿契約者【データ】!AK470="",0,1)&amp;"'"</f>
        <v>'0'</v>
      </c>
      <c r="M474" s="78" t="str">
        <f>"'"&amp;IF(No.5＿契約者【データ】!AG470="","",IF(No.5＿契約者【データ】!E470=No.5＿契約者【データ】!AG470,"",No.5＿契約者【データ】!E470))&amp;"'"</f>
        <v>''</v>
      </c>
      <c r="N474" s="74" t="s">
        <v>497</v>
      </c>
      <c r="O474" s="49" t="str">
        <f t="shared" si="37"/>
        <v>'COMMON'</v>
      </c>
      <c r="P474" s="69" t="s">
        <v>449</v>
      </c>
      <c r="Q474" s="49" t="str">
        <f t="shared" si="38"/>
        <v>'COMMON'</v>
      </c>
      <c r="R474" s="49" t="str">
        <f t="shared" si="38"/>
        <v>'COMMON'</v>
      </c>
      <c r="S474" s="69" t="s">
        <v>449</v>
      </c>
      <c r="T474" s="49" t="str">
        <f t="shared" si="39"/>
        <v>'COMMON'</v>
      </c>
      <c r="U474" s="67"/>
      <c r="W474" s="70" t="str">
        <f t="shared" si="40"/>
        <v/>
      </c>
      <c r="X474" s="67"/>
      <c r="Y474" s="67"/>
      <c r="Z474" s="67"/>
      <c r="AA474" t="b">
        <f>INT(No.4＿区画状況一覧!E471)=INT(No.5＿契約者【データ】!E470)</f>
        <v>1</v>
      </c>
    </row>
    <row r="475" spans="1:27" ht="18" customHeight="1">
      <c r="A475" s="67"/>
      <c r="B475" s="49">
        <f t="shared" si="36"/>
        <v>469</v>
      </c>
      <c r="C475" s="73" t="str">
        <f>"'"&amp;プロジェクトデータ!$C$4&amp;"'"</f>
        <v>'80001'</v>
      </c>
      <c r="D475" s="42" t="str">
        <f>"'"&amp;TRIM(No.4＿区画状況一覧!E472)&amp;"'"</f>
        <v>''</v>
      </c>
      <c r="E475" s="78" t="s">
        <v>448</v>
      </c>
      <c r="F475" s="74" t="s">
        <v>497</v>
      </c>
      <c r="G475" s="74" t="s">
        <v>497</v>
      </c>
      <c r="H475" s="79" t="str">
        <f>"'"&amp;IF(No.4＿区画状況一覧!K472="","",TRIM(No.4＿区画状況一覧!K472))&amp;"'"</f>
        <v>''</v>
      </c>
      <c r="I475" s="79" t="str">
        <f>"'"&amp;IF(No.4＿区画状況一覧!L472="","",TRIM(No.4＿区画状況一覧!L472))&amp;"'"</f>
        <v>''</v>
      </c>
      <c r="J475" s="79" t="str">
        <f>"'"&amp;IF(No.4＿区画状況一覧!I472="","",TRIM(No.4＿区画状況一覧!I472))&amp;"'"</f>
        <v>''</v>
      </c>
      <c r="K475" s="79" t="str">
        <f>"'"&amp;IF(No.4＿区画状況一覧!J472="","",TRIM(No.4＿区画状況一覧!J472))&amp;"'"</f>
        <v>''</v>
      </c>
      <c r="L475" s="42" t="str">
        <f>"'"&amp;IF(No.5＿契約者【データ】!AK471="",0,1)&amp;"'"</f>
        <v>'0'</v>
      </c>
      <c r="M475" s="78" t="str">
        <f>"'"&amp;IF(No.5＿契約者【データ】!AG471="","",IF(No.5＿契約者【データ】!E471=No.5＿契約者【データ】!AG471,"",No.5＿契約者【データ】!E471))&amp;"'"</f>
        <v>''</v>
      </c>
      <c r="N475" s="74" t="s">
        <v>497</v>
      </c>
      <c r="O475" s="49" t="str">
        <f t="shared" si="37"/>
        <v>'COMMON'</v>
      </c>
      <c r="P475" s="69" t="s">
        <v>449</v>
      </c>
      <c r="Q475" s="49" t="str">
        <f t="shared" si="38"/>
        <v>'COMMON'</v>
      </c>
      <c r="R475" s="49" t="str">
        <f t="shared" si="38"/>
        <v>'COMMON'</v>
      </c>
      <c r="S475" s="69" t="s">
        <v>449</v>
      </c>
      <c r="T475" s="49" t="str">
        <f t="shared" si="39"/>
        <v>'COMMON'</v>
      </c>
      <c r="U475" s="67"/>
      <c r="W475" s="70" t="str">
        <f t="shared" si="40"/>
        <v/>
      </c>
      <c r="X475" s="67"/>
      <c r="Y475" s="67"/>
      <c r="Z475" s="67"/>
      <c r="AA475" t="b">
        <f>INT(No.4＿区画状況一覧!E472)=INT(No.5＿契約者【データ】!E471)</f>
        <v>1</v>
      </c>
    </row>
    <row r="476" spans="1:27" ht="18" customHeight="1">
      <c r="A476" s="67"/>
      <c r="B476" s="49">
        <f t="shared" si="36"/>
        <v>470</v>
      </c>
      <c r="C476" s="73" t="str">
        <f>"'"&amp;プロジェクトデータ!$C$4&amp;"'"</f>
        <v>'80001'</v>
      </c>
      <c r="D476" s="42" t="str">
        <f>"'"&amp;TRIM(No.4＿区画状況一覧!E473)&amp;"'"</f>
        <v>''</v>
      </c>
      <c r="E476" s="78" t="s">
        <v>448</v>
      </c>
      <c r="F476" s="74" t="s">
        <v>497</v>
      </c>
      <c r="G476" s="74" t="s">
        <v>497</v>
      </c>
      <c r="H476" s="79" t="str">
        <f>"'"&amp;IF(No.4＿区画状況一覧!K473="","",TRIM(No.4＿区画状況一覧!K473))&amp;"'"</f>
        <v>''</v>
      </c>
      <c r="I476" s="79" t="str">
        <f>"'"&amp;IF(No.4＿区画状況一覧!L473="","",TRIM(No.4＿区画状況一覧!L473))&amp;"'"</f>
        <v>''</v>
      </c>
      <c r="J476" s="79" t="str">
        <f>"'"&amp;IF(No.4＿区画状況一覧!I473="","",TRIM(No.4＿区画状況一覧!I473))&amp;"'"</f>
        <v>''</v>
      </c>
      <c r="K476" s="79" t="str">
        <f>"'"&amp;IF(No.4＿区画状況一覧!J473="","",TRIM(No.4＿区画状況一覧!J473))&amp;"'"</f>
        <v>''</v>
      </c>
      <c r="L476" s="42" t="str">
        <f>"'"&amp;IF(No.5＿契約者【データ】!AK472="",0,1)&amp;"'"</f>
        <v>'0'</v>
      </c>
      <c r="M476" s="78" t="str">
        <f>"'"&amp;IF(No.5＿契約者【データ】!AG472="","",IF(No.5＿契約者【データ】!E472=No.5＿契約者【データ】!AG472,"",No.5＿契約者【データ】!E472))&amp;"'"</f>
        <v>''</v>
      </c>
      <c r="N476" s="74" t="s">
        <v>497</v>
      </c>
      <c r="O476" s="49" t="str">
        <f t="shared" si="37"/>
        <v>'COMMON'</v>
      </c>
      <c r="P476" s="69" t="s">
        <v>449</v>
      </c>
      <c r="Q476" s="49" t="str">
        <f t="shared" si="38"/>
        <v>'COMMON'</v>
      </c>
      <c r="R476" s="49" t="str">
        <f t="shared" si="38"/>
        <v>'COMMON'</v>
      </c>
      <c r="S476" s="69" t="s">
        <v>449</v>
      </c>
      <c r="T476" s="49" t="str">
        <f t="shared" si="39"/>
        <v>'COMMON'</v>
      </c>
      <c r="U476" s="67"/>
      <c r="W476" s="70" t="str">
        <f t="shared" si="40"/>
        <v/>
      </c>
      <c r="X476" s="67"/>
      <c r="Y476" s="67"/>
      <c r="Z476" s="67"/>
      <c r="AA476" t="b">
        <f>INT(No.4＿区画状況一覧!E473)=INT(No.5＿契約者【データ】!E472)</f>
        <v>1</v>
      </c>
    </row>
    <row r="477" spans="1:27" ht="18" customHeight="1">
      <c r="A477" s="67"/>
      <c r="B477" s="49">
        <f t="shared" si="36"/>
        <v>471</v>
      </c>
      <c r="C477" s="73" t="str">
        <f>"'"&amp;プロジェクトデータ!$C$4&amp;"'"</f>
        <v>'80001'</v>
      </c>
      <c r="D477" s="42" t="str">
        <f>"'"&amp;TRIM(No.4＿区画状況一覧!E474)&amp;"'"</f>
        <v>''</v>
      </c>
      <c r="E477" s="78" t="s">
        <v>448</v>
      </c>
      <c r="F477" s="74" t="s">
        <v>497</v>
      </c>
      <c r="G477" s="74" t="s">
        <v>497</v>
      </c>
      <c r="H477" s="79" t="str">
        <f>"'"&amp;IF(No.4＿区画状況一覧!K474="","",TRIM(No.4＿区画状況一覧!K474))&amp;"'"</f>
        <v>''</v>
      </c>
      <c r="I477" s="79" t="str">
        <f>"'"&amp;IF(No.4＿区画状況一覧!L474="","",TRIM(No.4＿区画状況一覧!L474))&amp;"'"</f>
        <v>''</v>
      </c>
      <c r="J477" s="79" t="str">
        <f>"'"&amp;IF(No.4＿区画状況一覧!I474="","",TRIM(No.4＿区画状況一覧!I474))&amp;"'"</f>
        <v>''</v>
      </c>
      <c r="K477" s="79" t="str">
        <f>"'"&amp;IF(No.4＿区画状況一覧!J474="","",TRIM(No.4＿区画状況一覧!J474))&amp;"'"</f>
        <v>''</v>
      </c>
      <c r="L477" s="42" t="str">
        <f>"'"&amp;IF(No.5＿契約者【データ】!AK473="",0,1)&amp;"'"</f>
        <v>'0'</v>
      </c>
      <c r="M477" s="78" t="str">
        <f>"'"&amp;IF(No.5＿契約者【データ】!AG473="","",IF(No.5＿契約者【データ】!E473=No.5＿契約者【データ】!AG473,"",No.5＿契約者【データ】!E473))&amp;"'"</f>
        <v>''</v>
      </c>
      <c r="N477" s="74" t="s">
        <v>497</v>
      </c>
      <c r="O477" s="49" t="str">
        <f t="shared" si="37"/>
        <v>'COMMON'</v>
      </c>
      <c r="P477" s="69" t="s">
        <v>449</v>
      </c>
      <c r="Q477" s="49" t="str">
        <f t="shared" si="38"/>
        <v>'COMMON'</v>
      </c>
      <c r="R477" s="49" t="str">
        <f t="shared" si="38"/>
        <v>'COMMON'</v>
      </c>
      <c r="S477" s="69" t="s">
        <v>449</v>
      </c>
      <c r="T477" s="49" t="str">
        <f t="shared" si="39"/>
        <v>'COMMON'</v>
      </c>
      <c r="U477" s="67"/>
      <c r="W477" s="70" t="str">
        <f t="shared" si="40"/>
        <v/>
      </c>
      <c r="X477" s="67"/>
      <c r="Y477" s="67"/>
      <c r="Z477" s="67"/>
      <c r="AA477" t="b">
        <f>INT(No.4＿区画状況一覧!E474)=INT(No.5＿契約者【データ】!E473)</f>
        <v>1</v>
      </c>
    </row>
    <row r="478" spans="1:27" ht="18" customHeight="1">
      <c r="A478" s="67"/>
      <c r="B478" s="49">
        <f t="shared" si="36"/>
        <v>472</v>
      </c>
      <c r="C478" s="73" t="str">
        <f>"'"&amp;プロジェクトデータ!$C$4&amp;"'"</f>
        <v>'80001'</v>
      </c>
      <c r="D478" s="42" t="str">
        <f>"'"&amp;TRIM(No.4＿区画状況一覧!E475)&amp;"'"</f>
        <v>''</v>
      </c>
      <c r="E478" s="78" t="s">
        <v>448</v>
      </c>
      <c r="F478" s="74" t="s">
        <v>497</v>
      </c>
      <c r="G478" s="74" t="s">
        <v>497</v>
      </c>
      <c r="H478" s="79" t="str">
        <f>"'"&amp;IF(No.4＿区画状況一覧!K475="","",TRIM(No.4＿区画状況一覧!K475))&amp;"'"</f>
        <v>''</v>
      </c>
      <c r="I478" s="79" t="str">
        <f>"'"&amp;IF(No.4＿区画状況一覧!L475="","",TRIM(No.4＿区画状況一覧!L475))&amp;"'"</f>
        <v>''</v>
      </c>
      <c r="J478" s="79" t="str">
        <f>"'"&amp;IF(No.4＿区画状況一覧!I475="","",TRIM(No.4＿区画状況一覧!I475))&amp;"'"</f>
        <v>''</v>
      </c>
      <c r="K478" s="79" t="str">
        <f>"'"&amp;IF(No.4＿区画状況一覧!J475="","",TRIM(No.4＿区画状況一覧!J475))&amp;"'"</f>
        <v>''</v>
      </c>
      <c r="L478" s="42" t="str">
        <f>"'"&amp;IF(No.5＿契約者【データ】!AK474="",0,1)&amp;"'"</f>
        <v>'0'</v>
      </c>
      <c r="M478" s="78" t="str">
        <f>"'"&amp;IF(No.5＿契約者【データ】!AG474="","",IF(No.5＿契約者【データ】!E474=No.5＿契約者【データ】!AG474,"",No.5＿契約者【データ】!E474))&amp;"'"</f>
        <v>''</v>
      </c>
      <c r="N478" s="74" t="s">
        <v>497</v>
      </c>
      <c r="O478" s="49" t="str">
        <f t="shared" si="37"/>
        <v>'COMMON'</v>
      </c>
      <c r="P478" s="69" t="s">
        <v>449</v>
      </c>
      <c r="Q478" s="49" t="str">
        <f t="shared" si="38"/>
        <v>'COMMON'</v>
      </c>
      <c r="R478" s="49" t="str">
        <f t="shared" si="38"/>
        <v>'COMMON'</v>
      </c>
      <c r="S478" s="69" t="s">
        <v>449</v>
      </c>
      <c r="T478" s="49" t="str">
        <f t="shared" si="39"/>
        <v>'COMMON'</v>
      </c>
      <c r="U478" s="67"/>
      <c r="W478" s="70" t="str">
        <f t="shared" si="40"/>
        <v/>
      </c>
      <c r="X478" s="67"/>
      <c r="Y478" s="67"/>
      <c r="Z478" s="67"/>
      <c r="AA478" t="b">
        <f>INT(No.4＿区画状況一覧!E475)=INT(No.5＿契約者【データ】!E474)</f>
        <v>1</v>
      </c>
    </row>
    <row r="479" spans="1:27" ht="18" customHeight="1">
      <c r="A479" s="67"/>
      <c r="B479" s="49">
        <f t="shared" si="36"/>
        <v>473</v>
      </c>
      <c r="C479" s="73" t="str">
        <f>"'"&amp;プロジェクトデータ!$C$4&amp;"'"</f>
        <v>'80001'</v>
      </c>
      <c r="D479" s="42" t="str">
        <f>"'"&amp;TRIM(No.4＿区画状況一覧!E476)&amp;"'"</f>
        <v>''</v>
      </c>
      <c r="E479" s="78" t="s">
        <v>448</v>
      </c>
      <c r="F479" s="74" t="s">
        <v>497</v>
      </c>
      <c r="G479" s="74" t="s">
        <v>497</v>
      </c>
      <c r="H479" s="79" t="str">
        <f>"'"&amp;IF(No.4＿区画状況一覧!K476="","",TRIM(No.4＿区画状況一覧!K476))&amp;"'"</f>
        <v>''</v>
      </c>
      <c r="I479" s="79" t="str">
        <f>"'"&amp;IF(No.4＿区画状況一覧!L476="","",TRIM(No.4＿区画状況一覧!L476))&amp;"'"</f>
        <v>''</v>
      </c>
      <c r="J479" s="79" t="str">
        <f>"'"&amp;IF(No.4＿区画状況一覧!I476="","",TRIM(No.4＿区画状況一覧!I476))&amp;"'"</f>
        <v>''</v>
      </c>
      <c r="K479" s="79" t="str">
        <f>"'"&amp;IF(No.4＿区画状況一覧!J476="","",TRIM(No.4＿区画状況一覧!J476))&amp;"'"</f>
        <v>''</v>
      </c>
      <c r="L479" s="42" t="str">
        <f>"'"&amp;IF(No.5＿契約者【データ】!AK475="",0,1)&amp;"'"</f>
        <v>'0'</v>
      </c>
      <c r="M479" s="78" t="str">
        <f>"'"&amp;IF(No.5＿契約者【データ】!AG475="","",IF(No.5＿契約者【データ】!E475=No.5＿契約者【データ】!AG475,"",No.5＿契約者【データ】!E475))&amp;"'"</f>
        <v>''</v>
      </c>
      <c r="N479" s="74" t="s">
        <v>497</v>
      </c>
      <c r="O479" s="49" t="str">
        <f t="shared" si="37"/>
        <v>'COMMON'</v>
      </c>
      <c r="P479" s="69" t="s">
        <v>449</v>
      </c>
      <c r="Q479" s="49" t="str">
        <f t="shared" si="38"/>
        <v>'COMMON'</v>
      </c>
      <c r="R479" s="49" t="str">
        <f t="shared" si="38"/>
        <v>'COMMON'</v>
      </c>
      <c r="S479" s="69" t="s">
        <v>449</v>
      </c>
      <c r="T479" s="49" t="str">
        <f t="shared" si="39"/>
        <v>'COMMON'</v>
      </c>
      <c r="U479" s="67"/>
      <c r="W479" s="70" t="str">
        <f t="shared" si="40"/>
        <v/>
      </c>
      <c r="X479" s="67"/>
      <c r="Y479" s="67"/>
      <c r="Z479" s="67"/>
      <c r="AA479" t="b">
        <f>INT(No.4＿区画状況一覧!E476)=INT(No.5＿契約者【データ】!E475)</f>
        <v>1</v>
      </c>
    </row>
    <row r="480" spans="1:27" ht="18" customHeight="1">
      <c r="A480" s="67"/>
      <c r="B480" s="49">
        <f t="shared" si="36"/>
        <v>474</v>
      </c>
      <c r="C480" s="73" t="str">
        <f>"'"&amp;プロジェクトデータ!$C$4&amp;"'"</f>
        <v>'80001'</v>
      </c>
      <c r="D480" s="42" t="str">
        <f>"'"&amp;TRIM(No.4＿区画状況一覧!E477)&amp;"'"</f>
        <v>''</v>
      </c>
      <c r="E480" s="78" t="s">
        <v>448</v>
      </c>
      <c r="F480" s="74" t="s">
        <v>497</v>
      </c>
      <c r="G480" s="74" t="s">
        <v>497</v>
      </c>
      <c r="H480" s="79" t="str">
        <f>"'"&amp;IF(No.4＿区画状況一覧!K477="","",TRIM(No.4＿区画状況一覧!K477))&amp;"'"</f>
        <v>''</v>
      </c>
      <c r="I480" s="79" t="str">
        <f>"'"&amp;IF(No.4＿区画状況一覧!L477="","",TRIM(No.4＿区画状況一覧!L477))&amp;"'"</f>
        <v>''</v>
      </c>
      <c r="J480" s="79" t="str">
        <f>"'"&amp;IF(No.4＿区画状況一覧!I477="","",TRIM(No.4＿区画状況一覧!I477))&amp;"'"</f>
        <v>''</v>
      </c>
      <c r="K480" s="79" t="str">
        <f>"'"&amp;IF(No.4＿区画状況一覧!J477="","",TRIM(No.4＿区画状況一覧!J477))&amp;"'"</f>
        <v>''</v>
      </c>
      <c r="L480" s="42" t="str">
        <f>"'"&amp;IF(No.5＿契約者【データ】!AK476="",0,1)&amp;"'"</f>
        <v>'0'</v>
      </c>
      <c r="M480" s="78" t="str">
        <f>"'"&amp;IF(No.5＿契約者【データ】!AG476="","",IF(No.5＿契約者【データ】!E476=No.5＿契約者【データ】!AG476,"",No.5＿契約者【データ】!E476))&amp;"'"</f>
        <v>''</v>
      </c>
      <c r="N480" s="74" t="s">
        <v>497</v>
      </c>
      <c r="O480" s="49" t="str">
        <f t="shared" si="37"/>
        <v>'COMMON'</v>
      </c>
      <c r="P480" s="69" t="s">
        <v>449</v>
      </c>
      <c r="Q480" s="49" t="str">
        <f t="shared" si="38"/>
        <v>'COMMON'</v>
      </c>
      <c r="R480" s="49" t="str">
        <f t="shared" si="38"/>
        <v>'COMMON'</v>
      </c>
      <c r="S480" s="69" t="s">
        <v>449</v>
      </c>
      <c r="T480" s="49" t="str">
        <f t="shared" si="39"/>
        <v>'COMMON'</v>
      </c>
      <c r="U480" s="67"/>
      <c r="W480" s="70" t="str">
        <f t="shared" si="40"/>
        <v/>
      </c>
      <c r="X480" s="67"/>
      <c r="Y480" s="67"/>
      <c r="Z480" s="67"/>
      <c r="AA480" t="b">
        <f>INT(No.4＿区画状況一覧!E477)=INT(No.5＿契約者【データ】!E476)</f>
        <v>1</v>
      </c>
    </row>
    <row r="481" spans="1:27" ht="18" customHeight="1">
      <c r="A481" s="67"/>
      <c r="B481" s="49">
        <f t="shared" si="36"/>
        <v>475</v>
      </c>
      <c r="C481" s="73" t="str">
        <f>"'"&amp;プロジェクトデータ!$C$4&amp;"'"</f>
        <v>'80001'</v>
      </c>
      <c r="D481" s="42" t="str">
        <f>"'"&amp;TRIM(No.4＿区画状況一覧!E478)&amp;"'"</f>
        <v>''</v>
      </c>
      <c r="E481" s="78" t="s">
        <v>448</v>
      </c>
      <c r="F481" s="74" t="s">
        <v>497</v>
      </c>
      <c r="G481" s="74" t="s">
        <v>497</v>
      </c>
      <c r="H481" s="79" t="str">
        <f>"'"&amp;IF(No.4＿区画状況一覧!K478="","",TRIM(No.4＿区画状況一覧!K478))&amp;"'"</f>
        <v>''</v>
      </c>
      <c r="I481" s="79" t="str">
        <f>"'"&amp;IF(No.4＿区画状況一覧!L478="","",TRIM(No.4＿区画状況一覧!L478))&amp;"'"</f>
        <v>''</v>
      </c>
      <c r="J481" s="79" t="str">
        <f>"'"&amp;IF(No.4＿区画状況一覧!I478="","",TRIM(No.4＿区画状況一覧!I478))&amp;"'"</f>
        <v>''</v>
      </c>
      <c r="K481" s="79" t="str">
        <f>"'"&amp;IF(No.4＿区画状況一覧!J478="","",TRIM(No.4＿区画状況一覧!J478))&amp;"'"</f>
        <v>''</v>
      </c>
      <c r="L481" s="42" t="str">
        <f>"'"&amp;IF(No.5＿契約者【データ】!AK477="",0,1)&amp;"'"</f>
        <v>'0'</v>
      </c>
      <c r="M481" s="78" t="str">
        <f>"'"&amp;IF(No.5＿契約者【データ】!AG477="","",IF(No.5＿契約者【データ】!E477=No.5＿契約者【データ】!AG477,"",No.5＿契約者【データ】!E477))&amp;"'"</f>
        <v>''</v>
      </c>
      <c r="N481" s="74" t="s">
        <v>497</v>
      </c>
      <c r="O481" s="49" t="str">
        <f t="shared" si="37"/>
        <v>'COMMON'</v>
      </c>
      <c r="P481" s="69" t="s">
        <v>449</v>
      </c>
      <c r="Q481" s="49" t="str">
        <f t="shared" si="38"/>
        <v>'COMMON'</v>
      </c>
      <c r="R481" s="49" t="str">
        <f t="shared" si="38"/>
        <v>'COMMON'</v>
      </c>
      <c r="S481" s="69" t="s">
        <v>449</v>
      </c>
      <c r="T481" s="49" t="str">
        <f t="shared" si="39"/>
        <v>'COMMON'</v>
      </c>
      <c r="U481" s="67"/>
      <c r="W481" s="70" t="str">
        <f t="shared" si="40"/>
        <v/>
      </c>
      <c r="X481" s="67"/>
      <c r="Y481" s="67"/>
      <c r="Z481" s="67"/>
      <c r="AA481" t="b">
        <f>INT(No.4＿区画状況一覧!E478)=INT(No.5＿契約者【データ】!E477)</f>
        <v>1</v>
      </c>
    </row>
    <row r="482" spans="1:27" ht="18" customHeight="1">
      <c r="A482" s="67"/>
      <c r="B482" s="49">
        <f t="shared" si="36"/>
        <v>476</v>
      </c>
      <c r="C482" s="73" t="str">
        <f>"'"&amp;プロジェクトデータ!$C$4&amp;"'"</f>
        <v>'80001'</v>
      </c>
      <c r="D482" s="42" t="str">
        <f>"'"&amp;TRIM(No.4＿区画状況一覧!E479)&amp;"'"</f>
        <v>''</v>
      </c>
      <c r="E482" s="78" t="s">
        <v>448</v>
      </c>
      <c r="F482" s="74" t="s">
        <v>497</v>
      </c>
      <c r="G482" s="74" t="s">
        <v>497</v>
      </c>
      <c r="H482" s="79" t="str">
        <f>"'"&amp;IF(No.4＿区画状況一覧!K479="","",TRIM(No.4＿区画状況一覧!K479))&amp;"'"</f>
        <v>''</v>
      </c>
      <c r="I482" s="79" t="str">
        <f>"'"&amp;IF(No.4＿区画状況一覧!L479="","",TRIM(No.4＿区画状況一覧!L479))&amp;"'"</f>
        <v>''</v>
      </c>
      <c r="J482" s="79" t="str">
        <f>"'"&amp;IF(No.4＿区画状況一覧!I479="","",TRIM(No.4＿区画状況一覧!I479))&amp;"'"</f>
        <v>''</v>
      </c>
      <c r="K482" s="79" t="str">
        <f>"'"&amp;IF(No.4＿区画状況一覧!J479="","",TRIM(No.4＿区画状況一覧!J479))&amp;"'"</f>
        <v>''</v>
      </c>
      <c r="L482" s="42" t="str">
        <f>"'"&amp;IF(No.5＿契約者【データ】!AK478="",0,1)&amp;"'"</f>
        <v>'0'</v>
      </c>
      <c r="M482" s="78" t="str">
        <f>"'"&amp;IF(No.5＿契約者【データ】!AG478="","",IF(No.5＿契約者【データ】!E478=No.5＿契約者【データ】!AG478,"",No.5＿契約者【データ】!E478))&amp;"'"</f>
        <v>''</v>
      </c>
      <c r="N482" s="74" t="s">
        <v>497</v>
      </c>
      <c r="O482" s="49" t="str">
        <f t="shared" si="37"/>
        <v>'COMMON'</v>
      </c>
      <c r="P482" s="69" t="s">
        <v>449</v>
      </c>
      <c r="Q482" s="49" t="str">
        <f t="shared" si="38"/>
        <v>'COMMON'</v>
      </c>
      <c r="R482" s="49" t="str">
        <f t="shared" si="38"/>
        <v>'COMMON'</v>
      </c>
      <c r="S482" s="69" t="s">
        <v>449</v>
      </c>
      <c r="T482" s="49" t="str">
        <f t="shared" si="39"/>
        <v>'COMMON'</v>
      </c>
      <c r="U482" s="67"/>
      <c r="W482" s="70" t="str">
        <f t="shared" si="40"/>
        <v/>
      </c>
      <c r="X482" s="67"/>
      <c r="Y482" s="67"/>
      <c r="Z482" s="67"/>
      <c r="AA482" t="b">
        <f>INT(No.4＿区画状況一覧!E479)=INT(No.5＿契約者【データ】!E478)</f>
        <v>1</v>
      </c>
    </row>
    <row r="483" spans="1:27" ht="18" customHeight="1">
      <c r="A483" s="67"/>
      <c r="B483" s="49">
        <f t="shared" si="36"/>
        <v>477</v>
      </c>
      <c r="C483" s="73" t="str">
        <f>"'"&amp;プロジェクトデータ!$C$4&amp;"'"</f>
        <v>'80001'</v>
      </c>
      <c r="D483" s="42" t="str">
        <f>"'"&amp;TRIM(No.4＿区画状況一覧!E480)&amp;"'"</f>
        <v>''</v>
      </c>
      <c r="E483" s="78" t="s">
        <v>448</v>
      </c>
      <c r="F483" s="74" t="s">
        <v>497</v>
      </c>
      <c r="G483" s="74" t="s">
        <v>497</v>
      </c>
      <c r="H483" s="79" t="str">
        <f>"'"&amp;IF(No.4＿区画状況一覧!K480="","",TRIM(No.4＿区画状況一覧!K480))&amp;"'"</f>
        <v>''</v>
      </c>
      <c r="I483" s="79" t="str">
        <f>"'"&amp;IF(No.4＿区画状況一覧!L480="","",TRIM(No.4＿区画状況一覧!L480))&amp;"'"</f>
        <v>''</v>
      </c>
      <c r="J483" s="79" t="str">
        <f>"'"&amp;IF(No.4＿区画状況一覧!I480="","",TRIM(No.4＿区画状況一覧!I480))&amp;"'"</f>
        <v>''</v>
      </c>
      <c r="K483" s="79" t="str">
        <f>"'"&amp;IF(No.4＿区画状況一覧!J480="","",TRIM(No.4＿区画状況一覧!J480))&amp;"'"</f>
        <v>''</v>
      </c>
      <c r="L483" s="42" t="str">
        <f>"'"&amp;IF(No.5＿契約者【データ】!AK479="",0,1)&amp;"'"</f>
        <v>'0'</v>
      </c>
      <c r="M483" s="78" t="str">
        <f>"'"&amp;IF(No.5＿契約者【データ】!AG479="","",IF(No.5＿契約者【データ】!E479=No.5＿契約者【データ】!AG479,"",No.5＿契約者【データ】!E479))&amp;"'"</f>
        <v>''</v>
      </c>
      <c r="N483" s="74" t="s">
        <v>497</v>
      </c>
      <c r="O483" s="49" t="str">
        <f t="shared" si="37"/>
        <v>'COMMON'</v>
      </c>
      <c r="P483" s="69" t="s">
        <v>449</v>
      </c>
      <c r="Q483" s="49" t="str">
        <f t="shared" si="38"/>
        <v>'COMMON'</v>
      </c>
      <c r="R483" s="49" t="str">
        <f t="shared" si="38"/>
        <v>'COMMON'</v>
      </c>
      <c r="S483" s="69" t="s">
        <v>449</v>
      </c>
      <c r="T483" s="49" t="str">
        <f t="shared" si="39"/>
        <v>'COMMON'</v>
      </c>
      <c r="U483" s="67"/>
      <c r="W483" s="70" t="str">
        <f t="shared" si="40"/>
        <v/>
      </c>
      <c r="X483" s="67"/>
      <c r="Y483" s="67"/>
      <c r="Z483" s="67"/>
      <c r="AA483" t="b">
        <f>INT(No.4＿区画状況一覧!E480)=INT(No.5＿契約者【データ】!E479)</f>
        <v>1</v>
      </c>
    </row>
    <row r="484" spans="1:27" ht="18" customHeight="1">
      <c r="A484" s="67"/>
      <c r="B484" s="49">
        <f t="shared" si="36"/>
        <v>478</v>
      </c>
      <c r="C484" s="73" t="str">
        <f>"'"&amp;プロジェクトデータ!$C$4&amp;"'"</f>
        <v>'80001'</v>
      </c>
      <c r="D484" s="42" t="str">
        <f>"'"&amp;TRIM(No.4＿区画状況一覧!E481)&amp;"'"</f>
        <v>''</v>
      </c>
      <c r="E484" s="78" t="s">
        <v>448</v>
      </c>
      <c r="F484" s="74" t="s">
        <v>497</v>
      </c>
      <c r="G484" s="74" t="s">
        <v>497</v>
      </c>
      <c r="H484" s="79" t="str">
        <f>"'"&amp;IF(No.4＿区画状況一覧!K481="","",TRIM(No.4＿区画状況一覧!K481))&amp;"'"</f>
        <v>''</v>
      </c>
      <c r="I484" s="79" t="str">
        <f>"'"&amp;IF(No.4＿区画状況一覧!L481="","",TRIM(No.4＿区画状況一覧!L481))&amp;"'"</f>
        <v>''</v>
      </c>
      <c r="J484" s="79" t="str">
        <f>"'"&amp;IF(No.4＿区画状況一覧!I481="","",TRIM(No.4＿区画状況一覧!I481))&amp;"'"</f>
        <v>''</v>
      </c>
      <c r="K484" s="79" t="str">
        <f>"'"&amp;IF(No.4＿区画状況一覧!J481="","",TRIM(No.4＿区画状況一覧!J481))&amp;"'"</f>
        <v>''</v>
      </c>
      <c r="L484" s="42" t="str">
        <f>"'"&amp;IF(No.5＿契約者【データ】!AK480="",0,1)&amp;"'"</f>
        <v>'0'</v>
      </c>
      <c r="M484" s="78" t="str">
        <f>"'"&amp;IF(No.5＿契約者【データ】!AG480="","",IF(No.5＿契約者【データ】!E480=No.5＿契約者【データ】!AG480,"",No.5＿契約者【データ】!E480))&amp;"'"</f>
        <v>''</v>
      </c>
      <c r="N484" s="74" t="s">
        <v>497</v>
      </c>
      <c r="O484" s="49" t="str">
        <f t="shared" si="37"/>
        <v>'COMMON'</v>
      </c>
      <c r="P484" s="69" t="s">
        <v>449</v>
      </c>
      <c r="Q484" s="49" t="str">
        <f t="shared" si="38"/>
        <v>'COMMON'</v>
      </c>
      <c r="R484" s="49" t="str">
        <f t="shared" si="38"/>
        <v>'COMMON'</v>
      </c>
      <c r="S484" s="69" t="s">
        <v>449</v>
      </c>
      <c r="T484" s="49" t="str">
        <f t="shared" si="39"/>
        <v>'COMMON'</v>
      </c>
      <c r="U484" s="67"/>
      <c r="W484" s="70" t="str">
        <f t="shared" si="40"/>
        <v/>
      </c>
      <c r="X484" s="67"/>
      <c r="Y484" s="67"/>
      <c r="Z484" s="67"/>
      <c r="AA484" t="b">
        <f>INT(No.4＿区画状況一覧!E481)=INT(No.5＿契約者【データ】!E480)</f>
        <v>1</v>
      </c>
    </row>
    <row r="485" spans="1:27" ht="18" customHeight="1">
      <c r="A485" s="67"/>
      <c r="B485" s="49">
        <f t="shared" si="36"/>
        <v>479</v>
      </c>
      <c r="C485" s="73" t="str">
        <f>"'"&amp;プロジェクトデータ!$C$4&amp;"'"</f>
        <v>'80001'</v>
      </c>
      <c r="D485" s="42" t="str">
        <f>"'"&amp;TRIM(No.4＿区画状況一覧!E482)&amp;"'"</f>
        <v>''</v>
      </c>
      <c r="E485" s="78" t="s">
        <v>448</v>
      </c>
      <c r="F485" s="74" t="s">
        <v>497</v>
      </c>
      <c r="G485" s="74" t="s">
        <v>497</v>
      </c>
      <c r="H485" s="79" t="str">
        <f>"'"&amp;IF(No.4＿区画状況一覧!K482="","",TRIM(No.4＿区画状況一覧!K482))&amp;"'"</f>
        <v>''</v>
      </c>
      <c r="I485" s="79" t="str">
        <f>"'"&amp;IF(No.4＿区画状況一覧!L482="","",TRIM(No.4＿区画状況一覧!L482))&amp;"'"</f>
        <v>''</v>
      </c>
      <c r="J485" s="79" t="str">
        <f>"'"&amp;IF(No.4＿区画状況一覧!I482="","",TRIM(No.4＿区画状況一覧!I482))&amp;"'"</f>
        <v>''</v>
      </c>
      <c r="K485" s="79" t="str">
        <f>"'"&amp;IF(No.4＿区画状況一覧!J482="","",TRIM(No.4＿区画状況一覧!J482))&amp;"'"</f>
        <v>''</v>
      </c>
      <c r="L485" s="42" t="str">
        <f>"'"&amp;IF(No.5＿契約者【データ】!AK481="",0,1)&amp;"'"</f>
        <v>'0'</v>
      </c>
      <c r="M485" s="78" t="str">
        <f>"'"&amp;IF(No.5＿契約者【データ】!AG481="","",IF(No.5＿契約者【データ】!E481=No.5＿契約者【データ】!AG481,"",No.5＿契約者【データ】!E481))&amp;"'"</f>
        <v>''</v>
      </c>
      <c r="N485" s="74" t="s">
        <v>497</v>
      </c>
      <c r="O485" s="49" t="str">
        <f t="shared" si="37"/>
        <v>'COMMON'</v>
      </c>
      <c r="P485" s="69" t="s">
        <v>449</v>
      </c>
      <c r="Q485" s="49" t="str">
        <f t="shared" si="38"/>
        <v>'COMMON'</v>
      </c>
      <c r="R485" s="49" t="str">
        <f t="shared" si="38"/>
        <v>'COMMON'</v>
      </c>
      <c r="S485" s="69" t="s">
        <v>449</v>
      </c>
      <c r="T485" s="49" t="str">
        <f t="shared" si="39"/>
        <v>'COMMON'</v>
      </c>
      <c r="U485" s="67"/>
      <c r="W485" s="70" t="str">
        <f t="shared" si="40"/>
        <v/>
      </c>
      <c r="X485" s="67"/>
      <c r="Y485" s="67"/>
      <c r="Z485" s="67"/>
      <c r="AA485" t="b">
        <f>INT(No.4＿区画状況一覧!E482)=INT(No.5＿契約者【データ】!E481)</f>
        <v>1</v>
      </c>
    </row>
    <row r="486" spans="1:27" ht="18" customHeight="1">
      <c r="A486" s="67"/>
      <c r="B486" s="49">
        <f t="shared" si="36"/>
        <v>480</v>
      </c>
      <c r="C486" s="73" t="str">
        <f>"'"&amp;プロジェクトデータ!$C$4&amp;"'"</f>
        <v>'80001'</v>
      </c>
      <c r="D486" s="42" t="str">
        <f>"'"&amp;TRIM(No.4＿区画状況一覧!E483)&amp;"'"</f>
        <v>''</v>
      </c>
      <c r="E486" s="78" t="s">
        <v>448</v>
      </c>
      <c r="F486" s="74" t="s">
        <v>497</v>
      </c>
      <c r="G486" s="74" t="s">
        <v>497</v>
      </c>
      <c r="H486" s="79" t="str">
        <f>"'"&amp;IF(No.4＿区画状況一覧!K483="","",TRIM(No.4＿区画状況一覧!K483))&amp;"'"</f>
        <v>''</v>
      </c>
      <c r="I486" s="79" t="str">
        <f>"'"&amp;IF(No.4＿区画状況一覧!L483="","",TRIM(No.4＿区画状況一覧!L483))&amp;"'"</f>
        <v>''</v>
      </c>
      <c r="J486" s="79" t="str">
        <f>"'"&amp;IF(No.4＿区画状況一覧!I483="","",TRIM(No.4＿区画状況一覧!I483))&amp;"'"</f>
        <v>''</v>
      </c>
      <c r="K486" s="79" t="str">
        <f>"'"&amp;IF(No.4＿区画状況一覧!J483="","",TRIM(No.4＿区画状況一覧!J483))&amp;"'"</f>
        <v>''</v>
      </c>
      <c r="L486" s="42" t="str">
        <f>"'"&amp;IF(No.5＿契約者【データ】!AK482="",0,1)&amp;"'"</f>
        <v>'0'</v>
      </c>
      <c r="M486" s="78" t="str">
        <f>"'"&amp;IF(No.5＿契約者【データ】!AG482="","",IF(No.5＿契約者【データ】!E482=No.5＿契約者【データ】!AG482,"",No.5＿契約者【データ】!E482))&amp;"'"</f>
        <v>''</v>
      </c>
      <c r="N486" s="74" t="s">
        <v>497</v>
      </c>
      <c r="O486" s="49" t="str">
        <f t="shared" si="37"/>
        <v>'COMMON'</v>
      </c>
      <c r="P486" s="69" t="s">
        <v>449</v>
      </c>
      <c r="Q486" s="49" t="str">
        <f t="shared" si="38"/>
        <v>'COMMON'</v>
      </c>
      <c r="R486" s="49" t="str">
        <f t="shared" si="38"/>
        <v>'COMMON'</v>
      </c>
      <c r="S486" s="69" t="s">
        <v>449</v>
      </c>
      <c r="T486" s="49" t="str">
        <f t="shared" si="39"/>
        <v>'COMMON'</v>
      </c>
      <c r="U486" s="67"/>
      <c r="W486" s="70" t="str">
        <f t="shared" si="40"/>
        <v/>
      </c>
      <c r="X486" s="67"/>
      <c r="Y486" s="67"/>
      <c r="Z486" s="67"/>
      <c r="AA486" t="b">
        <f>INT(No.4＿区画状況一覧!E483)=INT(No.5＿契約者【データ】!E482)</f>
        <v>1</v>
      </c>
    </row>
    <row r="487" spans="1:27" ht="18" customHeight="1">
      <c r="A487" s="67"/>
      <c r="B487" s="49">
        <f t="shared" si="36"/>
        <v>481</v>
      </c>
      <c r="C487" s="73" t="str">
        <f>"'"&amp;プロジェクトデータ!$C$4&amp;"'"</f>
        <v>'80001'</v>
      </c>
      <c r="D487" s="42" t="str">
        <f>"'"&amp;TRIM(No.4＿区画状況一覧!E484)&amp;"'"</f>
        <v>''</v>
      </c>
      <c r="E487" s="78" t="s">
        <v>448</v>
      </c>
      <c r="F487" s="74" t="s">
        <v>497</v>
      </c>
      <c r="G487" s="74" t="s">
        <v>497</v>
      </c>
      <c r="H487" s="79" t="str">
        <f>"'"&amp;IF(No.4＿区画状況一覧!K484="","",TRIM(No.4＿区画状況一覧!K484))&amp;"'"</f>
        <v>''</v>
      </c>
      <c r="I487" s="79" t="str">
        <f>"'"&amp;IF(No.4＿区画状況一覧!L484="","",TRIM(No.4＿区画状況一覧!L484))&amp;"'"</f>
        <v>''</v>
      </c>
      <c r="J487" s="79" t="str">
        <f>"'"&amp;IF(No.4＿区画状況一覧!I484="","",TRIM(No.4＿区画状況一覧!I484))&amp;"'"</f>
        <v>''</v>
      </c>
      <c r="K487" s="79" t="str">
        <f>"'"&amp;IF(No.4＿区画状況一覧!J484="","",TRIM(No.4＿区画状況一覧!J484))&amp;"'"</f>
        <v>''</v>
      </c>
      <c r="L487" s="42" t="str">
        <f>"'"&amp;IF(No.5＿契約者【データ】!AK483="",0,1)&amp;"'"</f>
        <v>'0'</v>
      </c>
      <c r="M487" s="78" t="str">
        <f>"'"&amp;IF(No.5＿契約者【データ】!AG483="","",IF(No.5＿契約者【データ】!E483=No.5＿契約者【データ】!AG483,"",No.5＿契約者【データ】!E483))&amp;"'"</f>
        <v>''</v>
      </c>
      <c r="N487" s="74" t="s">
        <v>497</v>
      </c>
      <c r="O487" s="49" t="str">
        <f t="shared" si="37"/>
        <v>'COMMON'</v>
      </c>
      <c r="P487" s="69" t="s">
        <v>449</v>
      </c>
      <c r="Q487" s="49" t="str">
        <f t="shared" si="38"/>
        <v>'COMMON'</v>
      </c>
      <c r="R487" s="49" t="str">
        <f t="shared" si="38"/>
        <v>'COMMON'</v>
      </c>
      <c r="S487" s="69" t="s">
        <v>449</v>
      </c>
      <c r="T487" s="49" t="str">
        <f t="shared" si="39"/>
        <v>'COMMON'</v>
      </c>
      <c r="U487" s="67"/>
      <c r="W487" s="70" t="str">
        <f t="shared" si="40"/>
        <v/>
      </c>
      <c r="X487" s="67"/>
      <c r="Y487" s="67"/>
      <c r="Z487" s="67"/>
      <c r="AA487" t="b">
        <f>INT(No.4＿区画状況一覧!E484)=INT(No.5＿契約者【データ】!E483)</f>
        <v>1</v>
      </c>
    </row>
    <row r="488" spans="1:27" ht="18" customHeight="1">
      <c r="A488" s="67"/>
      <c r="B488" s="49">
        <f t="shared" si="36"/>
        <v>482</v>
      </c>
      <c r="C488" s="73" t="str">
        <f>"'"&amp;プロジェクトデータ!$C$4&amp;"'"</f>
        <v>'80001'</v>
      </c>
      <c r="D488" s="42" t="str">
        <f>"'"&amp;TRIM(No.4＿区画状況一覧!E485)&amp;"'"</f>
        <v>''</v>
      </c>
      <c r="E488" s="78" t="s">
        <v>448</v>
      </c>
      <c r="F488" s="74" t="s">
        <v>497</v>
      </c>
      <c r="G488" s="74" t="s">
        <v>497</v>
      </c>
      <c r="H488" s="79" t="str">
        <f>"'"&amp;IF(No.4＿区画状況一覧!K485="","",TRIM(No.4＿区画状況一覧!K485))&amp;"'"</f>
        <v>''</v>
      </c>
      <c r="I488" s="79" t="str">
        <f>"'"&amp;IF(No.4＿区画状況一覧!L485="","",TRIM(No.4＿区画状況一覧!L485))&amp;"'"</f>
        <v>''</v>
      </c>
      <c r="J488" s="79" t="str">
        <f>"'"&amp;IF(No.4＿区画状況一覧!I485="","",TRIM(No.4＿区画状況一覧!I485))&amp;"'"</f>
        <v>''</v>
      </c>
      <c r="K488" s="79" t="str">
        <f>"'"&amp;IF(No.4＿区画状況一覧!J485="","",TRIM(No.4＿区画状況一覧!J485))&amp;"'"</f>
        <v>''</v>
      </c>
      <c r="L488" s="42" t="str">
        <f>"'"&amp;IF(No.5＿契約者【データ】!AK484="",0,1)&amp;"'"</f>
        <v>'0'</v>
      </c>
      <c r="M488" s="78" t="str">
        <f>"'"&amp;IF(No.5＿契約者【データ】!AG484="","",IF(No.5＿契約者【データ】!E484=No.5＿契約者【データ】!AG484,"",No.5＿契約者【データ】!E484))&amp;"'"</f>
        <v>''</v>
      </c>
      <c r="N488" s="74" t="s">
        <v>497</v>
      </c>
      <c r="O488" s="49" t="str">
        <f t="shared" si="37"/>
        <v>'COMMON'</v>
      </c>
      <c r="P488" s="69" t="s">
        <v>449</v>
      </c>
      <c r="Q488" s="49" t="str">
        <f t="shared" si="38"/>
        <v>'COMMON'</v>
      </c>
      <c r="R488" s="49" t="str">
        <f t="shared" si="38"/>
        <v>'COMMON'</v>
      </c>
      <c r="S488" s="69" t="s">
        <v>449</v>
      </c>
      <c r="T488" s="49" t="str">
        <f t="shared" si="39"/>
        <v>'COMMON'</v>
      </c>
      <c r="U488" s="67"/>
      <c r="W488" s="70" t="str">
        <f t="shared" si="40"/>
        <v/>
      </c>
      <c r="X488" s="67"/>
      <c r="Y488" s="67"/>
      <c r="Z488" s="67"/>
      <c r="AA488" t="b">
        <f>INT(No.4＿区画状況一覧!E485)=INT(No.5＿契約者【データ】!E484)</f>
        <v>1</v>
      </c>
    </row>
    <row r="489" spans="1:27" ht="18" customHeight="1">
      <c r="A489" s="67"/>
      <c r="B489" s="49">
        <f t="shared" si="36"/>
        <v>483</v>
      </c>
      <c r="C489" s="73" t="str">
        <f>"'"&amp;プロジェクトデータ!$C$4&amp;"'"</f>
        <v>'80001'</v>
      </c>
      <c r="D489" s="42" t="str">
        <f>"'"&amp;TRIM(No.4＿区画状況一覧!E486)&amp;"'"</f>
        <v>''</v>
      </c>
      <c r="E489" s="78" t="s">
        <v>448</v>
      </c>
      <c r="F489" s="74" t="s">
        <v>497</v>
      </c>
      <c r="G489" s="74" t="s">
        <v>497</v>
      </c>
      <c r="H489" s="79" t="str">
        <f>"'"&amp;IF(No.4＿区画状況一覧!K486="","",TRIM(No.4＿区画状況一覧!K486))&amp;"'"</f>
        <v>''</v>
      </c>
      <c r="I489" s="79" t="str">
        <f>"'"&amp;IF(No.4＿区画状況一覧!L486="","",TRIM(No.4＿区画状況一覧!L486))&amp;"'"</f>
        <v>''</v>
      </c>
      <c r="J489" s="79" t="str">
        <f>"'"&amp;IF(No.4＿区画状況一覧!I486="","",TRIM(No.4＿区画状況一覧!I486))&amp;"'"</f>
        <v>''</v>
      </c>
      <c r="K489" s="79" t="str">
        <f>"'"&amp;IF(No.4＿区画状況一覧!J486="","",TRIM(No.4＿区画状況一覧!J486))&amp;"'"</f>
        <v>''</v>
      </c>
      <c r="L489" s="42" t="str">
        <f>"'"&amp;IF(No.5＿契約者【データ】!AK485="",0,1)&amp;"'"</f>
        <v>'0'</v>
      </c>
      <c r="M489" s="78" t="str">
        <f>"'"&amp;IF(No.5＿契約者【データ】!AG485="","",IF(No.5＿契約者【データ】!E485=No.5＿契約者【データ】!AG485,"",No.5＿契約者【データ】!E485))&amp;"'"</f>
        <v>''</v>
      </c>
      <c r="N489" s="74" t="s">
        <v>497</v>
      </c>
      <c r="O489" s="49" t="str">
        <f t="shared" si="37"/>
        <v>'COMMON'</v>
      </c>
      <c r="P489" s="69" t="s">
        <v>449</v>
      </c>
      <c r="Q489" s="49" t="str">
        <f t="shared" si="38"/>
        <v>'COMMON'</v>
      </c>
      <c r="R489" s="49" t="str">
        <f t="shared" si="38"/>
        <v>'COMMON'</v>
      </c>
      <c r="S489" s="69" t="s">
        <v>449</v>
      </c>
      <c r="T489" s="49" t="str">
        <f t="shared" si="39"/>
        <v>'COMMON'</v>
      </c>
      <c r="U489" s="67"/>
      <c r="W489" s="70" t="str">
        <f t="shared" si="40"/>
        <v/>
      </c>
      <c r="X489" s="67"/>
      <c r="Y489" s="67"/>
      <c r="Z489" s="67"/>
      <c r="AA489" t="b">
        <f>INT(No.4＿区画状況一覧!E486)=INT(No.5＿契約者【データ】!E485)</f>
        <v>1</v>
      </c>
    </row>
    <row r="490" spans="1:27" ht="18" customHeight="1">
      <c r="A490" s="67"/>
      <c r="B490" s="49">
        <f t="shared" si="36"/>
        <v>484</v>
      </c>
      <c r="C490" s="73" t="str">
        <f>"'"&amp;プロジェクトデータ!$C$4&amp;"'"</f>
        <v>'80001'</v>
      </c>
      <c r="D490" s="42" t="str">
        <f>"'"&amp;TRIM(No.4＿区画状況一覧!E487)&amp;"'"</f>
        <v>''</v>
      </c>
      <c r="E490" s="78" t="s">
        <v>448</v>
      </c>
      <c r="F490" s="74" t="s">
        <v>497</v>
      </c>
      <c r="G490" s="74" t="s">
        <v>497</v>
      </c>
      <c r="H490" s="79" t="str">
        <f>"'"&amp;IF(No.4＿区画状況一覧!K487="","",TRIM(No.4＿区画状況一覧!K487))&amp;"'"</f>
        <v>''</v>
      </c>
      <c r="I490" s="79" t="str">
        <f>"'"&amp;IF(No.4＿区画状況一覧!L487="","",TRIM(No.4＿区画状況一覧!L487))&amp;"'"</f>
        <v>''</v>
      </c>
      <c r="J490" s="79" t="str">
        <f>"'"&amp;IF(No.4＿区画状況一覧!I487="","",TRIM(No.4＿区画状況一覧!I487))&amp;"'"</f>
        <v>''</v>
      </c>
      <c r="K490" s="79" t="str">
        <f>"'"&amp;IF(No.4＿区画状況一覧!J487="","",TRIM(No.4＿区画状況一覧!J487))&amp;"'"</f>
        <v>''</v>
      </c>
      <c r="L490" s="42" t="str">
        <f>"'"&amp;IF(No.5＿契約者【データ】!AK486="",0,1)&amp;"'"</f>
        <v>'0'</v>
      </c>
      <c r="M490" s="78" t="str">
        <f>"'"&amp;IF(No.5＿契約者【データ】!AG486="","",IF(No.5＿契約者【データ】!E486=No.5＿契約者【データ】!AG486,"",No.5＿契約者【データ】!E486))&amp;"'"</f>
        <v>''</v>
      </c>
      <c r="N490" s="74" t="s">
        <v>497</v>
      </c>
      <c r="O490" s="49" t="str">
        <f t="shared" si="37"/>
        <v>'COMMON'</v>
      </c>
      <c r="P490" s="69" t="s">
        <v>449</v>
      </c>
      <c r="Q490" s="49" t="str">
        <f t="shared" si="38"/>
        <v>'COMMON'</v>
      </c>
      <c r="R490" s="49" t="str">
        <f t="shared" si="38"/>
        <v>'COMMON'</v>
      </c>
      <c r="S490" s="69" t="s">
        <v>449</v>
      </c>
      <c r="T490" s="49" t="str">
        <f t="shared" si="39"/>
        <v>'COMMON'</v>
      </c>
      <c r="U490" s="67"/>
      <c r="W490" s="70" t="str">
        <f t="shared" si="40"/>
        <v/>
      </c>
      <c r="X490" s="67"/>
      <c r="Y490" s="67"/>
      <c r="Z490" s="67"/>
      <c r="AA490" t="b">
        <f>INT(No.4＿区画状況一覧!E487)=INT(No.5＿契約者【データ】!E486)</f>
        <v>1</v>
      </c>
    </row>
    <row r="491" spans="1:27" ht="18" customHeight="1">
      <c r="A491" s="67"/>
      <c r="B491" s="49">
        <f t="shared" si="36"/>
        <v>485</v>
      </c>
      <c r="C491" s="73" t="str">
        <f>"'"&amp;プロジェクトデータ!$C$4&amp;"'"</f>
        <v>'80001'</v>
      </c>
      <c r="D491" s="42" t="str">
        <f>"'"&amp;TRIM(No.4＿区画状況一覧!E488)&amp;"'"</f>
        <v>''</v>
      </c>
      <c r="E491" s="78" t="s">
        <v>448</v>
      </c>
      <c r="F491" s="74" t="s">
        <v>497</v>
      </c>
      <c r="G491" s="74" t="s">
        <v>497</v>
      </c>
      <c r="H491" s="79" t="str">
        <f>"'"&amp;IF(No.4＿区画状況一覧!K488="","",TRIM(No.4＿区画状況一覧!K488))&amp;"'"</f>
        <v>''</v>
      </c>
      <c r="I491" s="79" t="str">
        <f>"'"&amp;IF(No.4＿区画状況一覧!L488="","",TRIM(No.4＿区画状況一覧!L488))&amp;"'"</f>
        <v>''</v>
      </c>
      <c r="J491" s="79" t="str">
        <f>"'"&amp;IF(No.4＿区画状況一覧!I488="","",TRIM(No.4＿区画状況一覧!I488))&amp;"'"</f>
        <v>''</v>
      </c>
      <c r="K491" s="79" t="str">
        <f>"'"&amp;IF(No.4＿区画状況一覧!J488="","",TRIM(No.4＿区画状況一覧!J488))&amp;"'"</f>
        <v>''</v>
      </c>
      <c r="L491" s="42" t="str">
        <f>"'"&amp;IF(No.5＿契約者【データ】!AK487="",0,1)&amp;"'"</f>
        <v>'0'</v>
      </c>
      <c r="M491" s="78" t="str">
        <f>"'"&amp;IF(No.5＿契約者【データ】!AG487="","",IF(No.5＿契約者【データ】!E487=No.5＿契約者【データ】!AG487,"",No.5＿契約者【データ】!E487))&amp;"'"</f>
        <v>''</v>
      </c>
      <c r="N491" s="74" t="s">
        <v>497</v>
      </c>
      <c r="O491" s="49" t="str">
        <f t="shared" si="37"/>
        <v>'COMMON'</v>
      </c>
      <c r="P491" s="69" t="s">
        <v>449</v>
      </c>
      <c r="Q491" s="49" t="str">
        <f t="shared" si="38"/>
        <v>'COMMON'</v>
      </c>
      <c r="R491" s="49" t="str">
        <f t="shared" si="38"/>
        <v>'COMMON'</v>
      </c>
      <c r="S491" s="69" t="s">
        <v>449</v>
      </c>
      <c r="T491" s="49" t="str">
        <f t="shared" si="39"/>
        <v>'COMMON'</v>
      </c>
      <c r="U491" s="67"/>
      <c r="W491" s="70" t="str">
        <f t="shared" si="40"/>
        <v/>
      </c>
      <c r="X491" s="67"/>
      <c r="Y491" s="67"/>
      <c r="Z491" s="67"/>
      <c r="AA491" t="b">
        <f>INT(No.4＿区画状況一覧!E488)=INT(No.5＿契約者【データ】!E487)</f>
        <v>1</v>
      </c>
    </row>
    <row r="492" spans="1:27" ht="18" customHeight="1">
      <c r="A492" s="67"/>
      <c r="B492" s="49">
        <f t="shared" si="36"/>
        <v>486</v>
      </c>
      <c r="C492" s="73" t="str">
        <f>"'"&amp;プロジェクトデータ!$C$4&amp;"'"</f>
        <v>'80001'</v>
      </c>
      <c r="D492" s="42" t="str">
        <f>"'"&amp;TRIM(No.4＿区画状況一覧!E489)&amp;"'"</f>
        <v>''</v>
      </c>
      <c r="E492" s="78" t="s">
        <v>448</v>
      </c>
      <c r="F492" s="74" t="s">
        <v>497</v>
      </c>
      <c r="G492" s="74" t="s">
        <v>497</v>
      </c>
      <c r="H492" s="79" t="str">
        <f>"'"&amp;IF(No.4＿区画状況一覧!K489="","",TRIM(No.4＿区画状況一覧!K489))&amp;"'"</f>
        <v>''</v>
      </c>
      <c r="I492" s="79" t="str">
        <f>"'"&amp;IF(No.4＿区画状況一覧!L489="","",TRIM(No.4＿区画状況一覧!L489))&amp;"'"</f>
        <v>''</v>
      </c>
      <c r="J492" s="79" t="str">
        <f>"'"&amp;IF(No.4＿区画状況一覧!I489="","",TRIM(No.4＿区画状況一覧!I489))&amp;"'"</f>
        <v>''</v>
      </c>
      <c r="K492" s="79" t="str">
        <f>"'"&amp;IF(No.4＿区画状況一覧!J489="","",TRIM(No.4＿区画状況一覧!J489))&amp;"'"</f>
        <v>''</v>
      </c>
      <c r="L492" s="42" t="str">
        <f>"'"&amp;IF(No.5＿契約者【データ】!AK488="",0,1)&amp;"'"</f>
        <v>'0'</v>
      </c>
      <c r="M492" s="78" t="str">
        <f>"'"&amp;IF(No.5＿契約者【データ】!AG488="","",IF(No.5＿契約者【データ】!E488=No.5＿契約者【データ】!AG488,"",No.5＿契約者【データ】!E488))&amp;"'"</f>
        <v>''</v>
      </c>
      <c r="N492" s="74" t="s">
        <v>497</v>
      </c>
      <c r="O492" s="49" t="str">
        <f t="shared" si="37"/>
        <v>'COMMON'</v>
      </c>
      <c r="P492" s="69" t="s">
        <v>449</v>
      </c>
      <c r="Q492" s="49" t="str">
        <f t="shared" si="38"/>
        <v>'COMMON'</v>
      </c>
      <c r="R492" s="49" t="str">
        <f t="shared" si="38"/>
        <v>'COMMON'</v>
      </c>
      <c r="S492" s="69" t="s">
        <v>449</v>
      </c>
      <c r="T492" s="49" t="str">
        <f t="shared" si="39"/>
        <v>'COMMON'</v>
      </c>
      <c r="U492" s="67"/>
      <c r="W492" s="70" t="str">
        <f t="shared" si="40"/>
        <v/>
      </c>
      <c r="X492" s="67"/>
      <c r="Y492" s="67"/>
      <c r="Z492" s="67"/>
      <c r="AA492" t="b">
        <f>INT(No.4＿区画状況一覧!E489)=INT(No.5＿契約者【データ】!E488)</f>
        <v>1</v>
      </c>
    </row>
    <row r="493" spans="1:27" ht="18" customHeight="1">
      <c r="A493" s="67"/>
      <c r="B493" s="49">
        <f t="shared" si="36"/>
        <v>487</v>
      </c>
      <c r="C493" s="73" t="str">
        <f>"'"&amp;プロジェクトデータ!$C$4&amp;"'"</f>
        <v>'80001'</v>
      </c>
      <c r="D493" s="42" t="str">
        <f>"'"&amp;TRIM(No.4＿区画状況一覧!E490)&amp;"'"</f>
        <v>''</v>
      </c>
      <c r="E493" s="78" t="s">
        <v>448</v>
      </c>
      <c r="F493" s="74" t="s">
        <v>497</v>
      </c>
      <c r="G493" s="74" t="s">
        <v>497</v>
      </c>
      <c r="H493" s="79" t="str">
        <f>"'"&amp;IF(No.4＿区画状況一覧!K490="","",TRIM(No.4＿区画状況一覧!K490))&amp;"'"</f>
        <v>''</v>
      </c>
      <c r="I493" s="79" t="str">
        <f>"'"&amp;IF(No.4＿区画状況一覧!L490="","",TRIM(No.4＿区画状況一覧!L490))&amp;"'"</f>
        <v>''</v>
      </c>
      <c r="J493" s="79" t="str">
        <f>"'"&amp;IF(No.4＿区画状況一覧!I490="","",TRIM(No.4＿区画状況一覧!I490))&amp;"'"</f>
        <v>''</v>
      </c>
      <c r="K493" s="79" t="str">
        <f>"'"&amp;IF(No.4＿区画状況一覧!J490="","",TRIM(No.4＿区画状況一覧!J490))&amp;"'"</f>
        <v>''</v>
      </c>
      <c r="L493" s="42" t="str">
        <f>"'"&amp;IF(No.5＿契約者【データ】!AK489="",0,1)&amp;"'"</f>
        <v>'0'</v>
      </c>
      <c r="M493" s="78" t="str">
        <f>"'"&amp;IF(No.5＿契約者【データ】!AG489="","",IF(No.5＿契約者【データ】!E489=No.5＿契約者【データ】!AG489,"",No.5＿契約者【データ】!E489))&amp;"'"</f>
        <v>''</v>
      </c>
      <c r="N493" s="74" t="s">
        <v>497</v>
      </c>
      <c r="O493" s="49" t="str">
        <f t="shared" si="37"/>
        <v>'COMMON'</v>
      </c>
      <c r="P493" s="69" t="s">
        <v>449</v>
      </c>
      <c r="Q493" s="49" t="str">
        <f t="shared" si="38"/>
        <v>'COMMON'</v>
      </c>
      <c r="R493" s="49" t="str">
        <f t="shared" si="38"/>
        <v>'COMMON'</v>
      </c>
      <c r="S493" s="69" t="s">
        <v>449</v>
      </c>
      <c r="T493" s="49" t="str">
        <f t="shared" si="39"/>
        <v>'COMMON'</v>
      </c>
      <c r="U493" s="67"/>
      <c r="W493" s="70" t="str">
        <f t="shared" si="40"/>
        <v/>
      </c>
      <c r="X493" s="67"/>
      <c r="Y493" s="67"/>
      <c r="Z493" s="67"/>
      <c r="AA493" t="b">
        <f>INT(No.4＿区画状況一覧!E490)=INT(No.5＿契約者【データ】!E489)</f>
        <v>1</v>
      </c>
    </row>
    <row r="494" spans="1:27" ht="18" customHeight="1">
      <c r="A494" s="67"/>
      <c r="B494" s="49">
        <f t="shared" si="36"/>
        <v>488</v>
      </c>
      <c r="C494" s="73" t="str">
        <f>"'"&amp;プロジェクトデータ!$C$4&amp;"'"</f>
        <v>'80001'</v>
      </c>
      <c r="D494" s="42" t="str">
        <f>"'"&amp;TRIM(No.4＿区画状況一覧!E491)&amp;"'"</f>
        <v>''</v>
      </c>
      <c r="E494" s="78" t="s">
        <v>448</v>
      </c>
      <c r="F494" s="74" t="s">
        <v>497</v>
      </c>
      <c r="G494" s="74" t="s">
        <v>497</v>
      </c>
      <c r="H494" s="79" t="str">
        <f>"'"&amp;IF(No.4＿区画状況一覧!K491="","",TRIM(No.4＿区画状況一覧!K491))&amp;"'"</f>
        <v>''</v>
      </c>
      <c r="I494" s="79" t="str">
        <f>"'"&amp;IF(No.4＿区画状況一覧!L491="","",TRIM(No.4＿区画状況一覧!L491))&amp;"'"</f>
        <v>''</v>
      </c>
      <c r="J494" s="79" t="str">
        <f>"'"&amp;IF(No.4＿区画状況一覧!I491="","",TRIM(No.4＿区画状況一覧!I491))&amp;"'"</f>
        <v>''</v>
      </c>
      <c r="K494" s="79" t="str">
        <f>"'"&amp;IF(No.4＿区画状況一覧!J491="","",TRIM(No.4＿区画状況一覧!J491))&amp;"'"</f>
        <v>''</v>
      </c>
      <c r="L494" s="42" t="str">
        <f>"'"&amp;IF(No.5＿契約者【データ】!AK490="",0,1)&amp;"'"</f>
        <v>'0'</v>
      </c>
      <c r="M494" s="78" t="str">
        <f>"'"&amp;IF(No.5＿契約者【データ】!AG490="","",IF(No.5＿契約者【データ】!E490=No.5＿契約者【データ】!AG490,"",No.5＿契約者【データ】!E490))&amp;"'"</f>
        <v>''</v>
      </c>
      <c r="N494" s="74" t="s">
        <v>497</v>
      </c>
      <c r="O494" s="49" t="str">
        <f t="shared" si="37"/>
        <v>'COMMON'</v>
      </c>
      <c r="P494" s="69" t="s">
        <v>449</v>
      </c>
      <c r="Q494" s="49" t="str">
        <f t="shared" si="38"/>
        <v>'COMMON'</v>
      </c>
      <c r="R494" s="49" t="str">
        <f t="shared" si="38"/>
        <v>'COMMON'</v>
      </c>
      <c r="S494" s="69" t="s">
        <v>449</v>
      </c>
      <c r="T494" s="49" t="str">
        <f t="shared" si="39"/>
        <v>'COMMON'</v>
      </c>
      <c r="U494" s="67"/>
      <c r="W494" s="70" t="str">
        <f t="shared" si="40"/>
        <v/>
      </c>
      <c r="X494" s="67"/>
      <c r="Y494" s="67"/>
      <c r="Z494" s="67"/>
      <c r="AA494" t="b">
        <f>INT(No.4＿区画状況一覧!E491)=INT(No.5＿契約者【データ】!E490)</f>
        <v>1</v>
      </c>
    </row>
    <row r="495" spans="1:27" ht="18" customHeight="1">
      <c r="A495" s="67"/>
      <c r="B495" s="49">
        <f t="shared" si="36"/>
        <v>489</v>
      </c>
      <c r="C495" s="73" t="str">
        <f>"'"&amp;プロジェクトデータ!$C$4&amp;"'"</f>
        <v>'80001'</v>
      </c>
      <c r="D495" s="42" t="str">
        <f>"'"&amp;TRIM(No.4＿区画状況一覧!E492)&amp;"'"</f>
        <v>''</v>
      </c>
      <c r="E495" s="78" t="s">
        <v>448</v>
      </c>
      <c r="F495" s="74" t="s">
        <v>497</v>
      </c>
      <c r="G495" s="74" t="s">
        <v>497</v>
      </c>
      <c r="H495" s="79" t="str">
        <f>"'"&amp;IF(No.4＿区画状況一覧!K492="","",TRIM(No.4＿区画状況一覧!K492))&amp;"'"</f>
        <v>''</v>
      </c>
      <c r="I495" s="79" t="str">
        <f>"'"&amp;IF(No.4＿区画状況一覧!L492="","",TRIM(No.4＿区画状況一覧!L492))&amp;"'"</f>
        <v>''</v>
      </c>
      <c r="J495" s="79" t="str">
        <f>"'"&amp;IF(No.4＿区画状況一覧!I492="","",TRIM(No.4＿区画状況一覧!I492))&amp;"'"</f>
        <v>''</v>
      </c>
      <c r="K495" s="79" t="str">
        <f>"'"&amp;IF(No.4＿区画状況一覧!J492="","",TRIM(No.4＿区画状況一覧!J492))&amp;"'"</f>
        <v>''</v>
      </c>
      <c r="L495" s="42" t="str">
        <f>"'"&amp;IF(No.5＿契約者【データ】!AK491="",0,1)&amp;"'"</f>
        <v>'0'</v>
      </c>
      <c r="M495" s="78" t="str">
        <f>"'"&amp;IF(No.5＿契約者【データ】!AG491="","",IF(No.5＿契約者【データ】!E491=No.5＿契約者【データ】!AG491,"",No.5＿契約者【データ】!E491))&amp;"'"</f>
        <v>''</v>
      </c>
      <c r="N495" s="74" t="s">
        <v>497</v>
      </c>
      <c r="O495" s="49" t="str">
        <f t="shared" si="37"/>
        <v>'COMMON'</v>
      </c>
      <c r="P495" s="69" t="s">
        <v>449</v>
      </c>
      <c r="Q495" s="49" t="str">
        <f t="shared" si="38"/>
        <v>'COMMON'</v>
      </c>
      <c r="R495" s="49" t="str">
        <f t="shared" si="38"/>
        <v>'COMMON'</v>
      </c>
      <c r="S495" s="69" t="s">
        <v>449</v>
      </c>
      <c r="T495" s="49" t="str">
        <f t="shared" si="39"/>
        <v>'COMMON'</v>
      </c>
      <c r="U495" s="67"/>
      <c r="W495" s="70" t="str">
        <f t="shared" si="40"/>
        <v/>
      </c>
      <c r="X495" s="67"/>
      <c r="Y495" s="67"/>
      <c r="Z495" s="67"/>
      <c r="AA495" t="b">
        <f>INT(No.4＿区画状況一覧!E492)=INT(No.5＿契約者【データ】!E491)</f>
        <v>1</v>
      </c>
    </row>
    <row r="496" spans="1:27" ht="18" customHeight="1">
      <c r="A496" s="67"/>
      <c r="B496" s="49">
        <f t="shared" si="36"/>
        <v>490</v>
      </c>
      <c r="C496" s="73" t="str">
        <f>"'"&amp;プロジェクトデータ!$C$4&amp;"'"</f>
        <v>'80001'</v>
      </c>
      <c r="D496" s="42" t="str">
        <f>"'"&amp;TRIM(No.4＿区画状況一覧!E493)&amp;"'"</f>
        <v>''</v>
      </c>
      <c r="E496" s="78" t="s">
        <v>448</v>
      </c>
      <c r="F496" s="74" t="s">
        <v>497</v>
      </c>
      <c r="G496" s="74" t="s">
        <v>497</v>
      </c>
      <c r="H496" s="79" t="str">
        <f>"'"&amp;IF(No.4＿区画状況一覧!K493="","",TRIM(No.4＿区画状況一覧!K493))&amp;"'"</f>
        <v>''</v>
      </c>
      <c r="I496" s="79" t="str">
        <f>"'"&amp;IF(No.4＿区画状況一覧!L493="","",TRIM(No.4＿区画状況一覧!L493))&amp;"'"</f>
        <v>''</v>
      </c>
      <c r="J496" s="79" t="str">
        <f>"'"&amp;IF(No.4＿区画状況一覧!I493="","",TRIM(No.4＿区画状況一覧!I493))&amp;"'"</f>
        <v>''</v>
      </c>
      <c r="K496" s="79" t="str">
        <f>"'"&amp;IF(No.4＿区画状況一覧!J493="","",TRIM(No.4＿区画状況一覧!J493))&amp;"'"</f>
        <v>''</v>
      </c>
      <c r="L496" s="42" t="str">
        <f>"'"&amp;IF(No.5＿契約者【データ】!AK492="",0,1)&amp;"'"</f>
        <v>'0'</v>
      </c>
      <c r="M496" s="78" t="str">
        <f>"'"&amp;IF(No.5＿契約者【データ】!AG492="","",IF(No.5＿契約者【データ】!E492=No.5＿契約者【データ】!AG492,"",No.5＿契約者【データ】!E492))&amp;"'"</f>
        <v>''</v>
      </c>
      <c r="N496" s="74" t="s">
        <v>497</v>
      </c>
      <c r="O496" s="49" t="str">
        <f t="shared" si="37"/>
        <v>'COMMON'</v>
      </c>
      <c r="P496" s="69" t="s">
        <v>449</v>
      </c>
      <c r="Q496" s="49" t="str">
        <f t="shared" si="38"/>
        <v>'COMMON'</v>
      </c>
      <c r="R496" s="49" t="str">
        <f t="shared" si="38"/>
        <v>'COMMON'</v>
      </c>
      <c r="S496" s="69" t="s">
        <v>449</v>
      </c>
      <c r="T496" s="49" t="str">
        <f t="shared" si="39"/>
        <v>'COMMON'</v>
      </c>
      <c r="U496" s="67"/>
      <c r="W496" s="70" t="str">
        <f t="shared" si="40"/>
        <v/>
      </c>
      <c r="X496" s="67"/>
      <c r="Y496" s="67"/>
      <c r="Z496" s="67"/>
      <c r="AA496" t="b">
        <f>INT(No.4＿区画状況一覧!E493)=INT(No.5＿契約者【データ】!E492)</f>
        <v>1</v>
      </c>
    </row>
    <row r="497" spans="1:27" ht="18" customHeight="1">
      <c r="A497" s="67"/>
      <c r="B497" s="49">
        <f t="shared" si="36"/>
        <v>491</v>
      </c>
      <c r="C497" s="73" t="str">
        <f>"'"&amp;プロジェクトデータ!$C$4&amp;"'"</f>
        <v>'80001'</v>
      </c>
      <c r="D497" s="42" t="str">
        <f>"'"&amp;TRIM(No.4＿区画状況一覧!E494)&amp;"'"</f>
        <v>''</v>
      </c>
      <c r="E497" s="78" t="s">
        <v>448</v>
      </c>
      <c r="F497" s="74" t="s">
        <v>497</v>
      </c>
      <c r="G497" s="74" t="s">
        <v>497</v>
      </c>
      <c r="H497" s="79" t="str">
        <f>"'"&amp;IF(No.4＿区画状況一覧!K494="","",TRIM(No.4＿区画状況一覧!K494))&amp;"'"</f>
        <v>''</v>
      </c>
      <c r="I497" s="79" t="str">
        <f>"'"&amp;IF(No.4＿区画状況一覧!L494="","",TRIM(No.4＿区画状況一覧!L494))&amp;"'"</f>
        <v>''</v>
      </c>
      <c r="J497" s="79" t="str">
        <f>"'"&amp;IF(No.4＿区画状況一覧!I494="","",TRIM(No.4＿区画状況一覧!I494))&amp;"'"</f>
        <v>''</v>
      </c>
      <c r="K497" s="79" t="str">
        <f>"'"&amp;IF(No.4＿区画状況一覧!J494="","",TRIM(No.4＿区画状況一覧!J494))&amp;"'"</f>
        <v>''</v>
      </c>
      <c r="L497" s="42" t="str">
        <f>"'"&amp;IF(No.5＿契約者【データ】!AK493="",0,1)&amp;"'"</f>
        <v>'0'</v>
      </c>
      <c r="M497" s="78" t="str">
        <f>"'"&amp;IF(No.5＿契約者【データ】!AG493="","",IF(No.5＿契約者【データ】!E493=No.5＿契約者【データ】!AG493,"",No.5＿契約者【データ】!E493))&amp;"'"</f>
        <v>''</v>
      </c>
      <c r="N497" s="74" t="s">
        <v>497</v>
      </c>
      <c r="O497" s="49" t="str">
        <f t="shared" si="37"/>
        <v>'COMMON'</v>
      </c>
      <c r="P497" s="69" t="s">
        <v>449</v>
      </c>
      <c r="Q497" s="49" t="str">
        <f t="shared" si="38"/>
        <v>'COMMON'</v>
      </c>
      <c r="R497" s="49" t="str">
        <f t="shared" si="38"/>
        <v>'COMMON'</v>
      </c>
      <c r="S497" s="69" t="s">
        <v>449</v>
      </c>
      <c r="T497" s="49" t="str">
        <f t="shared" si="39"/>
        <v>'COMMON'</v>
      </c>
      <c r="U497" s="67"/>
      <c r="W497" s="70" t="str">
        <f t="shared" si="40"/>
        <v/>
      </c>
      <c r="X497" s="67"/>
      <c r="Y497" s="67"/>
      <c r="Z497" s="67"/>
      <c r="AA497" t="b">
        <f>INT(No.4＿区画状況一覧!E494)=INT(No.5＿契約者【データ】!E493)</f>
        <v>1</v>
      </c>
    </row>
    <row r="498" spans="1:27" ht="18" customHeight="1">
      <c r="A498" s="67"/>
      <c r="B498" s="49">
        <f t="shared" si="36"/>
        <v>492</v>
      </c>
      <c r="C498" s="73" t="str">
        <f>"'"&amp;プロジェクトデータ!$C$4&amp;"'"</f>
        <v>'80001'</v>
      </c>
      <c r="D498" s="42" t="str">
        <f>"'"&amp;TRIM(No.4＿区画状況一覧!E495)&amp;"'"</f>
        <v>''</v>
      </c>
      <c r="E498" s="78" t="s">
        <v>448</v>
      </c>
      <c r="F498" s="74" t="s">
        <v>497</v>
      </c>
      <c r="G498" s="74" t="s">
        <v>497</v>
      </c>
      <c r="H498" s="79" t="str">
        <f>"'"&amp;IF(No.4＿区画状況一覧!K495="","",TRIM(No.4＿区画状況一覧!K495))&amp;"'"</f>
        <v>''</v>
      </c>
      <c r="I498" s="79" t="str">
        <f>"'"&amp;IF(No.4＿区画状況一覧!L495="","",TRIM(No.4＿区画状況一覧!L495))&amp;"'"</f>
        <v>''</v>
      </c>
      <c r="J498" s="79" t="str">
        <f>"'"&amp;IF(No.4＿区画状況一覧!I495="","",TRIM(No.4＿区画状況一覧!I495))&amp;"'"</f>
        <v>''</v>
      </c>
      <c r="K498" s="79" t="str">
        <f>"'"&amp;IF(No.4＿区画状況一覧!J495="","",TRIM(No.4＿区画状況一覧!J495))&amp;"'"</f>
        <v>''</v>
      </c>
      <c r="L498" s="42" t="str">
        <f>"'"&amp;IF(No.5＿契約者【データ】!AK494="",0,1)&amp;"'"</f>
        <v>'0'</v>
      </c>
      <c r="M498" s="78" t="str">
        <f>"'"&amp;IF(No.5＿契約者【データ】!AG494="","",IF(No.5＿契約者【データ】!E494=No.5＿契約者【データ】!AG494,"",No.5＿契約者【データ】!E494))&amp;"'"</f>
        <v>''</v>
      </c>
      <c r="N498" s="74" t="s">
        <v>497</v>
      </c>
      <c r="O498" s="49" t="str">
        <f t="shared" si="37"/>
        <v>'COMMON'</v>
      </c>
      <c r="P498" s="69" t="s">
        <v>449</v>
      </c>
      <c r="Q498" s="49" t="str">
        <f t="shared" si="38"/>
        <v>'COMMON'</v>
      </c>
      <c r="R498" s="49" t="str">
        <f t="shared" si="38"/>
        <v>'COMMON'</v>
      </c>
      <c r="S498" s="69" t="s">
        <v>449</v>
      </c>
      <c r="T498" s="49" t="str">
        <f t="shared" si="39"/>
        <v>'COMMON'</v>
      </c>
      <c r="U498" s="67"/>
      <c r="W498" s="70" t="str">
        <f t="shared" si="40"/>
        <v/>
      </c>
      <c r="X498" s="67"/>
      <c r="Y498" s="67"/>
      <c r="Z498" s="67"/>
      <c r="AA498" t="b">
        <f>INT(No.4＿区画状況一覧!E495)=INT(No.5＿契約者【データ】!E494)</f>
        <v>1</v>
      </c>
    </row>
    <row r="499" spans="1:27" ht="18" customHeight="1">
      <c r="A499" s="67"/>
      <c r="B499" s="49">
        <f t="shared" si="36"/>
        <v>493</v>
      </c>
      <c r="C499" s="73" t="str">
        <f>"'"&amp;プロジェクトデータ!$C$4&amp;"'"</f>
        <v>'80001'</v>
      </c>
      <c r="D499" s="42" t="str">
        <f>"'"&amp;TRIM(No.4＿区画状況一覧!E496)&amp;"'"</f>
        <v>''</v>
      </c>
      <c r="E499" s="78" t="s">
        <v>448</v>
      </c>
      <c r="F499" s="74" t="s">
        <v>497</v>
      </c>
      <c r="G499" s="74" t="s">
        <v>497</v>
      </c>
      <c r="H499" s="79" t="str">
        <f>"'"&amp;IF(No.4＿区画状況一覧!K496="","",TRIM(No.4＿区画状況一覧!K496))&amp;"'"</f>
        <v>''</v>
      </c>
      <c r="I499" s="79" t="str">
        <f>"'"&amp;IF(No.4＿区画状況一覧!L496="","",TRIM(No.4＿区画状況一覧!L496))&amp;"'"</f>
        <v>''</v>
      </c>
      <c r="J499" s="79" t="str">
        <f>"'"&amp;IF(No.4＿区画状況一覧!I496="","",TRIM(No.4＿区画状況一覧!I496))&amp;"'"</f>
        <v>''</v>
      </c>
      <c r="K499" s="79" t="str">
        <f>"'"&amp;IF(No.4＿区画状況一覧!J496="","",TRIM(No.4＿区画状況一覧!J496))&amp;"'"</f>
        <v>''</v>
      </c>
      <c r="L499" s="42" t="str">
        <f>"'"&amp;IF(No.5＿契約者【データ】!AK495="",0,1)&amp;"'"</f>
        <v>'0'</v>
      </c>
      <c r="M499" s="78" t="str">
        <f>"'"&amp;IF(No.5＿契約者【データ】!AG495="","",IF(No.5＿契約者【データ】!E495=No.5＿契約者【データ】!AG495,"",No.5＿契約者【データ】!E495))&amp;"'"</f>
        <v>''</v>
      </c>
      <c r="N499" s="74" t="s">
        <v>497</v>
      </c>
      <c r="O499" s="49" t="str">
        <f t="shared" si="37"/>
        <v>'COMMON'</v>
      </c>
      <c r="P499" s="69" t="s">
        <v>449</v>
      </c>
      <c r="Q499" s="49" t="str">
        <f t="shared" si="38"/>
        <v>'COMMON'</v>
      </c>
      <c r="R499" s="49" t="str">
        <f t="shared" si="38"/>
        <v>'COMMON'</v>
      </c>
      <c r="S499" s="69" t="s">
        <v>449</v>
      </c>
      <c r="T499" s="49" t="str">
        <f t="shared" si="39"/>
        <v>'COMMON'</v>
      </c>
      <c r="U499" s="67"/>
      <c r="W499" s="70" t="str">
        <f t="shared" si="40"/>
        <v/>
      </c>
      <c r="X499" s="67"/>
      <c r="Y499" s="67"/>
      <c r="Z499" s="67"/>
      <c r="AA499" t="b">
        <f>INT(No.4＿区画状況一覧!E496)=INT(No.5＿契約者【データ】!E495)</f>
        <v>1</v>
      </c>
    </row>
    <row r="500" spans="1:27" ht="18" customHeight="1">
      <c r="A500" s="67"/>
      <c r="B500" s="49">
        <f t="shared" si="36"/>
        <v>494</v>
      </c>
      <c r="C500" s="73" t="str">
        <f>"'"&amp;プロジェクトデータ!$C$4&amp;"'"</f>
        <v>'80001'</v>
      </c>
      <c r="D500" s="42" t="str">
        <f>"'"&amp;TRIM(No.4＿区画状況一覧!E497)&amp;"'"</f>
        <v>''</v>
      </c>
      <c r="E500" s="78" t="s">
        <v>448</v>
      </c>
      <c r="F500" s="74" t="s">
        <v>497</v>
      </c>
      <c r="G500" s="74" t="s">
        <v>497</v>
      </c>
      <c r="H500" s="79" t="str">
        <f>"'"&amp;IF(No.4＿区画状況一覧!K497="","",TRIM(No.4＿区画状況一覧!K497))&amp;"'"</f>
        <v>''</v>
      </c>
      <c r="I500" s="79" t="str">
        <f>"'"&amp;IF(No.4＿区画状況一覧!L497="","",TRIM(No.4＿区画状況一覧!L497))&amp;"'"</f>
        <v>''</v>
      </c>
      <c r="J500" s="79" t="str">
        <f>"'"&amp;IF(No.4＿区画状況一覧!I497="","",TRIM(No.4＿区画状況一覧!I497))&amp;"'"</f>
        <v>''</v>
      </c>
      <c r="K500" s="79" t="str">
        <f>"'"&amp;IF(No.4＿区画状況一覧!J497="","",TRIM(No.4＿区画状況一覧!J497))&amp;"'"</f>
        <v>''</v>
      </c>
      <c r="L500" s="42" t="str">
        <f>"'"&amp;IF(No.5＿契約者【データ】!AK496="",0,1)&amp;"'"</f>
        <v>'0'</v>
      </c>
      <c r="M500" s="78" t="str">
        <f>"'"&amp;IF(No.5＿契約者【データ】!AG496="","",IF(No.5＿契約者【データ】!E496=No.5＿契約者【データ】!AG496,"",No.5＿契約者【データ】!E496))&amp;"'"</f>
        <v>''</v>
      </c>
      <c r="N500" s="74" t="s">
        <v>497</v>
      </c>
      <c r="O500" s="49" t="str">
        <f t="shared" si="37"/>
        <v>'COMMON'</v>
      </c>
      <c r="P500" s="69" t="s">
        <v>449</v>
      </c>
      <c r="Q500" s="49" t="str">
        <f t="shared" si="38"/>
        <v>'COMMON'</v>
      </c>
      <c r="R500" s="49" t="str">
        <f t="shared" si="38"/>
        <v>'COMMON'</v>
      </c>
      <c r="S500" s="69" t="s">
        <v>449</v>
      </c>
      <c r="T500" s="49" t="str">
        <f t="shared" si="39"/>
        <v>'COMMON'</v>
      </c>
      <c r="U500" s="67"/>
      <c r="W500" s="70" t="str">
        <f t="shared" si="40"/>
        <v/>
      </c>
      <c r="X500" s="67"/>
      <c r="Y500" s="67"/>
      <c r="Z500" s="67"/>
      <c r="AA500" t="b">
        <f>INT(No.4＿区画状況一覧!E497)=INT(No.5＿契約者【データ】!E496)</f>
        <v>1</v>
      </c>
    </row>
    <row r="501" spans="1:27" ht="18" customHeight="1">
      <c r="A501" s="67"/>
      <c r="B501" s="49">
        <f t="shared" si="36"/>
        <v>495</v>
      </c>
      <c r="C501" s="73" t="str">
        <f>"'"&amp;プロジェクトデータ!$C$4&amp;"'"</f>
        <v>'80001'</v>
      </c>
      <c r="D501" s="42" t="str">
        <f>"'"&amp;TRIM(No.4＿区画状況一覧!E498)&amp;"'"</f>
        <v>''</v>
      </c>
      <c r="E501" s="78" t="s">
        <v>448</v>
      </c>
      <c r="F501" s="74" t="s">
        <v>497</v>
      </c>
      <c r="G501" s="74" t="s">
        <v>497</v>
      </c>
      <c r="H501" s="79" t="str">
        <f>"'"&amp;IF(No.4＿区画状況一覧!K498="","",TRIM(No.4＿区画状況一覧!K498))&amp;"'"</f>
        <v>''</v>
      </c>
      <c r="I501" s="79" t="str">
        <f>"'"&amp;IF(No.4＿区画状況一覧!L498="","",TRIM(No.4＿区画状況一覧!L498))&amp;"'"</f>
        <v>''</v>
      </c>
      <c r="J501" s="79" t="str">
        <f>"'"&amp;IF(No.4＿区画状況一覧!I498="","",TRIM(No.4＿区画状況一覧!I498))&amp;"'"</f>
        <v>''</v>
      </c>
      <c r="K501" s="79" t="str">
        <f>"'"&amp;IF(No.4＿区画状況一覧!J498="","",TRIM(No.4＿区画状況一覧!J498))&amp;"'"</f>
        <v>''</v>
      </c>
      <c r="L501" s="42" t="str">
        <f>"'"&amp;IF(No.5＿契約者【データ】!AK497="",0,1)&amp;"'"</f>
        <v>'0'</v>
      </c>
      <c r="M501" s="78" t="str">
        <f>"'"&amp;IF(No.5＿契約者【データ】!AG497="","",IF(No.5＿契約者【データ】!E497=No.5＿契約者【データ】!AG497,"",No.5＿契約者【データ】!E497))&amp;"'"</f>
        <v>''</v>
      </c>
      <c r="N501" s="74" t="s">
        <v>497</v>
      </c>
      <c r="O501" s="49" t="str">
        <f t="shared" si="37"/>
        <v>'COMMON'</v>
      </c>
      <c r="P501" s="69" t="s">
        <v>449</v>
      </c>
      <c r="Q501" s="49" t="str">
        <f t="shared" si="38"/>
        <v>'COMMON'</v>
      </c>
      <c r="R501" s="49" t="str">
        <f t="shared" si="38"/>
        <v>'COMMON'</v>
      </c>
      <c r="S501" s="69" t="s">
        <v>449</v>
      </c>
      <c r="T501" s="49" t="str">
        <f t="shared" si="39"/>
        <v>'COMMON'</v>
      </c>
      <c r="U501" s="67"/>
      <c r="W501" s="70" t="str">
        <f t="shared" si="40"/>
        <v/>
      </c>
      <c r="X501" s="67"/>
      <c r="Y501" s="67"/>
      <c r="Z501" s="67"/>
      <c r="AA501" t="b">
        <f>INT(No.4＿区画状況一覧!E498)=INT(No.5＿契約者【データ】!E497)</f>
        <v>1</v>
      </c>
    </row>
    <row r="502" spans="1:27" ht="18" customHeight="1">
      <c r="A502" s="67"/>
      <c r="B502" s="49">
        <f t="shared" si="36"/>
        <v>496</v>
      </c>
      <c r="C502" s="73" t="str">
        <f>"'"&amp;プロジェクトデータ!$C$4&amp;"'"</f>
        <v>'80001'</v>
      </c>
      <c r="D502" s="42" t="str">
        <f>"'"&amp;TRIM(No.4＿区画状況一覧!E499)&amp;"'"</f>
        <v>''</v>
      </c>
      <c r="E502" s="78" t="s">
        <v>448</v>
      </c>
      <c r="F502" s="74" t="s">
        <v>497</v>
      </c>
      <c r="G502" s="74" t="s">
        <v>497</v>
      </c>
      <c r="H502" s="79" t="str">
        <f>"'"&amp;IF(No.4＿区画状況一覧!K499="","",TRIM(No.4＿区画状況一覧!K499))&amp;"'"</f>
        <v>''</v>
      </c>
      <c r="I502" s="79" t="str">
        <f>"'"&amp;IF(No.4＿区画状況一覧!L499="","",TRIM(No.4＿区画状況一覧!L499))&amp;"'"</f>
        <v>''</v>
      </c>
      <c r="J502" s="79" t="str">
        <f>"'"&amp;IF(No.4＿区画状況一覧!I499="","",TRIM(No.4＿区画状況一覧!I499))&amp;"'"</f>
        <v>''</v>
      </c>
      <c r="K502" s="79" t="str">
        <f>"'"&amp;IF(No.4＿区画状況一覧!J499="","",TRIM(No.4＿区画状況一覧!J499))&amp;"'"</f>
        <v>''</v>
      </c>
      <c r="L502" s="42" t="str">
        <f>"'"&amp;IF(No.5＿契約者【データ】!AK498="",0,1)&amp;"'"</f>
        <v>'0'</v>
      </c>
      <c r="M502" s="78" t="str">
        <f>"'"&amp;IF(No.5＿契約者【データ】!AG498="","",IF(No.5＿契約者【データ】!E498=No.5＿契約者【データ】!AG498,"",No.5＿契約者【データ】!E498))&amp;"'"</f>
        <v>''</v>
      </c>
      <c r="N502" s="74" t="s">
        <v>497</v>
      </c>
      <c r="O502" s="49" t="str">
        <f t="shared" si="37"/>
        <v>'COMMON'</v>
      </c>
      <c r="P502" s="69" t="s">
        <v>449</v>
      </c>
      <c r="Q502" s="49" t="str">
        <f t="shared" si="38"/>
        <v>'COMMON'</v>
      </c>
      <c r="R502" s="49" t="str">
        <f t="shared" si="38"/>
        <v>'COMMON'</v>
      </c>
      <c r="S502" s="69" t="s">
        <v>449</v>
      </c>
      <c r="T502" s="49" t="str">
        <f t="shared" si="39"/>
        <v>'COMMON'</v>
      </c>
      <c r="U502" s="67"/>
      <c r="W502" s="70" t="str">
        <f t="shared" si="40"/>
        <v/>
      </c>
      <c r="X502" s="67"/>
      <c r="Y502" s="67"/>
      <c r="Z502" s="67"/>
      <c r="AA502" t="b">
        <f>INT(No.4＿区画状況一覧!E499)=INT(No.5＿契約者【データ】!E498)</f>
        <v>1</v>
      </c>
    </row>
    <row r="503" spans="1:27" ht="18" customHeight="1">
      <c r="A503" s="67"/>
      <c r="B503" s="49">
        <f t="shared" si="36"/>
        <v>497</v>
      </c>
      <c r="C503" s="73" t="str">
        <f>"'"&amp;プロジェクトデータ!$C$4&amp;"'"</f>
        <v>'80001'</v>
      </c>
      <c r="D503" s="42" t="str">
        <f>"'"&amp;TRIM(No.4＿区画状況一覧!E500)&amp;"'"</f>
        <v>''</v>
      </c>
      <c r="E503" s="78" t="s">
        <v>448</v>
      </c>
      <c r="F503" s="74" t="s">
        <v>497</v>
      </c>
      <c r="G503" s="74" t="s">
        <v>497</v>
      </c>
      <c r="H503" s="79" t="str">
        <f>"'"&amp;IF(No.4＿区画状況一覧!K500="","",TRIM(No.4＿区画状況一覧!K500))&amp;"'"</f>
        <v>''</v>
      </c>
      <c r="I503" s="79" t="str">
        <f>"'"&amp;IF(No.4＿区画状況一覧!L500="","",TRIM(No.4＿区画状況一覧!L500))&amp;"'"</f>
        <v>''</v>
      </c>
      <c r="J503" s="79" t="str">
        <f>"'"&amp;IF(No.4＿区画状況一覧!I500="","",TRIM(No.4＿区画状況一覧!I500))&amp;"'"</f>
        <v>''</v>
      </c>
      <c r="K503" s="79" t="str">
        <f>"'"&amp;IF(No.4＿区画状況一覧!J500="","",TRIM(No.4＿区画状況一覧!J500))&amp;"'"</f>
        <v>''</v>
      </c>
      <c r="L503" s="42" t="str">
        <f>"'"&amp;IF(No.5＿契約者【データ】!AK499="",0,1)&amp;"'"</f>
        <v>'0'</v>
      </c>
      <c r="M503" s="78" t="str">
        <f>"'"&amp;IF(No.5＿契約者【データ】!AG499="","",IF(No.5＿契約者【データ】!E499=No.5＿契約者【データ】!AG499,"",No.5＿契約者【データ】!E499))&amp;"'"</f>
        <v>''</v>
      </c>
      <c r="N503" s="74" t="s">
        <v>497</v>
      </c>
      <c r="O503" s="49" t="str">
        <f t="shared" si="37"/>
        <v>'COMMON'</v>
      </c>
      <c r="P503" s="69" t="s">
        <v>449</v>
      </c>
      <c r="Q503" s="49" t="str">
        <f t="shared" si="38"/>
        <v>'COMMON'</v>
      </c>
      <c r="R503" s="49" t="str">
        <f t="shared" si="38"/>
        <v>'COMMON'</v>
      </c>
      <c r="S503" s="69" t="s">
        <v>449</v>
      </c>
      <c r="T503" s="49" t="str">
        <f t="shared" si="39"/>
        <v>'COMMON'</v>
      </c>
      <c r="U503" s="67"/>
      <c r="W503" s="70" t="str">
        <f t="shared" si="40"/>
        <v/>
      </c>
      <c r="X503" s="67"/>
      <c r="Y503" s="67"/>
      <c r="Z503" s="67"/>
      <c r="AA503" t="b">
        <f>INT(No.4＿区画状況一覧!E500)=INT(No.5＿契約者【データ】!E499)</f>
        <v>1</v>
      </c>
    </row>
    <row r="504" spans="1:27" ht="18" customHeight="1">
      <c r="A504" s="67"/>
      <c r="B504" s="49">
        <f t="shared" si="36"/>
        <v>498</v>
      </c>
      <c r="C504" s="73" t="str">
        <f>"'"&amp;プロジェクトデータ!$C$4&amp;"'"</f>
        <v>'80001'</v>
      </c>
      <c r="D504" s="42" t="str">
        <f>"'"&amp;TRIM(No.4＿区画状況一覧!E501)&amp;"'"</f>
        <v>''</v>
      </c>
      <c r="E504" s="78" t="s">
        <v>448</v>
      </c>
      <c r="F504" s="74" t="s">
        <v>497</v>
      </c>
      <c r="G504" s="74" t="s">
        <v>497</v>
      </c>
      <c r="H504" s="79" t="str">
        <f>"'"&amp;IF(No.4＿区画状況一覧!K501="","",TRIM(No.4＿区画状況一覧!K501))&amp;"'"</f>
        <v>''</v>
      </c>
      <c r="I504" s="79" t="str">
        <f>"'"&amp;IF(No.4＿区画状況一覧!L501="","",TRIM(No.4＿区画状況一覧!L501))&amp;"'"</f>
        <v>''</v>
      </c>
      <c r="J504" s="79" t="str">
        <f>"'"&amp;IF(No.4＿区画状況一覧!I501="","",TRIM(No.4＿区画状況一覧!I501))&amp;"'"</f>
        <v>''</v>
      </c>
      <c r="K504" s="79" t="str">
        <f>"'"&amp;IF(No.4＿区画状況一覧!J501="","",TRIM(No.4＿区画状況一覧!J501))&amp;"'"</f>
        <v>''</v>
      </c>
      <c r="L504" s="42" t="str">
        <f>"'"&amp;IF(No.5＿契約者【データ】!AK500="",0,1)&amp;"'"</f>
        <v>'0'</v>
      </c>
      <c r="M504" s="78" t="str">
        <f>"'"&amp;IF(No.5＿契約者【データ】!AG500="","",IF(No.5＿契約者【データ】!E500=No.5＿契約者【データ】!AG500,"",No.5＿契約者【データ】!E500))&amp;"'"</f>
        <v>''</v>
      </c>
      <c r="N504" s="74" t="s">
        <v>497</v>
      </c>
      <c r="O504" s="49" t="str">
        <f t="shared" si="37"/>
        <v>'COMMON'</v>
      </c>
      <c r="P504" s="69" t="s">
        <v>449</v>
      </c>
      <c r="Q504" s="49" t="str">
        <f t="shared" si="38"/>
        <v>'COMMON'</v>
      </c>
      <c r="R504" s="49" t="str">
        <f t="shared" si="38"/>
        <v>'COMMON'</v>
      </c>
      <c r="S504" s="69" t="s">
        <v>449</v>
      </c>
      <c r="T504" s="49" t="str">
        <f t="shared" si="39"/>
        <v>'COMMON'</v>
      </c>
      <c r="U504" s="67"/>
      <c r="W504" s="70" t="str">
        <f t="shared" si="40"/>
        <v/>
      </c>
      <c r="X504" s="67"/>
      <c r="Y504" s="67"/>
      <c r="Z504" s="67"/>
      <c r="AA504" t="b">
        <f>INT(No.4＿区画状況一覧!E501)=INT(No.5＿契約者【データ】!E500)</f>
        <v>1</v>
      </c>
    </row>
    <row r="505" spans="1:27" ht="18" customHeight="1">
      <c r="A505" s="67"/>
      <c r="B505" s="49">
        <f t="shared" si="36"/>
        <v>499</v>
      </c>
      <c r="C505" s="73" t="str">
        <f>"'"&amp;プロジェクトデータ!$C$4&amp;"'"</f>
        <v>'80001'</v>
      </c>
      <c r="D505" s="42" t="str">
        <f>"'"&amp;TRIM(No.4＿区画状況一覧!E502)&amp;"'"</f>
        <v>''</v>
      </c>
      <c r="E505" s="78" t="s">
        <v>448</v>
      </c>
      <c r="F505" s="74" t="s">
        <v>497</v>
      </c>
      <c r="G505" s="74" t="s">
        <v>497</v>
      </c>
      <c r="H505" s="79" t="str">
        <f>"'"&amp;IF(No.4＿区画状況一覧!K502="","",TRIM(No.4＿区画状況一覧!K502))&amp;"'"</f>
        <v>''</v>
      </c>
      <c r="I505" s="79" t="str">
        <f>"'"&amp;IF(No.4＿区画状況一覧!L502="","",TRIM(No.4＿区画状況一覧!L502))&amp;"'"</f>
        <v>''</v>
      </c>
      <c r="J505" s="79" t="str">
        <f>"'"&amp;IF(No.4＿区画状況一覧!I502="","",TRIM(No.4＿区画状況一覧!I502))&amp;"'"</f>
        <v>''</v>
      </c>
      <c r="K505" s="79" t="str">
        <f>"'"&amp;IF(No.4＿区画状況一覧!J502="","",TRIM(No.4＿区画状況一覧!J502))&amp;"'"</f>
        <v>''</v>
      </c>
      <c r="L505" s="42" t="str">
        <f>"'"&amp;IF(No.5＿契約者【データ】!AK501="",0,1)&amp;"'"</f>
        <v>'0'</v>
      </c>
      <c r="M505" s="78" t="str">
        <f>"'"&amp;IF(No.5＿契約者【データ】!AG501="","",IF(No.5＿契約者【データ】!E501=No.5＿契約者【データ】!AG501,"",No.5＿契約者【データ】!E501))&amp;"'"</f>
        <v>''</v>
      </c>
      <c r="N505" s="74" t="s">
        <v>497</v>
      </c>
      <c r="O505" s="49" t="str">
        <f t="shared" si="37"/>
        <v>'COMMON'</v>
      </c>
      <c r="P505" s="69" t="s">
        <v>449</v>
      </c>
      <c r="Q505" s="49" t="str">
        <f t="shared" si="38"/>
        <v>'COMMON'</v>
      </c>
      <c r="R505" s="49" t="str">
        <f t="shared" si="38"/>
        <v>'COMMON'</v>
      </c>
      <c r="S505" s="69" t="s">
        <v>449</v>
      </c>
      <c r="T505" s="49" t="str">
        <f t="shared" si="39"/>
        <v>'COMMON'</v>
      </c>
      <c r="U505" s="67"/>
      <c r="W505" s="70" t="str">
        <f t="shared" si="40"/>
        <v/>
      </c>
      <c r="X505" s="67"/>
      <c r="Y505" s="67"/>
      <c r="Z505" s="67"/>
      <c r="AA505" t="b">
        <f>INT(No.4＿区画状況一覧!E502)=INT(No.5＿契約者【データ】!E501)</f>
        <v>1</v>
      </c>
    </row>
    <row r="506" spans="1:27" ht="18" customHeight="1">
      <c r="A506" s="67"/>
      <c r="B506" s="49">
        <f t="shared" si="36"/>
        <v>500</v>
      </c>
      <c r="C506" s="73" t="str">
        <f>"'"&amp;プロジェクトデータ!$C$4&amp;"'"</f>
        <v>'80001'</v>
      </c>
      <c r="D506" s="42" t="str">
        <f>"'"&amp;TRIM(No.4＿区画状況一覧!E503)&amp;"'"</f>
        <v>''</v>
      </c>
      <c r="E506" s="78" t="s">
        <v>448</v>
      </c>
      <c r="F506" s="74" t="s">
        <v>497</v>
      </c>
      <c r="G506" s="74" t="s">
        <v>497</v>
      </c>
      <c r="H506" s="79" t="str">
        <f>"'"&amp;IF(No.4＿区画状況一覧!K503="","",TRIM(No.4＿区画状況一覧!K503))&amp;"'"</f>
        <v>''</v>
      </c>
      <c r="I506" s="79" t="str">
        <f>"'"&amp;IF(No.4＿区画状況一覧!L503="","",TRIM(No.4＿区画状況一覧!L503))&amp;"'"</f>
        <v>''</v>
      </c>
      <c r="J506" s="79" t="str">
        <f>"'"&amp;IF(No.4＿区画状況一覧!I503="","",TRIM(No.4＿区画状況一覧!I503))&amp;"'"</f>
        <v>''</v>
      </c>
      <c r="K506" s="79" t="str">
        <f>"'"&amp;IF(No.4＿区画状況一覧!J503="","",TRIM(No.4＿区画状況一覧!J503))&amp;"'"</f>
        <v>''</v>
      </c>
      <c r="L506" s="42" t="str">
        <f>"'"&amp;IF(No.5＿契約者【データ】!AK502="",0,1)&amp;"'"</f>
        <v>'0'</v>
      </c>
      <c r="M506" s="78" t="str">
        <f>"'"&amp;IF(No.5＿契約者【データ】!AG502="","",IF(No.5＿契約者【データ】!E502=No.5＿契約者【データ】!AG502,"",No.5＿契約者【データ】!E502))&amp;"'"</f>
        <v>''</v>
      </c>
      <c r="N506" s="74" t="s">
        <v>497</v>
      </c>
      <c r="O506" s="49" t="str">
        <f t="shared" si="37"/>
        <v>'COMMON'</v>
      </c>
      <c r="P506" s="69" t="s">
        <v>449</v>
      </c>
      <c r="Q506" s="49" t="str">
        <f t="shared" si="38"/>
        <v>'COMMON'</v>
      </c>
      <c r="R506" s="49" t="str">
        <f t="shared" si="38"/>
        <v>'COMMON'</v>
      </c>
      <c r="S506" s="69" t="s">
        <v>449</v>
      </c>
      <c r="T506" s="49" t="str">
        <f t="shared" si="39"/>
        <v>'COMMON'</v>
      </c>
      <c r="U506" s="67"/>
      <c r="W506" s="70" t="str">
        <f t="shared" si="40"/>
        <v/>
      </c>
      <c r="X506" s="67"/>
      <c r="Y506" s="67"/>
      <c r="Z506" s="67"/>
      <c r="AA506" t="b">
        <f>INT(No.4＿区画状況一覧!E503)=INT(No.5＿契約者【データ】!E502)</f>
        <v>1</v>
      </c>
    </row>
    <row r="507" spans="1:27"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spans="1:27"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spans="1:27"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spans="1:27"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spans="1:27"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spans="1:27"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spans="1:26"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spans="1:26"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spans="1:26"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spans="1:26"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spans="1:26"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spans="1:26"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spans="1:26"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spans="1:26"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spans="1:26"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spans="1:26"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spans="1:26"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spans="1:26"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spans="1:26"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spans="1:26"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spans="1:26"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spans="1:26"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spans="1:26"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spans="1:26"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spans="1:26"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spans="1:26"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spans="1:26"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spans="1:26"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spans="1:26"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spans="1:26"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spans="1:26"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spans="1:26"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spans="1:26"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spans="1:26"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spans="1:26"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spans="1:26"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spans="1:26"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spans="1:26"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spans="1:26"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spans="1:26"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spans="1:26"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spans="1:26"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spans="1:26"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spans="1:26"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spans="1:26"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spans="1:26"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spans="1:26"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spans="1:26"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spans="1:26"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spans="1:26"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spans="1:26"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spans="1:26"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spans="1:26"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spans="1:26"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spans="1:26"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spans="1:26"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spans="1:26"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spans="1:26"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spans="1:26"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spans="1:26"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spans="1:26"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spans="1:26"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spans="1:26"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spans="1:26"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spans="1:26"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spans="1:26"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spans="1:26"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spans="1:26"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spans="1:26"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spans="1:26"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spans="1:26"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spans="1:26"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spans="1:26"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spans="1:26"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spans="1:26"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spans="1:26"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spans="1:26"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spans="1:26"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spans="1:26"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spans="1:26"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spans="1:26"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spans="1:26"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spans="1:26"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spans="1:26"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spans="1:26"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spans="1:26"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spans="1:26"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spans="1:26"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spans="1:26"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spans="1:26"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spans="1:26"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spans="1:26"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spans="1:26"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spans="1:26"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spans="1:26"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spans="1:26"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spans="1:26"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spans="1:26"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spans="1:26"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spans="1:26"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spans="1:26"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spans="1:26"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spans="1:26"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spans="1:26"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spans="1:26"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spans="1:26"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spans="1:26"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spans="1:26"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spans="1:26"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spans="1:26"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spans="1:26"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spans="1:26"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spans="1:26"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spans="1:26"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spans="1:26"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spans="1:26"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spans="1:26"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spans="1:26"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spans="1:26"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spans="1:26"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spans="1:26"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spans="1:26"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spans="1:26"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spans="1:26"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spans="1:26"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spans="1:26"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spans="1:26"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spans="1:26"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spans="1:26"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spans="1:26"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spans="1:26"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spans="1:26"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spans="1:26"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spans="1:26"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spans="1:26"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spans="1:26"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spans="1:26"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spans="1:26"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spans="1:26"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spans="1:26"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spans="1:26"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spans="1:26"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spans="1:26"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spans="1:26"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spans="1:26"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spans="1:26"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spans="1:26"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spans="1:26"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spans="1:26"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spans="1:26"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spans="1:26"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spans="1:26"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spans="1:26"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spans="1:26"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spans="1:26"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spans="1:26"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spans="1:26"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spans="1:26"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spans="1:26"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spans="1:26"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spans="1:26"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spans="1:26"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spans="1:26"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spans="1:26"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spans="1:26"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spans="1:26"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spans="1:26"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spans="1:26"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spans="1:26"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spans="1:26"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spans="1:26"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spans="1:26"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spans="1:26"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spans="1:26"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spans="1:26"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spans="1:26"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spans="1:26"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spans="1:26"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spans="1:26"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spans="1:26"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spans="1:26"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spans="1:26"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spans="1:26"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spans="1:26"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spans="1:26"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spans="1:26"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spans="1:26"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spans="1:26"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spans="1:26"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spans="1:26"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spans="1:26"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spans="1:26"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spans="1:26"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spans="1:26"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spans="1:26"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spans="1:26"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spans="1:26"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spans="1:26"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spans="1:26"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spans="1:26"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spans="1:26"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spans="1:26"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spans="1:26"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spans="1:26"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spans="1:26"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spans="1:26"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spans="1:26"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spans="1:26"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spans="1:26"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spans="1:26"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spans="1:26"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spans="1:26"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spans="1:26"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spans="1:26"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spans="1:26"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spans="1:26"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spans="1:26"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spans="1:26"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spans="1:26"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spans="1:26"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spans="1:26"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spans="1:26"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spans="1:26"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spans="1:26"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spans="1:26"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spans="1:26"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spans="1:26"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spans="1:26"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spans="1:26"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spans="1:26"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spans="1:26"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spans="1:26"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spans="1:26"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spans="1:26"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spans="1:26"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spans="1:26"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spans="1:26"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spans="1:26"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spans="1:26"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spans="1:26"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spans="1:26"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spans="1:26"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spans="1:26"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spans="1:26"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spans="1:26"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spans="1:26"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spans="1:26"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spans="1:26"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spans="1:26"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spans="1:26"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spans="1:26"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spans="1:26"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spans="1:26"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spans="1:26"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spans="1:26"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spans="1:26"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spans="1:26"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spans="1:26"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spans="1:26"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spans="1:26"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spans="1:26"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spans="1:26"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spans="1:26"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spans="1:26"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spans="1:26"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spans="1:26"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spans="1:26"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spans="1:26"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spans="1:26"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spans="1:26"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spans="1:26"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spans="1:26"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spans="1:26"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spans="1:26"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spans="1:26"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spans="1:26"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spans="1:26"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spans="1:26"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spans="1:26"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spans="1:26"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spans="1:26"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spans="1:26"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spans="1:26"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spans="1:26"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spans="1:26"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spans="1:26"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spans="1:26"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spans="1:26"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spans="1:26"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spans="1:26"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spans="1:26"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spans="1:26"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spans="1:26"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spans="1:26"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spans="1:26"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spans="1:26"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spans="1:26"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spans="1:26"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spans="1:26"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spans="1:26"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spans="1:26"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spans="1:26"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spans="1:26"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spans="1:26"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spans="1:26"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spans="1:26"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spans="1:26"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spans="1:26"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spans="1:26"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spans="1:26"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spans="1:26"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spans="1:26"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spans="1:26"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spans="1:26"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spans="1:26"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spans="1:26"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spans="1:26"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spans="1:26"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spans="1:26"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spans="1:26"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spans="1:26"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spans="1:26"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spans="1:26"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spans="1:26"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spans="1:26"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spans="1:26"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spans="1:26"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spans="1:26"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spans="1:26"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spans="1:26"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spans="1:26"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spans="1:26"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spans="1:26"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spans="1:26"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spans="1:26"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spans="1:26"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spans="1:26"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spans="1:26"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spans="1:26"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spans="1:26"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spans="1:26"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spans="1:26"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spans="1:26"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spans="1:26"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spans="1:26"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spans="1:26"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spans="1:26"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spans="1:26"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spans="1:26"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spans="1:26"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spans="1:26"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spans="1:26"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spans="1:26"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spans="1:26"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spans="1:26"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spans="1:26"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spans="1:26"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spans="1:26"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spans="1:26"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spans="1:26"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spans="1:26"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spans="1:26"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spans="1:26"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spans="1:26"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spans="1:26"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spans="1:26"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spans="1:26"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spans="1:26"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spans="1:26"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spans="1:26"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spans="1:26"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spans="1:26"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spans="1:26"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spans="1:26"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spans="1:26"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spans="1:26"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spans="1:26"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spans="1:26"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spans="1:26"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spans="1:26"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spans="1:26"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spans="1:26"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spans="1:26"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spans="1:26"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spans="1:26"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spans="1:26"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spans="1:26"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spans="1:26"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spans="1:26"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spans="1:26"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spans="1:26"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spans="1:26"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spans="1:26"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spans="1:26"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spans="1:26"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spans="1:26"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spans="1:26"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spans="1:26"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spans="1:26"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spans="1:26"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spans="1:26"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spans="1:26"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spans="1:26"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spans="1:26"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spans="1:26"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spans="1:26"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spans="1:26"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spans="1:26"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spans="1:26"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spans="1:26"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spans="1:26"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spans="1:26"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spans="1:26"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spans="1:26"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spans="1:26"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spans="1:26"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spans="1:26"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spans="1:26"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spans="1:26"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spans="1:26"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spans="1:26"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spans="1:26"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spans="1:26"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spans="1:26"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sheetData>
  <phoneticPr fontId="30"/>
  <pageMargins left="0.7" right="0.7" top="0.75" bottom="0.75" header="0" footer="0"/>
  <pageSetup paperSize="9"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G932"/>
  <sheetViews>
    <sheetView showGridLines="0" topLeftCell="B86" zoomScale="216" workbookViewId="0">
      <selection activeCell="C104" sqref="A104:XFD104"/>
    </sheetView>
  </sheetViews>
  <sheetFormatPr defaultColWidth="14.42578125" defaultRowHeight="15" customHeight="1"/>
  <cols>
    <col min="1" max="1" width="3.7109375" customWidth="1"/>
    <col min="2" max="2" width="11.42578125" customWidth="1"/>
    <col min="3" max="3" width="17.7109375" bestFit="1" customWidth="1"/>
    <col min="4" max="4" width="11.28515625" bestFit="1" customWidth="1"/>
    <col min="5" max="5" width="11.42578125" customWidth="1"/>
    <col min="6" max="6" width="15" bestFit="1" customWidth="1"/>
    <col min="7" max="7" width="14.42578125" bestFit="1" customWidth="1"/>
    <col min="8" max="8" width="12.85546875" bestFit="1" customWidth="1"/>
    <col min="9" max="9" width="20.42578125" bestFit="1" customWidth="1"/>
    <col min="10" max="10" width="24.140625" customWidth="1"/>
    <col min="11" max="11" width="18.7109375" customWidth="1"/>
    <col min="12" max="12" width="19.140625" customWidth="1"/>
    <col min="13" max="20" width="28.140625" customWidth="1"/>
    <col min="21" max="21" width="11.7109375" customWidth="1"/>
    <col min="22" max="22" width="24.28515625" customWidth="1"/>
    <col min="23" max="23" width="23.7109375" customWidth="1"/>
    <col min="24" max="24" width="16.140625" customWidth="1"/>
    <col min="25" max="25" width="24.7109375" customWidth="1"/>
    <col min="26" max="26" width="23.7109375" customWidth="1"/>
    <col min="27" max="27" width="16.7109375" customWidth="1"/>
    <col min="28" max="33" width="3.7109375" customWidth="1"/>
  </cols>
  <sheetData>
    <row r="1" spans="1:33"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row>
    <row r="2" spans="1:33" ht="18" customHeight="1">
      <c r="A2" s="67"/>
      <c r="B2" s="68" t="s">
        <v>340</v>
      </c>
      <c r="C2" s="69" t="s">
        <v>532</v>
      </c>
      <c r="D2" s="67"/>
      <c r="E2" s="67"/>
      <c r="F2" s="70"/>
      <c r="G2" s="67"/>
      <c r="H2" s="67"/>
      <c r="I2" s="67"/>
      <c r="J2" s="67"/>
      <c r="K2" s="67"/>
      <c r="L2" s="67"/>
      <c r="M2" s="67"/>
      <c r="N2" s="67"/>
      <c r="O2" s="67"/>
      <c r="P2" s="67"/>
      <c r="Q2" s="67"/>
      <c r="R2" s="67"/>
      <c r="S2" s="67"/>
      <c r="T2" s="67"/>
      <c r="U2" s="67"/>
      <c r="V2" s="67"/>
      <c r="W2" s="67"/>
      <c r="X2" s="67"/>
      <c r="Y2" s="67"/>
      <c r="Z2" s="67"/>
      <c r="AA2" s="67"/>
      <c r="AB2" s="67"/>
      <c r="AC2" s="67"/>
      <c r="AD2" s="67"/>
      <c r="AE2" s="67"/>
      <c r="AF2" s="67"/>
      <c r="AG2" s="67"/>
    </row>
    <row r="3" spans="1:33" ht="18" customHeight="1">
      <c r="A3" s="67"/>
      <c r="B3" s="68" t="s">
        <v>342</v>
      </c>
      <c r="C3" s="69" t="s">
        <v>533</v>
      </c>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row>
    <row r="4" spans="1:33" ht="18" customHeight="1">
      <c r="A4" s="67"/>
      <c r="B4" s="71" t="s">
        <v>344</v>
      </c>
      <c r="C4" s="71" t="s">
        <v>345</v>
      </c>
      <c r="D4" s="71"/>
      <c r="E4" s="71" t="s">
        <v>512</v>
      </c>
      <c r="F4" s="71" t="s">
        <v>513</v>
      </c>
      <c r="G4" s="71"/>
      <c r="H4" s="71"/>
      <c r="I4" s="71"/>
      <c r="J4" s="71"/>
      <c r="K4" s="71"/>
      <c r="L4" s="71"/>
      <c r="M4" s="71"/>
      <c r="N4" s="71"/>
      <c r="O4" s="71"/>
      <c r="P4" s="71"/>
      <c r="Q4" s="71"/>
      <c r="R4" s="71"/>
      <c r="S4" s="71"/>
      <c r="T4" s="71"/>
      <c r="U4" s="71" t="s">
        <v>387</v>
      </c>
      <c r="V4" s="71" t="s">
        <v>388</v>
      </c>
      <c r="W4" s="71" t="s">
        <v>389</v>
      </c>
      <c r="X4" s="71" t="s">
        <v>390</v>
      </c>
      <c r="Y4" s="71" t="s">
        <v>391</v>
      </c>
      <c r="Z4" s="71" t="s">
        <v>392</v>
      </c>
      <c r="AA4" s="71" t="s">
        <v>393</v>
      </c>
      <c r="AB4" s="67"/>
      <c r="AC4" s="67"/>
      <c r="AD4" s="67"/>
      <c r="AE4" s="67"/>
      <c r="AF4" s="67"/>
      <c r="AG4" s="67"/>
    </row>
    <row r="5" spans="1:33" ht="18" customHeight="1">
      <c r="A5" s="67"/>
      <c r="B5" s="72" t="s">
        <v>394</v>
      </c>
      <c r="C5" s="71" t="s">
        <v>395</v>
      </c>
      <c r="D5" s="71" t="s">
        <v>471</v>
      </c>
      <c r="E5" s="71" t="s">
        <v>522</v>
      </c>
      <c r="F5" s="71" t="s">
        <v>534</v>
      </c>
      <c r="G5" s="71" t="s">
        <v>535</v>
      </c>
      <c r="H5" s="71" t="s">
        <v>536</v>
      </c>
      <c r="I5" s="71" t="s">
        <v>537</v>
      </c>
      <c r="J5" s="71" t="s">
        <v>538</v>
      </c>
      <c r="K5" s="71" t="s">
        <v>539</v>
      </c>
      <c r="L5" s="71" t="s">
        <v>540</v>
      </c>
      <c r="M5" s="71" t="s">
        <v>541</v>
      </c>
      <c r="N5" s="71" t="s">
        <v>542</v>
      </c>
      <c r="O5" s="71" t="s">
        <v>543</v>
      </c>
      <c r="P5" s="71" t="s">
        <v>544</v>
      </c>
      <c r="Q5" s="71" t="s">
        <v>545</v>
      </c>
      <c r="R5" s="71" t="s">
        <v>546</v>
      </c>
      <c r="S5" s="71" t="s">
        <v>547</v>
      </c>
      <c r="T5" s="71" t="s">
        <v>548</v>
      </c>
      <c r="U5" s="71" t="s">
        <v>439</v>
      </c>
      <c r="V5" s="71" t="s">
        <v>440</v>
      </c>
      <c r="W5" s="71" t="s">
        <v>441</v>
      </c>
      <c r="X5" s="71" t="s">
        <v>442</v>
      </c>
      <c r="Y5" s="71" t="s">
        <v>443</v>
      </c>
      <c r="Z5" s="71" t="s">
        <v>444</v>
      </c>
      <c r="AA5" s="71" t="s">
        <v>445</v>
      </c>
      <c r="AB5" s="67"/>
      <c r="AC5" s="67"/>
      <c r="AD5" s="67"/>
      <c r="AE5" s="67"/>
      <c r="AF5" s="67"/>
      <c r="AG5" s="67"/>
    </row>
    <row r="6" spans="1:33" ht="18" customHeight="1">
      <c r="A6" s="67"/>
      <c r="B6" s="71" t="s">
        <v>446</v>
      </c>
      <c r="C6" s="71"/>
      <c r="D6" s="71"/>
      <c r="E6" s="71"/>
      <c r="F6" s="71"/>
      <c r="G6" s="71"/>
      <c r="H6" s="71"/>
      <c r="I6" s="71"/>
      <c r="J6" s="71"/>
      <c r="K6" s="71"/>
      <c r="L6" s="71"/>
      <c r="M6" s="71"/>
      <c r="N6" s="71"/>
      <c r="O6" s="71"/>
      <c r="P6" s="71"/>
      <c r="Q6" s="71"/>
      <c r="R6" s="71"/>
      <c r="S6" s="71"/>
      <c r="T6" s="71"/>
      <c r="U6" s="71"/>
      <c r="V6" s="71"/>
      <c r="W6" s="71"/>
      <c r="X6" s="71"/>
      <c r="Y6" s="71"/>
      <c r="Z6" s="71"/>
      <c r="AA6" s="71"/>
      <c r="AB6" s="67"/>
      <c r="AC6" s="67"/>
      <c r="AD6" s="67"/>
      <c r="AE6" s="67"/>
      <c r="AF6" s="67"/>
      <c r="AG6" s="67"/>
    </row>
    <row r="7" spans="1:33" ht="18" customHeight="1">
      <c r="A7" s="67"/>
      <c r="B7" s="49">
        <f t="shared" ref="B7:B70" si="0">ROW()-6</f>
        <v>1</v>
      </c>
      <c r="C7" s="73" t="str">
        <f>"'"&amp;プロジェクトデータ!$C$4&amp;"'"</f>
        <v>'80001'</v>
      </c>
      <c r="D7" s="80" t="s">
        <v>491</v>
      </c>
      <c r="E7" s="42" t="str">
        <f>"'"&amp;No.5＿契約者【データ】!E3&amp;"'"</f>
        <v>'101'</v>
      </c>
      <c r="F7" s="81" t="str">
        <f>"'"&amp;IF(No.5＿契約者【データ】!R3="郵送","郵送",IF(No.5＿契約者【データ】!R3="","","出席"))&amp;"'"</f>
        <v>'出席'</v>
      </c>
      <c r="G7" s="75" t="str">
        <f>"'"&amp;IF(No.5＿契約者【データ】!R3 = "", "", IF(No.5＿契約者【データ】!R3="郵送","",TEXT(No.5＿契約者【データ】!R3,"yyyy/mm/dd")))&amp;"'"</f>
        <v>'2024/03/30'</v>
      </c>
      <c r="H7" s="75" t="str">
        <f>"'"&amp;IF(No.5＿契約者【データ】!S3 = "", "", TEXT(No.5＿契約者【データ】!S3,"hh:mm"))&amp;"'"</f>
        <v>'10:00'</v>
      </c>
      <c r="I7" s="82" t="s">
        <v>494</v>
      </c>
      <c r="J7" s="82" t="s">
        <v>494</v>
      </c>
      <c r="K7" s="82" t="s">
        <v>494</v>
      </c>
      <c r="L7" s="82" t="s">
        <v>494</v>
      </c>
      <c r="M7" s="82" t="s">
        <v>494</v>
      </c>
      <c r="N7" s="82" t="s">
        <v>494</v>
      </c>
      <c r="O7" s="82" t="s">
        <v>494</v>
      </c>
      <c r="P7" s="82" t="s">
        <v>494</v>
      </c>
      <c r="Q7" s="82" t="s">
        <v>494</v>
      </c>
      <c r="R7" s="75" t="s">
        <v>497</v>
      </c>
      <c r="S7" s="42" t="s">
        <v>448</v>
      </c>
      <c r="T7" s="75" t="s">
        <v>497</v>
      </c>
      <c r="U7" s="74" t="s">
        <v>497</v>
      </c>
      <c r="V7" s="49" t="str">
        <f t="shared" ref="V7:V70" si="1">"'COMMON'"</f>
        <v>'COMMON'</v>
      </c>
      <c r="W7" s="69" t="s">
        <v>449</v>
      </c>
      <c r="X7" s="49" t="str">
        <f t="shared" ref="X7:Y70" si="2">"'COMMON'"</f>
        <v>'COMMON'</v>
      </c>
      <c r="Y7" s="49" t="str">
        <f>"'COMMON'"</f>
        <v>'COMMON'</v>
      </c>
      <c r="Z7" s="69" t="s">
        <v>449</v>
      </c>
      <c r="AA7" s="49" t="str">
        <f t="shared" ref="AA7:AA70" si="3">"'COMMON'"</f>
        <v>'COMMON'</v>
      </c>
      <c r="AB7" s="67"/>
      <c r="AD7" s="70" t="str">
        <f t="shared" ref="AD7:AD70" si="4">IF(F7="''","","INSERT INTO "&amp;$C$3&amp;" ("&amp;_xlfn.TEXTJOIN(",",FALSE,$C$5:$AA$5)&amp;") VALUES ("&amp;_xlfn.TEXTJOIN(",",FALSE,C7:AA7)&amp;");")</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('80001','1','101','出席','2024/03/30','10:00','','','','','','','','','','0',NULL,'0','0','COMMON',CURRENT_TIMESTAMP,'COMMON','COMMON',CURRENT_TIMESTAMP,'COMMON');</v>
      </c>
      <c r="AE7" s="67"/>
      <c r="AF7" s="67"/>
      <c r="AG7" s="67"/>
    </row>
    <row r="8" spans="1:33" ht="18" customHeight="1">
      <c r="A8" s="67"/>
      <c r="B8" s="49">
        <f t="shared" si="0"/>
        <v>2</v>
      </c>
      <c r="C8" s="73" t="str">
        <f>"'"&amp;プロジェクトデータ!$C$4&amp;"'"</f>
        <v>'80001'</v>
      </c>
      <c r="D8" s="80" t="s">
        <v>491</v>
      </c>
      <c r="E8" s="42" t="str">
        <f>"'"&amp;No.5＿契約者【データ】!E4&amp;"'"</f>
        <v>'102'</v>
      </c>
      <c r="F8" s="81" t="str">
        <f>"'"&amp;IF(No.5＿契約者【データ】!R4="郵送","郵送",IF(No.5＿契約者【データ】!R4="","","出席"))&amp;"'"</f>
        <v>'出席'</v>
      </c>
      <c r="G8" s="75" t="str">
        <f>"'"&amp;IF(No.5＿契約者【データ】!R4="","",IF(No.5＿契約者【データ】!R4="郵送","",TEXT(No.5＿契約者【データ】!R4,"yyyy/mm/dd")))&amp;"'"</f>
        <v>'2024/03/30'</v>
      </c>
      <c r="H8" s="75" t="str">
        <f>"'"&amp;IF(No.5＿契約者【データ】!S4="","",TEXT(No.5＿契約者【データ】!S4,"hh:mm"))&amp;"'"</f>
        <v>'10:00'</v>
      </c>
      <c r="I8" s="82" t="s">
        <v>494</v>
      </c>
      <c r="J8" s="82" t="s">
        <v>494</v>
      </c>
      <c r="K8" s="82" t="s">
        <v>494</v>
      </c>
      <c r="L8" s="82" t="s">
        <v>494</v>
      </c>
      <c r="M8" s="82" t="s">
        <v>494</v>
      </c>
      <c r="N8" s="82" t="s">
        <v>494</v>
      </c>
      <c r="O8" s="82" t="s">
        <v>494</v>
      </c>
      <c r="P8" s="82" t="s">
        <v>494</v>
      </c>
      <c r="Q8" s="82" t="s">
        <v>494</v>
      </c>
      <c r="R8" s="75" t="s">
        <v>497</v>
      </c>
      <c r="S8" s="42" t="s">
        <v>448</v>
      </c>
      <c r="T8" s="75" t="s">
        <v>497</v>
      </c>
      <c r="U8" s="74" t="s">
        <v>497</v>
      </c>
      <c r="V8" s="49" t="str">
        <f t="shared" si="1"/>
        <v>'COMMON'</v>
      </c>
      <c r="W8" s="69" t="s">
        <v>449</v>
      </c>
      <c r="X8" s="49" t="str">
        <f t="shared" si="2"/>
        <v>'COMMON'</v>
      </c>
      <c r="Y8" s="49" t="str">
        <f t="shared" si="2"/>
        <v>'COMMON'</v>
      </c>
      <c r="Z8" s="69" t="s">
        <v>449</v>
      </c>
      <c r="AA8" s="49" t="str">
        <f t="shared" si="3"/>
        <v>'COMMON'</v>
      </c>
      <c r="AB8" s="67"/>
      <c r="AD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('80001','1','102','出席','2024/03/30','10:00','','','','','','','','','','0',NULL,'0','0','COMMON',CURRENT_TIMESTAMP,'COMMON','COMMON',CURRENT_TIMESTAMP,'COMMON');</v>
      </c>
      <c r="AE8" s="67"/>
      <c r="AF8" s="67"/>
      <c r="AG8" s="67"/>
    </row>
    <row r="9" spans="1:33" ht="18" customHeight="1">
      <c r="A9" s="67"/>
      <c r="B9" s="49">
        <f t="shared" si="0"/>
        <v>3</v>
      </c>
      <c r="C9" s="73" t="str">
        <f>"'"&amp;プロジェクトデータ!$C$4&amp;"'"</f>
        <v>'80001'</v>
      </c>
      <c r="D9" s="80" t="s">
        <v>491</v>
      </c>
      <c r="E9" s="42" t="str">
        <f>"'"&amp;No.5＿契約者【データ】!E5&amp;"'"</f>
        <v>'103'</v>
      </c>
      <c r="F9" s="81" t="str">
        <f>"'"&amp;IF(No.5＿契約者【データ】!R5="郵送","郵送",IF(No.5＿契約者【データ】!R5="","","出席"))&amp;"'"</f>
        <v>'出席'</v>
      </c>
      <c r="G9" s="75" t="str">
        <f>"'"&amp;IF(No.5＿契約者【データ】!R5="","",IF(No.5＿契約者【データ】!R5="郵送","",TEXT(No.5＿契約者【データ】!R5,"yyyy/mm/dd")))&amp;"'"</f>
        <v>'2024/03/30'</v>
      </c>
      <c r="H9" s="75" t="str">
        <f>"'"&amp;IF(No.5＿契約者【データ】!S5="","",TEXT(No.5＿契約者【データ】!S5,"hh:mm"))&amp;"'"</f>
        <v>'10:00'</v>
      </c>
      <c r="I9" s="82" t="s">
        <v>494</v>
      </c>
      <c r="J9" s="82" t="s">
        <v>494</v>
      </c>
      <c r="K9" s="82" t="s">
        <v>494</v>
      </c>
      <c r="L9" s="82" t="s">
        <v>494</v>
      </c>
      <c r="M9" s="82" t="s">
        <v>494</v>
      </c>
      <c r="N9" s="82" t="s">
        <v>494</v>
      </c>
      <c r="O9" s="82" t="s">
        <v>494</v>
      </c>
      <c r="P9" s="82" t="s">
        <v>494</v>
      </c>
      <c r="Q9" s="82" t="s">
        <v>494</v>
      </c>
      <c r="R9" s="75" t="s">
        <v>497</v>
      </c>
      <c r="S9" s="42" t="s">
        <v>448</v>
      </c>
      <c r="T9" s="75" t="s">
        <v>497</v>
      </c>
      <c r="U9" s="74" t="s">
        <v>497</v>
      </c>
      <c r="V9" s="49" t="str">
        <f t="shared" si="1"/>
        <v>'COMMON'</v>
      </c>
      <c r="W9" s="69" t="s">
        <v>449</v>
      </c>
      <c r="X9" s="49" t="str">
        <f t="shared" si="2"/>
        <v>'COMMON'</v>
      </c>
      <c r="Y9" s="49" t="str">
        <f t="shared" si="2"/>
        <v>'COMMON'</v>
      </c>
      <c r="Z9" s="69" t="s">
        <v>449</v>
      </c>
      <c r="AA9" s="49" t="str">
        <f t="shared" si="3"/>
        <v>'COMMON'</v>
      </c>
      <c r="AB9" s="67"/>
      <c r="AD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('80001','1','103','出席','2024/03/30','10:00','','','','','','','','','','0',NULL,'0','0','COMMON',CURRENT_TIMESTAMP,'COMMON','COMMON',CURRENT_TIMESTAMP,'COMMON');</v>
      </c>
      <c r="AE9" s="67"/>
      <c r="AF9" s="67"/>
      <c r="AG9" s="67"/>
    </row>
    <row r="10" spans="1:33" ht="18" customHeight="1">
      <c r="A10" s="67"/>
      <c r="B10" s="49">
        <f t="shared" si="0"/>
        <v>4</v>
      </c>
      <c r="C10" s="73" t="str">
        <f>"'"&amp;プロジェクトデータ!$C$4&amp;"'"</f>
        <v>'80001'</v>
      </c>
      <c r="D10" s="80" t="s">
        <v>491</v>
      </c>
      <c r="E10" s="42" t="str">
        <f>"'"&amp;No.5＿契約者【データ】!E6&amp;"'"</f>
        <v>'201'</v>
      </c>
      <c r="F10" s="81" t="str">
        <f>"'"&amp;IF(No.5＿契約者【データ】!R6="郵送","郵送",IF(No.5＿契約者【データ】!R6="","","出席"))&amp;"'"</f>
        <v>'出席'</v>
      </c>
      <c r="G10" s="75" t="str">
        <f>"'"&amp;IF(No.5＿契約者【データ】!R6="","",IF(No.5＿契約者【データ】!R6="郵送","",TEXT(No.5＿契約者【データ】!R6,"yyyy/mm/dd")))&amp;"'"</f>
        <v>'2024/03/30'</v>
      </c>
      <c r="H10" s="75" t="str">
        <f>"'"&amp;IF(No.5＿契約者【データ】!S6="","",TEXT(No.5＿契約者【データ】!S6,"hh:mm"))&amp;"'"</f>
        <v>'10:00'</v>
      </c>
      <c r="I10" s="82" t="s">
        <v>494</v>
      </c>
      <c r="J10" s="82" t="s">
        <v>494</v>
      </c>
      <c r="K10" s="82" t="s">
        <v>494</v>
      </c>
      <c r="L10" s="82" t="s">
        <v>494</v>
      </c>
      <c r="M10" s="82" t="s">
        <v>494</v>
      </c>
      <c r="N10" s="82" t="s">
        <v>494</v>
      </c>
      <c r="O10" s="82" t="s">
        <v>494</v>
      </c>
      <c r="P10" s="82" t="s">
        <v>494</v>
      </c>
      <c r="Q10" s="82" t="s">
        <v>494</v>
      </c>
      <c r="R10" s="75" t="s">
        <v>497</v>
      </c>
      <c r="S10" s="42" t="s">
        <v>448</v>
      </c>
      <c r="T10" s="75" t="s">
        <v>497</v>
      </c>
      <c r="U10" s="74" t="s">
        <v>497</v>
      </c>
      <c r="V10" s="49" t="str">
        <f t="shared" si="1"/>
        <v>'COMMON'</v>
      </c>
      <c r="W10" s="69" t="s">
        <v>449</v>
      </c>
      <c r="X10" s="49" t="str">
        <f t="shared" si="2"/>
        <v>'COMMON'</v>
      </c>
      <c r="Y10" s="49" t="str">
        <f t="shared" si="2"/>
        <v>'COMMON'</v>
      </c>
      <c r="Z10" s="69" t="s">
        <v>449</v>
      </c>
      <c r="AA10" s="49" t="str">
        <f t="shared" si="3"/>
        <v>'COMMON'</v>
      </c>
      <c r="AB10" s="67"/>
      <c r="AD1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('80001','1','201','出席','2024/03/30','10:00','','','','','','','','','','0',NULL,'0','0','COMMON',CURRENT_TIMESTAMP,'COMMON','COMMON',CURRENT_TIMESTAMP,'COMMON');</v>
      </c>
      <c r="AE10" s="67"/>
      <c r="AF10" s="67"/>
      <c r="AG10" s="67"/>
    </row>
    <row r="11" spans="1:33" ht="18" customHeight="1">
      <c r="A11" s="67"/>
      <c r="B11" s="49">
        <f t="shared" si="0"/>
        <v>5</v>
      </c>
      <c r="C11" s="73" t="str">
        <f>"'"&amp;プロジェクトデータ!$C$4&amp;"'"</f>
        <v>'80001'</v>
      </c>
      <c r="D11" s="80" t="s">
        <v>491</v>
      </c>
      <c r="E11" s="42" t="str">
        <f>"'"&amp;No.5＿契約者【データ】!E7&amp;"'"</f>
        <v>'202'</v>
      </c>
      <c r="F11" s="81" t="str">
        <f>"'"&amp;IF(No.5＿契約者【データ】!R7="郵送","郵送",IF(No.5＿契約者【データ】!R7="","","出席"))&amp;"'"</f>
        <v>'出席'</v>
      </c>
      <c r="G11" s="75" t="str">
        <f>"'"&amp;IF(No.5＿契約者【データ】!R7="","",IF(No.5＿契約者【データ】!R7="郵送","",TEXT(No.5＿契約者【データ】!R7,"yyyy/mm/dd")))&amp;"'"</f>
        <v>'2024/03/30'</v>
      </c>
      <c r="H11" s="75" t="str">
        <f>"'"&amp;IF(No.5＿契約者【データ】!S7="","",TEXT(No.5＿契約者【データ】!S7,"hh:mm"))&amp;"'"</f>
        <v>'10:00'</v>
      </c>
      <c r="I11" s="82" t="s">
        <v>494</v>
      </c>
      <c r="J11" s="82" t="s">
        <v>494</v>
      </c>
      <c r="K11" s="82" t="s">
        <v>494</v>
      </c>
      <c r="L11" s="82" t="s">
        <v>494</v>
      </c>
      <c r="M11" s="82" t="s">
        <v>494</v>
      </c>
      <c r="N11" s="82" t="s">
        <v>494</v>
      </c>
      <c r="O11" s="82" t="s">
        <v>494</v>
      </c>
      <c r="P11" s="82" t="s">
        <v>494</v>
      </c>
      <c r="Q11" s="82" t="s">
        <v>494</v>
      </c>
      <c r="R11" s="75" t="s">
        <v>497</v>
      </c>
      <c r="S11" s="42" t="s">
        <v>448</v>
      </c>
      <c r="T11" s="75" t="s">
        <v>497</v>
      </c>
      <c r="U11" s="74" t="s">
        <v>497</v>
      </c>
      <c r="V11" s="49" t="str">
        <f t="shared" si="1"/>
        <v>'COMMON'</v>
      </c>
      <c r="W11" s="69" t="s">
        <v>449</v>
      </c>
      <c r="X11" s="49" t="str">
        <f t="shared" si="2"/>
        <v>'COMMON'</v>
      </c>
      <c r="Y11" s="49" t="str">
        <f t="shared" si="2"/>
        <v>'COMMON'</v>
      </c>
      <c r="Z11" s="69" t="s">
        <v>449</v>
      </c>
      <c r="AA11" s="49" t="str">
        <f t="shared" si="3"/>
        <v>'COMMON'</v>
      </c>
      <c r="AB11" s="67"/>
      <c r="AD1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('80001','1','202','出席','2024/03/30','10:00','','','','','','','','','','0',NULL,'0','0','COMMON',CURRENT_TIMESTAMP,'COMMON','COMMON',CURRENT_TIMESTAMP,'COMMON');</v>
      </c>
      <c r="AE11" s="67"/>
      <c r="AF11" s="67"/>
      <c r="AG11" s="67"/>
    </row>
    <row r="12" spans="1:33" ht="18" customHeight="1">
      <c r="A12" s="67"/>
      <c r="B12" s="49">
        <f t="shared" si="0"/>
        <v>6</v>
      </c>
      <c r="C12" s="73" t="str">
        <f>"'"&amp;プロジェクトデータ!$C$4&amp;"'"</f>
        <v>'80001'</v>
      </c>
      <c r="D12" s="80" t="s">
        <v>491</v>
      </c>
      <c r="E12" s="42" t="str">
        <f>"'"&amp;No.5＿契約者【データ】!E8&amp;"'"</f>
        <v>'203'</v>
      </c>
      <c r="F12" s="81" t="str">
        <f>"'"&amp;IF(No.5＿契約者【データ】!R8="郵送","郵送",IF(No.5＿契約者【データ】!R8="","","出席"))&amp;"'"</f>
        <v>'出席'</v>
      </c>
      <c r="G12" s="75" t="str">
        <f>"'"&amp;IF(No.5＿契約者【データ】!R8="","",IF(No.5＿契約者【データ】!R8="郵送","",TEXT(No.5＿契約者【データ】!R8,"yyyy/mm/dd")))&amp;"'"</f>
        <v>'2024/03/30'</v>
      </c>
      <c r="H12" s="75" t="str">
        <f>"'"&amp;IF(No.5＿契約者【データ】!S8="","",TEXT(No.5＿契約者【データ】!S8,"hh:mm"))&amp;"'"</f>
        <v>'10:00'</v>
      </c>
      <c r="I12" s="82" t="s">
        <v>494</v>
      </c>
      <c r="J12" s="82" t="s">
        <v>494</v>
      </c>
      <c r="K12" s="82" t="s">
        <v>494</v>
      </c>
      <c r="L12" s="82" t="s">
        <v>494</v>
      </c>
      <c r="M12" s="82" t="s">
        <v>494</v>
      </c>
      <c r="N12" s="82" t="s">
        <v>494</v>
      </c>
      <c r="O12" s="82" t="s">
        <v>494</v>
      </c>
      <c r="P12" s="82" t="s">
        <v>494</v>
      </c>
      <c r="Q12" s="82" t="s">
        <v>494</v>
      </c>
      <c r="R12" s="75" t="s">
        <v>497</v>
      </c>
      <c r="S12" s="42" t="s">
        <v>448</v>
      </c>
      <c r="T12" s="75" t="s">
        <v>497</v>
      </c>
      <c r="U12" s="74" t="s">
        <v>497</v>
      </c>
      <c r="V12" s="49" t="str">
        <f t="shared" si="1"/>
        <v>'COMMON'</v>
      </c>
      <c r="W12" s="69" t="s">
        <v>449</v>
      </c>
      <c r="X12" s="49" t="str">
        <f t="shared" si="2"/>
        <v>'COMMON'</v>
      </c>
      <c r="Y12" s="49" t="str">
        <f t="shared" si="2"/>
        <v>'COMMON'</v>
      </c>
      <c r="Z12" s="69" t="s">
        <v>449</v>
      </c>
      <c r="AA12" s="49" t="str">
        <f t="shared" si="3"/>
        <v>'COMMON'</v>
      </c>
      <c r="AB12" s="67"/>
      <c r="AD1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('80001','1','203','出席','2024/03/30','10:00','','','','','','','','','','0',NULL,'0','0','COMMON',CURRENT_TIMESTAMP,'COMMON','COMMON',CURRENT_TIMESTAMP,'COMMON');</v>
      </c>
      <c r="AE12" s="67"/>
      <c r="AF12" s="67"/>
      <c r="AG12" s="67"/>
    </row>
    <row r="13" spans="1:33" ht="18" customHeight="1">
      <c r="A13" s="67"/>
      <c r="B13" s="49">
        <f t="shared" si="0"/>
        <v>7</v>
      </c>
      <c r="C13" s="73" t="str">
        <f>"'"&amp;プロジェクトデータ!$C$4&amp;"'"</f>
        <v>'80001'</v>
      </c>
      <c r="D13" s="80" t="s">
        <v>491</v>
      </c>
      <c r="E13" s="42" t="str">
        <f>"'"&amp;No.5＿契約者【データ】!E9&amp;"'"</f>
        <v>'204'</v>
      </c>
      <c r="F13" s="81" t="str">
        <f>"'"&amp;IF(No.5＿契約者【データ】!R9="郵送","郵送",IF(No.5＿契約者【データ】!R9="","","出席"))&amp;"'"</f>
        <v>'出席'</v>
      </c>
      <c r="G13" s="75" t="str">
        <f>"'"&amp;IF(No.5＿契約者【データ】!R9="","",IF(No.5＿契約者【データ】!R9="郵送","",TEXT(No.5＿契約者【データ】!R9,"yyyy/mm/dd")))&amp;"'"</f>
        <v>'2024/03/30'</v>
      </c>
      <c r="H13" s="75" t="str">
        <f>"'"&amp;IF(No.5＿契約者【データ】!S9="","",TEXT(No.5＿契約者【データ】!S9,"hh:mm"))&amp;"'"</f>
        <v>'10:00'</v>
      </c>
      <c r="I13" s="82" t="s">
        <v>494</v>
      </c>
      <c r="J13" s="82" t="s">
        <v>494</v>
      </c>
      <c r="K13" s="82" t="s">
        <v>494</v>
      </c>
      <c r="L13" s="82" t="s">
        <v>494</v>
      </c>
      <c r="M13" s="82" t="s">
        <v>494</v>
      </c>
      <c r="N13" s="82" t="s">
        <v>494</v>
      </c>
      <c r="O13" s="82" t="s">
        <v>494</v>
      </c>
      <c r="P13" s="82" t="s">
        <v>494</v>
      </c>
      <c r="Q13" s="82" t="s">
        <v>494</v>
      </c>
      <c r="R13" s="75" t="s">
        <v>497</v>
      </c>
      <c r="S13" s="42" t="s">
        <v>448</v>
      </c>
      <c r="T13" s="75" t="s">
        <v>497</v>
      </c>
      <c r="U13" s="74" t="s">
        <v>497</v>
      </c>
      <c r="V13" s="49" t="str">
        <f t="shared" si="1"/>
        <v>'COMMON'</v>
      </c>
      <c r="W13" s="69" t="s">
        <v>449</v>
      </c>
      <c r="X13" s="49" t="str">
        <f t="shared" si="2"/>
        <v>'COMMON'</v>
      </c>
      <c r="Y13" s="49" t="str">
        <f t="shared" si="2"/>
        <v>'COMMON'</v>
      </c>
      <c r="Z13" s="69" t="s">
        <v>449</v>
      </c>
      <c r="AA13" s="49" t="str">
        <f t="shared" si="3"/>
        <v>'COMMON'</v>
      </c>
      <c r="AB13" s="67"/>
      <c r="AD1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('80001','1','204','出席','2024/03/30','10:00','','','','','','','','','','0',NULL,'0','0','COMMON',CURRENT_TIMESTAMP,'COMMON','COMMON',CURRENT_TIMESTAMP,'COMMON');</v>
      </c>
      <c r="AE13" s="67"/>
      <c r="AF13" s="67"/>
      <c r="AG13" s="67"/>
    </row>
    <row r="14" spans="1:33" ht="18" customHeight="1">
      <c r="A14" s="67"/>
      <c r="B14" s="49">
        <f t="shared" si="0"/>
        <v>8</v>
      </c>
      <c r="C14" s="73" t="str">
        <f>"'"&amp;プロジェクトデータ!$C$4&amp;"'"</f>
        <v>'80001'</v>
      </c>
      <c r="D14" s="80" t="s">
        <v>491</v>
      </c>
      <c r="E14" s="42" t="str">
        <f>"'"&amp;No.5＿契約者【データ】!E10&amp;"'"</f>
        <v>'205'</v>
      </c>
      <c r="F14" s="81" t="str">
        <f>"'"&amp;IF(No.5＿契約者【データ】!R10="郵送","郵送",IF(No.5＿契約者【データ】!R10="","","出席"))&amp;"'"</f>
        <v>'出席'</v>
      </c>
      <c r="G14" s="75" t="str">
        <f>"'"&amp;IF(No.5＿契約者【データ】!R10 = "", "", IF(No.5＿契約者【データ】!R10="郵送","",TEXT(No.5＿契約者【データ】!R10,"yyyy/mm/dd")))&amp;"'"</f>
        <v>'2024/03/30'</v>
      </c>
      <c r="H14" s="75" t="str">
        <f>"'"&amp;IF(No.5＿契約者【データ】!S10 = "", "", TEXT(No.5＿契約者【データ】!S10,"hh:mm"))&amp;"'"</f>
        <v>'10:00'</v>
      </c>
      <c r="I14" s="82" t="s">
        <v>494</v>
      </c>
      <c r="J14" s="82" t="s">
        <v>494</v>
      </c>
      <c r="K14" s="82" t="s">
        <v>494</v>
      </c>
      <c r="L14" s="82" t="s">
        <v>494</v>
      </c>
      <c r="M14" s="82" t="s">
        <v>494</v>
      </c>
      <c r="N14" s="82" t="s">
        <v>494</v>
      </c>
      <c r="O14" s="82" t="s">
        <v>494</v>
      </c>
      <c r="P14" s="82" t="s">
        <v>494</v>
      </c>
      <c r="Q14" s="82" t="s">
        <v>494</v>
      </c>
      <c r="R14" s="75" t="s">
        <v>497</v>
      </c>
      <c r="S14" s="42" t="s">
        <v>448</v>
      </c>
      <c r="T14" s="75" t="s">
        <v>497</v>
      </c>
      <c r="U14" s="74" t="s">
        <v>497</v>
      </c>
      <c r="V14" s="49" t="str">
        <f t="shared" si="1"/>
        <v>'COMMON'</v>
      </c>
      <c r="W14" s="69" t="s">
        <v>449</v>
      </c>
      <c r="X14" s="49" t="str">
        <f t="shared" si="2"/>
        <v>'COMMON'</v>
      </c>
      <c r="Y14" s="49" t="str">
        <f t="shared" si="2"/>
        <v>'COMMON'</v>
      </c>
      <c r="Z14" s="69" t="s">
        <v>449</v>
      </c>
      <c r="AA14" s="49" t="str">
        <f t="shared" si="3"/>
        <v>'COMMON'</v>
      </c>
      <c r="AB14" s="67"/>
      <c r="AD1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('80001','1','205','出席','2024/03/30','10:00','','','','','','','','','','0',NULL,'0','0','COMMON',CURRENT_TIMESTAMP,'COMMON','COMMON',CURRENT_TIMESTAMP,'COMMON');</v>
      </c>
      <c r="AE14" s="67"/>
      <c r="AF14" s="67"/>
      <c r="AG14" s="67"/>
    </row>
    <row r="15" spans="1:33" ht="18" customHeight="1">
      <c r="A15" s="67"/>
      <c r="B15" s="49">
        <f t="shared" si="0"/>
        <v>9</v>
      </c>
      <c r="C15" s="73" t="str">
        <f>"'"&amp;プロジェクトデータ!$C$4&amp;"'"</f>
        <v>'80001'</v>
      </c>
      <c r="D15" s="80" t="s">
        <v>491</v>
      </c>
      <c r="E15" s="42" t="str">
        <f>"'"&amp;No.5＿契約者【データ】!E11&amp;"'"</f>
        <v>'206'</v>
      </c>
      <c r="F15" s="81" t="str">
        <f>"'"&amp;IF(No.5＿契約者【データ】!R11="郵送","郵送",IF(No.5＿契約者【データ】!R11="","","出席"))&amp;"'"</f>
        <v>'出席'</v>
      </c>
      <c r="G15" s="75" t="str">
        <f>"'"&amp;IF(No.5＿契約者【データ】!R11="","",IF(No.5＿契約者【データ】!R11="郵送","",TEXT(No.5＿契約者【データ】!R11,"yyyy/mm/dd")))&amp;"'"</f>
        <v>'2024/03/30'</v>
      </c>
      <c r="H15" s="75" t="str">
        <f>"'"&amp;IF(No.5＿契約者【データ】!S11="","",TEXT(No.5＿契約者【データ】!S11,"hh:mm"))&amp;"'"</f>
        <v>'10:00'</v>
      </c>
      <c r="I15" s="82" t="s">
        <v>494</v>
      </c>
      <c r="J15" s="82" t="s">
        <v>494</v>
      </c>
      <c r="K15" s="82" t="s">
        <v>494</v>
      </c>
      <c r="L15" s="82" t="s">
        <v>494</v>
      </c>
      <c r="M15" s="82" t="s">
        <v>494</v>
      </c>
      <c r="N15" s="82" t="s">
        <v>494</v>
      </c>
      <c r="O15" s="82" t="s">
        <v>494</v>
      </c>
      <c r="P15" s="82" t="s">
        <v>494</v>
      </c>
      <c r="Q15" s="82" t="s">
        <v>494</v>
      </c>
      <c r="R15" s="75" t="s">
        <v>497</v>
      </c>
      <c r="S15" s="42" t="s">
        <v>448</v>
      </c>
      <c r="T15" s="75" t="s">
        <v>497</v>
      </c>
      <c r="U15" s="74" t="s">
        <v>497</v>
      </c>
      <c r="V15" s="49" t="str">
        <f t="shared" si="1"/>
        <v>'COMMON'</v>
      </c>
      <c r="W15" s="69" t="s">
        <v>449</v>
      </c>
      <c r="X15" s="49" t="str">
        <f t="shared" si="2"/>
        <v>'COMMON'</v>
      </c>
      <c r="Y15" s="49" t="str">
        <f t="shared" si="2"/>
        <v>'COMMON'</v>
      </c>
      <c r="Z15" s="69" t="s">
        <v>449</v>
      </c>
      <c r="AA15" s="49" t="str">
        <f t="shared" si="3"/>
        <v>'COMMON'</v>
      </c>
      <c r="AB15" s="67"/>
      <c r="AD1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('80001','1','206','出席','2024/03/30','10:00','','','','','','','','','','0',NULL,'0','0','COMMON',CURRENT_TIMESTAMP,'COMMON','COMMON',CURRENT_TIMESTAMP,'COMMON');</v>
      </c>
      <c r="AE15" s="67"/>
      <c r="AF15" s="67"/>
      <c r="AG15" s="67"/>
    </row>
    <row r="16" spans="1:33" ht="18" customHeight="1">
      <c r="A16" s="67"/>
      <c r="B16" s="49">
        <f t="shared" si="0"/>
        <v>10</v>
      </c>
      <c r="C16" s="73" t="str">
        <f>"'"&amp;プロジェクトデータ!$C$4&amp;"'"</f>
        <v>'80001'</v>
      </c>
      <c r="D16" s="80" t="s">
        <v>491</v>
      </c>
      <c r="E16" s="42" t="str">
        <f>"'"&amp;No.5＿契約者【データ】!E12&amp;"'"</f>
        <v>'207'</v>
      </c>
      <c r="F16" s="81" t="str">
        <f>"'"&amp;IF(No.5＿契約者【データ】!R12="郵送","郵送",IF(No.5＿契約者【データ】!R12="","","出席"))&amp;"'"</f>
        <v>'出席'</v>
      </c>
      <c r="G16" s="75" t="str">
        <f>"'"&amp;IF(No.5＿契約者【データ】!R12="","",IF(No.5＿契約者【データ】!R12="郵送","",TEXT(No.5＿契約者【データ】!R12,"yyyy/mm/dd")))&amp;"'"</f>
        <v>'2024/03/30'</v>
      </c>
      <c r="H16" s="75" t="str">
        <f>"'"&amp;IF(No.5＿契約者【データ】!S12="","",TEXT(No.5＿契約者【データ】!S12,"hh:mm"))&amp;"'"</f>
        <v>'10:00'</v>
      </c>
      <c r="I16" s="82" t="s">
        <v>494</v>
      </c>
      <c r="J16" s="82" t="s">
        <v>494</v>
      </c>
      <c r="K16" s="82" t="s">
        <v>494</v>
      </c>
      <c r="L16" s="82" t="s">
        <v>494</v>
      </c>
      <c r="M16" s="82" t="s">
        <v>494</v>
      </c>
      <c r="N16" s="82" t="s">
        <v>494</v>
      </c>
      <c r="O16" s="82" t="s">
        <v>494</v>
      </c>
      <c r="P16" s="82" t="s">
        <v>494</v>
      </c>
      <c r="Q16" s="82" t="s">
        <v>494</v>
      </c>
      <c r="R16" s="75" t="s">
        <v>497</v>
      </c>
      <c r="S16" s="42" t="s">
        <v>448</v>
      </c>
      <c r="T16" s="75" t="s">
        <v>497</v>
      </c>
      <c r="U16" s="74" t="s">
        <v>497</v>
      </c>
      <c r="V16" s="49" t="str">
        <f t="shared" si="1"/>
        <v>'COMMON'</v>
      </c>
      <c r="W16" s="69" t="s">
        <v>449</v>
      </c>
      <c r="X16" s="49" t="str">
        <f t="shared" si="2"/>
        <v>'COMMON'</v>
      </c>
      <c r="Y16" s="49" t="str">
        <f t="shared" si="2"/>
        <v>'COMMON'</v>
      </c>
      <c r="Z16" s="69" t="s">
        <v>449</v>
      </c>
      <c r="AA16" s="49" t="str">
        <f t="shared" si="3"/>
        <v>'COMMON'</v>
      </c>
      <c r="AB16" s="67"/>
      <c r="AD1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('80001','1','207','出席','2024/03/30','10:00','','','','','','','','','','0',NULL,'0','0','COMMON',CURRENT_TIMESTAMP,'COMMON','COMMON',CURRENT_TIMESTAMP,'COMMON');</v>
      </c>
      <c r="AE16" s="67"/>
      <c r="AF16" s="67"/>
      <c r="AG16" s="67"/>
    </row>
    <row r="17" spans="1:33" ht="18" customHeight="1">
      <c r="A17" s="67"/>
      <c r="B17" s="49">
        <f t="shared" si="0"/>
        <v>11</v>
      </c>
      <c r="C17" s="73" t="str">
        <f>"'"&amp;プロジェクトデータ!$C$4&amp;"'"</f>
        <v>'80001'</v>
      </c>
      <c r="D17" s="80" t="s">
        <v>491</v>
      </c>
      <c r="E17" s="42" t="str">
        <f>"'"&amp;No.5＿契約者【データ】!E13&amp;"'"</f>
        <v>'208'</v>
      </c>
      <c r="F17" s="81" t="str">
        <f>"'"&amp;IF(No.5＿契約者【データ】!R13="郵送","郵送",IF(No.5＿契約者【データ】!R13="","","出席"))&amp;"'"</f>
        <v>'出席'</v>
      </c>
      <c r="G17" s="75" t="str">
        <f>"'"&amp;IF(No.5＿契約者【データ】!R13="","",IF(No.5＿契約者【データ】!R13="郵送","",TEXT(No.5＿契約者【データ】!R13,"yyyy/mm/dd")))&amp;"'"</f>
        <v>'2024/03/30'</v>
      </c>
      <c r="H17" s="75" t="str">
        <f>"'"&amp;IF(No.5＿契約者【データ】!S13="","",TEXT(No.5＿契約者【データ】!S13,"hh:mm"))&amp;"'"</f>
        <v>'14:00'</v>
      </c>
      <c r="I17" s="82" t="s">
        <v>494</v>
      </c>
      <c r="J17" s="82" t="s">
        <v>494</v>
      </c>
      <c r="K17" s="82" t="s">
        <v>494</v>
      </c>
      <c r="L17" s="82" t="s">
        <v>494</v>
      </c>
      <c r="M17" s="82" t="s">
        <v>494</v>
      </c>
      <c r="N17" s="82" t="s">
        <v>494</v>
      </c>
      <c r="O17" s="82" t="s">
        <v>494</v>
      </c>
      <c r="P17" s="82" t="s">
        <v>494</v>
      </c>
      <c r="Q17" s="82" t="s">
        <v>494</v>
      </c>
      <c r="R17" s="75" t="s">
        <v>497</v>
      </c>
      <c r="S17" s="42" t="s">
        <v>448</v>
      </c>
      <c r="T17" s="75" t="s">
        <v>497</v>
      </c>
      <c r="U17" s="74" t="s">
        <v>497</v>
      </c>
      <c r="V17" s="49" t="str">
        <f t="shared" si="1"/>
        <v>'COMMON'</v>
      </c>
      <c r="W17" s="69" t="s">
        <v>449</v>
      </c>
      <c r="X17" s="49" t="str">
        <f t="shared" si="2"/>
        <v>'COMMON'</v>
      </c>
      <c r="Y17" s="49" t="str">
        <f t="shared" si="2"/>
        <v>'COMMON'</v>
      </c>
      <c r="Z17" s="69" t="s">
        <v>449</v>
      </c>
      <c r="AA17" s="49" t="str">
        <f t="shared" si="3"/>
        <v>'COMMON'</v>
      </c>
      <c r="AB17" s="67"/>
      <c r="AD1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('80001','1','208','出席','2024/03/30','14:00','','','','','','','','','','0',NULL,'0','0','COMMON',CURRENT_TIMESTAMP,'COMMON','COMMON',CURRENT_TIMESTAMP,'COMMON');</v>
      </c>
      <c r="AE17" s="67"/>
      <c r="AF17" s="67"/>
      <c r="AG17" s="67"/>
    </row>
    <row r="18" spans="1:33" ht="18" customHeight="1">
      <c r="A18" s="67"/>
      <c r="B18" s="49">
        <f t="shared" si="0"/>
        <v>12</v>
      </c>
      <c r="C18" s="73" t="str">
        <f>"'"&amp;プロジェクトデータ!$C$4&amp;"'"</f>
        <v>'80001'</v>
      </c>
      <c r="D18" s="80" t="s">
        <v>491</v>
      </c>
      <c r="E18" s="42" t="str">
        <f>"'"&amp;No.5＿契約者【データ】!E14&amp;"'"</f>
        <v>'301'</v>
      </c>
      <c r="F18" s="81" t="str">
        <f>"'"&amp;IF(No.5＿契約者【データ】!R14="郵送","郵送",IF(No.5＿契約者【データ】!R14="","","出席"))&amp;"'"</f>
        <v>'出席'</v>
      </c>
      <c r="G18" s="75" t="str">
        <f>"'"&amp;IF(No.5＿契約者【データ】!R14="","",IF(No.5＿契約者【データ】!R14="郵送","",TEXT(No.5＿契約者【データ】!R14,"yyyy/mm/dd")))&amp;"'"</f>
        <v>'2024/03/30'</v>
      </c>
      <c r="H18" s="75" t="str">
        <f>"'"&amp;IF(No.5＿契約者【データ】!S14="","",TEXT(No.5＿契約者【データ】!S14,"hh:mm"))&amp;"'"</f>
        <v>'10:00'</v>
      </c>
      <c r="I18" s="82" t="s">
        <v>494</v>
      </c>
      <c r="J18" s="82" t="s">
        <v>494</v>
      </c>
      <c r="K18" s="82" t="s">
        <v>494</v>
      </c>
      <c r="L18" s="82" t="s">
        <v>494</v>
      </c>
      <c r="M18" s="82" t="s">
        <v>494</v>
      </c>
      <c r="N18" s="82" t="s">
        <v>494</v>
      </c>
      <c r="O18" s="82" t="s">
        <v>494</v>
      </c>
      <c r="P18" s="82" t="s">
        <v>494</v>
      </c>
      <c r="Q18" s="82" t="s">
        <v>494</v>
      </c>
      <c r="R18" s="75" t="s">
        <v>497</v>
      </c>
      <c r="S18" s="42" t="s">
        <v>448</v>
      </c>
      <c r="T18" s="75" t="s">
        <v>497</v>
      </c>
      <c r="U18" s="74" t="s">
        <v>497</v>
      </c>
      <c r="V18" s="49" t="str">
        <f t="shared" si="1"/>
        <v>'COMMON'</v>
      </c>
      <c r="W18" s="69" t="s">
        <v>449</v>
      </c>
      <c r="X18" s="49" t="str">
        <f t="shared" si="2"/>
        <v>'COMMON'</v>
      </c>
      <c r="Y18" s="49" t="str">
        <f t="shared" si="2"/>
        <v>'COMMON'</v>
      </c>
      <c r="Z18" s="69" t="s">
        <v>449</v>
      </c>
      <c r="AA18" s="49" t="str">
        <f t="shared" si="3"/>
        <v>'COMMON'</v>
      </c>
      <c r="AB18" s="67"/>
      <c r="AD1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('80001','1','301','出席','2024/03/30','10:00','','','','','','','','','','0',NULL,'0','0','COMMON',CURRENT_TIMESTAMP,'COMMON','COMMON',CURRENT_TIMESTAMP,'COMMON');</v>
      </c>
      <c r="AE18" s="67"/>
      <c r="AF18" s="67"/>
      <c r="AG18" s="67"/>
    </row>
    <row r="19" spans="1:33" ht="18" customHeight="1">
      <c r="A19" s="67"/>
      <c r="B19" s="49">
        <f t="shared" si="0"/>
        <v>13</v>
      </c>
      <c r="C19" s="73" t="str">
        <f>"'"&amp;プロジェクトデータ!$C$4&amp;"'"</f>
        <v>'80001'</v>
      </c>
      <c r="D19" s="80" t="s">
        <v>491</v>
      </c>
      <c r="E19" s="42" t="str">
        <f>"'"&amp;No.5＿契約者【データ】!E15&amp;"'"</f>
        <v>'302'</v>
      </c>
      <c r="F19" s="81" t="str">
        <f>"'"&amp;IF(No.5＿契約者【データ】!R15="郵送","郵送",IF(No.5＿契約者【データ】!R15="","","出席"))&amp;"'"</f>
        <v>'出席'</v>
      </c>
      <c r="G19" s="75" t="str">
        <f>"'"&amp;IF(No.5＿契約者【データ】!R15="","",IF(No.5＿契約者【データ】!R15="郵送","",TEXT(No.5＿契約者【データ】!R15,"yyyy/mm/dd")))&amp;"'"</f>
        <v>'2024/03/30'</v>
      </c>
      <c r="H19" s="75" t="str">
        <f>"'"&amp;IF(No.5＿契約者【データ】!S15="","",TEXT(No.5＿契約者【データ】!S15,"hh:mm"))&amp;"'"</f>
        <v>'10:00'</v>
      </c>
      <c r="I19" s="82" t="s">
        <v>494</v>
      </c>
      <c r="J19" s="82" t="s">
        <v>494</v>
      </c>
      <c r="K19" s="82" t="s">
        <v>494</v>
      </c>
      <c r="L19" s="82" t="s">
        <v>494</v>
      </c>
      <c r="M19" s="82" t="s">
        <v>494</v>
      </c>
      <c r="N19" s="82" t="s">
        <v>494</v>
      </c>
      <c r="O19" s="82" t="s">
        <v>494</v>
      </c>
      <c r="P19" s="82" t="s">
        <v>494</v>
      </c>
      <c r="Q19" s="82" t="s">
        <v>494</v>
      </c>
      <c r="R19" s="75" t="s">
        <v>497</v>
      </c>
      <c r="S19" s="42" t="s">
        <v>448</v>
      </c>
      <c r="T19" s="75" t="s">
        <v>497</v>
      </c>
      <c r="U19" s="74" t="s">
        <v>497</v>
      </c>
      <c r="V19" s="49" t="str">
        <f t="shared" si="1"/>
        <v>'COMMON'</v>
      </c>
      <c r="W19" s="69" t="s">
        <v>449</v>
      </c>
      <c r="X19" s="49" t="str">
        <f t="shared" si="2"/>
        <v>'COMMON'</v>
      </c>
      <c r="Y19" s="49" t="str">
        <f t="shared" si="2"/>
        <v>'COMMON'</v>
      </c>
      <c r="Z19" s="69" t="s">
        <v>449</v>
      </c>
      <c r="AA19" s="49" t="str">
        <f t="shared" si="3"/>
        <v>'COMMON'</v>
      </c>
      <c r="AB19" s="67"/>
      <c r="AD1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('80001','1','302','出席','2024/03/30','10:00','','','','','','','','','','0',NULL,'0','0','COMMON',CURRENT_TIMESTAMP,'COMMON','COMMON',CURRENT_TIMESTAMP,'COMMON');</v>
      </c>
      <c r="AE19" s="67"/>
      <c r="AF19" s="67"/>
      <c r="AG19" s="67"/>
    </row>
    <row r="20" spans="1:33" ht="18" customHeight="1">
      <c r="A20" s="67"/>
      <c r="B20" s="49">
        <f t="shared" si="0"/>
        <v>14</v>
      </c>
      <c r="C20" s="73" t="str">
        <f>"'"&amp;プロジェクトデータ!$C$4&amp;"'"</f>
        <v>'80001'</v>
      </c>
      <c r="D20" s="80" t="s">
        <v>491</v>
      </c>
      <c r="E20" s="42" t="str">
        <f>"'"&amp;No.5＿契約者【データ】!E16&amp;"'"</f>
        <v>'303'</v>
      </c>
      <c r="F20" s="81" t="str">
        <f>"'"&amp;IF(No.5＿契約者【データ】!R16="郵送","郵送",IF(No.5＿契約者【データ】!R16="","","出席"))&amp;"'"</f>
        <v>'出席'</v>
      </c>
      <c r="G20" s="75" t="str">
        <f>"'"&amp;IF(No.5＿契約者【データ】!R16="","",IF(No.5＿契約者【データ】!R16="郵送","",TEXT(No.5＿契約者【データ】!R16,"yyyy/mm/dd")))&amp;"'"</f>
        <v>'2024/03/30'</v>
      </c>
      <c r="H20" s="75" t="str">
        <f>"'"&amp;IF(No.5＿契約者【データ】!S16="","",TEXT(No.5＿契約者【データ】!S16,"hh:mm"))&amp;"'"</f>
        <v>'10:00'</v>
      </c>
      <c r="I20" s="82" t="s">
        <v>494</v>
      </c>
      <c r="J20" s="82" t="s">
        <v>494</v>
      </c>
      <c r="K20" s="82" t="s">
        <v>494</v>
      </c>
      <c r="L20" s="82" t="s">
        <v>494</v>
      </c>
      <c r="M20" s="82" t="s">
        <v>494</v>
      </c>
      <c r="N20" s="82" t="s">
        <v>494</v>
      </c>
      <c r="O20" s="82" t="s">
        <v>494</v>
      </c>
      <c r="P20" s="82" t="s">
        <v>494</v>
      </c>
      <c r="Q20" s="82" t="s">
        <v>494</v>
      </c>
      <c r="R20" s="75" t="s">
        <v>497</v>
      </c>
      <c r="S20" s="42" t="s">
        <v>448</v>
      </c>
      <c r="T20" s="75" t="s">
        <v>497</v>
      </c>
      <c r="U20" s="74" t="s">
        <v>497</v>
      </c>
      <c r="V20" s="49" t="str">
        <f t="shared" si="1"/>
        <v>'COMMON'</v>
      </c>
      <c r="W20" s="69" t="s">
        <v>449</v>
      </c>
      <c r="X20" s="49" t="str">
        <f t="shared" si="2"/>
        <v>'COMMON'</v>
      </c>
      <c r="Y20" s="49" t="str">
        <f t="shared" si="2"/>
        <v>'COMMON'</v>
      </c>
      <c r="Z20" s="69" t="s">
        <v>449</v>
      </c>
      <c r="AA20" s="49" t="str">
        <f t="shared" si="3"/>
        <v>'COMMON'</v>
      </c>
      <c r="AB20" s="67"/>
      <c r="AD2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('80001','1','303','出席','2024/03/30','10:00','','','','','','','','','','0',NULL,'0','0','COMMON',CURRENT_TIMESTAMP,'COMMON','COMMON',CURRENT_TIMESTAMP,'COMMON');</v>
      </c>
      <c r="AE20" s="67"/>
      <c r="AF20" s="67"/>
      <c r="AG20" s="67"/>
    </row>
    <row r="21" spans="1:33" ht="18" customHeight="1">
      <c r="A21" s="67"/>
      <c r="B21" s="49">
        <f t="shared" si="0"/>
        <v>15</v>
      </c>
      <c r="C21" s="73" t="str">
        <f>"'"&amp;プロジェクトデータ!$C$4&amp;"'"</f>
        <v>'80001'</v>
      </c>
      <c r="D21" s="80" t="s">
        <v>491</v>
      </c>
      <c r="E21" s="42" t="str">
        <f>"'"&amp;No.5＿契約者【データ】!E17&amp;"'"</f>
        <v>'304'</v>
      </c>
      <c r="F21" s="81" t="str">
        <f>"'"&amp;IF(No.5＿契約者【データ】!R17="郵送","郵送",IF(No.5＿契約者【データ】!R17="","","出席"))&amp;"'"</f>
        <v>'出席'</v>
      </c>
      <c r="G21" s="75" t="str">
        <f>"'"&amp;IF(No.5＿契約者【データ】!R17="","",IF(No.5＿契約者【データ】!R17="郵送","",TEXT(No.5＿契約者【データ】!R17,"yyyy/mm/dd")))&amp;"'"</f>
        <v>'2024/03/31'</v>
      </c>
      <c r="H21" s="75" t="str">
        <f>"'"&amp;IF(No.5＿契約者【データ】!S17="","",TEXT(No.5＿契約者【データ】!S17,"hh:mm"))&amp;"'"</f>
        <v>'14:00'</v>
      </c>
      <c r="I21" s="82" t="s">
        <v>494</v>
      </c>
      <c r="J21" s="82" t="s">
        <v>494</v>
      </c>
      <c r="K21" s="82" t="s">
        <v>494</v>
      </c>
      <c r="L21" s="82" t="s">
        <v>494</v>
      </c>
      <c r="M21" s="82" t="s">
        <v>494</v>
      </c>
      <c r="N21" s="82" t="s">
        <v>494</v>
      </c>
      <c r="O21" s="82" t="s">
        <v>494</v>
      </c>
      <c r="P21" s="82" t="s">
        <v>494</v>
      </c>
      <c r="Q21" s="82" t="s">
        <v>494</v>
      </c>
      <c r="R21" s="75" t="s">
        <v>497</v>
      </c>
      <c r="S21" s="42" t="s">
        <v>448</v>
      </c>
      <c r="T21" s="75" t="s">
        <v>497</v>
      </c>
      <c r="U21" s="74" t="s">
        <v>497</v>
      </c>
      <c r="V21" s="49" t="str">
        <f t="shared" si="1"/>
        <v>'COMMON'</v>
      </c>
      <c r="W21" s="69" t="s">
        <v>449</v>
      </c>
      <c r="X21" s="49" t="str">
        <f t="shared" si="2"/>
        <v>'COMMON'</v>
      </c>
      <c r="Y21" s="49" t="str">
        <f t="shared" si="2"/>
        <v>'COMMON'</v>
      </c>
      <c r="Z21" s="69" t="s">
        <v>449</v>
      </c>
      <c r="AA21" s="49" t="str">
        <f t="shared" si="3"/>
        <v>'COMMON'</v>
      </c>
      <c r="AB21" s="67"/>
      <c r="AD2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('80001','1','304','出席','2024/03/31','14:00','','','','','','','','','','0',NULL,'0','0','COMMON',CURRENT_TIMESTAMP,'COMMON','COMMON',CURRENT_TIMESTAMP,'COMMON');</v>
      </c>
      <c r="AE21" s="67"/>
      <c r="AF21" s="67"/>
      <c r="AG21" s="67"/>
    </row>
    <row r="22" spans="1:33" ht="18" customHeight="1">
      <c r="A22" s="67"/>
      <c r="B22" s="49">
        <f t="shared" si="0"/>
        <v>16</v>
      </c>
      <c r="C22" s="73" t="str">
        <f>"'"&amp;プロジェクトデータ!$C$4&amp;"'"</f>
        <v>'80001'</v>
      </c>
      <c r="D22" s="80" t="s">
        <v>491</v>
      </c>
      <c r="E22" s="42" t="str">
        <f>"'"&amp;No.5＿契約者【データ】!E18&amp;"'"</f>
        <v>'305'</v>
      </c>
      <c r="F22" s="81" t="str">
        <f>"'"&amp;IF(No.5＿契約者【データ】!R18="郵送","郵送",IF(No.5＿契約者【データ】!R18="","","出席"))&amp;"'"</f>
        <v>'出席'</v>
      </c>
      <c r="G22" s="75" t="str">
        <f>"'"&amp;IF(No.5＿契約者【データ】!R18="","",IF(No.5＿契約者【データ】!R18="郵送","",TEXT(No.5＿契約者【データ】!R18,"yyyy/mm/dd")))&amp;"'"</f>
        <v>'2024/03/30'</v>
      </c>
      <c r="H22" s="75" t="str">
        <f>"'"&amp;IF(No.5＿契約者【データ】!S18="","",TEXT(No.5＿契約者【データ】!S18,"hh:mm"))&amp;"'"</f>
        <v>'10:00'</v>
      </c>
      <c r="I22" s="82" t="s">
        <v>494</v>
      </c>
      <c r="J22" s="82" t="s">
        <v>494</v>
      </c>
      <c r="K22" s="82" t="s">
        <v>494</v>
      </c>
      <c r="L22" s="82" t="s">
        <v>494</v>
      </c>
      <c r="M22" s="82" t="s">
        <v>494</v>
      </c>
      <c r="N22" s="82" t="s">
        <v>494</v>
      </c>
      <c r="O22" s="82" t="s">
        <v>494</v>
      </c>
      <c r="P22" s="82" t="s">
        <v>494</v>
      </c>
      <c r="Q22" s="82" t="s">
        <v>494</v>
      </c>
      <c r="R22" s="75" t="s">
        <v>497</v>
      </c>
      <c r="S22" s="42" t="s">
        <v>448</v>
      </c>
      <c r="T22" s="75" t="s">
        <v>497</v>
      </c>
      <c r="U22" s="74" t="s">
        <v>497</v>
      </c>
      <c r="V22" s="49" t="str">
        <f t="shared" si="1"/>
        <v>'COMMON'</v>
      </c>
      <c r="W22" s="69" t="s">
        <v>449</v>
      </c>
      <c r="X22" s="49" t="str">
        <f t="shared" si="2"/>
        <v>'COMMON'</v>
      </c>
      <c r="Y22" s="49" t="str">
        <f t="shared" si="2"/>
        <v>'COMMON'</v>
      </c>
      <c r="Z22" s="69" t="s">
        <v>449</v>
      </c>
      <c r="AA22" s="49" t="str">
        <f t="shared" si="3"/>
        <v>'COMMON'</v>
      </c>
      <c r="AB22" s="67"/>
      <c r="AD2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('80001','1','305','出席','2024/03/30','10:00','','','','','','','','','','0',NULL,'0','0','COMMON',CURRENT_TIMESTAMP,'COMMON','COMMON',CURRENT_TIMESTAMP,'COMMON');</v>
      </c>
      <c r="AE22" s="67"/>
      <c r="AF22" s="67"/>
      <c r="AG22" s="67"/>
    </row>
    <row r="23" spans="1:33" ht="18" customHeight="1">
      <c r="A23" s="67"/>
      <c r="B23" s="49">
        <f t="shared" si="0"/>
        <v>17</v>
      </c>
      <c r="C23" s="73" t="str">
        <f>"'"&amp;プロジェクトデータ!$C$4&amp;"'"</f>
        <v>'80001'</v>
      </c>
      <c r="D23" s="80" t="s">
        <v>491</v>
      </c>
      <c r="E23" s="42" t="str">
        <f>"'"&amp;No.5＿契約者【データ】!E19&amp;"'"</f>
        <v>'306'</v>
      </c>
      <c r="F23" s="81" t="str">
        <f>"'"&amp;IF(No.5＿契約者【データ】!R19="郵送","郵送",IF(No.5＿契約者【データ】!R19="","","出席"))&amp;"'"</f>
        <v>'出席'</v>
      </c>
      <c r="G23" s="75" t="str">
        <f>"'"&amp;IF(No.5＿契約者【データ】!R19="","",IF(No.5＿契約者【データ】!R19="郵送","",TEXT(No.5＿契約者【データ】!R19,"yyyy/mm/dd")))&amp;"'"</f>
        <v>'2024/03/30'</v>
      </c>
      <c r="H23" s="75" t="str">
        <f>"'"&amp;IF(No.5＿契約者【データ】!S19="","",TEXT(No.5＿契約者【データ】!S19,"hh:mm"))&amp;"'"</f>
        <v>'14:00'</v>
      </c>
      <c r="I23" s="82" t="s">
        <v>494</v>
      </c>
      <c r="J23" s="82" t="s">
        <v>494</v>
      </c>
      <c r="K23" s="82" t="s">
        <v>494</v>
      </c>
      <c r="L23" s="82" t="s">
        <v>494</v>
      </c>
      <c r="M23" s="82" t="s">
        <v>494</v>
      </c>
      <c r="N23" s="82" t="s">
        <v>494</v>
      </c>
      <c r="O23" s="82" t="s">
        <v>494</v>
      </c>
      <c r="P23" s="82" t="s">
        <v>494</v>
      </c>
      <c r="Q23" s="82" t="s">
        <v>494</v>
      </c>
      <c r="R23" s="75" t="s">
        <v>497</v>
      </c>
      <c r="S23" s="42" t="s">
        <v>448</v>
      </c>
      <c r="T23" s="75" t="s">
        <v>497</v>
      </c>
      <c r="U23" s="74" t="s">
        <v>497</v>
      </c>
      <c r="V23" s="49" t="str">
        <f t="shared" si="1"/>
        <v>'COMMON'</v>
      </c>
      <c r="W23" s="69" t="s">
        <v>449</v>
      </c>
      <c r="X23" s="49" t="str">
        <f t="shared" si="2"/>
        <v>'COMMON'</v>
      </c>
      <c r="Y23" s="49" t="str">
        <f t="shared" si="2"/>
        <v>'COMMON'</v>
      </c>
      <c r="Z23" s="69" t="s">
        <v>449</v>
      </c>
      <c r="AA23" s="49" t="str">
        <f t="shared" si="3"/>
        <v>'COMMON'</v>
      </c>
      <c r="AB23" s="67"/>
      <c r="AD2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('80001','1','306','出席','2024/03/30','14:00','','','','','','','','','','0',NULL,'0','0','COMMON',CURRENT_TIMESTAMP,'COMMON','COMMON',CURRENT_TIMESTAMP,'COMMON');</v>
      </c>
      <c r="AE23" s="67"/>
      <c r="AF23" s="67"/>
      <c r="AG23" s="67"/>
    </row>
    <row r="24" spans="1:33" ht="18" customHeight="1">
      <c r="A24" s="67"/>
      <c r="B24" s="49">
        <f t="shared" si="0"/>
        <v>18</v>
      </c>
      <c r="C24" s="73" t="str">
        <f>"'"&amp;プロジェクトデータ!$C$4&amp;"'"</f>
        <v>'80001'</v>
      </c>
      <c r="D24" s="80" t="s">
        <v>491</v>
      </c>
      <c r="E24" s="42" t="str">
        <f>"'"&amp;No.5＿契約者【データ】!E20&amp;"'"</f>
        <v>'307'</v>
      </c>
      <c r="F24" s="81" t="str">
        <f>"'"&amp;IF(No.5＿契約者【データ】!R20="郵送","郵送",IF(No.5＿契約者【データ】!R20="","","出席"))&amp;"'"</f>
        <v>'出席'</v>
      </c>
      <c r="G24" s="75" t="str">
        <f>"'"&amp;IF(No.5＿契約者【データ】!R20="","",IF(No.5＿契約者【データ】!R20="郵送","",TEXT(No.5＿契約者【データ】!R20,"yyyy/mm/dd")))&amp;"'"</f>
        <v>'2024/03/30'</v>
      </c>
      <c r="H24" s="75" t="str">
        <f>"'"&amp;IF(No.5＿契約者【データ】!S20="","",TEXT(No.5＿契約者【データ】!S20,"hh:mm"))&amp;"'"</f>
        <v>'10:00'</v>
      </c>
      <c r="I24" s="82" t="s">
        <v>494</v>
      </c>
      <c r="J24" s="82" t="s">
        <v>494</v>
      </c>
      <c r="K24" s="82" t="s">
        <v>494</v>
      </c>
      <c r="L24" s="82" t="s">
        <v>494</v>
      </c>
      <c r="M24" s="82" t="s">
        <v>494</v>
      </c>
      <c r="N24" s="82" t="s">
        <v>494</v>
      </c>
      <c r="O24" s="82" t="s">
        <v>494</v>
      </c>
      <c r="P24" s="82" t="s">
        <v>494</v>
      </c>
      <c r="Q24" s="82" t="s">
        <v>494</v>
      </c>
      <c r="R24" s="75" t="s">
        <v>497</v>
      </c>
      <c r="S24" s="42" t="s">
        <v>448</v>
      </c>
      <c r="T24" s="75" t="s">
        <v>497</v>
      </c>
      <c r="U24" s="74" t="s">
        <v>497</v>
      </c>
      <c r="V24" s="49" t="str">
        <f t="shared" si="1"/>
        <v>'COMMON'</v>
      </c>
      <c r="W24" s="69" t="s">
        <v>449</v>
      </c>
      <c r="X24" s="49" t="str">
        <f t="shared" si="2"/>
        <v>'COMMON'</v>
      </c>
      <c r="Y24" s="49" t="str">
        <f t="shared" si="2"/>
        <v>'COMMON'</v>
      </c>
      <c r="Z24" s="69" t="s">
        <v>449</v>
      </c>
      <c r="AA24" s="49" t="str">
        <f t="shared" si="3"/>
        <v>'COMMON'</v>
      </c>
      <c r="AB24" s="67"/>
      <c r="AD2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('80001','1','307','出席','2024/03/30','10:00','','','','','','','','','','0',NULL,'0','0','COMMON',CURRENT_TIMESTAMP,'COMMON','COMMON',CURRENT_TIMESTAMP,'COMMON');</v>
      </c>
      <c r="AE24" s="67"/>
      <c r="AF24" s="67"/>
      <c r="AG24" s="67"/>
    </row>
    <row r="25" spans="1:33" ht="18" customHeight="1">
      <c r="A25" s="67"/>
      <c r="B25" s="49">
        <f t="shared" si="0"/>
        <v>19</v>
      </c>
      <c r="C25" s="73" t="str">
        <f>"'"&amp;プロジェクトデータ!$C$4&amp;"'"</f>
        <v>'80001'</v>
      </c>
      <c r="D25" s="80" t="s">
        <v>491</v>
      </c>
      <c r="E25" s="42" t="str">
        <f>"'"&amp;No.5＿契約者【データ】!E21&amp;"'"</f>
        <v>'308'</v>
      </c>
      <c r="F25" s="81" t="str">
        <f>"'"&amp;IF(No.5＿契約者【データ】!R21="郵送","郵送",IF(No.5＿契約者【データ】!R21="","","出席"))&amp;"'"</f>
        <v>'出席'</v>
      </c>
      <c r="G25" s="75" t="str">
        <f>"'"&amp;IF(No.5＿契約者【データ】!R21="","",IF(No.5＿契約者【データ】!R21="郵送","",TEXT(No.5＿契約者【データ】!R21,"yyyy/mm/dd")))&amp;"'"</f>
        <v>'2024/03/30'</v>
      </c>
      <c r="H25" s="75" t="str">
        <f>"'"&amp;IF(No.5＿契約者【データ】!S21="","",TEXT(No.5＿契約者【データ】!S21,"hh:mm"))&amp;"'"</f>
        <v>'14:00'</v>
      </c>
      <c r="I25" s="82" t="s">
        <v>494</v>
      </c>
      <c r="J25" s="82" t="s">
        <v>494</v>
      </c>
      <c r="K25" s="82" t="s">
        <v>494</v>
      </c>
      <c r="L25" s="82" t="s">
        <v>494</v>
      </c>
      <c r="M25" s="82" t="s">
        <v>494</v>
      </c>
      <c r="N25" s="82" t="s">
        <v>494</v>
      </c>
      <c r="O25" s="82" t="s">
        <v>494</v>
      </c>
      <c r="P25" s="82" t="s">
        <v>494</v>
      </c>
      <c r="Q25" s="82" t="s">
        <v>494</v>
      </c>
      <c r="R25" s="75" t="s">
        <v>497</v>
      </c>
      <c r="S25" s="42" t="s">
        <v>448</v>
      </c>
      <c r="T25" s="75" t="s">
        <v>497</v>
      </c>
      <c r="U25" s="74" t="s">
        <v>497</v>
      </c>
      <c r="V25" s="49" t="str">
        <f t="shared" si="1"/>
        <v>'COMMON'</v>
      </c>
      <c r="W25" s="69" t="s">
        <v>449</v>
      </c>
      <c r="X25" s="49" t="str">
        <f t="shared" si="2"/>
        <v>'COMMON'</v>
      </c>
      <c r="Y25" s="49" t="str">
        <f t="shared" si="2"/>
        <v>'COMMON'</v>
      </c>
      <c r="Z25" s="69" t="s">
        <v>449</v>
      </c>
      <c r="AA25" s="49" t="str">
        <f t="shared" si="3"/>
        <v>'COMMON'</v>
      </c>
      <c r="AB25" s="67"/>
      <c r="AD2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('80001','1','308','出席','2024/03/30','14:00','','','','','','','','','','0',NULL,'0','0','COMMON',CURRENT_TIMESTAMP,'COMMON','COMMON',CURRENT_TIMESTAMP,'COMMON');</v>
      </c>
      <c r="AE25" s="67"/>
      <c r="AF25" s="67"/>
      <c r="AG25" s="67"/>
    </row>
    <row r="26" spans="1:33" ht="18" customHeight="1">
      <c r="A26" s="67"/>
      <c r="B26" s="49">
        <f t="shared" si="0"/>
        <v>20</v>
      </c>
      <c r="C26" s="73" t="str">
        <f>"'"&amp;プロジェクトデータ!$C$4&amp;"'"</f>
        <v>'80001'</v>
      </c>
      <c r="D26" s="80" t="s">
        <v>491</v>
      </c>
      <c r="E26" s="42" t="str">
        <f>"'"&amp;No.5＿契約者【データ】!E22&amp;"'"</f>
        <v>'401'</v>
      </c>
      <c r="F26" s="81" t="str">
        <f>"'"&amp;IF(No.5＿契約者【データ】!R22="郵送","郵送",IF(No.5＿契約者【データ】!R22="","","出席"))&amp;"'"</f>
        <v>'出席'</v>
      </c>
      <c r="G26" s="75" t="str">
        <f>"'"&amp;IF(No.5＿契約者【データ】!R22="","",IF(No.5＿契約者【データ】!R22="郵送","",TEXT(No.5＿契約者【データ】!R22,"yyyy/mm/dd")))&amp;"'"</f>
        <v>'2024/03/30'</v>
      </c>
      <c r="H26" s="75" t="str">
        <f>"'"&amp;IF(No.5＿契約者【データ】!S22="","",TEXT(No.5＿契約者【データ】!S22,"hh:mm"))&amp;"'"</f>
        <v>'10:00'</v>
      </c>
      <c r="I26" s="82" t="s">
        <v>494</v>
      </c>
      <c r="J26" s="82" t="s">
        <v>494</v>
      </c>
      <c r="K26" s="82" t="s">
        <v>494</v>
      </c>
      <c r="L26" s="82" t="s">
        <v>494</v>
      </c>
      <c r="M26" s="82" t="s">
        <v>494</v>
      </c>
      <c r="N26" s="82" t="s">
        <v>494</v>
      </c>
      <c r="O26" s="82" t="s">
        <v>494</v>
      </c>
      <c r="P26" s="82" t="s">
        <v>494</v>
      </c>
      <c r="Q26" s="82" t="s">
        <v>494</v>
      </c>
      <c r="R26" s="75" t="s">
        <v>497</v>
      </c>
      <c r="S26" s="42" t="s">
        <v>448</v>
      </c>
      <c r="T26" s="75" t="s">
        <v>497</v>
      </c>
      <c r="U26" s="74" t="s">
        <v>497</v>
      </c>
      <c r="V26" s="49" t="str">
        <f t="shared" si="1"/>
        <v>'COMMON'</v>
      </c>
      <c r="W26" s="69" t="s">
        <v>449</v>
      </c>
      <c r="X26" s="49" t="str">
        <f t="shared" si="2"/>
        <v>'COMMON'</v>
      </c>
      <c r="Y26" s="49" t="str">
        <f t="shared" si="2"/>
        <v>'COMMON'</v>
      </c>
      <c r="Z26" s="69" t="s">
        <v>449</v>
      </c>
      <c r="AA26" s="49" t="str">
        <f t="shared" si="3"/>
        <v>'COMMON'</v>
      </c>
      <c r="AB26" s="67"/>
      <c r="AD2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('80001','1','401','出席','2024/03/30','10:00','','','','','','','','','','0',NULL,'0','0','COMMON',CURRENT_TIMESTAMP,'COMMON','COMMON',CURRENT_TIMESTAMP,'COMMON');</v>
      </c>
      <c r="AE26" s="67"/>
      <c r="AF26" s="67"/>
      <c r="AG26" s="67"/>
    </row>
    <row r="27" spans="1:33" ht="18" customHeight="1">
      <c r="A27" s="67"/>
      <c r="B27" s="49">
        <f t="shared" si="0"/>
        <v>21</v>
      </c>
      <c r="C27" s="73" t="str">
        <f>"'"&amp;プロジェクトデータ!$C$4&amp;"'"</f>
        <v>'80001'</v>
      </c>
      <c r="D27" s="80" t="s">
        <v>491</v>
      </c>
      <c r="E27" s="42" t="str">
        <f>"'"&amp;No.5＿契約者【データ】!E23&amp;"'"</f>
        <v>'402'</v>
      </c>
      <c r="F27" s="81" t="str">
        <f>"'"&amp;IF(No.5＿契約者【データ】!R23="郵送","郵送",IF(No.5＿契約者【データ】!R23="","","出席"))&amp;"'"</f>
        <v>'出席'</v>
      </c>
      <c r="G27" s="75" t="str">
        <f>"'"&amp;IF(No.5＿契約者【データ】!R23="","",IF(No.5＿契約者【データ】!R23="郵送","",TEXT(No.5＿契約者【データ】!R23,"yyyy/mm/dd")))&amp;"'"</f>
        <v>'2024/03/30'</v>
      </c>
      <c r="H27" s="75" t="str">
        <f>"'"&amp;IF(No.5＿契約者【データ】!S23="","",TEXT(No.5＿契約者【データ】!S23,"hh:mm"))&amp;"'"</f>
        <v>'10:00'</v>
      </c>
      <c r="I27" s="82" t="s">
        <v>494</v>
      </c>
      <c r="J27" s="82" t="s">
        <v>494</v>
      </c>
      <c r="K27" s="82" t="s">
        <v>494</v>
      </c>
      <c r="L27" s="82" t="s">
        <v>494</v>
      </c>
      <c r="M27" s="82" t="s">
        <v>494</v>
      </c>
      <c r="N27" s="82" t="s">
        <v>494</v>
      </c>
      <c r="O27" s="82" t="s">
        <v>494</v>
      </c>
      <c r="P27" s="82" t="s">
        <v>494</v>
      </c>
      <c r="Q27" s="82" t="s">
        <v>494</v>
      </c>
      <c r="R27" s="75" t="s">
        <v>497</v>
      </c>
      <c r="S27" s="42" t="s">
        <v>448</v>
      </c>
      <c r="T27" s="75" t="s">
        <v>497</v>
      </c>
      <c r="U27" s="74" t="s">
        <v>497</v>
      </c>
      <c r="V27" s="49" t="str">
        <f t="shared" si="1"/>
        <v>'COMMON'</v>
      </c>
      <c r="W27" s="69" t="s">
        <v>449</v>
      </c>
      <c r="X27" s="49" t="str">
        <f t="shared" si="2"/>
        <v>'COMMON'</v>
      </c>
      <c r="Y27" s="49" t="str">
        <f t="shared" si="2"/>
        <v>'COMMON'</v>
      </c>
      <c r="Z27" s="69" t="s">
        <v>449</v>
      </c>
      <c r="AA27" s="49" t="str">
        <f t="shared" si="3"/>
        <v>'COMMON'</v>
      </c>
      <c r="AB27" s="67"/>
      <c r="AD2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('80001','1','402','出席','2024/03/30','10:00','','','','','','','','','','0',NULL,'0','0','COMMON',CURRENT_TIMESTAMP,'COMMON','COMMON',CURRENT_TIMESTAMP,'COMMON');</v>
      </c>
      <c r="AE27" s="67"/>
      <c r="AF27" s="67"/>
      <c r="AG27" s="67"/>
    </row>
    <row r="28" spans="1:33" ht="18" customHeight="1">
      <c r="A28" s="67"/>
      <c r="B28" s="49">
        <f t="shared" si="0"/>
        <v>22</v>
      </c>
      <c r="C28" s="73" t="str">
        <f>"'"&amp;プロジェクトデータ!$C$4&amp;"'"</f>
        <v>'80001'</v>
      </c>
      <c r="D28" s="80" t="s">
        <v>491</v>
      </c>
      <c r="E28" s="42" t="str">
        <f>"'"&amp;No.5＿契約者【データ】!E24&amp;"'"</f>
        <v>'403'</v>
      </c>
      <c r="F28" s="81" t="str">
        <f>"'"&amp;IF(No.5＿契約者【データ】!R24="郵送","郵送",IF(No.5＿契約者【データ】!R24="","","出席"))&amp;"'"</f>
        <v>'出席'</v>
      </c>
      <c r="G28" s="75" t="str">
        <f>"'"&amp;IF(No.5＿契約者【データ】!R24="","",IF(No.5＿契約者【データ】!R24="郵送","",TEXT(No.5＿契約者【データ】!R24,"yyyy/mm/dd")))&amp;"'"</f>
        <v>'2024/03/30'</v>
      </c>
      <c r="H28" s="75" t="str">
        <f>"'"&amp;IF(No.5＿契約者【データ】!S24="","",TEXT(No.5＿契約者【データ】!S24,"hh:mm"))&amp;"'"</f>
        <v>'10:00'</v>
      </c>
      <c r="I28" s="82" t="s">
        <v>494</v>
      </c>
      <c r="J28" s="82" t="s">
        <v>494</v>
      </c>
      <c r="K28" s="82" t="s">
        <v>494</v>
      </c>
      <c r="L28" s="82" t="s">
        <v>494</v>
      </c>
      <c r="M28" s="82" t="s">
        <v>494</v>
      </c>
      <c r="N28" s="82" t="s">
        <v>494</v>
      </c>
      <c r="O28" s="82" t="s">
        <v>494</v>
      </c>
      <c r="P28" s="82" t="s">
        <v>494</v>
      </c>
      <c r="Q28" s="82" t="s">
        <v>494</v>
      </c>
      <c r="R28" s="75" t="s">
        <v>497</v>
      </c>
      <c r="S28" s="42" t="s">
        <v>448</v>
      </c>
      <c r="T28" s="75" t="s">
        <v>497</v>
      </c>
      <c r="U28" s="74" t="s">
        <v>497</v>
      </c>
      <c r="V28" s="49" t="str">
        <f t="shared" si="1"/>
        <v>'COMMON'</v>
      </c>
      <c r="W28" s="69" t="s">
        <v>449</v>
      </c>
      <c r="X28" s="49" t="str">
        <f t="shared" si="2"/>
        <v>'COMMON'</v>
      </c>
      <c r="Y28" s="49" t="str">
        <f t="shared" si="2"/>
        <v>'COMMON'</v>
      </c>
      <c r="Z28" s="69" t="s">
        <v>449</v>
      </c>
      <c r="AA28" s="49" t="str">
        <f t="shared" si="3"/>
        <v>'COMMON'</v>
      </c>
      <c r="AB28" s="67"/>
      <c r="AD2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('80001','1','403','出席','2024/03/30','10:00','','','','','','','','','','0',NULL,'0','0','COMMON',CURRENT_TIMESTAMP,'COMMON','COMMON',CURRENT_TIMESTAMP,'COMMON');</v>
      </c>
      <c r="AE28" s="67"/>
      <c r="AF28" s="67"/>
      <c r="AG28" s="67"/>
    </row>
    <row r="29" spans="1:33" ht="18" customHeight="1">
      <c r="A29" s="67"/>
      <c r="B29" s="49">
        <f t="shared" si="0"/>
        <v>23</v>
      </c>
      <c r="C29" s="73" t="str">
        <f>"'"&amp;プロジェクトデータ!$C$4&amp;"'"</f>
        <v>'80001'</v>
      </c>
      <c r="D29" s="80" t="s">
        <v>491</v>
      </c>
      <c r="E29" s="42" t="str">
        <f>"'"&amp;No.5＿契約者【データ】!E25&amp;"'"</f>
        <v>'404'</v>
      </c>
      <c r="F29" s="81" t="str">
        <f>"'"&amp;IF(No.5＿契約者【データ】!R25="郵送","郵送",IF(No.5＿契約者【データ】!R25="","","出席"))&amp;"'"</f>
        <v>'出席'</v>
      </c>
      <c r="G29" s="75" t="str">
        <f>"'"&amp;IF(No.5＿契約者【データ】!R25="","",IF(No.5＿契約者【データ】!R25="郵送","",TEXT(No.5＿契約者【データ】!R25,"yyyy/mm/dd")))&amp;"'"</f>
        <v>'2024/03/30'</v>
      </c>
      <c r="H29" s="75" t="str">
        <f>"'"&amp;IF(No.5＿契約者【データ】!S25="","",TEXT(No.5＿契約者【データ】!S25,"hh:mm"))&amp;"'"</f>
        <v>'10:00'</v>
      </c>
      <c r="I29" s="82" t="s">
        <v>494</v>
      </c>
      <c r="J29" s="82" t="s">
        <v>494</v>
      </c>
      <c r="K29" s="82" t="s">
        <v>494</v>
      </c>
      <c r="L29" s="82" t="s">
        <v>494</v>
      </c>
      <c r="M29" s="82" t="s">
        <v>494</v>
      </c>
      <c r="N29" s="82" t="s">
        <v>494</v>
      </c>
      <c r="O29" s="82" t="s">
        <v>494</v>
      </c>
      <c r="P29" s="82" t="s">
        <v>494</v>
      </c>
      <c r="Q29" s="82" t="s">
        <v>494</v>
      </c>
      <c r="R29" s="75" t="s">
        <v>497</v>
      </c>
      <c r="S29" s="42" t="s">
        <v>448</v>
      </c>
      <c r="T29" s="75" t="s">
        <v>497</v>
      </c>
      <c r="U29" s="74" t="s">
        <v>497</v>
      </c>
      <c r="V29" s="49" t="str">
        <f t="shared" si="1"/>
        <v>'COMMON'</v>
      </c>
      <c r="W29" s="69" t="s">
        <v>449</v>
      </c>
      <c r="X29" s="49" t="str">
        <f t="shared" si="2"/>
        <v>'COMMON'</v>
      </c>
      <c r="Y29" s="49" t="str">
        <f t="shared" si="2"/>
        <v>'COMMON'</v>
      </c>
      <c r="Z29" s="69" t="s">
        <v>449</v>
      </c>
      <c r="AA29" s="49" t="str">
        <f t="shared" si="3"/>
        <v>'COMMON'</v>
      </c>
      <c r="AB29" s="67"/>
      <c r="AD2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('80001','1','404','出席','2024/03/30','10:00','','','','','','','','','','0',NULL,'0','0','COMMON',CURRENT_TIMESTAMP,'COMMON','COMMON',CURRENT_TIMESTAMP,'COMMON');</v>
      </c>
      <c r="AE29" s="67"/>
      <c r="AF29" s="67"/>
      <c r="AG29" s="67"/>
    </row>
    <row r="30" spans="1:33" ht="18" customHeight="1">
      <c r="A30" s="67"/>
      <c r="B30" s="49">
        <f t="shared" si="0"/>
        <v>24</v>
      </c>
      <c r="C30" s="73" t="str">
        <f>"'"&amp;プロジェクトデータ!$C$4&amp;"'"</f>
        <v>'80001'</v>
      </c>
      <c r="D30" s="80" t="s">
        <v>491</v>
      </c>
      <c r="E30" s="42" t="str">
        <f>"'"&amp;No.5＿契約者【データ】!E26&amp;"'"</f>
        <v>'405'</v>
      </c>
      <c r="F30" s="81" t="str">
        <f>"'"&amp;IF(No.5＿契約者【データ】!R26="郵送","郵送",IF(No.5＿契約者【データ】!R26="","","出席"))&amp;"'"</f>
        <v>'出席'</v>
      </c>
      <c r="G30" s="75" t="str">
        <f>"'"&amp;IF(No.5＿契約者【データ】!R26="","",IF(No.5＿契約者【データ】!R26="郵送","",TEXT(No.5＿契約者【データ】!R26,"yyyy/mm/dd")))&amp;"'"</f>
        <v>'2024/03/30'</v>
      </c>
      <c r="H30" s="75" t="str">
        <f>"'"&amp;IF(No.5＿契約者【データ】!S26="","",TEXT(No.5＿契約者【データ】!S26,"hh:mm"))&amp;"'"</f>
        <v>'10:00'</v>
      </c>
      <c r="I30" s="82" t="s">
        <v>494</v>
      </c>
      <c r="J30" s="82" t="s">
        <v>494</v>
      </c>
      <c r="K30" s="82" t="s">
        <v>494</v>
      </c>
      <c r="L30" s="82" t="s">
        <v>494</v>
      </c>
      <c r="M30" s="82" t="s">
        <v>494</v>
      </c>
      <c r="N30" s="82" t="s">
        <v>494</v>
      </c>
      <c r="O30" s="82" t="s">
        <v>494</v>
      </c>
      <c r="P30" s="82" t="s">
        <v>494</v>
      </c>
      <c r="Q30" s="82" t="s">
        <v>494</v>
      </c>
      <c r="R30" s="75" t="s">
        <v>497</v>
      </c>
      <c r="S30" s="42" t="s">
        <v>448</v>
      </c>
      <c r="T30" s="75" t="s">
        <v>497</v>
      </c>
      <c r="U30" s="74" t="s">
        <v>497</v>
      </c>
      <c r="V30" s="49" t="str">
        <f t="shared" si="1"/>
        <v>'COMMON'</v>
      </c>
      <c r="W30" s="69" t="s">
        <v>449</v>
      </c>
      <c r="X30" s="49" t="str">
        <f t="shared" si="2"/>
        <v>'COMMON'</v>
      </c>
      <c r="Y30" s="49" t="str">
        <f t="shared" si="2"/>
        <v>'COMMON'</v>
      </c>
      <c r="Z30" s="69" t="s">
        <v>449</v>
      </c>
      <c r="AA30" s="49" t="str">
        <f t="shared" si="3"/>
        <v>'COMMON'</v>
      </c>
      <c r="AB30" s="67"/>
      <c r="AD3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('80001','1','405','出席','2024/03/30','10:00','','','','','','','','','','0',NULL,'0','0','COMMON',CURRENT_TIMESTAMP,'COMMON','COMMON',CURRENT_TIMESTAMP,'COMMON');</v>
      </c>
      <c r="AE30" s="67"/>
      <c r="AF30" s="67"/>
      <c r="AG30" s="67"/>
    </row>
    <row r="31" spans="1:33" ht="18" customHeight="1">
      <c r="A31" s="67"/>
      <c r="B31" s="49">
        <f t="shared" si="0"/>
        <v>25</v>
      </c>
      <c r="C31" s="73" t="str">
        <f>"'"&amp;プロジェクトデータ!$C$4&amp;"'"</f>
        <v>'80001'</v>
      </c>
      <c r="D31" s="80" t="s">
        <v>491</v>
      </c>
      <c r="E31" s="42" t="str">
        <f>"'"&amp;No.5＿契約者【データ】!E27&amp;"'"</f>
        <v>'406'</v>
      </c>
      <c r="F31" s="81" t="str">
        <f>"'"&amp;IF(No.5＿契約者【データ】!R27="郵送","郵送",IF(No.5＿契約者【データ】!R27="","","出席"))&amp;"'"</f>
        <v>'出席'</v>
      </c>
      <c r="G31" s="75" t="str">
        <f>"'"&amp;IF(No.5＿契約者【データ】!R27="","",IF(No.5＿契約者【データ】!R27="郵送","",TEXT(No.5＿契約者【データ】!R27,"yyyy/mm/dd")))&amp;"'"</f>
        <v>'2024/03/30'</v>
      </c>
      <c r="H31" s="75" t="str">
        <f>"'"&amp;IF(No.5＿契約者【データ】!S27="","",TEXT(No.5＿契約者【データ】!S27,"hh:mm"))&amp;"'"</f>
        <v>'10:00'</v>
      </c>
      <c r="I31" s="82" t="s">
        <v>494</v>
      </c>
      <c r="J31" s="82" t="s">
        <v>494</v>
      </c>
      <c r="K31" s="82" t="s">
        <v>494</v>
      </c>
      <c r="L31" s="82" t="s">
        <v>494</v>
      </c>
      <c r="M31" s="82" t="s">
        <v>494</v>
      </c>
      <c r="N31" s="82" t="s">
        <v>494</v>
      </c>
      <c r="O31" s="82" t="s">
        <v>494</v>
      </c>
      <c r="P31" s="82" t="s">
        <v>494</v>
      </c>
      <c r="Q31" s="82" t="s">
        <v>494</v>
      </c>
      <c r="R31" s="75" t="s">
        <v>497</v>
      </c>
      <c r="S31" s="42" t="s">
        <v>448</v>
      </c>
      <c r="T31" s="75" t="s">
        <v>497</v>
      </c>
      <c r="U31" s="74" t="s">
        <v>497</v>
      </c>
      <c r="V31" s="49" t="str">
        <f t="shared" si="1"/>
        <v>'COMMON'</v>
      </c>
      <c r="W31" s="69" t="s">
        <v>449</v>
      </c>
      <c r="X31" s="49" t="str">
        <f t="shared" si="2"/>
        <v>'COMMON'</v>
      </c>
      <c r="Y31" s="49" t="str">
        <f t="shared" si="2"/>
        <v>'COMMON'</v>
      </c>
      <c r="Z31" s="69" t="s">
        <v>449</v>
      </c>
      <c r="AA31" s="49" t="str">
        <f t="shared" si="3"/>
        <v>'COMMON'</v>
      </c>
      <c r="AB31" s="67"/>
      <c r="AD3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('80001','1','406','出席','2024/03/30','10:00','','','','','','','','','','0',NULL,'0','0','COMMON',CURRENT_TIMESTAMP,'COMMON','COMMON',CURRENT_TIMESTAMP,'COMMON');</v>
      </c>
      <c r="AE31" s="67"/>
      <c r="AF31" s="67"/>
      <c r="AG31" s="67"/>
    </row>
    <row r="32" spans="1:33" ht="18" customHeight="1">
      <c r="A32" s="67"/>
      <c r="B32" s="49">
        <f t="shared" si="0"/>
        <v>26</v>
      </c>
      <c r="C32" s="73" t="str">
        <f>"'"&amp;プロジェクトデータ!$C$4&amp;"'"</f>
        <v>'80001'</v>
      </c>
      <c r="D32" s="80" t="s">
        <v>491</v>
      </c>
      <c r="E32" s="42" t="str">
        <f>"'"&amp;No.5＿契約者【データ】!E28&amp;"'"</f>
        <v>'407'</v>
      </c>
      <c r="F32" s="81" t="str">
        <f>"'"&amp;IF(No.5＿契約者【データ】!R28="郵送","郵送",IF(No.5＿契約者【データ】!R28="","","出席"))&amp;"'"</f>
        <v>'出席'</v>
      </c>
      <c r="G32" s="75" t="str">
        <f>"'"&amp;IF(No.5＿契約者【データ】!R28="","",IF(No.5＿契約者【データ】!R28="郵送","",TEXT(No.5＿契約者【データ】!R28,"yyyy/mm/dd")))&amp;"'"</f>
        <v>'2024/03/30'</v>
      </c>
      <c r="H32" s="75" t="str">
        <f>"'"&amp;IF(No.5＿契約者【データ】!S28="","",TEXT(No.5＿契約者【データ】!S28,"hh:mm"))&amp;"'"</f>
        <v>'10:00'</v>
      </c>
      <c r="I32" s="82" t="s">
        <v>494</v>
      </c>
      <c r="J32" s="82" t="s">
        <v>494</v>
      </c>
      <c r="K32" s="82" t="s">
        <v>494</v>
      </c>
      <c r="L32" s="82" t="s">
        <v>494</v>
      </c>
      <c r="M32" s="82" t="s">
        <v>494</v>
      </c>
      <c r="N32" s="82" t="s">
        <v>494</v>
      </c>
      <c r="O32" s="82" t="s">
        <v>494</v>
      </c>
      <c r="P32" s="82" t="s">
        <v>494</v>
      </c>
      <c r="Q32" s="82" t="s">
        <v>494</v>
      </c>
      <c r="R32" s="75" t="s">
        <v>497</v>
      </c>
      <c r="S32" s="42" t="s">
        <v>448</v>
      </c>
      <c r="T32" s="75" t="s">
        <v>497</v>
      </c>
      <c r="U32" s="74" t="s">
        <v>497</v>
      </c>
      <c r="V32" s="49" t="str">
        <f t="shared" si="1"/>
        <v>'COMMON'</v>
      </c>
      <c r="W32" s="69" t="s">
        <v>449</v>
      </c>
      <c r="X32" s="49" t="str">
        <f t="shared" si="2"/>
        <v>'COMMON'</v>
      </c>
      <c r="Y32" s="49" t="str">
        <f t="shared" si="2"/>
        <v>'COMMON'</v>
      </c>
      <c r="Z32" s="69" t="s">
        <v>449</v>
      </c>
      <c r="AA32" s="49" t="str">
        <f t="shared" si="3"/>
        <v>'COMMON'</v>
      </c>
      <c r="AB32" s="67"/>
      <c r="AD3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('80001','1','407','出席','2024/03/30','10:00','','','','','','','','','','0',NULL,'0','0','COMMON',CURRENT_TIMESTAMP,'COMMON','COMMON',CURRENT_TIMESTAMP,'COMMON');</v>
      </c>
      <c r="AE32" s="67"/>
      <c r="AF32" s="67"/>
      <c r="AG32" s="67"/>
    </row>
    <row r="33" spans="1:33" ht="18" customHeight="1">
      <c r="A33" s="67"/>
      <c r="B33" s="49">
        <f t="shared" si="0"/>
        <v>27</v>
      </c>
      <c r="C33" s="73" t="str">
        <f>"'"&amp;プロジェクトデータ!$C$4&amp;"'"</f>
        <v>'80001'</v>
      </c>
      <c r="D33" s="80" t="s">
        <v>491</v>
      </c>
      <c r="E33" s="42" t="str">
        <f>"'"&amp;No.5＿契約者【データ】!E29&amp;"'"</f>
        <v>'408'</v>
      </c>
      <c r="F33" s="81" t="str">
        <f>"'"&amp;IF(No.5＿契約者【データ】!R29="郵送","郵送",IF(No.5＿契約者【データ】!R29="","","出席"))&amp;"'"</f>
        <v>'出席'</v>
      </c>
      <c r="G33" s="75" t="str">
        <f>"'"&amp;IF(No.5＿契約者【データ】!R29="","",IF(No.5＿契約者【データ】!R29="郵送","",TEXT(No.5＿契約者【データ】!R29,"yyyy/mm/dd")))&amp;"'"</f>
        <v>'2024/03/30'</v>
      </c>
      <c r="H33" s="75" t="str">
        <f>"'"&amp;IF(No.5＿契約者【データ】!S29="","",TEXT(No.5＿契約者【データ】!S29,"hh:mm"))&amp;"'"</f>
        <v>'10:00'</v>
      </c>
      <c r="I33" s="82" t="s">
        <v>494</v>
      </c>
      <c r="J33" s="82" t="s">
        <v>494</v>
      </c>
      <c r="K33" s="82" t="s">
        <v>494</v>
      </c>
      <c r="L33" s="82" t="s">
        <v>494</v>
      </c>
      <c r="M33" s="82" t="s">
        <v>494</v>
      </c>
      <c r="N33" s="82" t="s">
        <v>494</v>
      </c>
      <c r="O33" s="82" t="s">
        <v>494</v>
      </c>
      <c r="P33" s="82" t="s">
        <v>494</v>
      </c>
      <c r="Q33" s="82" t="s">
        <v>494</v>
      </c>
      <c r="R33" s="75" t="s">
        <v>497</v>
      </c>
      <c r="S33" s="42" t="s">
        <v>448</v>
      </c>
      <c r="T33" s="75" t="s">
        <v>497</v>
      </c>
      <c r="U33" s="74" t="s">
        <v>497</v>
      </c>
      <c r="V33" s="49" t="str">
        <f t="shared" si="1"/>
        <v>'COMMON'</v>
      </c>
      <c r="W33" s="69" t="s">
        <v>449</v>
      </c>
      <c r="X33" s="49" t="str">
        <f t="shared" si="2"/>
        <v>'COMMON'</v>
      </c>
      <c r="Y33" s="49" t="str">
        <f t="shared" si="2"/>
        <v>'COMMON'</v>
      </c>
      <c r="Z33" s="69" t="s">
        <v>449</v>
      </c>
      <c r="AA33" s="49" t="str">
        <f t="shared" si="3"/>
        <v>'COMMON'</v>
      </c>
      <c r="AB33" s="67"/>
      <c r="AD3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('80001','1','408','出席','2024/03/30','10:00','','','','','','','','','','0',NULL,'0','0','COMMON',CURRENT_TIMESTAMP,'COMMON','COMMON',CURRENT_TIMESTAMP,'COMMON');</v>
      </c>
      <c r="AE33" s="67"/>
      <c r="AF33" s="67"/>
      <c r="AG33" s="67"/>
    </row>
    <row r="34" spans="1:33" ht="18" customHeight="1">
      <c r="A34" s="67"/>
      <c r="B34" s="49">
        <f t="shared" si="0"/>
        <v>28</v>
      </c>
      <c r="C34" s="73" t="str">
        <f>"'"&amp;プロジェクトデータ!$C$4&amp;"'"</f>
        <v>'80001'</v>
      </c>
      <c r="D34" s="80" t="s">
        <v>491</v>
      </c>
      <c r="E34" s="42" t="str">
        <f>"'"&amp;No.5＿契約者【データ】!E30&amp;"'"</f>
        <v>'501'</v>
      </c>
      <c r="F34" s="81" t="str">
        <f>"'"&amp;IF(No.5＿契約者【データ】!R30="郵送","郵送",IF(No.5＿契約者【データ】!R30="","","出席"))&amp;"'"</f>
        <v>'出席'</v>
      </c>
      <c r="G34" s="75" t="str">
        <f>"'"&amp;IF(No.5＿契約者【データ】!R30="","",IF(No.5＿契約者【データ】!R30="郵送","",TEXT(No.5＿契約者【データ】!R30,"yyyy/mm/dd")))&amp;"'"</f>
        <v>'2024/03/31'</v>
      </c>
      <c r="H34" s="75" t="str">
        <f>"'"&amp;IF(No.5＿契約者【データ】!S30="","",TEXT(No.5＿契約者【データ】!S30,"hh:mm"))&amp;"'"</f>
        <v>'10:00'</v>
      </c>
      <c r="I34" s="82" t="s">
        <v>494</v>
      </c>
      <c r="J34" s="82" t="s">
        <v>494</v>
      </c>
      <c r="K34" s="82" t="s">
        <v>494</v>
      </c>
      <c r="L34" s="82" t="s">
        <v>494</v>
      </c>
      <c r="M34" s="82" t="s">
        <v>494</v>
      </c>
      <c r="N34" s="82" t="s">
        <v>494</v>
      </c>
      <c r="O34" s="82" t="s">
        <v>494</v>
      </c>
      <c r="P34" s="82" t="s">
        <v>494</v>
      </c>
      <c r="Q34" s="82" t="s">
        <v>494</v>
      </c>
      <c r="R34" s="75" t="s">
        <v>497</v>
      </c>
      <c r="S34" s="42" t="s">
        <v>448</v>
      </c>
      <c r="T34" s="75" t="s">
        <v>497</v>
      </c>
      <c r="U34" s="74" t="s">
        <v>497</v>
      </c>
      <c r="V34" s="49" t="str">
        <f t="shared" si="1"/>
        <v>'COMMON'</v>
      </c>
      <c r="W34" s="69" t="s">
        <v>449</v>
      </c>
      <c r="X34" s="49" t="str">
        <f t="shared" si="2"/>
        <v>'COMMON'</v>
      </c>
      <c r="Y34" s="49" t="str">
        <f t="shared" si="2"/>
        <v>'COMMON'</v>
      </c>
      <c r="Z34" s="69" t="s">
        <v>449</v>
      </c>
      <c r="AA34" s="49" t="str">
        <f t="shared" si="3"/>
        <v>'COMMON'</v>
      </c>
      <c r="AB34" s="67"/>
      <c r="AD3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('80001','1','501','出席','2024/03/31','10:00','','','','','','','','','','0',NULL,'0','0','COMMON',CURRENT_TIMESTAMP,'COMMON','COMMON',CURRENT_TIMESTAMP,'COMMON');</v>
      </c>
      <c r="AE34" s="67"/>
      <c r="AF34" s="67"/>
      <c r="AG34" s="67"/>
    </row>
    <row r="35" spans="1:33" ht="18" customHeight="1">
      <c r="A35" s="67"/>
      <c r="B35" s="49">
        <f t="shared" si="0"/>
        <v>29</v>
      </c>
      <c r="C35" s="73" t="str">
        <f>"'"&amp;プロジェクトデータ!$C$4&amp;"'"</f>
        <v>'80001'</v>
      </c>
      <c r="D35" s="80" t="s">
        <v>491</v>
      </c>
      <c r="E35" s="42" t="str">
        <f>"'"&amp;No.5＿契約者【データ】!E31&amp;"'"</f>
        <v>'502'</v>
      </c>
      <c r="F35" s="81" t="str">
        <f>"'"&amp;IF(No.5＿契約者【データ】!R31="郵送","郵送",IF(No.5＿契約者【データ】!R31="","","出席"))&amp;"'"</f>
        <v>'出席'</v>
      </c>
      <c r="G35" s="75" t="str">
        <f>"'"&amp;IF(No.5＿契約者【データ】!R31="","",IF(No.5＿契約者【データ】!R31="郵送","",TEXT(No.5＿契約者【データ】!R31,"yyyy/mm/dd")))&amp;"'"</f>
        <v>'2024/03/31'</v>
      </c>
      <c r="H35" s="75" t="str">
        <f>"'"&amp;IF(No.5＿契約者【データ】!S31="","",TEXT(No.5＿契約者【データ】!S31,"hh:mm"))&amp;"'"</f>
        <v>'10:00'</v>
      </c>
      <c r="I35" s="82" t="s">
        <v>494</v>
      </c>
      <c r="J35" s="82" t="s">
        <v>494</v>
      </c>
      <c r="K35" s="82" t="s">
        <v>494</v>
      </c>
      <c r="L35" s="82" t="s">
        <v>494</v>
      </c>
      <c r="M35" s="82" t="s">
        <v>494</v>
      </c>
      <c r="N35" s="82" t="s">
        <v>494</v>
      </c>
      <c r="O35" s="82" t="s">
        <v>494</v>
      </c>
      <c r="P35" s="82" t="s">
        <v>494</v>
      </c>
      <c r="Q35" s="82" t="s">
        <v>494</v>
      </c>
      <c r="R35" s="75" t="s">
        <v>497</v>
      </c>
      <c r="S35" s="42" t="s">
        <v>448</v>
      </c>
      <c r="T35" s="75" t="s">
        <v>497</v>
      </c>
      <c r="U35" s="74" t="s">
        <v>497</v>
      </c>
      <c r="V35" s="49" t="str">
        <f t="shared" si="1"/>
        <v>'COMMON'</v>
      </c>
      <c r="W35" s="69" t="s">
        <v>449</v>
      </c>
      <c r="X35" s="49" t="str">
        <f t="shared" si="2"/>
        <v>'COMMON'</v>
      </c>
      <c r="Y35" s="49" t="str">
        <f t="shared" si="2"/>
        <v>'COMMON'</v>
      </c>
      <c r="Z35" s="69" t="s">
        <v>449</v>
      </c>
      <c r="AA35" s="49" t="str">
        <f t="shared" si="3"/>
        <v>'COMMON'</v>
      </c>
      <c r="AB35" s="67"/>
      <c r="AD3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('80001','1','502','出席','2024/03/31','10:00','','','','','','','','','','0',NULL,'0','0','COMMON',CURRENT_TIMESTAMP,'COMMON','COMMON',CURRENT_TIMESTAMP,'COMMON');</v>
      </c>
      <c r="AE35" s="67"/>
      <c r="AF35" s="67"/>
      <c r="AG35" s="67"/>
    </row>
    <row r="36" spans="1:33" ht="18" customHeight="1">
      <c r="A36" s="67"/>
      <c r="B36" s="49">
        <f t="shared" si="0"/>
        <v>30</v>
      </c>
      <c r="C36" s="73" t="str">
        <f>"'"&amp;プロジェクトデータ!$C$4&amp;"'"</f>
        <v>'80001'</v>
      </c>
      <c r="D36" s="80" t="s">
        <v>491</v>
      </c>
      <c r="E36" s="42" t="str">
        <f>"'"&amp;No.5＿契約者【データ】!E32&amp;"'"</f>
        <v>'503'</v>
      </c>
      <c r="F36" s="81" t="str">
        <f>"'"&amp;IF(No.5＿契約者【データ】!R32="郵送","郵送",IF(No.5＿契約者【データ】!R32="","","出席"))&amp;"'"</f>
        <v>'出席'</v>
      </c>
      <c r="G36" s="75" t="str">
        <f>"'"&amp;IF(No.5＿契約者【データ】!R32="","",IF(No.5＿契約者【データ】!R32="郵送","",TEXT(No.5＿契約者【データ】!R32,"yyyy/mm/dd")))&amp;"'"</f>
        <v>'2024/03/31'</v>
      </c>
      <c r="H36" s="75" t="str">
        <f>"'"&amp;IF(No.5＿契約者【データ】!S32="","",TEXT(No.5＿契約者【データ】!S32,"hh:mm"))&amp;"'"</f>
        <v>'10:00'</v>
      </c>
      <c r="I36" s="82" t="s">
        <v>494</v>
      </c>
      <c r="J36" s="82" t="s">
        <v>494</v>
      </c>
      <c r="K36" s="82" t="s">
        <v>494</v>
      </c>
      <c r="L36" s="82" t="s">
        <v>494</v>
      </c>
      <c r="M36" s="82" t="s">
        <v>494</v>
      </c>
      <c r="N36" s="82" t="s">
        <v>494</v>
      </c>
      <c r="O36" s="82" t="s">
        <v>494</v>
      </c>
      <c r="P36" s="82" t="s">
        <v>494</v>
      </c>
      <c r="Q36" s="82" t="s">
        <v>494</v>
      </c>
      <c r="R36" s="75" t="s">
        <v>497</v>
      </c>
      <c r="S36" s="42" t="s">
        <v>448</v>
      </c>
      <c r="T36" s="75" t="s">
        <v>497</v>
      </c>
      <c r="U36" s="74" t="s">
        <v>497</v>
      </c>
      <c r="V36" s="49" t="str">
        <f t="shared" si="1"/>
        <v>'COMMON'</v>
      </c>
      <c r="W36" s="69" t="s">
        <v>449</v>
      </c>
      <c r="X36" s="49" t="str">
        <f t="shared" si="2"/>
        <v>'COMMON'</v>
      </c>
      <c r="Y36" s="49" t="str">
        <f t="shared" si="2"/>
        <v>'COMMON'</v>
      </c>
      <c r="Z36" s="69" t="s">
        <v>449</v>
      </c>
      <c r="AA36" s="49" t="str">
        <f t="shared" si="3"/>
        <v>'COMMON'</v>
      </c>
      <c r="AB36" s="67"/>
      <c r="AD3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('80001','1','503','出席','2024/03/31','10:00','','','','','','','','','','0',NULL,'0','0','COMMON',CURRENT_TIMESTAMP,'COMMON','COMMON',CURRENT_TIMESTAMP,'COMMON');</v>
      </c>
      <c r="AE36" s="67"/>
      <c r="AF36" s="67"/>
      <c r="AG36" s="67"/>
    </row>
    <row r="37" spans="1:33" ht="18" customHeight="1">
      <c r="A37" s="67"/>
      <c r="B37" s="49">
        <f t="shared" si="0"/>
        <v>31</v>
      </c>
      <c r="C37" s="73" t="str">
        <f>"'"&amp;プロジェクトデータ!$C$4&amp;"'"</f>
        <v>'80001'</v>
      </c>
      <c r="D37" s="80" t="s">
        <v>491</v>
      </c>
      <c r="E37" s="42" t="str">
        <f>"'"&amp;No.5＿契約者【データ】!E33&amp;"'"</f>
        <v>'504'</v>
      </c>
      <c r="F37" s="81" t="str">
        <f>"'"&amp;IF(No.5＿契約者【データ】!R33="郵送","郵送",IF(No.5＿契約者【データ】!R33="","","出席"))&amp;"'"</f>
        <v>'出席'</v>
      </c>
      <c r="G37" s="75" t="str">
        <f>"'"&amp;IF(No.5＿契約者【データ】!R33="","",IF(No.5＿契約者【データ】!R33="郵送","",TEXT(No.5＿契約者【データ】!R33,"yyyy/mm/dd")))&amp;"'"</f>
        <v>'2024/03/31'</v>
      </c>
      <c r="H37" s="75" t="str">
        <f>"'"&amp;IF(No.5＿契約者【データ】!S33="","",TEXT(No.5＿契約者【データ】!S33,"hh:mm"))&amp;"'"</f>
        <v>'10:00'</v>
      </c>
      <c r="I37" s="82" t="s">
        <v>494</v>
      </c>
      <c r="J37" s="82" t="s">
        <v>494</v>
      </c>
      <c r="K37" s="82" t="s">
        <v>494</v>
      </c>
      <c r="L37" s="82" t="s">
        <v>494</v>
      </c>
      <c r="M37" s="82" t="s">
        <v>494</v>
      </c>
      <c r="N37" s="82" t="s">
        <v>494</v>
      </c>
      <c r="O37" s="82" t="s">
        <v>494</v>
      </c>
      <c r="P37" s="82" t="s">
        <v>494</v>
      </c>
      <c r="Q37" s="82" t="s">
        <v>494</v>
      </c>
      <c r="R37" s="75" t="s">
        <v>497</v>
      </c>
      <c r="S37" s="42" t="s">
        <v>448</v>
      </c>
      <c r="T37" s="75" t="s">
        <v>497</v>
      </c>
      <c r="U37" s="74" t="s">
        <v>497</v>
      </c>
      <c r="V37" s="49" t="str">
        <f t="shared" si="1"/>
        <v>'COMMON'</v>
      </c>
      <c r="W37" s="69" t="s">
        <v>449</v>
      </c>
      <c r="X37" s="49" t="str">
        <f t="shared" si="2"/>
        <v>'COMMON'</v>
      </c>
      <c r="Y37" s="49" t="str">
        <f t="shared" si="2"/>
        <v>'COMMON'</v>
      </c>
      <c r="Z37" s="69" t="s">
        <v>449</v>
      </c>
      <c r="AA37" s="49" t="str">
        <f t="shared" si="3"/>
        <v>'COMMON'</v>
      </c>
      <c r="AB37" s="67"/>
      <c r="AD3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('80001','1','504','出席','2024/03/31','10:00','','','','','','','','','','0',NULL,'0','0','COMMON',CURRENT_TIMESTAMP,'COMMON','COMMON',CURRENT_TIMESTAMP,'COMMON');</v>
      </c>
      <c r="AE37" s="67"/>
      <c r="AF37" s="67"/>
      <c r="AG37" s="67"/>
    </row>
    <row r="38" spans="1:33" ht="18" customHeight="1">
      <c r="A38" s="67"/>
      <c r="B38" s="49">
        <f t="shared" si="0"/>
        <v>32</v>
      </c>
      <c r="C38" s="73" t="str">
        <f>"'"&amp;プロジェクトデータ!$C$4&amp;"'"</f>
        <v>'80001'</v>
      </c>
      <c r="D38" s="80" t="s">
        <v>491</v>
      </c>
      <c r="E38" s="42" t="str">
        <f>"'"&amp;No.5＿契約者【データ】!E34&amp;"'"</f>
        <v>'505'</v>
      </c>
      <c r="F38" s="81" t="str">
        <f>"'"&amp;IF(No.5＿契約者【データ】!R34="郵送","郵送",IF(No.5＿契約者【データ】!R34="","","出席"))&amp;"'"</f>
        <v>'出席'</v>
      </c>
      <c r="G38" s="75" t="str">
        <f>"'"&amp;IF(No.5＿契約者【データ】!R34="","",IF(No.5＿契約者【データ】!R34="郵送","",TEXT(No.5＿契約者【データ】!R34,"yyyy/mm/dd")))&amp;"'"</f>
        <v>'2024/03/31'</v>
      </c>
      <c r="H38" s="75" t="str">
        <f>"'"&amp;IF(No.5＿契約者【データ】!S34="","",TEXT(No.5＿契約者【データ】!S34,"hh:mm"))&amp;"'"</f>
        <v>'10:00'</v>
      </c>
      <c r="I38" s="82" t="s">
        <v>494</v>
      </c>
      <c r="J38" s="82" t="s">
        <v>494</v>
      </c>
      <c r="K38" s="82" t="s">
        <v>494</v>
      </c>
      <c r="L38" s="82" t="s">
        <v>494</v>
      </c>
      <c r="M38" s="82" t="s">
        <v>494</v>
      </c>
      <c r="N38" s="82" t="s">
        <v>494</v>
      </c>
      <c r="O38" s="82" t="s">
        <v>494</v>
      </c>
      <c r="P38" s="82" t="s">
        <v>494</v>
      </c>
      <c r="Q38" s="82" t="s">
        <v>494</v>
      </c>
      <c r="R38" s="75" t="s">
        <v>497</v>
      </c>
      <c r="S38" s="42" t="s">
        <v>448</v>
      </c>
      <c r="T38" s="75" t="s">
        <v>497</v>
      </c>
      <c r="U38" s="74" t="s">
        <v>497</v>
      </c>
      <c r="V38" s="49" t="str">
        <f t="shared" si="1"/>
        <v>'COMMON'</v>
      </c>
      <c r="W38" s="69" t="s">
        <v>449</v>
      </c>
      <c r="X38" s="49" t="str">
        <f t="shared" si="2"/>
        <v>'COMMON'</v>
      </c>
      <c r="Y38" s="49" t="str">
        <f t="shared" si="2"/>
        <v>'COMMON'</v>
      </c>
      <c r="Z38" s="69" t="s">
        <v>449</v>
      </c>
      <c r="AA38" s="49" t="str">
        <f t="shared" si="3"/>
        <v>'COMMON'</v>
      </c>
      <c r="AB38" s="67"/>
      <c r="AD3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('80001','1','505','出席','2024/03/31','10:00','','','','','','','','','','0',NULL,'0','0','COMMON',CURRENT_TIMESTAMP,'COMMON','COMMON',CURRENT_TIMESTAMP,'COMMON');</v>
      </c>
      <c r="AE38" s="67"/>
      <c r="AF38" s="67"/>
      <c r="AG38" s="67"/>
    </row>
    <row r="39" spans="1:33" ht="18" customHeight="1">
      <c r="A39" s="67"/>
      <c r="B39" s="49">
        <f t="shared" si="0"/>
        <v>33</v>
      </c>
      <c r="C39" s="73" t="str">
        <f>"'"&amp;プロジェクトデータ!$C$4&amp;"'"</f>
        <v>'80001'</v>
      </c>
      <c r="D39" s="80" t="s">
        <v>491</v>
      </c>
      <c r="E39" s="42" t="str">
        <f>"'"&amp;No.5＿契約者【データ】!E35&amp;"'"</f>
        <v>'506'</v>
      </c>
      <c r="F39" s="81" t="str">
        <f>"'"&amp;IF(No.5＿契約者【データ】!R35="郵送","郵送",IF(No.5＿契約者【データ】!R35="","","出席"))&amp;"'"</f>
        <v>'出席'</v>
      </c>
      <c r="G39" s="75" t="str">
        <f>"'"&amp;IF(No.5＿契約者【データ】!R35="","",IF(No.5＿契約者【データ】!R35="郵送","",TEXT(No.5＿契約者【データ】!R35,"yyyy/mm/dd")))&amp;"'"</f>
        <v>'2024/03/31'</v>
      </c>
      <c r="H39" s="75" t="str">
        <f>"'"&amp;IF(No.5＿契約者【データ】!S35="","",TEXT(No.5＿契約者【データ】!S35,"hh:mm"))&amp;"'"</f>
        <v>'10:00'</v>
      </c>
      <c r="I39" s="82" t="s">
        <v>494</v>
      </c>
      <c r="J39" s="82" t="s">
        <v>494</v>
      </c>
      <c r="K39" s="82" t="s">
        <v>494</v>
      </c>
      <c r="L39" s="82" t="s">
        <v>494</v>
      </c>
      <c r="M39" s="82" t="s">
        <v>494</v>
      </c>
      <c r="N39" s="82" t="s">
        <v>494</v>
      </c>
      <c r="O39" s="82" t="s">
        <v>494</v>
      </c>
      <c r="P39" s="82" t="s">
        <v>494</v>
      </c>
      <c r="Q39" s="82" t="s">
        <v>494</v>
      </c>
      <c r="R39" s="75" t="s">
        <v>497</v>
      </c>
      <c r="S39" s="42" t="s">
        <v>448</v>
      </c>
      <c r="T39" s="75" t="s">
        <v>497</v>
      </c>
      <c r="U39" s="74" t="s">
        <v>497</v>
      </c>
      <c r="V39" s="49" t="str">
        <f t="shared" si="1"/>
        <v>'COMMON'</v>
      </c>
      <c r="W39" s="69" t="s">
        <v>449</v>
      </c>
      <c r="X39" s="49" t="str">
        <f t="shared" si="2"/>
        <v>'COMMON'</v>
      </c>
      <c r="Y39" s="49" t="str">
        <f t="shared" si="2"/>
        <v>'COMMON'</v>
      </c>
      <c r="Z39" s="69" t="s">
        <v>449</v>
      </c>
      <c r="AA39" s="49" t="str">
        <f t="shared" si="3"/>
        <v>'COMMON'</v>
      </c>
      <c r="AB39" s="67"/>
      <c r="AD3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('80001','1','506','出席','2024/03/31','10:00','','','','','','','','','','0',NULL,'0','0','COMMON',CURRENT_TIMESTAMP,'COMMON','COMMON',CURRENT_TIMESTAMP,'COMMON');</v>
      </c>
      <c r="AE39" s="67"/>
      <c r="AF39" s="67"/>
      <c r="AG39" s="67"/>
    </row>
    <row r="40" spans="1:33" ht="18" customHeight="1">
      <c r="A40" s="67"/>
      <c r="B40" s="49">
        <f t="shared" si="0"/>
        <v>34</v>
      </c>
      <c r="C40" s="73" t="str">
        <f>"'"&amp;プロジェクトデータ!$C$4&amp;"'"</f>
        <v>'80001'</v>
      </c>
      <c r="D40" s="80" t="s">
        <v>491</v>
      </c>
      <c r="E40" s="42" t="str">
        <f>"'"&amp;No.5＿契約者【データ】!E36&amp;"'"</f>
        <v>'507'</v>
      </c>
      <c r="F40" s="81" t="str">
        <f>"'"&amp;IF(No.5＿契約者【データ】!R36="郵送","郵送",IF(No.5＿契約者【データ】!R36="","","出席"))&amp;"'"</f>
        <v>'出席'</v>
      </c>
      <c r="G40" s="75" t="str">
        <f>"'"&amp;IF(No.5＿契約者【データ】!R36="","",IF(No.5＿契約者【データ】!R36="郵送","",TEXT(No.5＿契約者【データ】!R36,"yyyy/mm/dd")))&amp;"'"</f>
        <v>'2024/03/31'</v>
      </c>
      <c r="H40" s="75" t="str">
        <f>"'"&amp;IF(No.5＿契約者【データ】!S36="","",TEXT(No.5＿契約者【データ】!S36,"hh:mm"))&amp;"'"</f>
        <v>'10:00'</v>
      </c>
      <c r="I40" s="82" t="s">
        <v>494</v>
      </c>
      <c r="J40" s="82" t="s">
        <v>494</v>
      </c>
      <c r="K40" s="82" t="s">
        <v>494</v>
      </c>
      <c r="L40" s="82" t="s">
        <v>494</v>
      </c>
      <c r="M40" s="82" t="s">
        <v>494</v>
      </c>
      <c r="N40" s="82" t="s">
        <v>494</v>
      </c>
      <c r="O40" s="82" t="s">
        <v>494</v>
      </c>
      <c r="P40" s="82" t="s">
        <v>494</v>
      </c>
      <c r="Q40" s="82" t="s">
        <v>494</v>
      </c>
      <c r="R40" s="75" t="s">
        <v>497</v>
      </c>
      <c r="S40" s="42" t="s">
        <v>448</v>
      </c>
      <c r="T40" s="75" t="s">
        <v>497</v>
      </c>
      <c r="U40" s="74" t="s">
        <v>497</v>
      </c>
      <c r="V40" s="49" t="str">
        <f t="shared" si="1"/>
        <v>'COMMON'</v>
      </c>
      <c r="W40" s="69" t="s">
        <v>449</v>
      </c>
      <c r="X40" s="49" t="str">
        <f t="shared" si="2"/>
        <v>'COMMON'</v>
      </c>
      <c r="Y40" s="49" t="str">
        <f t="shared" si="2"/>
        <v>'COMMON'</v>
      </c>
      <c r="Z40" s="69" t="s">
        <v>449</v>
      </c>
      <c r="AA40" s="49" t="str">
        <f t="shared" si="3"/>
        <v>'COMMON'</v>
      </c>
      <c r="AB40" s="67"/>
      <c r="AD4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('80001','1','507','出席','2024/03/31','10:00','','','','','','','','','','0',NULL,'0','0','COMMON',CURRENT_TIMESTAMP,'COMMON','COMMON',CURRENT_TIMESTAMP,'COMMON');</v>
      </c>
      <c r="AE40" s="67"/>
      <c r="AF40" s="67"/>
      <c r="AG40" s="67"/>
    </row>
    <row r="41" spans="1:33" ht="18" customHeight="1">
      <c r="A41" s="67"/>
      <c r="B41" s="49">
        <f t="shared" si="0"/>
        <v>35</v>
      </c>
      <c r="C41" s="73" t="str">
        <f>"'"&amp;プロジェクトデータ!$C$4&amp;"'"</f>
        <v>'80001'</v>
      </c>
      <c r="D41" s="80" t="s">
        <v>491</v>
      </c>
      <c r="E41" s="42" t="str">
        <f>"'"&amp;No.5＿契約者【データ】!E37&amp;"'"</f>
        <v>'508'</v>
      </c>
      <c r="F41" s="81" t="str">
        <f>"'"&amp;IF(No.5＿契約者【データ】!R37="郵送","郵送",IF(No.5＿契約者【データ】!R37="","","出席"))&amp;"'"</f>
        <v>'出席'</v>
      </c>
      <c r="G41" s="75" t="str">
        <f>"'"&amp;IF(No.5＿契約者【データ】!R37="","",IF(No.5＿契約者【データ】!R37="郵送","",TEXT(No.5＿契約者【データ】!R37,"yyyy/mm/dd")))&amp;"'"</f>
        <v>'2024/03/31'</v>
      </c>
      <c r="H41" s="75" t="str">
        <f>"'"&amp;IF(No.5＿契約者【データ】!S37="","",TEXT(No.5＿契約者【データ】!S37,"hh:mm"))&amp;"'"</f>
        <v>'10:00'</v>
      </c>
      <c r="I41" s="82" t="s">
        <v>494</v>
      </c>
      <c r="J41" s="82" t="s">
        <v>494</v>
      </c>
      <c r="K41" s="82" t="s">
        <v>494</v>
      </c>
      <c r="L41" s="82" t="s">
        <v>494</v>
      </c>
      <c r="M41" s="82" t="s">
        <v>494</v>
      </c>
      <c r="N41" s="82" t="s">
        <v>494</v>
      </c>
      <c r="O41" s="82" t="s">
        <v>494</v>
      </c>
      <c r="P41" s="82" t="s">
        <v>494</v>
      </c>
      <c r="Q41" s="82" t="s">
        <v>494</v>
      </c>
      <c r="R41" s="75" t="s">
        <v>497</v>
      </c>
      <c r="S41" s="42" t="s">
        <v>448</v>
      </c>
      <c r="T41" s="75" t="s">
        <v>497</v>
      </c>
      <c r="U41" s="74" t="s">
        <v>497</v>
      </c>
      <c r="V41" s="49" t="str">
        <f t="shared" si="1"/>
        <v>'COMMON'</v>
      </c>
      <c r="W41" s="69" t="s">
        <v>449</v>
      </c>
      <c r="X41" s="49" t="str">
        <f t="shared" si="2"/>
        <v>'COMMON'</v>
      </c>
      <c r="Y41" s="49" t="str">
        <f t="shared" si="2"/>
        <v>'COMMON'</v>
      </c>
      <c r="Z41" s="69" t="s">
        <v>449</v>
      </c>
      <c r="AA41" s="49" t="str">
        <f t="shared" si="3"/>
        <v>'COMMON'</v>
      </c>
      <c r="AB41" s="67"/>
      <c r="AD4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('80001','1','508','出席','2024/03/31','10:00','','','','','','','','','','0',NULL,'0','0','COMMON',CURRENT_TIMESTAMP,'COMMON','COMMON',CURRENT_TIMESTAMP,'COMMON');</v>
      </c>
      <c r="AE41" s="67"/>
      <c r="AF41" s="67"/>
      <c r="AG41" s="67"/>
    </row>
    <row r="42" spans="1:33" ht="18" customHeight="1">
      <c r="A42" s="67"/>
      <c r="B42" s="49">
        <f t="shared" si="0"/>
        <v>36</v>
      </c>
      <c r="C42" s="73" t="str">
        <f>"'"&amp;プロジェクトデータ!$C$4&amp;"'"</f>
        <v>'80001'</v>
      </c>
      <c r="D42" s="80" t="s">
        <v>491</v>
      </c>
      <c r="E42" s="42" t="str">
        <f>"'"&amp;No.5＿契約者【データ】!E38&amp;"'"</f>
        <v>'601'</v>
      </c>
      <c r="F42" s="81" t="str">
        <f>"'"&amp;IF(No.5＿契約者【データ】!R38="郵送","郵送",IF(No.5＿契約者【データ】!R38="","","出席"))&amp;"'"</f>
        <v>'出席'</v>
      </c>
      <c r="G42" s="75" t="str">
        <f>"'"&amp;IF(No.5＿契約者【データ】!R38="","",IF(No.5＿契約者【データ】!R38="郵送","",TEXT(No.5＿契約者【データ】!R38,"yyyy/mm/dd")))&amp;"'"</f>
        <v>'2024/03/31'</v>
      </c>
      <c r="H42" s="75" t="str">
        <f>"'"&amp;IF(No.5＿契約者【データ】!S38="","",TEXT(No.5＿契約者【データ】!S38,"hh:mm"))&amp;"'"</f>
        <v>'10:00'</v>
      </c>
      <c r="I42" s="82" t="s">
        <v>494</v>
      </c>
      <c r="J42" s="82" t="s">
        <v>494</v>
      </c>
      <c r="K42" s="82" t="s">
        <v>494</v>
      </c>
      <c r="L42" s="82" t="s">
        <v>494</v>
      </c>
      <c r="M42" s="82" t="s">
        <v>494</v>
      </c>
      <c r="N42" s="82" t="s">
        <v>494</v>
      </c>
      <c r="O42" s="82" t="s">
        <v>494</v>
      </c>
      <c r="P42" s="82" t="s">
        <v>494</v>
      </c>
      <c r="Q42" s="82" t="s">
        <v>494</v>
      </c>
      <c r="R42" s="75" t="s">
        <v>497</v>
      </c>
      <c r="S42" s="42" t="s">
        <v>448</v>
      </c>
      <c r="T42" s="75" t="s">
        <v>497</v>
      </c>
      <c r="U42" s="74" t="s">
        <v>497</v>
      </c>
      <c r="V42" s="49" t="str">
        <f t="shared" si="1"/>
        <v>'COMMON'</v>
      </c>
      <c r="W42" s="69" t="s">
        <v>449</v>
      </c>
      <c r="X42" s="49" t="str">
        <f t="shared" si="2"/>
        <v>'COMMON'</v>
      </c>
      <c r="Y42" s="49" t="str">
        <f t="shared" si="2"/>
        <v>'COMMON'</v>
      </c>
      <c r="Z42" s="69" t="s">
        <v>449</v>
      </c>
      <c r="AA42" s="49" t="str">
        <f t="shared" si="3"/>
        <v>'COMMON'</v>
      </c>
      <c r="AB42" s="67"/>
      <c r="AD4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('80001','1','601','出席','2024/03/31','10:00','','','','','','','','','','0',NULL,'0','0','COMMON',CURRENT_TIMESTAMP,'COMMON','COMMON',CURRENT_TIMESTAMP,'COMMON');</v>
      </c>
      <c r="AE42" s="67"/>
      <c r="AF42" s="67"/>
      <c r="AG42" s="67"/>
    </row>
    <row r="43" spans="1:33" ht="18" customHeight="1">
      <c r="A43" s="67"/>
      <c r="B43" s="49">
        <f t="shared" si="0"/>
        <v>37</v>
      </c>
      <c r="C43" s="73" t="str">
        <f>"'"&amp;プロジェクトデータ!$C$4&amp;"'"</f>
        <v>'80001'</v>
      </c>
      <c r="D43" s="80" t="s">
        <v>491</v>
      </c>
      <c r="E43" s="42" t="str">
        <f>"'"&amp;No.5＿契約者【データ】!E39&amp;"'"</f>
        <v>'602'</v>
      </c>
      <c r="F43" s="81" t="str">
        <f>"'"&amp;IF(No.5＿契約者【データ】!R39="郵送","郵送",IF(No.5＿契約者【データ】!R39="","","出席"))&amp;"'"</f>
        <v>'出席'</v>
      </c>
      <c r="G43" s="75" t="str">
        <f>"'"&amp;IF(No.5＿契約者【データ】!R39="","",IF(No.5＿契約者【データ】!R39="郵送","",TEXT(No.5＿契約者【データ】!R39,"yyyy/mm/dd")))&amp;"'"</f>
        <v>'2024/03/31'</v>
      </c>
      <c r="H43" s="75" t="str">
        <f>"'"&amp;IF(No.5＿契約者【データ】!S39="","",TEXT(No.5＿契約者【データ】!S39,"hh:mm"))&amp;"'"</f>
        <v>'10:00'</v>
      </c>
      <c r="I43" s="82" t="s">
        <v>494</v>
      </c>
      <c r="J43" s="82" t="s">
        <v>494</v>
      </c>
      <c r="K43" s="82" t="s">
        <v>494</v>
      </c>
      <c r="L43" s="82" t="s">
        <v>494</v>
      </c>
      <c r="M43" s="82" t="s">
        <v>494</v>
      </c>
      <c r="N43" s="82" t="s">
        <v>494</v>
      </c>
      <c r="O43" s="82" t="s">
        <v>494</v>
      </c>
      <c r="P43" s="82" t="s">
        <v>494</v>
      </c>
      <c r="Q43" s="82" t="s">
        <v>494</v>
      </c>
      <c r="R43" s="75" t="s">
        <v>497</v>
      </c>
      <c r="S43" s="42" t="s">
        <v>448</v>
      </c>
      <c r="T43" s="75" t="s">
        <v>497</v>
      </c>
      <c r="U43" s="74" t="s">
        <v>497</v>
      </c>
      <c r="V43" s="49" t="str">
        <f t="shared" si="1"/>
        <v>'COMMON'</v>
      </c>
      <c r="W43" s="69" t="s">
        <v>449</v>
      </c>
      <c r="X43" s="49" t="str">
        <f t="shared" si="2"/>
        <v>'COMMON'</v>
      </c>
      <c r="Y43" s="49" t="str">
        <f t="shared" si="2"/>
        <v>'COMMON'</v>
      </c>
      <c r="Z43" s="69" t="s">
        <v>449</v>
      </c>
      <c r="AA43" s="49" t="str">
        <f t="shared" si="3"/>
        <v>'COMMON'</v>
      </c>
      <c r="AB43" s="67"/>
      <c r="AD4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('80001','1','602','出席','2024/03/31','10:00','','','','','','','','','','0',NULL,'0','0','COMMON',CURRENT_TIMESTAMP,'COMMON','COMMON',CURRENT_TIMESTAMP,'COMMON');</v>
      </c>
      <c r="AE43" s="67"/>
      <c r="AF43" s="67"/>
      <c r="AG43" s="67"/>
    </row>
    <row r="44" spans="1:33" ht="18" customHeight="1">
      <c r="A44" s="67"/>
      <c r="B44" s="49">
        <f t="shared" si="0"/>
        <v>38</v>
      </c>
      <c r="C44" s="73" t="str">
        <f>"'"&amp;プロジェクトデータ!$C$4&amp;"'"</f>
        <v>'80001'</v>
      </c>
      <c r="D44" s="80" t="s">
        <v>491</v>
      </c>
      <c r="E44" s="42" t="str">
        <f>"'"&amp;No.5＿契約者【データ】!E40&amp;"'"</f>
        <v>'603'</v>
      </c>
      <c r="F44" s="81" t="str">
        <f>"'"&amp;IF(No.5＿契約者【データ】!R40="郵送","郵送",IF(No.5＿契約者【データ】!R40="","","出席"))&amp;"'"</f>
        <v>'出席'</v>
      </c>
      <c r="G44" s="75" t="str">
        <f>"'"&amp;IF(No.5＿契約者【データ】!R40="","",IF(No.5＿契約者【データ】!R40="郵送","",TEXT(No.5＿契約者【データ】!R40,"yyyy/mm/dd")))&amp;"'"</f>
        <v>'2024/03/31'</v>
      </c>
      <c r="H44" s="75" t="str">
        <f>"'"&amp;IF(No.5＿契約者【データ】!S40="","",TEXT(No.5＿契約者【データ】!S40,"hh:mm"))&amp;"'"</f>
        <v>'10:00'</v>
      </c>
      <c r="I44" s="82" t="s">
        <v>494</v>
      </c>
      <c r="J44" s="82" t="s">
        <v>494</v>
      </c>
      <c r="K44" s="82" t="s">
        <v>494</v>
      </c>
      <c r="L44" s="82" t="s">
        <v>494</v>
      </c>
      <c r="M44" s="82" t="s">
        <v>494</v>
      </c>
      <c r="N44" s="82" t="s">
        <v>494</v>
      </c>
      <c r="O44" s="82" t="s">
        <v>494</v>
      </c>
      <c r="P44" s="82" t="s">
        <v>494</v>
      </c>
      <c r="Q44" s="82" t="s">
        <v>494</v>
      </c>
      <c r="R44" s="75" t="s">
        <v>497</v>
      </c>
      <c r="S44" s="42" t="s">
        <v>448</v>
      </c>
      <c r="T44" s="75" t="s">
        <v>497</v>
      </c>
      <c r="U44" s="74" t="s">
        <v>497</v>
      </c>
      <c r="V44" s="49" t="str">
        <f t="shared" si="1"/>
        <v>'COMMON'</v>
      </c>
      <c r="W44" s="69" t="s">
        <v>449</v>
      </c>
      <c r="X44" s="49" t="str">
        <f t="shared" si="2"/>
        <v>'COMMON'</v>
      </c>
      <c r="Y44" s="49" t="str">
        <f t="shared" si="2"/>
        <v>'COMMON'</v>
      </c>
      <c r="Z44" s="69" t="s">
        <v>449</v>
      </c>
      <c r="AA44" s="49" t="str">
        <f t="shared" si="3"/>
        <v>'COMMON'</v>
      </c>
      <c r="AB44" s="67"/>
      <c r="AD4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('80001','1','603','出席','2024/03/31','10:00','','','','','','','','','','0',NULL,'0','0','COMMON',CURRENT_TIMESTAMP,'COMMON','COMMON',CURRENT_TIMESTAMP,'COMMON');</v>
      </c>
      <c r="AE44" s="67"/>
      <c r="AF44" s="67"/>
      <c r="AG44" s="67"/>
    </row>
    <row r="45" spans="1:33" ht="18" customHeight="1">
      <c r="A45" s="67"/>
      <c r="B45" s="49">
        <f t="shared" si="0"/>
        <v>39</v>
      </c>
      <c r="C45" s="73" t="str">
        <f>"'"&amp;プロジェクトデータ!$C$4&amp;"'"</f>
        <v>'80001'</v>
      </c>
      <c r="D45" s="80" t="s">
        <v>491</v>
      </c>
      <c r="E45" s="42" t="str">
        <f>"'"&amp;No.5＿契約者【データ】!E41&amp;"'"</f>
        <v>'604'</v>
      </c>
      <c r="F45" s="81" t="str">
        <f>"'"&amp;IF(No.5＿契約者【データ】!R41="郵送","郵送",IF(No.5＿契約者【データ】!R41="","","出席"))&amp;"'"</f>
        <v>'出席'</v>
      </c>
      <c r="G45" s="75" t="str">
        <f>"'"&amp;IF(No.5＿契約者【データ】!R41="","",IF(No.5＿契約者【データ】!R41="郵送","",TEXT(No.5＿契約者【データ】!R41,"yyyy/mm/dd")))&amp;"'"</f>
        <v>'2024/03/31'</v>
      </c>
      <c r="H45" s="75" t="str">
        <f>"'"&amp;IF(No.5＿契約者【データ】!S41="","",TEXT(No.5＿契約者【データ】!S41,"hh:mm"))&amp;"'"</f>
        <v>'10:00'</v>
      </c>
      <c r="I45" s="82" t="s">
        <v>494</v>
      </c>
      <c r="J45" s="82" t="s">
        <v>494</v>
      </c>
      <c r="K45" s="82" t="s">
        <v>494</v>
      </c>
      <c r="L45" s="82" t="s">
        <v>494</v>
      </c>
      <c r="M45" s="82" t="s">
        <v>494</v>
      </c>
      <c r="N45" s="82" t="s">
        <v>494</v>
      </c>
      <c r="O45" s="82" t="s">
        <v>494</v>
      </c>
      <c r="P45" s="82" t="s">
        <v>494</v>
      </c>
      <c r="Q45" s="82" t="s">
        <v>494</v>
      </c>
      <c r="R45" s="75" t="s">
        <v>497</v>
      </c>
      <c r="S45" s="42" t="s">
        <v>448</v>
      </c>
      <c r="T45" s="75" t="s">
        <v>497</v>
      </c>
      <c r="U45" s="74" t="s">
        <v>497</v>
      </c>
      <c r="V45" s="49" t="str">
        <f t="shared" si="1"/>
        <v>'COMMON'</v>
      </c>
      <c r="W45" s="69" t="s">
        <v>449</v>
      </c>
      <c r="X45" s="49" t="str">
        <f t="shared" si="2"/>
        <v>'COMMON'</v>
      </c>
      <c r="Y45" s="49" t="str">
        <f t="shared" si="2"/>
        <v>'COMMON'</v>
      </c>
      <c r="Z45" s="69" t="s">
        <v>449</v>
      </c>
      <c r="AA45" s="49" t="str">
        <f t="shared" si="3"/>
        <v>'COMMON'</v>
      </c>
      <c r="AB45" s="67"/>
      <c r="AD4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('80001','1','604','出席','2024/03/31','10:00','','','','','','','','','','0',NULL,'0','0','COMMON',CURRENT_TIMESTAMP,'COMMON','COMMON',CURRENT_TIMESTAMP,'COMMON');</v>
      </c>
      <c r="AE45" s="67"/>
      <c r="AF45" s="67"/>
      <c r="AG45" s="67"/>
    </row>
    <row r="46" spans="1:33" ht="18" customHeight="1">
      <c r="A46" s="67"/>
      <c r="B46" s="49">
        <f t="shared" si="0"/>
        <v>40</v>
      </c>
      <c r="C46" s="73" t="str">
        <f>"'"&amp;プロジェクトデータ!$C$4&amp;"'"</f>
        <v>'80001'</v>
      </c>
      <c r="D46" s="80" t="s">
        <v>491</v>
      </c>
      <c r="E46" s="42" t="str">
        <f>"'"&amp;No.5＿契約者【データ】!E42&amp;"'"</f>
        <v>'605'</v>
      </c>
      <c r="F46" s="81" t="str">
        <f>"'"&amp;IF(No.5＿契約者【データ】!R42="郵送","郵送",IF(No.5＿契約者【データ】!R42="","","出席"))&amp;"'"</f>
        <v>'出席'</v>
      </c>
      <c r="G46" s="75" t="str">
        <f>"'"&amp;IF(No.5＿契約者【データ】!R42="","",IF(No.5＿契約者【データ】!R42="郵送","",TEXT(No.5＿契約者【データ】!R42,"yyyy/mm/dd")))&amp;"'"</f>
        <v>'2024/03/31'</v>
      </c>
      <c r="H46" s="75" t="str">
        <f>"'"&amp;IF(No.5＿契約者【データ】!S42="","",TEXT(No.5＿契約者【データ】!S42,"hh:mm"))&amp;"'"</f>
        <v>'10:00'</v>
      </c>
      <c r="I46" s="82" t="s">
        <v>494</v>
      </c>
      <c r="J46" s="82" t="s">
        <v>494</v>
      </c>
      <c r="K46" s="82" t="s">
        <v>494</v>
      </c>
      <c r="L46" s="82" t="s">
        <v>494</v>
      </c>
      <c r="M46" s="82" t="s">
        <v>494</v>
      </c>
      <c r="N46" s="82" t="s">
        <v>494</v>
      </c>
      <c r="O46" s="82" t="s">
        <v>494</v>
      </c>
      <c r="P46" s="82" t="s">
        <v>494</v>
      </c>
      <c r="Q46" s="82" t="s">
        <v>494</v>
      </c>
      <c r="R46" s="75" t="s">
        <v>497</v>
      </c>
      <c r="S46" s="42" t="s">
        <v>448</v>
      </c>
      <c r="T46" s="75" t="s">
        <v>497</v>
      </c>
      <c r="U46" s="74" t="s">
        <v>497</v>
      </c>
      <c r="V46" s="49" t="str">
        <f t="shared" si="1"/>
        <v>'COMMON'</v>
      </c>
      <c r="W46" s="69" t="s">
        <v>449</v>
      </c>
      <c r="X46" s="49" t="str">
        <f t="shared" si="2"/>
        <v>'COMMON'</v>
      </c>
      <c r="Y46" s="49" t="str">
        <f t="shared" si="2"/>
        <v>'COMMON'</v>
      </c>
      <c r="Z46" s="69" t="s">
        <v>449</v>
      </c>
      <c r="AA46" s="49" t="str">
        <f t="shared" si="3"/>
        <v>'COMMON'</v>
      </c>
      <c r="AB46" s="67"/>
      <c r="AD4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('80001','1','605','出席','2024/03/31','10:00','','','','','','','','','','0',NULL,'0','0','COMMON',CURRENT_TIMESTAMP,'COMMON','COMMON',CURRENT_TIMESTAMP,'COMMON');</v>
      </c>
      <c r="AE46" s="67"/>
      <c r="AF46" s="67"/>
      <c r="AG46" s="67"/>
    </row>
    <row r="47" spans="1:33" ht="18" customHeight="1">
      <c r="A47" s="67"/>
      <c r="B47" s="49">
        <f t="shared" si="0"/>
        <v>41</v>
      </c>
      <c r="C47" s="73" t="str">
        <f>"'"&amp;プロジェクトデータ!$C$4&amp;"'"</f>
        <v>'80001'</v>
      </c>
      <c r="D47" s="80" t="s">
        <v>491</v>
      </c>
      <c r="E47" s="42" t="str">
        <f>"'"&amp;No.5＿契約者【データ】!E43&amp;"'"</f>
        <v>'606'</v>
      </c>
      <c r="F47" s="81" t="str">
        <f>"'"&amp;IF(No.5＿契約者【データ】!R43="郵送","郵送",IF(No.5＿契約者【データ】!R43="","","出席"))&amp;"'"</f>
        <v>'出席'</v>
      </c>
      <c r="G47" s="75" t="str">
        <f>"'"&amp;IF(No.5＿契約者【データ】!R43="","",IF(No.5＿契約者【データ】!R43="郵送","",TEXT(No.5＿契約者【データ】!R43,"yyyy/mm/dd")))&amp;"'"</f>
        <v>'2024/03/31'</v>
      </c>
      <c r="H47" s="75" t="str">
        <f>"'"&amp;IF(No.5＿契約者【データ】!S43="","",TEXT(No.5＿契約者【データ】!S43,"hh:mm"))&amp;"'"</f>
        <v>'10:00'</v>
      </c>
      <c r="I47" s="82" t="s">
        <v>494</v>
      </c>
      <c r="J47" s="82" t="s">
        <v>494</v>
      </c>
      <c r="K47" s="82" t="s">
        <v>494</v>
      </c>
      <c r="L47" s="82" t="s">
        <v>494</v>
      </c>
      <c r="M47" s="82" t="s">
        <v>494</v>
      </c>
      <c r="N47" s="82" t="s">
        <v>494</v>
      </c>
      <c r="O47" s="82" t="s">
        <v>494</v>
      </c>
      <c r="P47" s="82" t="s">
        <v>494</v>
      </c>
      <c r="Q47" s="82" t="s">
        <v>494</v>
      </c>
      <c r="R47" s="75" t="s">
        <v>497</v>
      </c>
      <c r="S47" s="42" t="s">
        <v>448</v>
      </c>
      <c r="T47" s="75" t="s">
        <v>497</v>
      </c>
      <c r="U47" s="74" t="s">
        <v>497</v>
      </c>
      <c r="V47" s="49" t="str">
        <f t="shared" si="1"/>
        <v>'COMMON'</v>
      </c>
      <c r="W47" s="69" t="s">
        <v>449</v>
      </c>
      <c r="X47" s="49" t="str">
        <f t="shared" si="2"/>
        <v>'COMMON'</v>
      </c>
      <c r="Y47" s="49" t="str">
        <f t="shared" si="2"/>
        <v>'COMMON'</v>
      </c>
      <c r="Z47" s="69" t="s">
        <v>449</v>
      </c>
      <c r="AA47" s="49" t="str">
        <f t="shared" si="3"/>
        <v>'COMMON'</v>
      </c>
      <c r="AB47" s="67"/>
      <c r="AD4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('80001','1','606','出席','2024/03/31','10:00','','','','','','','','','','0',NULL,'0','0','COMMON',CURRENT_TIMESTAMP,'COMMON','COMMON',CURRENT_TIMESTAMP,'COMMON');</v>
      </c>
      <c r="AE47" s="67"/>
      <c r="AF47" s="67"/>
      <c r="AG47" s="67"/>
    </row>
    <row r="48" spans="1:33" ht="18" customHeight="1">
      <c r="A48" s="67"/>
      <c r="B48" s="49">
        <f t="shared" si="0"/>
        <v>42</v>
      </c>
      <c r="C48" s="73" t="str">
        <f>"'"&amp;プロジェクトデータ!$C$4&amp;"'"</f>
        <v>'80001'</v>
      </c>
      <c r="D48" s="80" t="s">
        <v>491</v>
      </c>
      <c r="E48" s="42" t="str">
        <f>"'"&amp;No.5＿契約者【データ】!E44&amp;"'"</f>
        <v>'607'</v>
      </c>
      <c r="F48" s="81" t="str">
        <f>"'"&amp;IF(No.5＿契約者【データ】!R44="郵送","郵送",IF(No.5＿契約者【データ】!R44="","","出席"))&amp;"'"</f>
        <v>'出席'</v>
      </c>
      <c r="G48" s="75" t="str">
        <f>"'"&amp;IF(No.5＿契約者【データ】!R44="","",IF(No.5＿契約者【データ】!R44="郵送","",TEXT(No.5＿契約者【データ】!R44,"yyyy/mm/dd")))&amp;"'"</f>
        <v>'2024/03/31'</v>
      </c>
      <c r="H48" s="75" t="str">
        <f>"'"&amp;IF(No.5＿契約者【データ】!S44="","",TEXT(No.5＿契約者【データ】!S44,"hh:mm"))&amp;"'"</f>
        <v>'10:00'</v>
      </c>
      <c r="I48" s="82" t="s">
        <v>494</v>
      </c>
      <c r="J48" s="82" t="s">
        <v>494</v>
      </c>
      <c r="K48" s="82" t="s">
        <v>494</v>
      </c>
      <c r="L48" s="82" t="s">
        <v>494</v>
      </c>
      <c r="M48" s="82" t="s">
        <v>494</v>
      </c>
      <c r="N48" s="82" t="s">
        <v>494</v>
      </c>
      <c r="O48" s="82" t="s">
        <v>494</v>
      </c>
      <c r="P48" s="82" t="s">
        <v>494</v>
      </c>
      <c r="Q48" s="82" t="s">
        <v>494</v>
      </c>
      <c r="R48" s="75" t="s">
        <v>497</v>
      </c>
      <c r="S48" s="42" t="s">
        <v>448</v>
      </c>
      <c r="T48" s="75" t="s">
        <v>497</v>
      </c>
      <c r="U48" s="74" t="s">
        <v>497</v>
      </c>
      <c r="V48" s="49" t="str">
        <f t="shared" si="1"/>
        <v>'COMMON'</v>
      </c>
      <c r="W48" s="69" t="s">
        <v>449</v>
      </c>
      <c r="X48" s="49" t="str">
        <f t="shared" si="2"/>
        <v>'COMMON'</v>
      </c>
      <c r="Y48" s="49" t="str">
        <f t="shared" si="2"/>
        <v>'COMMON'</v>
      </c>
      <c r="Z48" s="69" t="s">
        <v>449</v>
      </c>
      <c r="AA48" s="49" t="str">
        <f t="shared" si="3"/>
        <v>'COMMON'</v>
      </c>
      <c r="AB48" s="67"/>
      <c r="AD4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('80001','1','607','出席','2024/03/31','10:00','','','','','','','','','','0',NULL,'0','0','COMMON',CURRENT_TIMESTAMP,'COMMON','COMMON',CURRENT_TIMESTAMP,'COMMON');</v>
      </c>
      <c r="AE48" s="67"/>
      <c r="AF48" s="67"/>
      <c r="AG48" s="67"/>
    </row>
    <row r="49" spans="1:33" ht="18" customHeight="1">
      <c r="A49" s="67"/>
      <c r="B49" s="49">
        <f t="shared" si="0"/>
        <v>43</v>
      </c>
      <c r="C49" s="73" t="str">
        <f>"'"&amp;プロジェクトデータ!$C$4&amp;"'"</f>
        <v>'80001'</v>
      </c>
      <c r="D49" s="80" t="s">
        <v>491</v>
      </c>
      <c r="E49" s="42" t="str">
        <f>"'"&amp;No.5＿契約者【データ】!E45&amp;"'"</f>
        <v>'608'</v>
      </c>
      <c r="F49" s="81" t="str">
        <f>"'"&amp;IF(No.5＿契約者【データ】!R45="郵送","郵送",IF(No.5＿契約者【データ】!R45="","","出席"))&amp;"'"</f>
        <v>'出席'</v>
      </c>
      <c r="G49" s="75" t="str">
        <f>"'"&amp;IF(No.5＿契約者【データ】!R45="","",IF(No.5＿契約者【データ】!R45="郵送","",TEXT(No.5＿契約者【データ】!R45,"yyyy/mm/dd")))&amp;"'"</f>
        <v>'2024/03/31'</v>
      </c>
      <c r="H49" s="75" t="str">
        <f>"'"&amp;IF(No.5＿契約者【データ】!S45="","",TEXT(No.5＿契約者【データ】!S45,"hh:mm"))&amp;"'"</f>
        <v>'10:00'</v>
      </c>
      <c r="I49" s="82" t="s">
        <v>494</v>
      </c>
      <c r="J49" s="82" t="s">
        <v>494</v>
      </c>
      <c r="K49" s="82" t="s">
        <v>494</v>
      </c>
      <c r="L49" s="82" t="s">
        <v>494</v>
      </c>
      <c r="M49" s="82" t="s">
        <v>494</v>
      </c>
      <c r="N49" s="82" t="s">
        <v>494</v>
      </c>
      <c r="O49" s="82" t="s">
        <v>494</v>
      </c>
      <c r="P49" s="82" t="s">
        <v>494</v>
      </c>
      <c r="Q49" s="82" t="s">
        <v>494</v>
      </c>
      <c r="R49" s="75" t="s">
        <v>497</v>
      </c>
      <c r="S49" s="42" t="s">
        <v>448</v>
      </c>
      <c r="T49" s="75" t="s">
        <v>497</v>
      </c>
      <c r="U49" s="74" t="s">
        <v>497</v>
      </c>
      <c r="V49" s="49" t="str">
        <f t="shared" si="1"/>
        <v>'COMMON'</v>
      </c>
      <c r="W49" s="69" t="s">
        <v>449</v>
      </c>
      <c r="X49" s="49" t="str">
        <f t="shared" si="2"/>
        <v>'COMMON'</v>
      </c>
      <c r="Y49" s="49" t="str">
        <f t="shared" si="2"/>
        <v>'COMMON'</v>
      </c>
      <c r="Z49" s="69" t="s">
        <v>449</v>
      </c>
      <c r="AA49" s="49" t="str">
        <f t="shared" si="3"/>
        <v>'COMMON'</v>
      </c>
      <c r="AB49" s="67"/>
      <c r="AD4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('80001','1','608','出席','2024/03/31','10:00','','','','','','','','','','0',NULL,'0','0','COMMON',CURRENT_TIMESTAMP,'COMMON','COMMON',CURRENT_TIMESTAMP,'COMMON');</v>
      </c>
      <c r="AE49" s="67"/>
      <c r="AF49" s="67"/>
      <c r="AG49" s="67"/>
    </row>
    <row r="50" spans="1:33" ht="18" customHeight="1">
      <c r="A50" s="67"/>
      <c r="B50" s="49">
        <f t="shared" si="0"/>
        <v>44</v>
      </c>
      <c r="C50" s="73" t="str">
        <f>"'"&amp;プロジェクトデータ!$C$4&amp;"'"</f>
        <v>'80001'</v>
      </c>
      <c r="D50" s="80" t="s">
        <v>491</v>
      </c>
      <c r="E50" s="42" t="str">
        <f>"'"&amp;No.5＿契約者【データ】!E46&amp;"'"</f>
        <v>'701'</v>
      </c>
      <c r="F50" s="81" t="str">
        <f>"'"&amp;IF(No.5＿契約者【データ】!R46="郵送","郵送",IF(No.5＿契約者【データ】!R46="","","出席"))&amp;"'"</f>
        <v>'出席'</v>
      </c>
      <c r="G50" s="75" t="str">
        <f>"'"&amp;IF(No.5＿契約者【データ】!R46="","",IF(No.5＿契約者【データ】!R46="郵送","",TEXT(No.5＿契約者【データ】!R46,"yyyy/mm/dd")))&amp;"'"</f>
        <v>'2024/03/31'</v>
      </c>
      <c r="H50" s="75" t="str">
        <f>"'"&amp;IF(No.5＿契約者【データ】!S46="","",TEXT(No.5＿契約者【データ】!S46,"hh:mm"))&amp;"'"</f>
        <v>'10:00'</v>
      </c>
      <c r="I50" s="82" t="s">
        <v>494</v>
      </c>
      <c r="J50" s="82" t="s">
        <v>494</v>
      </c>
      <c r="K50" s="82" t="s">
        <v>494</v>
      </c>
      <c r="L50" s="82" t="s">
        <v>494</v>
      </c>
      <c r="M50" s="82" t="s">
        <v>494</v>
      </c>
      <c r="N50" s="82" t="s">
        <v>494</v>
      </c>
      <c r="O50" s="82" t="s">
        <v>494</v>
      </c>
      <c r="P50" s="82" t="s">
        <v>494</v>
      </c>
      <c r="Q50" s="82" t="s">
        <v>494</v>
      </c>
      <c r="R50" s="75" t="s">
        <v>497</v>
      </c>
      <c r="S50" s="42" t="s">
        <v>448</v>
      </c>
      <c r="T50" s="75" t="s">
        <v>497</v>
      </c>
      <c r="U50" s="74" t="s">
        <v>497</v>
      </c>
      <c r="V50" s="49" t="str">
        <f t="shared" si="1"/>
        <v>'COMMON'</v>
      </c>
      <c r="W50" s="69" t="s">
        <v>449</v>
      </c>
      <c r="X50" s="49" t="str">
        <f t="shared" si="2"/>
        <v>'COMMON'</v>
      </c>
      <c r="Y50" s="49" t="str">
        <f t="shared" si="2"/>
        <v>'COMMON'</v>
      </c>
      <c r="Z50" s="69" t="s">
        <v>449</v>
      </c>
      <c r="AA50" s="49" t="str">
        <f t="shared" si="3"/>
        <v>'COMMON'</v>
      </c>
      <c r="AB50" s="67"/>
      <c r="AD5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('80001','1','701','出席','2024/03/31','10:00','','','','','','','','','','0',NULL,'0','0','COMMON',CURRENT_TIMESTAMP,'COMMON','COMMON',CURRENT_TIMESTAMP,'COMMON');</v>
      </c>
      <c r="AE50" s="67"/>
      <c r="AF50" s="67"/>
      <c r="AG50" s="67"/>
    </row>
    <row r="51" spans="1:33" ht="18" customHeight="1">
      <c r="A51" s="67"/>
      <c r="B51" s="49">
        <f t="shared" si="0"/>
        <v>45</v>
      </c>
      <c r="C51" s="73" t="str">
        <f>"'"&amp;プロジェクトデータ!$C$4&amp;"'"</f>
        <v>'80001'</v>
      </c>
      <c r="D51" s="80" t="s">
        <v>491</v>
      </c>
      <c r="E51" s="42" t="str">
        <f>"'"&amp;No.5＿契約者【データ】!E47&amp;"'"</f>
        <v>'702'</v>
      </c>
      <c r="F51" s="81" t="str">
        <f>"'"&amp;IF(No.5＿契約者【データ】!R47="郵送","郵送",IF(No.5＿契約者【データ】!R47="","","出席"))&amp;"'"</f>
        <v>'出席'</v>
      </c>
      <c r="G51" s="75" t="str">
        <f>"'"&amp;IF(No.5＿契約者【データ】!R47="","",IF(No.5＿契約者【データ】!R47="郵送","",TEXT(No.5＿契約者【データ】!R47,"yyyy/mm/dd")))&amp;"'"</f>
        <v>'2024/03/31'</v>
      </c>
      <c r="H51" s="75" t="str">
        <f>"'"&amp;IF(No.5＿契約者【データ】!S47="","",TEXT(No.5＿契約者【データ】!S47,"hh:mm"))&amp;"'"</f>
        <v>'10:00'</v>
      </c>
      <c r="I51" s="82" t="s">
        <v>494</v>
      </c>
      <c r="J51" s="82" t="s">
        <v>494</v>
      </c>
      <c r="K51" s="82" t="s">
        <v>494</v>
      </c>
      <c r="L51" s="82" t="s">
        <v>494</v>
      </c>
      <c r="M51" s="82" t="s">
        <v>494</v>
      </c>
      <c r="N51" s="82" t="s">
        <v>494</v>
      </c>
      <c r="O51" s="82" t="s">
        <v>494</v>
      </c>
      <c r="P51" s="82" t="s">
        <v>494</v>
      </c>
      <c r="Q51" s="82" t="s">
        <v>494</v>
      </c>
      <c r="R51" s="75" t="s">
        <v>497</v>
      </c>
      <c r="S51" s="42" t="s">
        <v>448</v>
      </c>
      <c r="T51" s="75" t="s">
        <v>497</v>
      </c>
      <c r="U51" s="74" t="s">
        <v>497</v>
      </c>
      <c r="V51" s="49" t="str">
        <f t="shared" si="1"/>
        <v>'COMMON'</v>
      </c>
      <c r="W51" s="69" t="s">
        <v>449</v>
      </c>
      <c r="X51" s="49" t="str">
        <f t="shared" si="2"/>
        <v>'COMMON'</v>
      </c>
      <c r="Y51" s="49" t="str">
        <f t="shared" si="2"/>
        <v>'COMMON'</v>
      </c>
      <c r="Z51" s="69" t="s">
        <v>449</v>
      </c>
      <c r="AA51" s="49" t="str">
        <f t="shared" si="3"/>
        <v>'COMMON'</v>
      </c>
      <c r="AB51" s="67"/>
      <c r="AD5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('80001','1','702','出席','2024/03/31','10:00','','','','','','','','','','0',NULL,'0','0','COMMON',CURRENT_TIMESTAMP,'COMMON','COMMON',CURRENT_TIMESTAMP,'COMMON');</v>
      </c>
      <c r="AE51" s="67"/>
      <c r="AF51" s="67"/>
      <c r="AG51" s="67"/>
    </row>
    <row r="52" spans="1:33" ht="18" customHeight="1">
      <c r="A52" s="67"/>
      <c r="B52" s="49">
        <f t="shared" si="0"/>
        <v>46</v>
      </c>
      <c r="C52" s="73" t="str">
        <f>"'"&amp;プロジェクトデータ!$C$4&amp;"'"</f>
        <v>'80001'</v>
      </c>
      <c r="D52" s="80" t="s">
        <v>491</v>
      </c>
      <c r="E52" s="42" t="str">
        <f>"'"&amp;No.5＿契約者【データ】!E48&amp;"'"</f>
        <v>'703'</v>
      </c>
      <c r="F52" s="81" t="str">
        <f>"'"&amp;IF(No.5＿契約者【データ】!R48="郵送","郵送",IF(No.5＿契約者【データ】!R48="","","出席"))&amp;"'"</f>
        <v>'出席'</v>
      </c>
      <c r="G52" s="75" t="str">
        <f>"'"&amp;IF(No.5＿契約者【データ】!R48="","",IF(No.5＿契約者【データ】!R48="郵送","",TEXT(No.5＿契約者【データ】!R48,"yyyy/mm/dd")))&amp;"'"</f>
        <v>'2024/03/31'</v>
      </c>
      <c r="H52" s="75" t="str">
        <f>"'"&amp;IF(No.5＿契約者【データ】!S48="","",TEXT(No.5＿契約者【データ】!S48,"hh:mm"))&amp;"'"</f>
        <v>'10:00'</v>
      </c>
      <c r="I52" s="82" t="s">
        <v>494</v>
      </c>
      <c r="J52" s="82" t="s">
        <v>494</v>
      </c>
      <c r="K52" s="82" t="s">
        <v>494</v>
      </c>
      <c r="L52" s="82" t="s">
        <v>494</v>
      </c>
      <c r="M52" s="82" t="s">
        <v>494</v>
      </c>
      <c r="N52" s="82" t="s">
        <v>494</v>
      </c>
      <c r="O52" s="82" t="s">
        <v>494</v>
      </c>
      <c r="P52" s="82" t="s">
        <v>494</v>
      </c>
      <c r="Q52" s="82" t="s">
        <v>494</v>
      </c>
      <c r="R52" s="75" t="s">
        <v>497</v>
      </c>
      <c r="S52" s="42" t="s">
        <v>448</v>
      </c>
      <c r="T52" s="75" t="s">
        <v>497</v>
      </c>
      <c r="U52" s="74" t="s">
        <v>497</v>
      </c>
      <c r="V52" s="49" t="str">
        <f t="shared" si="1"/>
        <v>'COMMON'</v>
      </c>
      <c r="W52" s="69" t="s">
        <v>449</v>
      </c>
      <c r="X52" s="49" t="str">
        <f t="shared" si="2"/>
        <v>'COMMON'</v>
      </c>
      <c r="Y52" s="49" t="str">
        <f t="shared" si="2"/>
        <v>'COMMON'</v>
      </c>
      <c r="Z52" s="69" t="s">
        <v>449</v>
      </c>
      <c r="AA52" s="49" t="str">
        <f t="shared" si="3"/>
        <v>'COMMON'</v>
      </c>
      <c r="AB52" s="67"/>
      <c r="AD5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('80001','1','703','出席','2024/03/31','10:00','','','','','','','','','','0',NULL,'0','0','COMMON',CURRENT_TIMESTAMP,'COMMON','COMMON',CURRENT_TIMESTAMP,'COMMON');</v>
      </c>
      <c r="AE52" s="67"/>
      <c r="AF52" s="67"/>
      <c r="AG52" s="67"/>
    </row>
    <row r="53" spans="1:33" ht="18" customHeight="1">
      <c r="A53" s="67"/>
      <c r="B53" s="49">
        <f t="shared" si="0"/>
        <v>47</v>
      </c>
      <c r="C53" s="73" t="str">
        <f>"'"&amp;プロジェクトデータ!$C$4&amp;"'"</f>
        <v>'80001'</v>
      </c>
      <c r="D53" s="80" t="s">
        <v>491</v>
      </c>
      <c r="E53" s="42" t="str">
        <f>"'"&amp;No.5＿契約者【データ】!E49&amp;"'"</f>
        <v>'704'</v>
      </c>
      <c r="F53" s="81" t="str">
        <f>"'"&amp;IF(No.5＿契約者【データ】!R49="郵送","郵送",IF(No.5＿契約者【データ】!R49="","","出席"))&amp;"'"</f>
        <v>'出席'</v>
      </c>
      <c r="G53" s="75" t="str">
        <f>"'"&amp;IF(No.5＿契約者【データ】!R49="","",IF(No.5＿契約者【データ】!R49="郵送","",TEXT(No.5＿契約者【データ】!R49,"yyyy/mm/dd")))&amp;"'"</f>
        <v>'2024/03/31'</v>
      </c>
      <c r="H53" s="75" t="str">
        <f>"'"&amp;IF(No.5＿契約者【データ】!S49="","",TEXT(No.5＿契約者【データ】!S49,"hh:mm"))&amp;"'"</f>
        <v>'10:00'</v>
      </c>
      <c r="I53" s="82" t="s">
        <v>494</v>
      </c>
      <c r="J53" s="82" t="s">
        <v>494</v>
      </c>
      <c r="K53" s="82" t="s">
        <v>494</v>
      </c>
      <c r="L53" s="82" t="s">
        <v>494</v>
      </c>
      <c r="M53" s="82" t="s">
        <v>494</v>
      </c>
      <c r="N53" s="82" t="s">
        <v>494</v>
      </c>
      <c r="O53" s="82" t="s">
        <v>494</v>
      </c>
      <c r="P53" s="82" t="s">
        <v>494</v>
      </c>
      <c r="Q53" s="82" t="s">
        <v>494</v>
      </c>
      <c r="R53" s="75" t="s">
        <v>497</v>
      </c>
      <c r="S53" s="42" t="s">
        <v>448</v>
      </c>
      <c r="T53" s="75" t="s">
        <v>497</v>
      </c>
      <c r="U53" s="74" t="s">
        <v>497</v>
      </c>
      <c r="V53" s="49" t="str">
        <f t="shared" si="1"/>
        <v>'COMMON'</v>
      </c>
      <c r="W53" s="69" t="s">
        <v>449</v>
      </c>
      <c r="X53" s="49" t="str">
        <f t="shared" si="2"/>
        <v>'COMMON'</v>
      </c>
      <c r="Y53" s="49" t="str">
        <f t="shared" si="2"/>
        <v>'COMMON'</v>
      </c>
      <c r="Z53" s="69" t="s">
        <v>449</v>
      </c>
      <c r="AA53" s="49" t="str">
        <f t="shared" si="3"/>
        <v>'COMMON'</v>
      </c>
      <c r="AB53" s="67"/>
      <c r="AD5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('80001','1','704','出席','2024/03/31','10:00','','','','','','','','','','0',NULL,'0','0','COMMON',CURRENT_TIMESTAMP,'COMMON','COMMON',CURRENT_TIMESTAMP,'COMMON');</v>
      </c>
      <c r="AE53" s="67"/>
      <c r="AF53" s="67"/>
      <c r="AG53" s="67"/>
    </row>
    <row r="54" spans="1:33" ht="18" customHeight="1">
      <c r="A54" s="67"/>
      <c r="B54" s="49">
        <f t="shared" si="0"/>
        <v>48</v>
      </c>
      <c r="C54" s="73" t="str">
        <f>"'"&amp;プロジェクトデータ!$C$4&amp;"'"</f>
        <v>'80001'</v>
      </c>
      <c r="D54" s="80" t="s">
        <v>491</v>
      </c>
      <c r="E54" s="42" t="str">
        <f>"'"&amp;No.5＿契約者【データ】!E50&amp;"'"</f>
        <v>'705'</v>
      </c>
      <c r="F54" s="81" t="str">
        <f>"'"&amp;IF(No.5＿契約者【データ】!R50="郵送","郵送",IF(No.5＿契約者【データ】!R50="","","出席"))&amp;"'"</f>
        <v>'出席'</v>
      </c>
      <c r="G54" s="75" t="str">
        <f>"'"&amp;IF(No.5＿契約者【データ】!R50="","",IF(No.5＿契約者【データ】!R50="郵送","",TEXT(No.5＿契約者【データ】!R50,"yyyy/mm/dd")))&amp;"'"</f>
        <v>'2024/03/31'</v>
      </c>
      <c r="H54" s="75" t="str">
        <f>"'"&amp;IF(No.5＿契約者【データ】!S50="","",TEXT(No.5＿契約者【データ】!S50,"hh:mm"))&amp;"'"</f>
        <v>'10:00'</v>
      </c>
      <c r="I54" s="82" t="s">
        <v>494</v>
      </c>
      <c r="J54" s="82" t="s">
        <v>494</v>
      </c>
      <c r="K54" s="82" t="s">
        <v>494</v>
      </c>
      <c r="L54" s="82" t="s">
        <v>494</v>
      </c>
      <c r="M54" s="82" t="s">
        <v>494</v>
      </c>
      <c r="N54" s="82" t="s">
        <v>494</v>
      </c>
      <c r="O54" s="82" t="s">
        <v>494</v>
      </c>
      <c r="P54" s="82" t="s">
        <v>494</v>
      </c>
      <c r="Q54" s="82" t="s">
        <v>494</v>
      </c>
      <c r="R54" s="75" t="s">
        <v>497</v>
      </c>
      <c r="S54" s="42" t="s">
        <v>448</v>
      </c>
      <c r="T54" s="75" t="s">
        <v>497</v>
      </c>
      <c r="U54" s="74" t="s">
        <v>497</v>
      </c>
      <c r="V54" s="49" t="str">
        <f t="shared" si="1"/>
        <v>'COMMON'</v>
      </c>
      <c r="W54" s="69" t="s">
        <v>449</v>
      </c>
      <c r="X54" s="49" t="str">
        <f t="shared" si="2"/>
        <v>'COMMON'</v>
      </c>
      <c r="Y54" s="49" t="str">
        <f t="shared" si="2"/>
        <v>'COMMON'</v>
      </c>
      <c r="Z54" s="69" t="s">
        <v>449</v>
      </c>
      <c r="AA54" s="49" t="str">
        <f t="shared" si="3"/>
        <v>'COMMON'</v>
      </c>
      <c r="AB54" s="67"/>
      <c r="AD5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('80001','1','705','出席','2024/03/31','10:00','','','','','','','','','','0',NULL,'0','0','COMMON',CURRENT_TIMESTAMP,'COMMON','COMMON',CURRENT_TIMESTAMP,'COMMON');</v>
      </c>
      <c r="AE54" s="67"/>
      <c r="AF54" s="67"/>
      <c r="AG54" s="67"/>
    </row>
    <row r="55" spans="1:33" ht="18" customHeight="1">
      <c r="A55" s="67"/>
      <c r="B55" s="49">
        <f t="shared" si="0"/>
        <v>49</v>
      </c>
      <c r="C55" s="73" t="str">
        <f>"'"&amp;プロジェクトデータ!$C$4&amp;"'"</f>
        <v>'80001'</v>
      </c>
      <c r="D55" s="80" t="s">
        <v>491</v>
      </c>
      <c r="E55" s="42" t="str">
        <f>"'"&amp;No.5＿契約者【データ】!E51&amp;"'"</f>
        <v>'706'</v>
      </c>
      <c r="F55" s="81" t="str">
        <f>"'"&amp;IF(No.5＿契約者【データ】!R51="郵送","郵送",IF(No.5＿契約者【データ】!R51="","","出席"))&amp;"'"</f>
        <v>'出席'</v>
      </c>
      <c r="G55" s="75" t="str">
        <f>"'"&amp;IF(No.5＿契約者【データ】!R51="","",IF(No.5＿契約者【データ】!R51="郵送","",TEXT(No.5＿契約者【データ】!R51,"yyyy/mm/dd")))&amp;"'"</f>
        <v>'2024/03/31'</v>
      </c>
      <c r="H55" s="75" t="str">
        <f>"'"&amp;IF(No.5＿契約者【データ】!S51="","",TEXT(No.5＿契約者【データ】!S51,"hh:mm"))&amp;"'"</f>
        <v>'10:00'</v>
      </c>
      <c r="I55" s="82" t="s">
        <v>494</v>
      </c>
      <c r="J55" s="82" t="s">
        <v>494</v>
      </c>
      <c r="K55" s="82" t="s">
        <v>494</v>
      </c>
      <c r="L55" s="82" t="s">
        <v>494</v>
      </c>
      <c r="M55" s="82" t="s">
        <v>494</v>
      </c>
      <c r="N55" s="82" t="s">
        <v>494</v>
      </c>
      <c r="O55" s="82" t="s">
        <v>494</v>
      </c>
      <c r="P55" s="82" t="s">
        <v>494</v>
      </c>
      <c r="Q55" s="82" t="s">
        <v>494</v>
      </c>
      <c r="R55" s="75" t="s">
        <v>497</v>
      </c>
      <c r="S55" s="42" t="s">
        <v>448</v>
      </c>
      <c r="T55" s="75" t="s">
        <v>497</v>
      </c>
      <c r="U55" s="74" t="s">
        <v>497</v>
      </c>
      <c r="V55" s="49" t="str">
        <f t="shared" si="1"/>
        <v>'COMMON'</v>
      </c>
      <c r="W55" s="69" t="s">
        <v>449</v>
      </c>
      <c r="X55" s="49" t="str">
        <f t="shared" si="2"/>
        <v>'COMMON'</v>
      </c>
      <c r="Y55" s="49" t="str">
        <f t="shared" si="2"/>
        <v>'COMMON'</v>
      </c>
      <c r="Z55" s="69" t="s">
        <v>449</v>
      </c>
      <c r="AA55" s="49" t="str">
        <f t="shared" si="3"/>
        <v>'COMMON'</v>
      </c>
      <c r="AB55" s="67"/>
      <c r="AD5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('80001','1','706','出席','2024/03/31','10:00','','','','','','','','','','0',NULL,'0','0','COMMON',CURRENT_TIMESTAMP,'COMMON','COMMON',CURRENT_TIMESTAMP,'COMMON');</v>
      </c>
      <c r="AE55" s="67"/>
      <c r="AF55" s="67"/>
      <c r="AG55" s="67"/>
    </row>
    <row r="56" spans="1:33" ht="18" customHeight="1">
      <c r="A56" s="67"/>
      <c r="B56" s="49">
        <f t="shared" si="0"/>
        <v>50</v>
      </c>
      <c r="C56" s="73" t="str">
        <f>"'"&amp;プロジェクトデータ!$C$4&amp;"'"</f>
        <v>'80001'</v>
      </c>
      <c r="D56" s="80" t="s">
        <v>491</v>
      </c>
      <c r="E56" s="42" t="str">
        <f>"'"&amp;No.5＿契約者【データ】!E52&amp;"'"</f>
        <v>'707'</v>
      </c>
      <c r="F56" s="81" t="str">
        <f>"'"&amp;IF(No.5＿契約者【データ】!R52="郵送","郵送",IF(No.5＿契約者【データ】!R52="","","出席"))&amp;"'"</f>
        <v>'出席'</v>
      </c>
      <c r="G56" s="75" t="str">
        <f>"'"&amp;IF(No.5＿契約者【データ】!R52="","",IF(No.5＿契約者【データ】!R52="郵送","",TEXT(No.5＿契約者【データ】!R52,"yyyy/mm/dd")))&amp;"'"</f>
        <v>'2024/03/31'</v>
      </c>
      <c r="H56" s="75" t="str">
        <f>"'"&amp;IF(No.5＿契約者【データ】!S52="","",TEXT(No.5＿契約者【データ】!S52,"hh:mm"))&amp;"'"</f>
        <v>'10:00'</v>
      </c>
      <c r="I56" s="82" t="s">
        <v>494</v>
      </c>
      <c r="J56" s="82" t="s">
        <v>494</v>
      </c>
      <c r="K56" s="82" t="s">
        <v>494</v>
      </c>
      <c r="L56" s="82" t="s">
        <v>494</v>
      </c>
      <c r="M56" s="82" t="s">
        <v>494</v>
      </c>
      <c r="N56" s="82" t="s">
        <v>494</v>
      </c>
      <c r="O56" s="82" t="s">
        <v>494</v>
      </c>
      <c r="P56" s="82" t="s">
        <v>494</v>
      </c>
      <c r="Q56" s="82" t="s">
        <v>494</v>
      </c>
      <c r="R56" s="75" t="s">
        <v>497</v>
      </c>
      <c r="S56" s="42" t="s">
        <v>448</v>
      </c>
      <c r="T56" s="75" t="s">
        <v>497</v>
      </c>
      <c r="U56" s="74" t="s">
        <v>497</v>
      </c>
      <c r="V56" s="49" t="str">
        <f t="shared" si="1"/>
        <v>'COMMON'</v>
      </c>
      <c r="W56" s="69" t="s">
        <v>449</v>
      </c>
      <c r="X56" s="49" t="str">
        <f t="shared" si="2"/>
        <v>'COMMON'</v>
      </c>
      <c r="Y56" s="49" t="str">
        <f t="shared" si="2"/>
        <v>'COMMON'</v>
      </c>
      <c r="Z56" s="69" t="s">
        <v>449</v>
      </c>
      <c r="AA56" s="49" t="str">
        <f t="shared" si="3"/>
        <v>'COMMON'</v>
      </c>
      <c r="AB56" s="67"/>
      <c r="AD5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('80001','1','707','出席','2024/03/31','10:00','','','','','','','','','','0',NULL,'0','0','COMMON',CURRENT_TIMESTAMP,'COMMON','COMMON',CURRENT_TIMESTAMP,'COMMON');</v>
      </c>
      <c r="AE56" s="67"/>
      <c r="AF56" s="67"/>
      <c r="AG56" s="67"/>
    </row>
    <row r="57" spans="1:33" ht="18" customHeight="1">
      <c r="A57" s="67"/>
      <c r="B57" s="49">
        <f t="shared" si="0"/>
        <v>51</v>
      </c>
      <c r="C57" s="73" t="str">
        <f>"'"&amp;プロジェクトデータ!$C$4&amp;"'"</f>
        <v>'80001'</v>
      </c>
      <c r="D57" s="80" t="s">
        <v>491</v>
      </c>
      <c r="E57" s="42" t="str">
        <f>"'"&amp;No.5＿契約者【データ】!E53&amp;"'"</f>
        <v>'708'</v>
      </c>
      <c r="F57" s="81" t="str">
        <f>"'"&amp;IF(No.5＿契約者【データ】!R53="郵送","郵送",IF(No.5＿契約者【データ】!R53="","","出席"))&amp;"'"</f>
        <v>''</v>
      </c>
      <c r="G57" s="75" t="str">
        <f>"'"&amp;IF(No.5＿契約者【データ】!R53="","",IF(No.5＿契約者【データ】!R53="郵送","",TEXT(No.5＿契約者【データ】!R53,"yyyy/mm/dd")))&amp;"'"</f>
        <v>''</v>
      </c>
      <c r="H57" s="75" t="str">
        <f>"'"&amp;IF(No.5＿契約者【データ】!S53="","",TEXT(No.5＿契約者【データ】!S53,"hh:mm"))&amp;"'"</f>
        <v>''</v>
      </c>
      <c r="I57" s="82" t="s">
        <v>494</v>
      </c>
      <c r="J57" s="82" t="s">
        <v>494</v>
      </c>
      <c r="K57" s="82" t="s">
        <v>494</v>
      </c>
      <c r="L57" s="82" t="s">
        <v>494</v>
      </c>
      <c r="M57" s="82" t="s">
        <v>494</v>
      </c>
      <c r="N57" s="82" t="s">
        <v>494</v>
      </c>
      <c r="O57" s="82" t="s">
        <v>494</v>
      </c>
      <c r="P57" s="82" t="s">
        <v>494</v>
      </c>
      <c r="Q57" s="82" t="s">
        <v>494</v>
      </c>
      <c r="R57" s="75" t="s">
        <v>497</v>
      </c>
      <c r="S57" s="42" t="s">
        <v>448</v>
      </c>
      <c r="T57" s="75" t="s">
        <v>497</v>
      </c>
      <c r="U57" s="74" t="s">
        <v>497</v>
      </c>
      <c r="V57" s="49" t="str">
        <f t="shared" si="1"/>
        <v>'COMMON'</v>
      </c>
      <c r="W57" s="69" t="s">
        <v>449</v>
      </c>
      <c r="X57" s="49" t="str">
        <f t="shared" si="2"/>
        <v>'COMMON'</v>
      </c>
      <c r="Y57" s="49" t="str">
        <f t="shared" si="2"/>
        <v>'COMMON'</v>
      </c>
      <c r="Z57" s="69" t="s">
        <v>449</v>
      </c>
      <c r="AA57" s="49" t="str">
        <f t="shared" si="3"/>
        <v>'COMMON'</v>
      </c>
      <c r="AB57" s="67"/>
      <c r="AD57" s="70" t="str">
        <f t="shared" si="4"/>
        <v/>
      </c>
      <c r="AE57" s="67"/>
      <c r="AF57" s="67"/>
      <c r="AG57" s="67"/>
    </row>
    <row r="58" spans="1:33" ht="18" customHeight="1">
      <c r="A58" s="67"/>
      <c r="B58" s="49">
        <f t="shared" si="0"/>
        <v>52</v>
      </c>
      <c r="C58" s="73" t="str">
        <f>"'"&amp;プロジェクトデータ!$C$4&amp;"'"</f>
        <v>'80001'</v>
      </c>
      <c r="D58" s="80" t="s">
        <v>491</v>
      </c>
      <c r="E58" s="42" t="str">
        <f>"'"&amp;No.5＿契約者【データ】!E54&amp;"'"</f>
        <v>'801'</v>
      </c>
      <c r="F58" s="81" t="str">
        <f>"'"&amp;IF(No.5＿契約者【データ】!R54="郵送","郵送",IF(No.5＿契約者【データ】!R54="","","出席"))&amp;"'"</f>
        <v>'出席'</v>
      </c>
      <c r="G58" s="75" t="str">
        <f>"'"&amp;IF(No.5＿契約者【データ】!R54="","",IF(No.5＿契約者【データ】!R54="郵送","",TEXT(No.5＿契約者【データ】!R54,"yyyy/mm/dd")))&amp;"'"</f>
        <v>'2024/03/31'</v>
      </c>
      <c r="H58" s="75" t="str">
        <f>"'"&amp;IF(No.5＿契約者【データ】!S54="","",TEXT(No.5＿契約者【データ】!S54,"hh:mm"))&amp;"'"</f>
        <v>'10:00'</v>
      </c>
      <c r="I58" s="82" t="s">
        <v>494</v>
      </c>
      <c r="J58" s="82" t="s">
        <v>494</v>
      </c>
      <c r="K58" s="82" t="s">
        <v>494</v>
      </c>
      <c r="L58" s="82" t="s">
        <v>494</v>
      </c>
      <c r="M58" s="82" t="s">
        <v>494</v>
      </c>
      <c r="N58" s="82" t="s">
        <v>494</v>
      </c>
      <c r="O58" s="82" t="s">
        <v>494</v>
      </c>
      <c r="P58" s="82" t="s">
        <v>494</v>
      </c>
      <c r="Q58" s="82" t="s">
        <v>494</v>
      </c>
      <c r="R58" s="75" t="s">
        <v>497</v>
      </c>
      <c r="S58" s="42" t="s">
        <v>448</v>
      </c>
      <c r="T58" s="75" t="s">
        <v>497</v>
      </c>
      <c r="U58" s="74" t="s">
        <v>497</v>
      </c>
      <c r="V58" s="49" t="str">
        <f t="shared" si="1"/>
        <v>'COMMON'</v>
      </c>
      <c r="W58" s="69" t="s">
        <v>449</v>
      </c>
      <c r="X58" s="49" t="str">
        <f t="shared" si="2"/>
        <v>'COMMON'</v>
      </c>
      <c r="Y58" s="49" t="str">
        <f t="shared" si="2"/>
        <v>'COMMON'</v>
      </c>
      <c r="Z58" s="69" t="s">
        <v>449</v>
      </c>
      <c r="AA58" s="49" t="str">
        <f t="shared" si="3"/>
        <v>'COMMON'</v>
      </c>
      <c r="AB58" s="67"/>
      <c r="AD5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('80001','1','801','出席','2024/03/31','10:00','','','','','','','','','','0',NULL,'0','0','COMMON',CURRENT_TIMESTAMP,'COMMON','COMMON',CURRENT_TIMESTAMP,'COMMON');</v>
      </c>
      <c r="AE58" s="67"/>
      <c r="AF58" s="67"/>
      <c r="AG58" s="67"/>
    </row>
    <row r="59" spans="1:33" ht="18" customHeight="1">
      <c r="A59" s="67"/>
      <c r="B59" s="49">
        <f t="shared" si="0"/>
        <v>53</v>
      </c>
      <c r="C59" s="73" t="str">
        <f>"'"&amp;プロジェクトデータ!$C$4&amp;"'"</f>
        <v>'80001'</v>
      </c>
      <c r="D59" s="80" t="s">
        <v>491</v>
      </c>
      <c r="E59" s="42" t="str">
        <f>"'"&amp;No.5＿契約者【データ】!E55&amp;"'"</f>
        <v>'802'</v>
      </c>
      <c r="F59" s="81" t="str">
        <f>"'"&amp;IF(No.5＿契約者【データ】!R55="郵送","郵送",IF(No.5＿契約者【データ】!R55="","","出席"))&amp;"'"</f>
        <v>'出席'</v>
      </c>
      <c r="G59" s="75" t="str">
        <f>"'"&amp;IF(No.5＿契約者【データ】!R55="","",IF(No.5＿契約者【データ】!R55="郵送","",TEXT(No.5＿契約者【データ】!R55,"yyyy/mm/dd")))&amp;"'"</f>
        <v>'2024/03/31'</v>
      </c>
      <c r="H59" s="75" t="str">
        <f>"'"&amp;IF(No.5＿契約者【データ】!S55="","",TEXT(No.5＿契約者【データ】!S55,"hh:mm"))&amp;"'"</f>
        <v>'10:00'</v>
      </c>
      <c r="I59" s="82" t="s">
        <v>494</v>
      </c>
      <c r="J59" s="82" t="s">
        <v>494</v>
      </c>
      <c r="K59" s="82" t="s">
        <v>494</v>
      </c>
      <c r="L59" s="82" t="s">
        <v>494</v>
      </c>
      <c r="M59" s="82" t="s">
        <v>494</v>
      </c>
      <c r="N59" s="82" t="s">
        <v>494</v>
      </c>
      <c r="O59" s="82" t="s">
        <v>494</v>
      </c>
      <c r="P59" s="82" t="s">
        <v>494</v>
      </c>
      <c r="Q59" s="82" t="s">
        <v>494</v>
      </c>
      <c r="R59" s="75" t="s">
        <v>497</v>
      </c>
      <c r="S59" s="42" t="s">
        <v>448</v>
      </c>
      <c r="T59" s="75" t="s">
        <v>497</v>
      </c>
      <c r="U59" s="74" t="s">
        <v>497</v>
      </c>
      <c r="V59" s="49" t="str">
        <f t="shared" si="1"/>
        <v>'COMMON'</v>
      </c>
      <c r="W59" s="69" t="s">
        <v>449</v>
      </c>
      <c r="X59" s="49" t="str">
        <f t="shared" si="2"/>
        <v>'COMMON'</v>
      </c>
      <c r="Y59" s="49" t="str">
        <f t="shared" si="2"/>
        <v>'COMMON'</v>
      </c>
      <c r="Z59" s="69" t="s">
        <v>449</v>
      </c>
      <c r="AA59" s="49" t="str">
        <f t="shared" si="3"/>
        <v>'COMMON'</v>
      </c>
      <c r="AB59" s="67"/>
      <c r="AD5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('80001','1','802','出席','2024/03/31','10:00','','','','','','','','','','0',NULL,'0','0','COMMON',CURRENT_TIMESTAMP,'COMMON','COMMON',CURRENT_TIMESTAMP,'COMMON');</v>
      </c>
      <c r="AE59" s="67"/>
      <c r="AF59" s="67"/>
      <c r="AG59" s="67"/>
    </row>
    <row r="60" spans="1:33" ht="18" customHeight="1">
      <c r="A60" s="67"/>
      <c r="B60" s="49">
        <f t="shared" si="0"/>
        <v>54</v>
      </c>
      <c r="C60" s="73" t="str">
        <f>"'"&amp;プロジェクトデータ!$C$4&amp;"'"</f>
        <v>'80001'</v>
      </c>
      <c r="D60" s="80" t="s">
        <v>491</v>
      </c>
      <c r="E60" s="42" t="str">
        <f>"'"&amp;No.5＿契約者【データ】!E56&amp;"'"</f>
        <v>'803'</v>
      </c>
      <c r="F60" s="81" t="str">
        <f>"'"&amp;IF(No.5＿契約者【データ】!R56="郵送","郵送",IF(No.5＿契約者【データ】!R56="","","出席"))&amp;"'"</f>
        <v>'出席'</v>
      </c>
      <c r="G60" s="75" t="str">
        <f>"'"&amp;IF(No.5＿契約者【データ】!R56="","",IF(No.5＿契約者【データ】!R56="郵送","",TEXT(No.5＿契約者【データ】!R56,"yyyy/mm/dd")))&amp;"'"</f>
        <v>'2024/03/31'</v>
      </c>
      <c r="H60" s="75" t="str">
        <f>"'"&amp;IF(No.5＿契約者【データ】!S56="","",TEXT(No.5＿契約者【データ】!S56,"hh:mm"))&amp;"'"</f>
        <v>'10:00'</v>
      </c>
      <c r="I60" s="82" t="s">
        <v>494</v>
      </c>
      <c r="J60" s="82" t="s">
        <v>494</v>
      </c>
      <c r="K60" s="82" t="s">
        <v>494</v>
      </c>
      <c r="L60" s="82" t="s">
        <v>494</v>
      </c>
      <c r="M60" s="82" t="s">
        <v>494</v>
      </c>
      <c r="N60" s="82" t="s">
        <v>494</v>
      </c>
      <c r="O60" s="82" t="s">
        <v>494</v>
      </c>
      <c r="P60" s="82" t="s">
        <v>494</v>
      </c>
      <c r="Q60" s="82" t="s">
        <v>494</v>
      </c>
      <c r="R60" s="75" t="s">
        <v>497</v>
      </c>
      <c r="S60" s="42" t="s">
        <v>448</v>
      </c>
      <c r="T60" s="75" t="s">
        <v>497</v>
      </c>
      <c r="U60" s="74" t="s">
        <v>497</v>
      </c>
      <c r="V60" s="49" t="str">
        <f t="shared" si="1"/>
        <v>'COMMON'</v>
      </c>
      <c r="W60" s="69" t="s">
        <v>449</v>
      </c>
      <c r="X60" s="49" t="str">
        <f t="shared" si="2"/>
        <v>'COMMON'</v>
      </c>
      <c r="Y60" s="49" t="str">
        <f t="shared" si="2"/>
        <v>'COMMON'</v>
      </c>
      <c r="Z60" s="69" t="s">
        <v>449</v>
      </c>
      <c r="AA60" s="49" t="str">
        <f t="shared" si="3"/>
        <v>'COMMON'</v>
      </c>
      <c r="AB60" s="67"/>
      <c r="AD6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('80001','1','803','出席','2024/03/31','10:00','','','','','','','','','','0',NULL,'0','0','COMMON',CURRENT_TIMESTAMP,'COMMON','COMMON',CURRENT_TIMESTAMP,'COMMON');</v>
      </c>
      <c r="AE60" s="67"/>
      <c r="AF60" s="67"/>
      <c r="AG60" s="67"/>
    </row>
    <row r="61" spans="1:33" ht="18" customHeight="1">
      <c r="A61" s="67"/>
      <c r="B61" s="49">
        <f t="shared" si="0"/>
        <v>55</v>
      </c>
      <c r="C61" s="73" t="str">
        <f>"'"&amp;プロジェクトデータ!$C$4&amp;"'"</f>
        <v>'80001'</v>
      </c>
      <c r="D61" s="80" t="s">
        <v>491</v>
      </c>
      <c r="E61" s="42" t="str">
        <f>"'"&amp;No.5＿契約者【データ】!E57&amp;"'"</f>
        <v>'804'</v>
      </c>
      <c r="F61" s="81" t="str">
        <f>"'"&amp;IF(No.5＿契約者【データ】!R57="郵送","郵送",IF(No.5＿契約者【データ】!R57="","","出席"))&amp;"'"</f>
        <v>'出席'</v>
      </c>
      <c r="G61" s="75" t="str">
        <f>"'"&amp;IF(No.5＿契約者【データ】!R57="","",IF(No.5＿契約者【データ】!R57="郵送","",TEXT(No.5＿契約者【データ】!R57,"yyyy/mm/dd")))&amp;"'"</f>
        <v>'2024/03/31'</v>
      </c>
      <c r="H61" s="75" t="str">
        <f>"'"&amp;IF(No.5＿契約者【データ】!S57="","",TEXT(No.5＿契約者【データ】!S57,"hh:mm"))&amp;"'"</f>
        <v>'10:00'</v>
      </c>
      <c r="I61" s="82" t="s">
        <v>494</v>
      </c>
      <c r="J61" s="82" t="s">
        <v>494</v>
      </c>
      <c r="K61" s="82" t="s">
        <v>494</v>
      </c>
      <c r="L61" s="82" t="s">
        <v>494</v>
      </c>
      <c r="M61" s="82" t="s">
        <v>494</v>
      </c>
      <c r="N61" s="82" t="s">
        <v>494</v>
      </c>
      <c r="O61" s="82" t="s">
        <v>494</v>
      </c>
      <c r="P61" s="82" t="s">
        <v>494</v>
      </c>
      <c r="Q61" s="82" t="s">
        <v>494</v>
      </c>
      <c r="R61" s="75" t="s">
        <v>497</v>
      </c>
      <c r="S61" s="42" t="s">
        <v>448</v>
      </c>
      <c r="T61" s="75" t="s">
        <v>497</v>
      </c>
      <c r="U61" s="74" t="s">
        <v>497</v>
      </c>
      <c r="V61" s="49" t="str">
        <f t="shared" si="1"/>
        <v>'COMMON'</v>
      </c>
      <c r="W61" s="69" t="s">
        <v>449</v>
      </c>
      <c r="X61" s="49" t="str">
        <f t="shared" si="2"/>
        <v>'COMMON'</v>
      </c>
      <c r="Y61" s="49" t="str">
        <f t="shared" si="2"/>
        <v>'COMMON'</v>
      </c>
      <c r="Z61" s="69" t="s">
        <v>449</v>
      </c>
      <c r="AA61" s="49" t="str">
        <f t="shared" si="3"/>
        <v>'COMMON'</v>
      </c>
      <c r="AB61" s="67"/>
      <c r="AD6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('80001','1','804','出席','2024/03/31','10:00','','','','','','','','','','0',NULL,'0','0','COMMON',CURRENT_TIMESTAMP,'COMMON','COMMON',CURRENT_TIMESTAMP,'COMMON');</v>
      </c>
      <c r="AE61" s="67"/>
      <c r="AF61" s="67"/>
      <c r="AG61" s="67"/>
    </row>
    <row r="62" spans="1:33" ht="18" customHeight="1">
      <c r="A62" s="67"/>
      <c r="B62" s="49">
        <f t="shared" si="0"/>
        <v>56</v>
      </c>
      <c r="C62" s="73" t="str">
        <f>"'"&amp;プロジェクトデータ!$C$4&amp;"'"</f>
        <v>'80001'</v>
      </c>
      <c r="D62" s="80" t="s">
        <v>491</v>
      </c>
      <c r="E62" s="42" t="str">
        <f>"'"&amp;No.5＿契約者【データ】!E58&amp;"'"</f>
        <v>'805'</v>
      </c>
      <c r="F62" s="81" t="str">
        <f>"'"&amp;IF(No.5＿契約者【データ】!R58="郵送","郵送",IF(No.5＿契約者【データ】!R58="","","出席"))&amp;"'"</f>
        <v>'出席'</v>
      </c>
      <c r="G62" s="75" t="str">
        <f>"'"&amp;IF(No.5＿契約者【データ】!R58="","",IF(No.5＿契約者【データ】!R58="郵送","",TEXT(No.5＿契約者【データ】!R58,"yyyy/mm/dd")))&amp;"'"</f>
        <v>'2024/03/30'</v>
      </c>
      <c r="H62" s="75" t="str">
        <f>"'"&amp;IF(No.5＿契約者【データ】!S58="","",TEXT(No.5＿契約者【データ】!S58,"hh:mm"))&amp;"'"</f>
        <v>'10:00'</v>
      </c>
      <c r="I62" s="82" t="s">
        <v>494</v>
      </c>
      <c r="J62" s="82" t="s">
        <v>494</v>
      </c>
      <c r="K62" s="82" t="s">
        <v>494</v>
      </c>
      <c r="L62" s="82" t="s">
        <v>494</v>
      </c>
      <c r="M62" s="82" t="s">
        <v>494</v>
      </c>
      <c r="N62" s="82" t="s">
        <v>494</v>
      </c>
      <c r="O62" s="82" t="s">
        <v>494</v>
      </c>
      <c r="P62" s="82" t="s">
        <v>494</v>
      </c>
      <c r="Q62" s="82" t="s">
        <v>494</v>
      </c>
      <c r="R62" s="75" t="s">
        <v>497</v>
      </c>
      <c r="S62" s="42" t="s">
        <v>448</v>
      </c>
      <c r="T62" s="75" t="s">
        <v>497</v>
      </c>
      <c r="U62" s="74" t="s">
        <v>497</v>
      </c>
      <c r="V62" s="49" t="str">
        <f t="shared" si="1"/>
        <v>'COMMON'</v>
      </c>
      <c r="W62" s="69" t="s">
        <v>449</v>
      </c>
      <c r="X62" s="49" t="str">
        <f t="shared" si="2"/>
        <v>'COMMON'</v>
      </c>
      <c r="Y62" s="49" t="str">
        <f t="shared" si="2"/>
        <v>'COMMON'</v>
      </c>
      <c r="Z62" s="69" t="s">
        <v>449</v>
      </c>
      <c r="AA62" s="49" t="str">
        <f t="shared" si="3"/>
        <v>'COMMON'</v>
      </c>
      <c r="AB62" s="67"/>
      <c r="AD6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('80001','1','805','出席','2024/03/30','10:00','','','','','','','','','','0',NULL,'0','0','COMMON',CURRENT_TIMESTAMP,'COMMON','COMMON',CURRENT_TIMESTAMP,'COMMON');</v>
      </c>
      <c r="AE62" s="67"/>
      <c r="AF62" s="67"/>
      <c r="AG62" s="67"/>
    </row>
    <row r="63" spans="1:33" ht="18" customHeight="1">
      <c r="A63" s="67"/>
      <c r="B63" s="49">
        <f t="shared" si="0"/>
        <v>57</v>
      </c>
      <c r="C63" s="73" t="str">
        <f>"'"&amp;プロジェクトデータ!$C$4&amp;"'"</f>
        <v>'80001'</v>
      </c>
      <c r="D63" s="80" t="s">
        <v>491</v>
      </c>
      <c r="E63" s="42" t="str">
        <f>"'"&amp;No.5＿契約者【データ】!E59&amp;"'"</f>
        <v>'806'</v>
      </c>
      <c r="F63" s="81" t="str">
        <f>"'"&amp;IF(No.5＿契約者【データ】!R59="郵送","郵送",IF(No.5＿契約者【データ】!R59="","","出席"))&amp;"'"</f>
        <v>'出席'</v>
      </c>
      <c r="G63" s="75" t="str">
        <f>"'"&amp;IF(No.5＿契約者【データ】!R59="","",IF(No.5＿契約者【データ】!R59="郵送","",TEXT(No.5＿契約者【データ】!R59,"yyyy/mm/dd")))&amp;"'"</f>
        <v>'2024/03/30'</v>
      </c>
      <c r="H63" s="75" t="str">
        <f>"'"&amp;IF(No.5＿契約者【データ】!S59="","",TEXT(No.5＿契約者【データ】!S59,"hh:mm"))&amp;"'"</f>
        <v>'10:00'</v>
      </c>
      <c r="I63" s="82" t="s">
        <v>494</v>
      </c>
      <c r="J63" s="82" t="s">
        <v>494</v>
      </c>
      <c r="K63" s="82" t="s">
        <v>494</v>
      </c>
      <c r="L63" s="82" t="s">
        <v>494</v>
      </c>
      <c r="M63" s="82" t="s">
        <v>494</v>
      </c>
      <c r="N63" s="82" t="s">
        <v>494</v>
      </c>
      <c r="O63" s="82" t="s">
        <v>494</v>
      </c>
      <c r="P63" s="82" t="s">
        <v>494</v>
      </c>
      <c r="Q63" s="82" t="s">
        <v>494</v>
      </c>
      <c r="R63" s="75" t="s">
        <v>497</v>
      </c>
      <c r="S63" s="42" t="s">
        <v>448</v>
      </c>
      <c r="T63" s="75" t="s">
        <v>497</v>
      </c>
      <c r="U63" s="74" t="s">
        <v>497</v>
      </c>
      <c r="V63" s="49" t="str">
        <f t="shared" si="1"/>
        <v>'COMMON'</v>
      </c>
      <c r="W63" s="69" t="s">
        <v>449</v>
      </c>
      <c r="X63" s="49" t="str">
        <f t="shared" si="2"/>
        <v>'COMMON'</v>
      </c>
      <c r="Y63" s="49" t="str">
        <f t="shared" si="2"/>
        <v>'COMMON'</v>
      </c>
      <c r="Z63" s="69" t="s">
        <v>449</v>
      </c>
      <c r="AA63" s="49" t="str">
        <f t="shared" si="3"/>
        <v>'COMMON'</v>
      </c>
      <c r="AB63" s="67"/>
      <c r="AD6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('80001','1','806','出席','2024/03/30','10:00','','','','','','','','','','0',NULL,'0','0','COMMON',CURRENT_TIMESTAMP,'COMMON','COMMON',CURRENT_TIMESTAMP,'COMMON');</v>
      </c>
      <c r="AE63" s="67"/>
      <c r="AF63" s="67"/>
      <c r="AG63" s="67"/>
    </row>
    <row r="64" spans="1:33" ht="18" customHeight="1">
      <c r="A64" s="67"/>
      <c r="B64" s="49">
        <f t="shared" si="0"/>
        <v>58</v>
      </c>
      <c r="C64" s="73" t="str">
        <f>"'"&amp;プロジェクトデータ!$C$4&amp;"'"</f>
        <v>'80001'</v>
      </c>
      <c r="D64" s="80" t="s">
        <v>491</v>
      </c>
      <c r="E64" s="42" t="str">
        <f>"'"&amp;No.5＿契約者【データ】!E60&amp;"'"</f>
        <v>'807'</v>
      </c>
      <c r="F64" s="81" t="str">
        <f>"'"&amp;IF(No.5＿契約者【データ】!R60="郵送","郵送",IF(No.5＿契約者【データ】!R60="","","出席"))&amp;"'"</f>
        <v>'出席'</v>
      </c>
      <c r="G64" s="75" t="str">
        <f>"'"&amp;IF(No.5＿契約者【データ】!R60="","",IF(No.5＿契約者【データ】!R60="郵送","",TEXT(No.5＿契約者【データ】!R60,"yyyy/mm/dd")))&amp;"'"</f>
        <v>'2024/03/30'</v>
      </c>
      <c r="H64" s="75" t="str">
        <f>"'"&amp;IF(No.5＿契約者【データ】!S60="","",TEXT(No.5＿契約者【データ】!S60,"hh:mm"))&amp;"'"</f>
        <v>'10:00'</v>
      </c>
      <c r="I64" s="82" t="s">
        <v>494</v>
      </c>
      <c r="J64" s="82" t="s">
        <v>494</v>
      </c>
      <c r="K64" s="82" t="s">
        <v>494</v>
      </c>
      <c r="L64" s="82" t="s">
        <v>494</v>
      </c>
      <c r="M64" s="82" t="s">
        <v>494</v>
      </c>
      <c r="N64" s="82" t="s">
        <v>494</v>
      </c>
      <c r="O64" s="82" t="s">
        <v>494</v>
      </c>
      <c r="P64" s="82" t="s">
        <v>494</v>
      </c>
      <c r="Q64" s="82" t="s">
        <v>494</v>
      </c>
      <c r="R64" s="75" t="s">
        <v>497</v>
      </c>
      <c r="S64" s="42" t="s">
        <v>448</v>
      </c>
      <c r="T64" s="75" t="s">
        <v>497</v>
      </c>
      <c r="U64" s="74" t="s">
        <v>497</v>
      </c>
      <c r="V64" s="49" t="str">
        <f t="shared" si="1"/>
        <v>'COMMON'</v>
      </c>
      <c r="W64" s="69" t="s">
        <v>449</v>
      </c>
      <c r="X64" s="49" t="str">
        <f t="shared" si="2"/>
        <v>'COMMON'</v>
      </c>
      <c r="Y64" s="49" t="str">
        <f t="shared" si="2"/>
        <v>'COMMON'</v>
      </c>
      <c r="Z64" s="69" t="s">
        <v>449</v>
      </c>
      <c r="AA64" s="49" t="str">
        <f t="shared" si="3"/>
        <v>'COMMON'</v>
      </c>
      <c r="AB64" s="67"/>
      <c r="AD6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('80001','1','807','出席','2024/03/30','10:00','','','','','','','','','','0',NULL,'0','0','COMMON',CURRENT_TIMESTAMP,'COMMON','COMMON',CURRENT_TIMESTAMP,'COMMON');</v>
      </c>
      <c r="AE64" s="67"/>
      <c r="AF64" s="67"/>
      <c r="AG64" s="67"/>
    </row>
    <row r="65" spans="1:33" ht="18" customHeight="1">
      <c r="A65" s="67"/>
      <c r="B65" s="49">
        <f t="shared" si="0"/>
        <v>59</v>
      </c>
      <c r="C65" s="73" t="str">
        <f>"'"&amp;プロジェクトデータ!$C$4&amp;"'"</f>
        <v>'80001'</v>
      </c>
      <c r="D65" s="80" t="s">
        <v>491</v>
      </c>
      <c r="E65" s="42" t="str">
        <f>"'"&amp;No.5＿契約者【データ】!E61&amp;"'"</f>
        <v>'808'</v>
      </c>
      <c r="F65" s="81" t="str">
        <f>"'"&amp;IF(No.5＿契約者【データ】!R61="郵送","郵送",IF(No.5＿契約者【データ】!R61="","","出席"))&amp;"'"</f>
        <v>''</v>
      </c>
      <c r="G65" s="75" t="str">
        <f>"'"&amp;IF(No.5＿契約者【データ】!R61="","",IF(No.5＿契約者【データ】!R61="郵送","",TEXT(No.5＿契約者【データ】!R61,"yyyy/mm/dd")))&amp;"'"</f>
        <v>''</v>
      </c>
      <c r="H65" s="75" t="str">
        <f>"'"&amp;IF(No.5＿契約者【データ】!S61="","",TEXT(No.5＿契約者【データ】!S61,"hh:mm"))&amp;"'"</f>
        <v>''</v>
      </c>
      <c r="I65" s="82" t="s">
        <v>494</v>
      </c>
      <c r="J65" s="82" t="s">
        <v>494</v>
      </c>
      <c r="K65" s="82" t="s">
        <v>494</v>
      </c>
      <c r="L65" s="82" t="s">
        <v>494</v>
      </c>
      <c r="M65" s="82" t="s">
        <v>494</v>
      </c>
      <c r="N65" s="82" t="s">
        <v>494</v>
      </c>
      <c r="O65" s="82" t="s">
        <v>494</v>
      </c>
      <c r="P65" s="82" t="s">
        <v>494</v>
      </c>
      <c r="Q65" s="82" t="s">
        <v>494</v>
      </c>
      <c r="R65" s="75" t="s">
        <v>497</v>
      </c>
      <c r="S65" s="42" t="s">
        <v>448</v>
      </c>
      <c r="T65" s="75" t="s">
        <v>497</v>
      </c>
      <c r="U65" s="74" t="s">
        <v>497</v>
      </c>
      <c r="V65" s="49" t="str">
        <f t="shared" si="1"/>
        <v>'COMMON'</v>
      </c>
      <c r="W65" s="69" t="s">
        <v>449</v>
      </c>
      <c r="X65" s="49" t="str">
        <f t="shared" si="2"/>
        <v>'COMMON'</v>
      </c>
      <c r="Y65" s="49" t="str">
        <f t="shared" si="2"/>
        <v>'COMMON'</v>
      </c>
      <c r="Z65" s="69" t="s">
        <v>449</v>
      </c>
      <c r="AA65" s="49" t="str">
        <f t="shared" si="3"/>
        <v>'COMMON'</v>
      </c>
      <c r="AB65" s="67"/>
      <c r="AD65" s="70" t="str">
        <f t="shared" si="4"/>
        <v/>
      </c>
      <c r="AE65" s="67"/>
      <c r="AF65" s="67"/>
      <c r="AG65" s="67"/>
    </row>
    <row r="66" spans="1:33" ht="18" customHeight="1">
      <c r="A66" s="67"/>
      <c r="B66" s="49">
        <f t="shared" si="0"/>
        <v>60</v>
      </c>
      <c r="C66" s="73" t="str">
        <f>"'"&amp;プロジェクトデータ!$C$4&amp;"'"</f>
        <v>'80001'</v>
      </c>
      <c r="D66" s="80" t="s">
        <v>491</v>
      </c>
      <c r="E66" s="42" t="str">
        <f>"'"&amp;No.5＿契約者【データ】!E62&amp;"'"</f>
        <v>'901'</v>
      </c>
      <c r="F66" s="81" t="str">
        <f>"'"&amp;IF(No.5＿契約者【データ】!R62="郵送","郵送",IF(No.5＿契約者【データ】!R62="","","出席"))&amp;"'"</f>
        <v>'出席'</v>
      </c>
      <c r="G66" s="75" t="str">
        <f>"'"&amp;IF(No.5＿契約者【データ】!R62="","",IF(No.5＿契約者【データ】!R62="郵送","",TEXT(No.5＿契約者【データ】!R62,"yyyy/mm/dd")))&amp;"'"</f>
        <v>'2024/03/30'</v>
      </c>
      <c r="H66" s="75" t="str">
        <f>"'"&amp;IF(No.5＿契約者【データ】!S62="","",TEXT(No.5＿契約者【データ】!S62,"hh:mm"))&amp;"'"</f>
        <v>'14:00'</v>
      </c>
      <c r="I66" s="82" t="s">
        <v>494</v>
      </c>
      <c r="J66" s="82" t="s">
        <v>494</v>
      </c>
      <c r="K66" s="82" t="s">
        <v>494</v>
      </c>
      <c r="L66" s="82" t="s">
        <v>494</v>
      </c>
      <c r="M66" s="82" t="s">
        <v>494</v>
      </c>
      <c r="N66" s="82" t="s">
        <v>494</v>
      </c>
      <c r="O66" s="82" t="s">
        <v>494</v>
      </c>
      <c r="P66" s="82" t="s">
        <v>494</v>
      </c>
      <c r="Q66" s="82" t="s">
        <v>494</v>
      </c>
      <c r="R66" s="75" t="s">
        <v>497</v>
      </c>
      <c r="S66" s="42" t="s">
        <v>448</v>
      </c>
      <c r="T66" s="75" t="s">
        <v>497</v>
      </c>
      <c r="U66" s="74" t="s">
        <v>497</v>
      </c>
      <c r="V66" s="49" t="str">
        <f t="shared" si="1"/>
        <v>'COMMON'</v>
      </c>
      <c r="W66" s="69" t="s">
        <v>449</v>
      </c>
      <c r="X66" s="49" t="str">
        <f t="shared" si="2"/>
        <v>'COMMON'</v>
      </c>
      <c r="Y66" s="49" t="str">
        <f t="shared" si="2"/>
        <v>'COMMON'</v>
      </c>
      <c r="Z66" s="69" t="s">
        <v>449</v>
      </c>
      <c r="AA66" s="49" t="str">
        <f t="shared" si="3"/>
        <v>'COMMON'</v>
      </c>
      <c r="AB66" s="67"/>
      <c r="AD6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('80001','1','901','出席','2024/03/30','14:00','','','','','','','','','','0',NULL,'0','0','COMMON',CURRENT_TIMESTAMP,'COMMON','COMMON',CURRENT_TIMESTAMP,'COMMON');</v>
      </c>
      <c r="AE66" s="67"/>
      <c r="AF66" s="67"/>
      <c r="AG66" s="67"/>
    </row>
    <row r="67" spans="1:33" ht="18" customHeight="1">
      <c r="A67" s="67"/>
      <c r="B67" s="49">
        <f t="shared" si="0"/>
        <v>61</v>
      </c>
      <c r="C67" s="73" t="str">
        <f>"'"&amp;プロジェクトデータ!$C$4&amp;"'"</f>
        <v>'80001'</v>
      </c>
      <c r="D67" s="80" t="s">
        <v>491</v>
      </c>
      <c r="E67" s="42" t="str">
        <f>"'"&amp;No.5＿契約者【データ】!E63&amp;"'"</f>
        <v>'902'</v>
      </c>
      <c r="F67" s="81" t="str">
        <f>"'"&amp;IF(No.5＿契約者【データ】!R63="郵送","郵送",IF(No.5＿契約者【データ】!R63="","","出席"))&amp;"'"</f>
        <v>'出席'</v>
      </c>
      <c r="G67" s="75" t="str">
        <f>"'"&amp;IF(No.5＿契約者【データ】!R63="","",IF(No.5＿契約者【データ】!R63="郵送","",TEXT(No.5＿契約者【データ】!R63,"yyyy/mm/dd")))&amp;"'"</f>
        <v>'2024/03/30'</v>
      </c>
      <c r="H67" s="75" t="str">
        <f>"'"&amp;IF(No.5＿契約者【データ】!S63="","",TEXT(No.5＿契約者【データ】!S63,"hh:mm"))&amp;"'"</f>
        <v>'14:00'</v>
      </c>
      <c r="I67" s="82" t="s">
        <v>494</v>
      </c>
      <c r="J67" s="82" t="s">
        <v>494</v>
      </c>
      <c r="K67" s="82" t="s">
        <v>494</v>
      </c>
      <c r="L67" s="82" t="s">
        <v>494</v>
      </c>
      <c r="M67" s="82" t="s">
        <v>494</v>
      </c>
      <c r="N67" s="82" t="s">
        <v>494</v>
      </c>
      <c r="O67" s="82" t="s">
        <v>494</v>
      </c>
      <c r="P67" s="82" t="s">
        <v>494</v>
      </c>
      <c r="Q67" s="82" t="s">
        <v>494</v>
      </c>
      <c r="R67" s="75" t="s">
        <v>497</v>
      </c>
      <c r="S67" s="42" t="s">
        <v>448</v>
      </c>
      <c r="T67" s="75" t="s">
        <v>497</v>
      </c>
      <c r="U67" s="74" t="s">
        <v>497</v>
      </c>
      <c r="V67" s="49" t="str">
        <f t="shared" si="1"/>
        <v>'COMMON'</v>
      </c>
      <c r="W67" s="69" t="s">
        <v>449</v>
      </c>
      <c r="X67" s="49" t="str">
        <f t="shared" si="2"/>
        <v>'COMMON'</v>
      </c>
      <c r="Y67" s="49" t="str">
        <f t="shared" si="2"/>
        <v>'COMMON'</v>
      </c>
      <c r="Z67" s="69" t="s">
        <v>449</v>
      </c>
      <c r="AA67" s="49" t="str">
        <f t="shared" si="3"/>
        <v>'COMMON'</v>
      </c>
      <c r="AB67" s="67"/>
      <c r="AD6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('80001','1','902','出席','2024/03/30','14:00','','','','','','','','','','0',NULL,'0','0','COMMON',CURRENT_TIMESTAMP,'COMMON','COMMON',CURRENT_TIMESTAMP,'COMMON');</v>
      </c>
      <c r="AE67" s="67"/>
      <c r="AF67" s="67"/>
      <c r="AG67" s="67"/>
    </row>
    <row r="68" spans="1:33" ht="18" customHeight="1">
      <c r="A68" s="67"/>
      <c r="B68" s="49">
        <f t="shared" si="0"/>
        <v>62</v>
      </c>
      <c r="C68" s="73" t="str">
        <f>"'"&amp;プロジェクトデータ!$C$4&amp;"'"</f>
        <v>'80001'</v>
      </c>
      <c r="D68" s="80" t="s">
        <v>491</v>
      </c>
      <c r="E68" s="42" t="str">
        <f>"'"&amp;No.5＿契約者【データ】!E64&amp;"'"</f>
        <v>'903'</v>
      </c>
      <c r="F68" s="81" t="str">
        <f>"'"&amp;IF(No.5＿契約者【データ】!R64="郵送","郵送",IF(No.5＿契約者【データ】!R64="","","出席"))&amp;"'"</f>
        <v>'出席'</v>
      </c>
      <c r="G68" s="75" t="str">
        <f>"'"&amp;IF(No.5＿契約者【データ】!R64="","",IF(No.5＿契約者【データ】!R64="郵送","",TEXT(No.5＿契約者【データ】!R64,"yyyy/mm/dd")))&amp;"'"</f>
        <v>'2024/03/30'</v>
      </c>
      <c r="H68" s="75" t="str">
        <f>"'"&amp;IF(No.5＿契約者【データ】!S64="","",TEXT(No.5＿契約者【データ】!S64,"hh:mm"))&amp;"'"</f>
        <v>'14:00'</v>
      </c>
      <c r="I68" s="82" t="s">
        <v>494</v>
      </c>
      <c r="J68" s="82" t="s">
        <v>494</v>
      </c>
      <c r="K68" s="82" t="s">
        <v>494</v>
      </c>
      <c r="L68" s="82" t="s">
        <v>494</v>
      </c>
      <c r="M68" s="82" t="s">
        <v>494</v>
      </c>
      <c r="N68" s="82" t="s">
        <v>494</v>
      </c>
      <c r="O68" s="82" t="s">
        <v>494</v>
      </c>
      <c r="P68" s="82" t="s">
        <v>494</v>
      </c>
      <c r="Q68" s="82" t="s">
        <v>494</v>
      </c>
      <c r="R68" s="75" t="s">
        <v>497</v>
      </c>
      <c r="S68" s="42" t="s">
        <v>448</v>
      </c>
      <c r="T68" s="75" t="s">
        <v>497</v>
      </c>
      <c r="U68" s="74" t="s">
        <v>497</v>
      </c>
      <c r="V68" s="49" t="str">
        <f t="shared" si="1"/>
        <v>'COMMON'</v>
      </c>
      <c r="W68" s="69" t="s">
        <v>449</v>
      </c>
      <c r="X68" s="49" t="str">
        <f t="shared" si="2"/>
        <v>'COMMON'</v>
      </c>
      <c r="Y68" s="49" t="str">
        <f t="shared" si="2"/>
        <v>'COMMON'</v>
      </c>
      <c r="Z68" s="69" t="s">
        <v>449</v>
      </c>
      <c r="AA68" s="49" t="str">
        <f t="shared" si="3"/>
        <v>'COMMON'</v>
      </c>
      <c r="AB68" s="67"/>
      <c r="AD6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('80001','1','903','出席','2024/03/30','14:00','','','','','','','','','','0',NULL,'0','0','COMMON',CURRENT_TIMESTAMP,'COMMON','COMMON',CURRENT_TIMESTAMP,'COMMON');</v>
      </c>
      <c r="AE68" s="67"/>
      <c r="AF68" s="67"/>
      <c r="AG68" s="67"/>
    </row>
    <row r="69" spans="1:33" ht="18" customHeight="1">
      <c r="A69" s="67"/>
      <c r="B69" s="49">
        <f t="shared" si="0"/>
        <v>63</v>
      </c>
      <c r="C69" s="73" t="str">
        <f>"'"&amp;プロジェクトデータ!$C$4&amp;"'"</f>
        <v>'80001'</v>
      </c>
      <c r="D69" s="80" t="s">
        <v>491</v>
      </c>
      <c r="E69" s="42" t="str">
        <f>"'"&amp;No.5＿契約者【データ】!E65&amp;"'"</f>
        <v>'904'</v>
      </c>
      <c r="F69" s="81" t="str">
        <f>"'"&amp;IF(No.5＿契約者【データ】!R65="郵送","郵送",IF(No.5＿契約者【データ】!R65="","","出席"))&amp;"'"</f>
        <v>'出席'</v>
      </c>
      <c r="G69" s="75" t="str">
        <f>"'"&amp;IF(No.5＿契約者【データ】!R65="","",IF(No.5＿契約者【データ】!R65="郵送","",TEXT(No.5＿契約者【データ】!R65,"yyyy/mm/dd")))&amp;"'"</f>
        <v>'2024/03/30'</v>
      </c>
      <c r="H69" s="75" t="str">
        <f>"'"&amp;IF(No.5＿契約者【データ】!S65="","",TEXT(No.5＿契約者【データ】!S65,"hh:mm"))&amp;"'"</f>
        <v>'14:00'</v>
      </c>
      <c r="I69" s="82" t="s">
        <v>494</v>
      </c>
      <c r="J69" s="82" t="s">
        <v>494</v>
      </c>
      <c r="K69" s="82" t="s">
        <v>494</v>
      </c>
      <c r="L69" s="82" t="s">
        <v>494</v>
      </c>
      <c r="M69" s="82" t="s">
        <v>494</v>
      </c>
      <c r="N69" s="82" t="s">
        <v>494</v>
      </c>
      <c r="O69" s="82" t="s">
        <v>494</v>
      </c>
      <c r="P69" s="82" t="s">
        <v>494</v>
      </c>
      <c r="Q69" s="82" t="s">
        <v>494</v>
      </c>
      <c r="R69" s="75" t="s">
        <v>497</v>
      </c>
      <c r="S69" s="42" t="s">
        <v>448</v>
      </c>
      <c r="T69" s="75" t="s">
        <v>497</v>
      </c>
      <c r="U69" s="74" t="s">
        <v>497</v>
      </c>
      <c r="V69" s="49" t="str">
        <f t="shared" si="1"/>
        <v>'COMMON'</v>
      </c>
      <c r="W69" s="69" t="s">
        <v>449</v>
      </c>
      <c r="X69" s="49" t="str">
        <f t="shared" si="2"/>
        <v>'COMMON'</v>
      </c>
      <c r="Y69" s="49" t="str">
        <f t="shared" si="2"/>
        <v>'COMMON'</v>
      </c>
      <c r="Z69" s="69" t="s">
        <v>449</v>
      </c>
      <c r="AA69" s="49" t="str">
        <f t="shared" si="3"/>
        <v>'COMMON'</v>
      </c>
      <c r="AB69" s="67"/>
      <c r="AD6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('80001','1','904','出席','2024/03/30','14:00','','','','','','','','','','0',NULL,'0','0','COMMON',CURRENT_TIMESTAMP,'COMMON','COMMON',CURRENT_TIMESTAMP,'COMMON');</v>
      </c>
      <c r="AE69" s="67"/>
      <c r="AF69" s="67"/>
      <c r="AG69" s="67"/>
    </row>
    <row r="70" spans="1:33" ht="18" customHeight="1">
      <c r="A70" s="67"/>
      <c r="B70" s="49">
        <f t="shared" si="0"/>
        <v>64</v>
      </c>
      <c r="C70" s="73" t="str">
        <f>"'"&amp;プロジェクトデータ!$C$4&amp;"'"</f>
        <v>'80001'</v>
      </c>
      <c r="D70" s="80" t="s">
        <v>491</v>
      </c>
      <c r="E70" s="42" t="str">
        <f>"'"&amp;No.5＿契約者【データ】!E66&amp;"'"</f>
        <v>'905'</v>
      </c>
      <c r="F70" s="81" t="str">
        <f>"'"&amp;IF(No.5＿契約者【データ】!R66="郵送","郵送",IF(No.5＿契約者【データ】!R66="","","出席"))&amp;"'"</f>
        <v>'出席'</v>
      </c>
      <c r="G70" s="75" t="str">
        <f>"'"&amp;IF(No.5＿契約者【データ】!R66="","",IF(No.5＿契約者【データ】!R66="郵送","",TEXT(No.5＿契約者【データ】!R66,"yyyy/mm/dd")))&amp;"'"</f>
        <v>'2024/03/30'</v>
      </c>
      <c r="H70" s="75" t="str">
        <f>"'"&amp;IF(No.5＿契約者【データ】!S66="","",TEXT(No.5＿契約者【データ】!S66,"hh:mm"))&amp;"'"</f>
        <v>'14:00'</v>
      </c>
      <c r="I70" s="82" t="s">
        <v>494</v>
      </c>
      <c r="J70" s="82" t="s">
        <v>494</v>
      </c>
      <c r="K70" s="82" t="s">
        <v>494</v>
      </c>
      <c r="L70" s="82" t="s">
        <v>494</v>
      </c>
      <c r="M70" s="82" t="s">
        <v>494</v>
      </c>
      <c r="N70" s="82" t="s">
        <v>494</v>
      </c>
      <c r="O70" s="82" t="s">
        <v>494</v>
      </c>
      <c r="P70" s="82" t="s">
        <v>494</v>
      </c>
      <c r="Q70" s="82" t="s">
        <v>494</v>
      </c>
      <c r="R70" s="75" t="s">
        <v>497</v>
      </c>
      <c r="S70" s="42" t="s">
        <v>448</v>
      </c>
      <c r="T70" s="75" t="s">
        <v>497</v>
      </c>
      <c r="U70" s="74" t="s">
        <v>497</v>
      </c>
      <c r="V70" s="49" t="str">
        <f t="shared" si="1"/>
        <v>'COMMON'</v>
      </c>
      <c r="W70" s="69" t="s">
        <v>449</v>
      </c>
      <c r="X70" s="49" t="str">
        <f t="shared" si="2"/>
        <v>'COMMON'</v>
      </c>
      <c r="Y70" s="49" t="str">
        <f t="shared" si="2"/>
        <v>'COMMON'</v>
      </c>
      <c r="Z70" s="69" t="s">
        <v>449</v>
      </c>
      <c r="AA70" s="49" t="str">
        <f t="shared" si="3"/>
        <v>'COMMON'</v>
      </c>
      <c r="AB70" s="67"/>
      <c r="AD7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('80001','1','905','出席','2024/03/30','14:00','','','','','','','','','','0',NULL,'0','0','COMMON',CURRENT_TIMESTAMP,'COMMON','COMMON',CURRENT_TIMESTAMP,'COMMON');</v>
      </c>
      <c r="AE70" s="67"/>
      <c r="AF70" s="67"/>
      <c r="AG70" s="67"/>
    </row>
    <row r="71" spans="1:33" ht="18" customHeight="1">
      <c r="A71" s="67"/>
      <c r="B71" s="49">
        <f t="shared" ref="B71:B134" si="5">ROW()-6</f>
        <v>65</v>
      </c>
      <c r="C71" s="73" t="str">
        <f>"'"&amp;プロジェクトデータ!$C$4&amp;"'"</f>
        <v>'80001'</v>
      </c>
      <c r="D71" s="80" t="s">
        <v>491</v>
      </c>
      <c r="E71" s="42" t="str">
        <f>"'"&amp;No.5＿契約者【データ】!E67&amp;"'"</f>
        <v>'906'</v>
      </c>
      <c r="F71" s="81" t="str">
        <f>"'"&amp;IF(No.5＿契約者【データ】!R67="郵送","郵送",IF(No.5＿契約者【データ】!R67="","","出席"))&amp;"'"</f>
        <v>'出席'</v>
      </c>
      <c r="G71" s="75" t="str">
        <f>"'"&amp;IF(No.5＿契約者【データ】!R67="","",IF(No.5＿契約者【データ】!R67="郵送","",TEXT(No.5＿契約者【データ】!R67,"yyyy/mm/dd")))&amp;"'"</f>
        <v>'2024/03/30'</v>
      </c>
      <c r="H71" s="75" t="str">
        <f>"'"&amp;IF(No.5＿契約者【データ】!S67="","",TEXT(No.5＿契約者【データ】!S67,"hh:mm"))&amp;"'"</f>
        <v>'14:00'</v>
      </c>
      <c r="I71" s="82" t="s">
        <v>494</v>
      </c>
      <c r="J71" s="82" t="s">
        <v>494</v>
      </c>
      <c r="K71" s="82" t="s">
        <v>494</v>
      </c>
      <c r="L71" s="82" t="s">
        <v>494</v>
      </c>
      <c r="M71" s="82" t="s">
        <v>494</v>
      </c>
      <c r="N71" s="82" t="s">
        <v>494</v>
      </c>
      <c r="O71" s="82" t="s">
        <v>494</v>
      </c>
      <c r="P71" s="82" t="s">
        <v>494</v>
      </c>
      <c r="Q71" s="82" t="s">
        <v>494</v>
      </c>
      <c r="R71" s="75" t="s">
        <v>497</v>
      </c>
      <c r="S71" s="42" t="s">
        <v>448</v>
      </c>
      <c r="T71" s="75" t="s">
        <v>497</v>
      </c>
      <c r="U71" s="74" t="s">
        <v>497</v>
      </c>
      <c r="V71" s="49" t="str">
        <f t="shared" ref="V71:V134" si="6">"'COMMON'"</f>
        <v>'COMMON'</v>
      </c>
      <c r="W71" s="69" t="s">
        <v>449</v>
      </c>
      <c r="X71" s="49" t="str">
        <f t="shared" ref="X71:Y134" si="7">"'COMMON'"</f>
        <v>'COMMON'</v>
      </c>
      <c r="Y71" s="49" t="str">
        <f t="shared" si="7"/>
        <v>'COMMON'</v>
      </c>
      <c r="Z71" s="69" t="s">
        <v>449</v>
      </c>
      <c r="AA71" s="49" t="str">
        <f t="shared" ref="AA71:AA134" si="8">"'COMMON'"</f>
        <v>'COMMON'</v>
      </c>
      <c r="AB71" s="67"/>
      <c r="AD71" s="70" t="str">
        <f t="shared" ref="AD71:AD134" si="9">IF(F71="''","","INSERT INTO "&amp;$C$3&amp;" ("&amp;_xlfn.TEXTJOIN(",",FALSE,$C$5:$AA$5)&amp;") VALUES ("&amp;_xlfn.TEXTJOIN(",",FALSE,C71:AA71)&amp;");")</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('80001','1','906','出席','2024/03/30','14:00','','','','','','','','','','0',NULL,'0','0','COMMON',CURRENT_TIMESTAMP,'COMMON','COMMON',CURRENT_TIMESTAMP,'COMMON');</v>
      </c>
      <c r="AE71" s="67"/>
      <c r="AF71" s="67"/>
      <c r="AG71" s="67"/>
    </row>
    <row r="72" spans="1:33" ht="18" customHeight="1">
      <c r="A72" s="67"/>
      <c r="B72" s="49">
        <f t="shared" si="5"/>
        <v>66</v>
      </c>
      <c r="C72" s="73" t="str">
        <f>"'"&amp;プロジェクトデータ!$C$4&amp;"'"</f>
        <v>'80001'</v>
      </c>
      <c r="D72" s="80" t="s">
        <v>491</v>
      </c>
      <c r="E72" s="42" t="str">
        <f>"'"&amp;No.5＿契約者【データ】!E68&amp;"'"</f>
        <v>'907'</v>
      </c>
      <c r="F72" s="81" t="str">
        <f>"'"&amp;IF(No.5＿契約者【データ】!R68="郵送","郵送",IF(No.5＿契約者【データ】!R68="","","出席"))&amp;"'"</f>
        <v>'出席'</v>
      </c>
      <c r="G72" s="75" t="str">
        <f>"'"&amp;IF(No.5＿契約者【データ】!R68="","",IF(No.5＿契約者【データ】!R68="郵送","",TEXT(No.5＿契約者【データ】!R68,"yyyy/mm/dd")))&amp;"'"</f>
        <v>'2024/03/30'</v>
      </c>
      <c r="H72" s="75" t="str">
        <f>"'"&amp;IF(No.5＿契約者【データ】!S68="","",TEXT(No.5＿契約者【データ】!S68,"hh:mm"))&amp;"'"</f>
        <v>'14:00'</v>
      </c>
      <c r="I72" s="82" t="s">
        <v>494</v>
      </c>
      <c r="J72" s="82" t="s">
        <v>494</v>
      </c>
      <c r="K72" s="82" t="s">
        <v>494</v>
      </c>
      <c r="L72" s="82" t="s">
        <v>494</v>
      </c>
      <c r="M72" s="82" t="s">
        <v>494</v>
      </c>
      <c r="N72" s="82" t="s">
        <v>494</v>
      </c>
      <c r="O72" s="82" t="s">
        <v>494</v>
      </c>
      <c r="P72" s="82" t="s">
        <v>494</v>
      </c>
      <c r="Q72" s="82" t="s">
        <v>494</v>
      </c>
      <c r="R72" s="75" t="s">
        <v>497</v>
      </c>
      <c r="S72" s="42" t="s">
        <v>448</v>
      </c>
      <c r="T72" s="75" t="s">
        <v>497</v>
      </c>
      <c r="U72" s="74" t="s">
        <v>497</v>
      </c>
      <c r="V72" s="49" t="str">
        <f t="shared" si="6"/>
        <v>'COMMON'</v>
      </c>
      <c r="W72" s="69" t="s">
        <v>449</v>
      </c>
      <c r="X72" s="49" t="str">
        <f t="shared" si="7"/>
        <v>'COMMON'</v>
      </c>
      <c r="Y72" s="49" t="str">
        <f t="shared" si="7"/>
        <v>'COMMON'</v>
      </c>
      <c r="Z72" s="69" t="s">
        <v>449</v>
      </c>
      <c r="AA72" s="49" t="str">
        <f t="shared" si="8"/>
        <v>'COMMON'</v>
      </c>
      <c r="AB72" s="67"/>
      <c r="AD7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('80001','1','907','出席','2024/03/30','14:00','','','','','','','','','','0',NULL,'0','0','COMMON',CURRENT_TIMESTAMP,'COMMON','COMMON',CURRENT_TIMESTAMP,'COMMON');</v>
      </c>
      <c r="AE72" s="67"/>
      <c r="AF72" s="67"/>
      <c r="AG72" s="67"/>
    </row>
    <row r="73" spans="1:33" ht="18" customHeight="1">
      <c r="A73" s="67"/>
      <c r="B73" s="49">
        <f t="shared" si="5"/>
        <v>67</v>
      </c>
      <c r="C73" s="73" t="str">
        <f>"'"&amp;プロジェクトデータ!$C$4&amp;"'"</f>
        <v>'80001'</v>
      </c>
      <c r="D73" s="80" t="s">
        <v>491</v>
      </c>
      <c r="E73" s="42" t="str">
        <f>"'"&amp;No.5＿契約者【データ】!E69&amp;"'"</f>
        <v>'908'</v>
      </c>
      <c r="F73" s="81" t="str">
        <f>"'"&amp;IF(No.5＿契約者【データ】!R69="郵送","郵送",IF(No.5＿契約者【データ】!R69="","","出席"))&amp;"'"</f>
        <v>'出席'</v>
      </c>
      <c r="G73" s="75" t="str">
        <f>"'"&amp;IF(No.5＿契約者【データ】!R69="","",IF(No.5＿契約者【データ】!R69="郵送","",TEXT(No.5＿契約者【データ】!R69,"yyyy/mm/dd")))&amp;"'"</f>
        <v>'2024/03/30'</v>
      </c>
      <c r="H73" s="75" t="str">
        <f>"'"&amp;IF(No.5＿契約者【データ】!S69="","",TEXT(No.5＿契約者【データ】!S69,"hh:mm"))&amp;"'"</f>
        <v>'14:00'</v>
      </c>
      <c r="I73" s="82" t="s">
        <v>494</v>
      </c>
      <c r="J73" s="82" t="s">
        <v>494</v>
      </c>
      <c r="K73" s="82" t="s">
        <v>494</v>
      </c>
      <c r="L73" s="82" t="s">
        <v>494</v>
      </c>
      <c r="M73" s="82" t="s">
        <v>494</v>
      </c>
      <c r="N73" s="82" t="s">
        <v>494</v>
      </c>
      <c r="O73" s="82" t="s">
        <v>494</v>
      </c>
      <c r="P73" s="82" t="s">
        <v>494</v>
      </c>
      <c r="Q73" s="82" t="s">
        <v>494</v>
      </c>
      <c r="R73" s="75" t="s">
        <v>497</v>
      </c>
      <c r="S73" s="42" t="s">
        <v>448</v>
      </c>
      <c r="T73" s="75" t="s">
        <v>497</v>
      </c>
      <c r="U73" s="74" t="s">
        <v>497</v>
      </c>
      <c r="V73" s="49" t="str">
        <f t="shared" si="6"/>
        <v>'COMMON'</v>
      </c>
      <c r="W73" s="69" t="s">
        <v>449</v>
      </c>
      <c r="X73" s="49" t="str">
        <f t="shared" si="7"/>
        <v>'COMMON'</v>
      </c>
      <c r="Y73" s="49" t="str">
        <f t="shared" si="7"/>
        <v>'COMMON'</v>
      </c>
      <c r="Z73" s="69" t="s">
        <v>449</v>
      </c>
      <c r="AA73" s="49" t="str">
        <f t="shared" si="8"/>
        <v>'COMMON'</v>
      </c>
      <c r="AB73" s="67"/>
      <c r="AD7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('80001','1','908','出席','2024/03/30','14:00','','','','','','','','','','0',NULL,'0','0','COMMON',CURRENT_TIMESTAMP,'COMMON','COMMON',CURRENT_TIMESTAMP,'COMMON');</v>
      </c>
      <c r="AE73" s="67"/>
      <c r="AF73" s="67"/>
      <c r="AG73" s="67"/>
    </row>
    <row r="74" spans="1:33" ht="18" customHeight="1">
      <c r="A74" s="67"/>
      <c r="B74" s="49">
        <f t="shared" si="5"/>
        <v>68</v>
      </c>
      <c r="C74" s="73" t="str">
        <f>"'"&amp;プロジェクトデータ!$C$4&amp;"'"</f>
        <v>'80001'</v>
      </c>
      <c r="D74" s="80" t="s">
        <v>491</v>
      </c>
      <c r="E74" s="42" t="str">
        <f>"'"&amp;No.5＿契約者【データ】!E70&amp;"'"</f>
        <v>'1001'</v>
      </c>
      <c r="F74" s="81" t="str">
        <f>"'"&amp;IF(No.5＿契約者【データ】!R70="郵送","郵送",IF(No.5＿契約者【データ】!R70="","","出席"))&amp;"'"</f>
        <v>'出席'</v>
      </c>
      <c r="G74" s="75" t="str">
        <f>"'"&amp;IF(No.5＿契約者【データ】!R70="","",IF(No.5＿契約者【データ】!R70="郵送","",TEXT(No.5＿契約者【データ】!R70,"yyyy/mm/dd")))&amp;"'"</f>
        <v>'2024/03/30'</v>
      </c>
      <c r="H74" s="75" t="str">
        <f>"'"&amp;IF(No.5＿契約者【データ】!S70="","",TEXT(No.5＿契約者【データ】!S70,"hh:mm"))&amp;"'"</f>
        <v>'14:00'</v>
      </c>
      <c r="I74" s="82" t="s">
        <v>494</v>
      </c>
      <c r="J74" s="82" t="s">
        <v>494</v>
      </c>
      <c r="K74" s="82" t="s">
        <v>494</v>
      </c>
      <c r="L74" s="82" t="s">
        <v>494</v>
      </c>
      <c r="M74" s="82" t="s">
        <v>494</v>
      </c>
      <c r="N74" s="82" t="s">
        <v>494</v>
      </c>
      <c r="O74" s="82" t="s">
        <v>494</v>
      </c>
      <c r="P74" s="82" t="s">
        <v>494</v>
      </c>
      <c r="Q74" s="82" t="s">
        <v>494</v>
      </c>
      <c r="R74" s="75" t="s">
        <v>497</v>
      </c>
      <c r="S74" s="42" t="s">
        <v>448</v>
      </c>
      <c r="T74" s="75" t="s">
        <v>497</v>
      </c>
      <c r="U74" s="74" t="s">
        <v>497</v>
      </c>
      <c r="V74" s="49" t="str">
        <f t="shared" si="6"/>
        <v>'COMMON'</v>
      </c>
      <c r="W74" s="69" t="s">
        <v>449</v>
      </c>
      <c r="X74" s="49" t="str">
        <f t="shared" si="7"/>
        <v>'COMMON'</v>
      </c>
      <c r="Y74" s="49" t="str">
        <f t="shared" si="7"/>
        <v>'COMMON'</v>
      </c>
      <c r="Z74" s="69" t="s">
        <v>449</v>
      </c>
      <c r="AA74" s="49" t="str">
        <f t="shared" si="8"/>
        <v>'COMMON'</v>
      </c>
      <c r="AB74" s="67"/>
      <c r="AD7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('80001','1','1001','出席','2024/03/30','14:00','','','','','','','','','','0',NULL,'0','0','COMMON',CURRENT_TIMESTAMP,'COMMON','COMMON',CURRENT_TIMESTAMP,'COMMON');</v>
      </c>
      <c r="AE74" s="67"/>
      <c r="AF74" s="67"/>
      <c r="AG74" s="67"/>
    </row>
    <row r="75" spans="1:33" ht="18" customHeight="1">
      <c r="A75" s="67"/>
      <c r="B75" s="49">
        <f t="shared" si="5"/>
        <v>69</v>
      </c>
      <c r="C75" s="73" t="str">
        <f>"'"&amp;プロジェクトデータ!$C$4&amp;"'"</f>
        <v>'80001'</v>
      </c>
      <c r="D75" s="80" t="s">
        <v>491</v>
      </c>
      <c r="E75" s="42" t="str">
        <f>"'"&amp;No.5＿契約者【データ】!E71&amp;"'"</f>
        <v>'1002'</v>
      </c>
      <c r="F75" s="81" t="str">
        <f>"'"&amp;IF(No.5＿契約者【データ】!R71="郵送","郵送",IF(No.5＿契約者【データ】!R71="","","出席"))&amp;"'"</f>
        <v>'出席'</v>
      </c>
      <c r="G75" s="75" t="str">
        <f>"'"&amp;IF(No.5＿契約者【データ】!R71="","",IF(No.5＿契約者【データ】!R71="郵送","",TEXT(No.5＿契約者【データ】!R71,"yyyy/mm/dd")))&amp;"'"</f>
        <v>'2024/03/30'</v>
      </c>
      <c r="H75" s="75" t="str">
        <f>"'"&amp;IF(No.5＿契約者【データ】!S71="","",TEXT(No.5＿契約者【データ】!S71,"hh:mm"))&amp;"'"</f>
        <v>'14:00'</v>
      </c>
      <c r="I75" s="82" t="s">
        <v>494</v>
      </c>
      <c r="J75" s="82" t="s">
        <v>494</v>
      </c>
      <c r="K75" s="82" t="s">
        <v>494</v>
      </c>
      <c r="L75" s="82" t="s">
        <v>494</v>
      </c>
      <c r="M75" s="82" t="s">
        <v>494</v>
      </c>
      <c r="N75" s="82" t="s">
        <v>494</v>
      </c>
      <c r="O75" s="82" t="s">
        <v>494</v>
      </c>
      <c r="P75" s="82" t="s">
        <v>494</v>
      </c>
      <c r="Q75" s="82" t="s">
        <v>494</v>
      </c>
      <c r="R75" s="75" t="s">
        <v>497</v>
      </c>
      <c r="S75" s="42" t="s">
        <v>448</v>
      </c>
      <c r="T75" s="75" t="s">
        <v>497</v>
      </c>
      <c r="U75" s="74" t="s">
        <v>497</v>
      </c>
      <c r="V75" s="49" t="str">
        <f t="shared" si="6"/>
        <v>'COMMON'</v>
      </c>
      <c r="W75" s="69" t="s">
        <v>449</v>
      </c>
      <c r="X75" s="49" t="str">
        <f t="shared" si="7"/>
        <v>'COMMON'</v>
      </c>
      <c r="Y75" s="49" t="str">
        <f t="shared" si="7"/>
        <v>'COMMON'</v>
      </c>
      <c r="Z75" s="69" t="s">
        <v>449</v>
      </c>
      <c r="AA75" s="49" t="str">
        <f t="shared" si="8"/>
        <v>'COMMON'</v>
      </c>
      <c r="AB75" s="67"/>
      <c r="AD75"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('80001','1','1002','出席','2024/03/30','14:00','','','','','','','','','','0',NULL,'0','0','COMMON',CURRENT_TIMESTAMP,'COMMON','COMMON',CURRENT_TIMESTAMP,'COMMON');</v>
      </c>
      <c r="AE75" s="67"/>
      <c r="AF75" s="67"/>
      <c r="AG75" s="67"/>
    </row>
    <row r="76" spans="1:33" ht="18" customHeight="1">
      <c r="A76" s="67"/>
      <c r="B76" s="49">
        <f t="shared" si="5"/>
        <v>70</v>
      </c>
      <c r="C76" s="73" t="str">
        <f>"'"&amp;プロジェクトデータ!$C$4&amp;"'"</f>
        <v>'80001'</v>
      </c>
      <c r="D76" s="80" t="s">
        <v>491</v>
      </c>
      <c r="E76" s="42" t="str">
        <f>"'"&amp;No.5＿契約者【データ】!E72&amp;"'"</f>
        <v>'1003'</v>
      </c>
      <c r="F76" s="81" t="str">
        <f>"'"&amp;IF(No.5＿契約者【データ】!R72="郵送","郵送",IF(No.5＿契約者【データ】!R72="","","出席"))&amp;"'"</f>
        <v>'出席'</v>
      </c>
      <c r="G76" s="75" t="str">
        <f>"'"&amp;IF(No.5＿契約者【データ】!R72="","",IF(No.5＿契約者【データ】!R72="郵送","",TEXT(No.5＿契約者【データ】!R72,"yyyy/mm/dd")))&amp;"'"</f>
        <v>'2024/03/30'</v>
      </c>
      <c r="H76" s="75" t="str">
        <f>"'"&amp;IF(No.5＿契約者【データ】!S72="","",TEXT(No.5＿契約者【データ】!S72,"hh:mm"))&amp;"'"</f>
        <v>'14:00'</v>
      </c>
      <c r="I76" s="82" t="s">
        <v>494</v>
      </c>
      <c r="J76" s="82" t="s">
        <v>494</v>
      </c>
      <c r="K76" s="82" t="s">
        <v>494</v>
      </c>
      <c r="L76" s="82" t="s">
        <v>494</v>
      </c>
      <c r="M76" s="82" t="s">
        <v>494</v>
      </c>
      <c r="N76" s="82" t="s">
        <v>494</v>
      </c>
      <c r="O76" s="82" t="s">
        <v>494</v>
      </c>
      <c r="P76" s="82" t="s">
        <v>494</v>
      </c>
      <c r="Q76" s="82" t="s">
        <v>494</v>
      </c>
      <c r="R76" s="75" t="s">
        <v>497</v>
      </c>
      <c r="S76" s="42" t="s">
        <v>448</v>
      </c>
      <c r="T76" s="75" t="s">
        <v>497</v>
      </c>
      <c r="U76" s="74" t="s">
        <v>497</v>
      </c>
      <c r="V76" s="49" t="str">
        <f t="shared" si="6"/>
        <v>'COMMON'</v>
      </c>
      <c r="W76" s="69" t="s">
        <v>449</v>
      </c>
      <c r="X76" s="49" t="str">
        <f t="shared" si="7"/>
        <v>'COMMON'</v>
      </c>
      <c r="Y76" s="49" t="str">
        <f t="shared" si="7"/>
        <v>'COMMON'</v>
      </c>
      <c r="Z76" s="69" t="s">
        <v>449</v>
      </c>
      <c r="AA76" s="49" t="str">
        <f t="shared" si="8"/>
        <v>'COMMON'</v>
      </c>
      <c r="AB76" s="67"/>
      <c r="AD7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('80001','1','1003','出席','2024/03/30','14:00','','','','','','','','','','0',NULL,'0','0','COMMON',CURRENT_TIMESTAMP,'COMMON','COMMON',CURRENT_TIMESTAMP,'COMMON');</v>
      </c>
      <c r="AE76" s="67"/>
      <c r="AF76" s="67"/>
      <c r="AG76" s="67"/>
    </row>
    <row r="77" spans="1:33" ht="18" customHeight="1">
      <c r="A77" s="67"/>
      <c r="B77" s="49">
        <f t="shared" si="5"/>
        <v>71</v>
      </c>
      <c r="C77" s="73" t="str">
        <f>"'"&amp;プロジェクトデータ!$C$4&amp;"'"</f>
        <v>'80001'</v>
      </c>
      <c r="D77" s="80" t="s">
        <v>491</v>
      </c>
      <c r="E77" s="42" t="str">
        <f>"'"&amp;No.5＿契約者【データ】!E73&amp;"'"</f>
        <v>'1004'</v>
      </c>
      <c r="F77" s="81" t="str">
        <f>"'"&amp;IF(No.5＿契約者【データ】!R73="郵送","郵送",IF(No.5＿契約者【データ】!R73="","","出席"))&amp;"'"</f>
        <v>'出席'</v>
      </c>
      <c r="G77" s="75" t="str">
        <f>"'"&amp;IF(No.5＿契約者【データ】!R73="","",IF(No.5＿契約者【データ】!R73="郵送","",TEXT(No.5＿契約者【データ】!R73,"yyyy/mm/dd")))&amp;"'"</f>
        <v>'2024/03/30'</v>
      </c>
      <c r="H77" s="75" t="str">
        <f>"'"&amp;IF(No.5＿契約者【データ】!S73="","",TEXT(No.5＿契約者【データ】!S73,"hh:mm"))&amp;"'"</f>
        <v>'14:00'</v>
      </c>
      <c r="I77" s="82" t="s">
        <v>494</v>
      </c>
      <c r="J77" s="82" t="s">
        <v>494</v>
      </c>
      <c r="K77" s="82" t="s">
        <v>494</v>
      </c>
      <c r="L77" s="82" t="s">
        <v>494</v>
      </c>
      <c r="M77" s="82" t="s">
        <v>494</v>
      </c>
      <c r="N77" s="82" t="s">
        <v>494</v>
      </c>
      <c r="O77" s="82" t="s">
        <v>494</v>
      </c>
      <c r="P77" s="82" t="s">
        <v>494</v>
      </c>
      <c r="Q77" s="82" t="s">
        <v>494</v>
      </c>
      <c r="R77" s="75" t="s">
        <v>497</v>
      </c>
      <c r="S77" s="42" t="s">
        <v>448</v>
      </c>
      <c r="T77" s="75" t="s">
        <v>497</v>
      </c>
      <c r="U77" s="74" t="s">
        <v>497</v>
      </c>
      <c r="V77" s="49" t="str">
        <f t="shared" si="6"/>
        <v>'COMMON'</v>
      </c>
      <c r="W77" s="69" t="s">
        <v>449</v>
      </c>
      <c r="X77" s="49" t="str">
        <f t="shared" si="7"/>
        <v>'COMMON'</v>
      </c>
      <c r="Y77" s="49" t="str">
        <f t="shared" si="7"/>
        <v>'COMMON'</v>
      </c>
      <c r="Z77" s="69" t="s">
        <v>449</v>
      </c>
      <c r="AA77" s="49" t="str">
        <f t="shared" si="8"/>
        <v>'COMMON'</v>
      </c>
      <c r="AB77" s="67"/>
      <c r="AD7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('80001','1','1004','出席','2024/03/30','14:00','','','','','','','','','','0',NULL,'0','0','COMMON',CURRENT_TIMESTAMP,'COMMON','COMMON',CURRENT_TIMESTAMP,'COMMON');</v>
      </c>
      <c r="AE77" s="67"/>
      <c r="AF77" s="67"/>
      <c r="AG77" s="67"/>
    </row>
    <row r="78" spans="1:33" ht="18" customHeight="1">
      <c r="A78" s="67"/>
      <c r="B78" s="49">
        <f t="shared" si="5"/>
        <v>72</v>
      </c>
      <c r="C78" s="73" t="str">
        <f>"'"&amp;プロジェクトデータ!$C$4&amp;"'"</f>
        <v>'80001'</v>
      </c>
      <c r="D78" s="80" t="s">
        <v>491</v>
      </c>
      <c r="E78" s="42" t="str">
        <f>"'"&amp;No.5＿契約者【データ】!E74&amp;"'"</f>
        <v>'1005'</v>
      </c>
      <c r="F78" s="81" t="str">
        <f>"'"&amp;IF(No.5＿契約者【データ】!R74="郵送","郵送",IF(No.5＿契約者【データ】!R74="","","出席"))&amp;"'"</f>
        <v>'出席'</v>
      </c>
      <c r="G78" s="75" t="str">
        <f>"'"&amp;IF(No.5＿契約者【データ】!R74="","",IF(No.5＿契約者【データ】!R74="郵送","",TEXT(No.5＿契約者【データ】!R74,"yyyy/mm/dd")))&amp;"'"</f>
        <v>'2024/03/30'</v>
      </c>
      <c r="H78" s="75" t="str">
        <f>"'"&amp;IF(No.5＿契約者【データ】!S74="","",TEXT(No.5＿契約者【データ】!S74,"hh:mm"))&amp;"'"</f>
        <v>'14:00'</v>
      </c>
      <c r="I78" s="82" t="s">
        <v>494</v>
      </c>
      <c r="J78" s="82" t="s">
        <v>494</v>
      </c>
      <c r="K78" s="82" t="s">
        <v>494</v>
      </c>
      <c r="L78" s="82" t="s">
        <v>494</v>
      </c>
      <c r="M78" s="82" t="s">
        <v>494</v>
      </c>
      <c r="N78" s="82" t="s">
        <v>494</v>
      </c>
      <c r="O78" s="82" t="s">
        <v>494</v>
      </c>
      <c r="P78" s="82" t="s">
        <v>494</v>
      </c>
      <c r="Q78" s="82" t="s">
        <v>494</v>
      </c>
      <c r="R78" s="75" t="s">
        <v>497</v>
      </c>
      <c r="S78" s="42" t="s">
        <v>448</v>
      </c>
      <c r="T78" s="75" t="s">
        <v>497</v>
      </c>
      <c r="U78" s="74" t="s">
        <v>497</v>
      </c>
      <c r="V78" s="49" t="str">
        <f t="shared" si="6"/>
        <v>'COMMON'</v>
      </c>
      <c r="W78" s="69" t="s">
        <v>449</v>
      </c>
      <c r="X78" s="49" t="str">
        <f t="shared" si="7"/>
        <v>'COMMON'</v>
      </c>
      <c r="Y78" s="49" t="str">
        <f t="shared" si="7"/>
        <v>'COMMON'</v>
      </c>
      <c r="Z78" s="69" t="s">
        <v>449</v>
      </c>
      <c r="AA78" s="49" t="str">
        <f t="shared" si="8"/>
        <v>'COMMON'</v>
      </c>
      <c r="AB78" s="67"/>
      <c r="AD7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('80001','1','1005','出席','2024/03/30','14:00','','','','','','','','','','0',NULL,'0','0','COMMON',CURRENT_TIMESTAMP,'COMMON','COMMON',CURRENT_TIMESTAMP,'COMMON');</v>
      </c>
      <c r="AE78" s="67"/>
      <c r="AF78" s="67"/>
      <c r="AG78" s="67"/>
    </row>
    <row r="79" spans="1:33" ht="18" customHeight="1">
      <c r="A79" s="67"/>
      <c r="B79" s="49">
        <f t="shared" si="5"/>
        <v>73</v>
      </c>
      <c r="C79" s="73" t="str">
        <f>"'"&amp;プロジェクトデータ!$C$4&amp;"'"</f>
        <v>'80001'</v>
      </c>
      <c r="D79" s="80" t="s">
        <v>491</v>
      </c>
      <c r="E79" s="42" t="str">
        <f>"'"&amp;No.5＿契約者【データ】!E75&amp;"'"</f>
        <v>'1006'</v>
      </c>
      <c r="F79" s="81" t="str">
        <f>"'"&amp;IF(No.5＿契約者【データ】!R75="郵送","郵送",IF(No.5＿契約者【データ】!R75="","","出席"))&amp;"'"</f>
        <v>'出席'</v>
      </c>
      <c r="G79" s="75" t="str">
        <f>"'"&amp;IF(No.5＿契約者【データ】!R75="","",IF(No.5＿契約者【データ】!R75="郵送","",TEXT(No.5＿契約者【データ】!R75,"yyyy/mm/dd")))&amp;"'"</f>
        <v>'2024/03/30'</v>
      </c>
      <c r="H79" s="75" t="str">
        <f>"'"&amp;IF(No.5＿契約者【データ】!S75="","",TEXT(No.5＿契約者【データ】!S75,"hh:mm"))&amp;"'"</f>
        <v>'14:00'</v>
      </c>
      <c r="I79" s="82" t="s">
        <v>494</v>
      </c>
      <c r="J79" s="82" t="s">
        <v>494</v>
      </c>
      <c r="K79" s="82" t="s">
        <v>494</v>
      </c>
      <c r="L79" s="82" t="s">
        <v>494</v>
      </c>
      <c r="M79" s="82" t="s">
        <v>494</v>
      </c>
      <c r="N79" s="82" t="s">
        <v>494</v>
      </c>
      <c r="O79" s="82" t="s">
        <v>494</v>
      </c>
      <c r="P79" s="82" t="s">
        <v>494</v>
      </c>
      <c r="Q79" s="82" t="s">
        <v>494</v>
      </c>
      <c r="R79" s="75" t="s">
        <v>497</v>
      </c>
      <c r="S79" s="42" t="s">
        <v>448</v>
      </c>
      <c r="T79" s="75" t="s">
        <v>497</v>
      </c>
      <c r="U79" s="74" t="s">
        <v>497</v>
      </c>
      <c r="V79" s="49" t="str">
        <f t="shared" si="6"/>
        <v>'COMMON'</v>
      </c>
      <c r="W79" s="69" t="s">
        <v>449</v>
      </c>
      <c r="X79" s="49" t="str">
        <f t="shared" si="7"/>
        <v>'COMMON'</v>
      </c>
      <c r="Y79" s="49" t="str">
        <f t="shared" si="7"/>
        <v>'COMMON'</v>
      </c>
      <c r="Z79" s="69" t="s">
        <v>449</v>
      </c>
      <c r="AA79" s="49" t="str">
        <f t="shared" si="8"/>
        <v>'COMMON'</v>
      </c>
      <c r="AB79" s="67"/>
      <c r="AD79"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('80001','1','1006','出席','2024/03/30','14:00','','','','','','','','','','0',NULL,'0','0','COMMON',CURRENT_TIMESTAMP,'COMMON','COMMON',CURRENT_TIMESTAMP,'COMMON');</v>
      </c>
      <c r="AE79" s="67"/>
      <c r="AF79" s="67"/>
      <c r="AG79" s="67"/>
    </row>
    <row r="80" spans="1:33" ht="18" customHeight="1">
      <c r="A80" s="67"/>
      <c r="B80" s="49">
        <f t="shared" si="5"/>
        <v>74</v>
      </c>
      <c r="C80" s="73" t="str">
        <f>"'"&amp;プロジェクトデータ!$C$4&amp;"'"</f>
        <v>'80001'</v>
      </c>
      <c r="D80" s="80" t="s">
        <v>491</v>
      </c>
      <c r="E80" s="42" t="str">
        <f>"'"&amp;No.5＿契約者【データ】!E76&amp;"'"</f>
        <v>'1007'</v>
      </c>
      <c r="F80" s="81" t="str">
        <f>"'"&amp;IF(No.5＿契約者【データ】!R76="郵送","郵送",IF(No.5＿契約者【データ】!R76="","","出席"))&amp;"'"</f>
        <v>'出席'</v>
      </c>
      <c r="G80" s="75" t="str">
        <f>"'"&amp;IF(No.5＿契約者【データ】!R76="","",IF(No.5＿契約者【データ】!R76="郵送","",TEXT(No.5＿契約者【データ】!R76,"yyyy/mm/dd")))&amp;"'"</f>
        <v>'2024/03/30'</v>
      </c>
      <c r="H80" s="75" t="str">
        <f>"'"&amp;IF(No.5＿契約者【データ】!S76="","",TEXT(No.5＿契約者【データ】!S76,"hh:mm"))&amp;"'"</f>
        <v>'14:00'</v>
      </c>
      <c r="I80" s="82" t="s">
        <v>494</v>
      </c>
      <c r="J80" s="82" t="s">
        <v>494</v>
      </c>
      <c r="K80" s="82" t="s">
        <v>494</v>
      </c>
      <c r="L80" s="82" t="s">
        <v>494</v>
      </c>
      <c r="M80" s="82" t="s">
        <v>494</v>
      </c>
      <c r="N80" s="82" t="s">
        <v>494</v>
      </c>
      <c r="O80" s="82" t="s">
        <v>494</v>
      </c>
      <c r="P80" s="82" t="s">
        <v>494</v>
      </c>
      <c r="Q80" s="82" t="s">
        <v>494</v>
      </c>
      <c r="R80" s="75" t="s">
        <v>497</v>
      </c>
      <c r="S80" s="42" t="s">
        <v>448</v>
      </c>
      <c r="T80" s="75" t="s">
        <v>497</v>
      </c>
      <c r="U80" s="74" t="s">
        <v>497</v>
      </c>
      <c r="V80" s="49" t="str">
        <f t="shared" si="6"/>
        <v>'COMMON'</v>
      </c>
      <c r="W80" s="69" t="s">
        <v>449</v>
      </c>
      <c r="X80" s="49" t="str">
        <f t="shared" si="7"/>
        <v>'COMMON'</v>
      </c>
      <c r="Y80" s="49" t="str">
        <f t="shared" si="7"/>
        <v>'COMMON'</v>
      </c>
      <c r="Z80" s="69" t="s">
        <v>449</v>
      </c>
      <c r="AA80" s="49" t="str">
        <f t="shared" si="8"/>
        <v>'COMMON'</v>
      </c>
      <c r="AB80" s="67"/>
      <c r="AD8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('80001','1','1007','出席','2024/03/30','14:00','','','','','','','','','','0',NULL,'0','0','COMMON',CURRENT_TIMESTAMP,'COMMON','COMMON',CURRENT_TIMESTAMP,'COMMON');</v>
      </c>
      <c r="AE80" s="67"/>
      <c r="AF80" s="67"/>
      <c r="AG80" s="67"/>
    </row>
    <row r="81" spans="1:33" ht="18" customHeight="1">
      <c r="A81" s="67"/>
      <c r="B81" s="49">
        <f t="shared" si="5"/>
        <v>75</v>
      </c>
      <c r="C81" s="73" t="str">
        <f>"'"&amp;プロジェクトデータ!$C$4&amp;"'"</f>
        <v>'80001'</v>
      </c>
      <c r="D81" s="80" t="s">
        <v>491</v>
      </c>
      <c r="E81" s="42" t="str">
        <f>"'"&amp;No.5＿契約者【データ】!E77&amp;"'"</f>
        <v>'1008'</v>
      </c>
      <c r="F81" s="81" t="str">
        <f>"'"&amp;IF(No.5＿契約者【データ】!R77="郵送","郵送",IF(No.5＿契約者【データ】!R77="","","出席"))&amp;"'"</f>
        <v>''</v>
      </c>
      <c r="G81" s="75" t="str">
        <f>"'"&amp;IF(No.5＿契約者【データ】!R77="","",IF(No.5＿契約者【データ】!R77="郵送","",TEXT(No.5＿契約者【データ】!R77,"yyyy/mm/dd")))&amp;"'"</f>
        <v>''</v>
      </c>
      <c r="H81" s="75" t="str">
        <f>"'"&amp;IF(No.5＿契約者【データ】!S77="","",TEXT(No.5＿契約者【データ】!S77,"hh:mm"))&amp;"'"</f>
        <v>''</v>
      </c>
      <c r="I81" s="82" t="s">
        <v>494</v>
      </c>
      <c r="J81" s="82" t="s">
        <v>494</v>
      </c>
      <c r="K81" s="82" t="s">
        <v>494</v>
      </c>
      <c r="L81" s="82" t="s">
        <v>494</v>
      </c>
      <c r="M81" s="82" t="s">
        <v>494</v>
      </c>
      <c r="N81" s="82" t="s">
        <v>494</v>
      </c>
      <c r="O81" s="82" t="s">
        <v>494</v>
      </c>
      <c r="P81" s="82" t="s">
        <v>494</v>
      </c>
      <c r="Q81" s="82" t="s">
        <v>494</v>
      </c>
      <c r="R81" s="75" t="s">
        <v>497</v>
      </c>
      <c r="S81" s="42" t="s">
        <v>448</v>
      </c>
      <c r="T81" s="75" t="s">
        <v>497</v>
      </c>
      <c r="U81" s="74" t="s">
        <v>497</v>
      </c>
      <c r="V81" s="49" t="str">
        <f t="shared" si="6"/>
        <v>'COMMON'</v>
      </c>
      <c r="W81" s="69" t="s">
        <v>449</v>
      </c>
      <c r="X81" s="49" t="str">
        <f t="shared" si="7"/>
        <v>'COMMON'</v>
      </c>
      <c r="Y81" s="49" t="str">
        <f t="shared" si="7"/>
        <v>'COMMON'</v>
      </c>
      <c r="Z81" s="69" t="s">
        <v>449</v>
      </c>
      <c r="AA81" s="49" t="str">
        <f t="shared" si="8"/>
        <v>'COMMON'</v>
      </c>
      <c r="AB81" s="67"/>
      <c r="AD81" s="70" t="str">
        <f t="shared" si="9"/>
        <v/>
      </c>
      <c r="AE81" s="67"/>
      <c r="AF81" s="67"/>
      <c r="AG81" s="67"/>
    </row>
    <row r="82" spans="1:33" ht="18" customHeight="1">
      <c r="A82" s="67"/>
      <c r="B82" s="49">
        <f t="shared" si="5"/>
        <v>76</v>
      </c>
      <c r="C82" s="73" t="str">
        <f>"'"&amp;プロジェクトデータ!$C$4&amp;"'"</f>
        <v>'80001'</v>
      </c>
      <c r="D82" s="80" t="s">
        <v>491</v>
      </c>
      <c r="E82" s="42" t="str">
        <f>"'"&amp;No.5＿契約者【データ】!E78&amp;"'"</f>
        <v>'1101'</v>
      </c>
      <c r="F82" s="81" t="str">
        <f>"'"&amp;IF(No.5＿契約者【データ】!R78="郵送","郵送",IF(No.5＿契約者【データ】!R78="","","出席"))&amp;"'"</f>
        <v>'出席'</v>
      </c>
      <c r="G82" s="75" t="str">
        <f>"'"&amp;IF(No.5＿契約者【データ】!R78="","",IF(No.5＿契約者【データ】!R78="郵送","",TEXT(No.5＿契約者【データ】!R78,"yyyy/mm/dd")))&amp;"'"</f>
        <v>'2024/03/30'</v>
      </c>
      <c r="H82" s="75" t="str">
        <f>"'"&amp;IF(No.5＿契約者【データ】!S78="","",TEXT(No.5＿契約者【データ】!S78,"hh:mm"))&amp;"'"</f>
        <v>'14:00'</v>
      </c>
      <c r="I82" s="82" t="s">
        <v>494</v>
      </c>
      <c r="J82" s="82" t="s">
        <v>494</v>
      </c>
      <c r="K82" s="82" t="s">
        <v>494</v>
      </c>
      <c r="L82" s="82" t="s">
        <v>494</v>
      </c>
      <c r="M82" s="82" t="s">
        <v>494</v>
      </c>
      <c r="N82" s="82" t="s">
        <v>494</v>
      </c>
      <c r="O82" s="82" t="s">
        <v>494</v>
      </c>
      <c r="P82" s="82" t="s">
        <v>494</v>
      </c>
      <c r="Q82" s="82" t="s">
        <v>494</v>
      </c>
      <c r="R82" s="75" t="s">
        <v>497</v>
      </c>
      <c r="S82" s="42" t="s">
        <v>448</v>
      </c>
      <c r="T82" s="75" t="s">
        <v>497</v>
      </c>
      <c r="U82" s="74" t="s">
        <v>497</v>
      </c>
      <c r="V82" s="49" t="str">
        <f t="shared" si="6"/>
        <v>'COMMON'</v>
      </c>
      <c r="W82" s="69" t="s">
        <v>449</v>
      </c>
      <c r="X82" s="49" t="str">
        <f t="shared" si="7"/>
        <v>'COMMON'</v>
      </c>
      <c r="Y82" s="49" t="str">
        <f t="shared" si="7"/>
        <v>'COMMON'</v>
      </c>
      <c r="Z82" s="69" t="s">
        <v>449</v>
      </c>
      <c r="AA82" s="49" t="str">
        <f t="shared" si="8"/>
        <v>'COMMON'</v>
      </c>
      <c r="AB82" s="67"/>
      <c r="AD8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('80001','1','1101','出席','2024/03/30','14:00','','','','','','','','','','0',NULL,'0','0','COMMON',CURRENT_TIMESTAMP,'COMMON','COMMON',CURRENT_TIMESTAMP,'COMMON');</v>
      </c>
      <c r="AE82" s="67"/>
      <c r="AF82" s="67"/>
      <c r="AG82" s="67"/>
    </row>
    <row r="83" spans="1:33" ht="18" customHeight="1">
      <c r="A83" s="67"/>
      <c r="B83" s="49">
        <f t="shared" si="5"/>
        <v>77</v>
      </c>
      <c r="C83" s="73" t="str">
        <f>"'"&amp;プロジェクトデータ!$C$4&amp;"'"</f>
        <v>'80001'</v>
      </c>
      <c r="D83" s="80" t="s">
        <v>491</v>
      </c>
      <c r="E83" s="42" t="str">
        <f>"'"&amp;No.5＿契約者【データ】!E79&amp;"'"</f>
        <v>'1102'</v>
      </c>
      <c r="F83" s="81" t="str">
        <f>"'"&amp;IF(No.5＿契約者【データ】!R79="郵送","郵送",IF(No.5＿契約者【データ】!R79="","","出席"))&amp;"'"</f>
        <v>'出席'</v>
      </c>
      <c r="G83" s="75" t="str">
        <f>"'"&amp;IF(No.5＿契約者【データ】!R79="","",IF(No.5＿契約者【データ】!R79="郵送","",TEXT(No.5＿契約者【データ】!R79,"yyyy/mm/dd")))&amp;"'"</f>
        <v>'2024/03/30'</v>
      </c>
      <c r="H83" s="75" t="str">
        <f>"'"&amp;IF(No.5＿契約者【データ】!S79="","",TEXT(No.5＿契約者【データ】!S79,"hh:mm"))&amp;"'"</f>
        <v>'14:00'</v>
      </c>
      <c r="I83" s="82" t="s">
        <v>494</v>
      </c>
      <c r="J83" s="82" t="s">
        <v>494</v>
      </c>
      <c r="K83" s="82" t="s">
        <v>494</v>
      </c>
      <c r="L83" s="82" t="s">
        <v>494</v>
      </c>
      <c r="M83" s="82" t="s">
        <v>494</v>
      </c>
      <c r="N83" s="82" t="s">
        <v>494</v>
      </c>
      <c r="O83" s="82" t="s">
        <v>494</v>
      </c>
      <c r="P83" s="82" t="s">
        <v>494</v>
      </c>
      <c r="Q83" s="82" t="s">
        <v>494</v>
      </c>
      <c r="R83" s="75" t="s">
        <v>497</v>
      </c>
      <c r="S83" s="42" t="s">
        <v>448</v>
      </c>
      <c r="T83" s="75" t="s">
        <v>497</v>
      </c>
      <c r="U83" s="74" t="s">
        <v>497</v>
      </c>
      <c r="V83" s="49" t="str">
        <f t="shared" si="6"/>
        <v>'COMMON'</v>
      </c>
      <c r="W83" s="69" t="s">
        <v>449</v>
      </c>
      <c r="X83" s="49" t="str">
        <f t="shared" si="7"/>
        <v>'COMMON'</v>
      </c>
      <c r="Y83" s="49" t="str">
        <f t="shared" si="7"/>
        <v>'COMMON'</v>
      </c>
      <c r="Z83" s="69" t="s">
        <v>449</v>
      </c>
      <c r="AA83" s="49" t="str">
        <f t="shared" si="8"/>
        <v>'COMMON'</v>
      </c>
      <c r="AB83" s="67"/>
      <c r="AD8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('80001','1','1102','出席','2024/03/30','14:00','','','','','','','','','','0',NULL,'0','0','COMMON',CURRENT_TIMESTAMP,'COMMON','COMMON',CURRENT_TIMESTAMP,'COMMON');</v>
      </c>
      <c r="AE83" s="67"/>
      <c r="AF83" s="67"/>
      <c r="AG83" s="67"/>
    </row>
    <row r="84" spans="1:33" ht="18" customHeight="1">
      <c r="A84" s="67"/>
      <c r="B84" s="49">
        <f t="shared" si="5"/>
        <v>78</v>
      </c>
      <c r="C84" s="73" t="str">
        <f>"'"&amp;プロジェクトデータ!$C$4&amp;"'"</f>
        <v>'80001'</v>
      </c>
      <c r="D84" s="80" t="s">
        <v>491</v>
      </c>
      <c r="E84" s="42" t="str">
        <f>"'"&amp;No.5＿契約者【データ】!E80&amp;"'"</f>
        <v>'1103'</v>
      </c>
      <c r="F84" s="81" t="str">
        <f>"'"&amp;IF(No.5＿契約者【データ】!R80="郵送","郵送",IF(No.5＿契約者【データ】!R80="","","出席"))&amp;"'"</f>
        <v>'出席'</v>
      </c>
      <c r="G84" s="75" t="str">
        <f>"'"&amp;IF(No.5＿契約者【データ】!R80="","",IF(No.5＿契約者【データ】!R80="郵送","",TEXT(No.5＿契約者【データ】!R80,"yyyy/mm/dd")))&amp;"'"</f>
        <v>'2024/03/30'</v>
      </c>
      <c r="H84" s="75" t="str">
        <f>"'"&amp;IF(No.5＿契約者【データ】!S80="","",TEXT(No.5＿契約者【データ】!S80,"hh:mm"))&amp;"'"</f>
        <v>'14:00'</v>
      </c>
      <c r="I84" s="82" t="s">
        <v>494</v>
      </c>
      <c r="J84" s="82" t="s">
        <v>494</v>
      </c>
      <c r="K84" s="82" t="s">
        <v>494</v>
      </c>
      <c r="L84" s="82" t="s">
        <v>494</v>
      </c>
      <c r="M84" s="82" t="s">
        <v>494</v>
      </c>
      <c r="N84" s="82" t="s">
        <v>494</v>
      </c>
      <c r="O84" s="82" t="s">
        <v>494</v>
      </c>
      <c r="P84" s="82" t="s">
        <v>494</v>
      </c>
      <c r="Q84" s="82" t="s">
        <v>494</v>
      </c>
      <c r="R84" s="75" t="s">
        <v>497</v>
      </c>
      <c r="S84" s="42" t="s">
        <v>448</v>
      </c>
      <c r="T84" s="75" t="s">
        <v>497</v>
      </c>
      <c r="U84" s="74" t="s">
        <v>497</v>
      </c>
      <c r="V84" s="49" t="str">
        <f t="shared" si="6"/>
        <v>'COMMON'</v>
      </c>
      <c r="W84" s="69" t="s">
        <v>449</v>
      </c>
      <c r="X84" s="49" t="str">
        <f t="shared" si="7"/>
        <v>'COMMON'</v>
      </c>
      <c r="Y84" s="49" t="str">
        <f t="shared" si="7"/>
        <v>'COMMON'</v>
      </c>
      <c r="Z84" s="69" t="s">
        <v>449</v>
      </c>
      <c r="AA84" s="49" t="str">
        <f t="shared" si="8"/>
        <v>'COMMON'</v>
      </c>
      <c r="AB84" s="67"/>
      <c r="AD8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('80001','1','1103','出席','2024/03/30','14:00','','','','','','','','','','0',NULL,'0','0','COMMON',CURRENT_TIMESTAMP,'COMMON','COMMON',CURRENT_TIMESTAMP,'COMMON');</v>
      </c>
      <c r="AE84" s="67"/>
      <c r="AF84" s="67"/>
      <c r="AG84" s="67"/>
    </row>
    <row r="85" spans="1:33" ht="18" customHeight="1">
      <c r="A85" s="67"/>
      <c r="B85" s="49">
        <f t="shared" si="5"/>
        <v>79</v>
      </c>
      <c r="C85" s="73" t="str">
        <f>"'"&amp;プロジェクトデータ!$C$4&amp;"'"</f>
        <v>'80001'</v>
      </c>
      <c r="D85" s="80" t="s">
        <v>491</v>
      </c>
      <c r="E85" s="42" t="str">
        <f>"'"&amp;No.5＿契約者【データ】!E81&amp;"'"</f>
        <v>'1104'</v>
      </c>
      <c r="F85" s="81" t="str">
        <f>"'"&amp;IF(No.5＿契約者【データ】!R81="郵送","郵送",IF(No.5＿契約者【データ】!R81="","","出席"))&amp;"'"</f>
        <v>'出席'</v>
      </c>
      <c r="G85" s="75" t="str">
        <f>"'"&amp;IF(No.5＿契約者【データ】!R81="","",IF(No.5＿契約者【データ】!R81="郵送","",TEXT(No.5＿契約者【データ】!R81,"yyyy/mm/dd")))&amp;"'"</f>
        <v>'2024/03/30'</v>
      </c>
      <c r="H85" s="75" t="str">
        <f>"'"&amp;IF(No.5＿契約者【データ】!S81="","",TEXT(No.5＿契約者【データ】!S81,"hh:mm"))&amp;"'"</f>
        <v>'14:00'</v>
      </c>
      <c r="I85" s="82" t="s">
        <v>494</v>
      </c>
      <c r="J85" s="82" t="s">
        <v>494</v>
      </c>
      <c r="K85" s="82" t="s">
        <v>494</v>
      </c>
      <c r="L85" s="82" t="s">
        <v>494</v>
      </c>
      <c r="M85" s="82" t="s">
        <v>494</v>
      </c>
      <c r="N85" s="82" t="s">
        <v>494</v>
      </c>
      <c r="O85" s="82" t="s">
        <v>494</v>
      </c>
      <c r="P85" s="82" t="s">
        <v>494</v>
      </c>
      <c r="Q85" s="82" t="s">
        <v>494</v>
      </c>
      <c r="R85" s="75" t="s">
        <v>497</v>
      </c>
      <c r="S85" s="42" t="s">
        <v>448</v>
      </c>
      <c r="T85" s="75" t="s">
        <v>497</v>
      </c>
      <c r="U85" s="74" t="s">
        <v>497</v>
      </c>
      <c r="V85" s="49" t="str">
        <f t="shared" si="6"/>
        <v>'COMMON'</v>
      </c>
      <c r="W85" s="69" t="s">
        <v>449</v>
      </c>
      <c r="X85" s="49" t="str">
        <f t="shared" si="7"/>
        <v>'COMMON'</v>
      </c>
      <c r="Y85" s="49" t="str">
        <f t="shared" si="7"/>
        <v>'COMMON'</v>
      </c>
      <c r="Z85" s="69" t="s">
        <v>449</v>
      </c>
      <c r="AA85" s="49" t="str">
        <f t="shared" si="8"/>
        <v>'COMMON'</v>
      </c>
      <c r="AB85" s="67"/>
      <c r="AD85"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('80001','1','1104','出席','2024/03/30','14:00','','','','','','','','','','0',NULL,'0','0','COMMON',CURRENT_TIMESTAMP,'COMMON','COMMON',CURRENT_TIMESTAMP,'COMMON');</v>
      </c>
      <c r="AE85" s="67"/>
      <c r="AF85" s="67"/>
      <c r="AG85" s="67"/>
    </row>
    <row r="86" spans="1:33" ht="18" customHeight="1">
      <c r="A86" s="67"/>
      <c r="B86" s="49">
        <f t="shared" si="5"/>
        <v>80</v>
      </c>
      <c r="C86" s="73" t="str">
        <f>"'"&amp;プロジェクトデータ!$C$4&amp;"'"</f>
        <v>'80001'</v>
      </c>
      <c r="D86" s="80" t="s">
        <v>491</v>
      </c>
      <c r="E86" s="42" t="str">
        <f>"'"&amp;No.5＿契約者【データ】!E82&amp;"'"</f>
        <v>'1105'</v>
      </c>
      <c r="F86" s="81" t="str">
        <f>"'"&amp;IF(No.5＿契約者【データ】!R82="郵送","郵送",IF(No.5＿契約者【データ】!R82="","","出席"))&amp;"'"</f>
        <v>'出席'</v>
      </c>
      <c r="G86" s="75" t="str">
        <f>"'"&amp;IF(No.5＿契約者【データ】!R82="","",IF(No.5＿契約者【データ】!R82="郵送","",TEXT(No.5＿契約者【データ】!R82,"yyyy/mm/dd")))&amp;"'"</f>
        <v>'2024/03/30'</v>
      </c>
      <c r="H86" s="75" t="str">
        <f>"'"&amp;IF(No.5＿契約者【データ】!S82="","",TEXT(No.5＿契約者【データ】!S82,"hh:mm"))&amp;"'"</f>
        <v>'14:00'</v>
      </c>
      <c r="I86" s="82" t="s">
        <v>494</v>
      </c>
      <c r="J86" s="82" t="s">
        <v>494</v>
      </c>
      <c r="K86" s="82" t="s">
        <v>494</v>
      </c>
      <c r="L86" s="82" t="s">
        <v>494</v>
      </c>
      <c r="M86" s="82" t="s">
        <v>494</v>
      </c>
      <c r="N86" s="82" t="s">
        <v>494</v>
      </c>
      <c r="O86" s="82" t="s">
        <v>494</v>
      </c>
      <c r="P86" s="82" t="s">
        <v>494</v>
      </c>
      <c r="Q86" s="82" t="s">
        <v>494</v>
      </c>
      <c r="R86" s="75" t="s">
        <v>497</v>
      </c>
      <c r="S86" s="42" t="s">
        <v>448</v>
      </c>
      <c r="T86" s="75" t="s">
        <v>497</v>
      </c>
      <c r="U86" s="74" t="s">
        <v>497</v>
      </c>
      <c r="V86" s="49" t="str">
        <f t="shared" si="6"/>
        <v>'COMMON'</v>
      </c>
      <c r="W86" s="69" t="s">
        <v>449</v>
      </c>
      <c r="X86" s="49" t="str">
        <f t="shared" si="7"/>
        <v>'COMMON'</v>
      </c>
      <c r="Y86" s="49" t="str">
        <f t="shared" si="7"/>
        <v>'COMMON'</v>
      </c>
      <c r="Z86" s="69" t="s">
        <v>449</v>
      </c>
      <c r="AA86" s="49" t="str">
        <f t="shared" si="8"/>
        <v>'COMMON'</v>
      </c>
      <c r="AB86" s="67"/>
      <c r="AD8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('80001','1','1105','出席','2024/03/30','14:00','','','','','','','','','','0',NULL,'0','0','COMMON',CURRENT_TIMESTAMP,'COMMON','COMMON',CURRENT_TIMESTAMP,'COMMON');</v>
      </c>
      <c r="AE86" s="67"/>
      <c r="AF86" s="67"/>
      <c r="AG86" s="67"/>
    </row>
    <row r="87" spans="1:33" ht="18" customHeight="1">
      <c r="A87" s="67"/>
      <c r="B87" s="49">
        <f t="shared" si="5"/>
        <v>81</v>
      </c>
      <c r="C87" s="73" t="str">
        <f>"'"&amp;プロジェクトデータ!$C$4&amp;"'"</f>
        <v>'80001'</v>
      </c>
      <c r="D87" s="80" t="s">
        <v>491</v>
      </c>
      <c r="E87" s="42" t="str">
        <f>"'"&amp;No.5＿契約者【データ】!E83&amp;"'"</f>
        <v>'1106'</v>
      </c>
      <c r="F87" s="81" t="str">
        <f>"'"&amp;IF(No.5＿契約者【データ】!R83="郵送","郵送",IF(No.5＿契約者【データ】!R83="","","出席"))&amp;"'"</f>
        <v>'出席'</v>
      </c>
      <c r="G87" s="75" t="str">
        <f>"'"&amp;IF(No.5＿契約者【データ】!R83="","",IF(No.5＿契約者【データ】!R83="郵送","",TEXT(No.5＿契約者【データ】!R83,"yyyy/mm/dd")))&amp;"'"</f>
        <v>'2024/03/30'</v>
      </c>
      <c r="H87" s="75" t="str">
        <f>"'"&amp;IF(No.5＿契約者【データ】!S83="","",TEXT(No.5＿契約者【データ】!S83,"hh:mm"))&amp;"'"</f>
        <v>'14:00'</v>
      </c>
      <c r="I87" s="82" t="s">
        <v>494</v>
      </c>
      <c r="J87" s="82" t="s">
        <v>494</v>
      </c>
      <c r="K87" s="82" t="s">
        <v>494</v>
      </c>
      <c r="L87" s="82" t="s">
        <v>494</v>
      </c>
      <c r="M87" s="82" t="s">
        <v>494</v>
      </c>
      <c r="N87" s="82" t="s">
        <v>494</v>
      </c>
      <c r="O87" s="82" t="s">
        <v>494</v>
      </c>
      <c r="P87" s="82" t="s">
        <v>494</v>
      </c>
      <c r="Q87" s="82" t="s">
        <v>494</v>
      </c>
      <c r="R87" s="75" t="s">
        <v>497</v>
      </c>
      <c r="S87" s="42" t="s">
        <v>448</v>
      </c>
      <c r="T87" s="75" t="s">
        <v>497</v>
      </c>
      <c r="U87" s="74" t="s">
        <v>497</v>
      </c>
      <c r="V87" s="49" t="str">
        <f t="shared" si="6"/>
        <v>'COMMON'</v>
      </c>
      <c r="W87" s="69" t="s">
        <v>449</v>
      </c>
      <c r="X87" s="49" t="str">
        <f t="shared" si="7"/>
        <v>'COMMON'</v>
      </c>
      <c r="Y87" s="49" t="str">
        <f t="shared" si="7"/>
        <v>'COMMON'</v>
      </c>
      <c r="Z87" s="69" t="s">
        <v>449</v>
      </c>
      <c r="AA87" s="49" t="str">
        <f t="shared" si="8"/>
        <v>'COMMON'</v>
      </c>
      <c r="AB87" s="67"/>
      <c r="AD8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('80001','1','1106','出席','2024/03/30','14:00','','','','','','','','','','0',NULL,'0','0','COMMON',CURRENT_TIMESTAMP,'COMMON','COMMON',CURRENT_TIMESTAMP,'COMMON');</v>
      </c>
      <c r="AE87" s="67"/>
      <c r="AF87" s="67"/>
      <c r="AG87" s="67"/>
    </row>
    <row r="88" spans="1:33" ht="18" customHeight="1">
      <c r="A88" s="67"/>
      <c r="B88" s="49">
        <f t="shared" si="5"/>
        <v>82</v>
      </c>
      <c r="C88" s="73" t="str">
        <f>"'"&amp;プロジェクトデータ!$C$4&amp;"'"</f>
        <v>'80001'</v>
      </c>
      <c r="D88" s="80" t="s">
        <v>491</v>
      </c>
      <c r="E88" s="42" t="str">
        <f>"'"&amp;No.5＿契約者【データ】!E84&amp;"'"</f>
        <v>'1107'</v>
      </c>
      <c r="F88" s="81" t="str">
        <f>"'"&amp;IF(No.5＿契約者【データ】!R84="郵送","郵送",IF(No.5＿契約者【データ】!R84="","","出席"))&amp;"'"</f>
        <v>'出席'</v>
      </c>
      <c r="G88" s="75" t="str">
        <f>"'"&amp;IF(No.5＿契約者【データ】!R84="","",IF(No.5＿契約者【データ】!R84="郵送","",TEXT(No.5＿契約者【データ】!R84,"yyyy/mm/dd")))&amp;"'"</f>
        <v>'2024/03/31'</v>
      </c>
      <c r="H88" s="75" t="str">
        <f>"'"&amp;IF(No.5＿契約者【データ】!S84="","",TEXT(No.5＿契約者【データ】!S84,"hh:mm"))&amp;"'"</f>
        <v>'14:00'</v>
      </c>
      <c r="I88" s="82" t="s">
        <v>494</v>
      </c>
      <c r="J88" s="82" t="s">
        <v>494</v>
      </c>
      <c r="K88" s="82" t="s">
        <v>494</v>
      </c>
      <c r="L88" s="82" t="s">
        <v>494</v>
      </c>
      <c r="M88" s="82" t="s">
        <v>494</v>
      </c>
      <c r="N88" s="82" t="s">
        <v>494</v>
      </c>
      <c r="O88" s="82" t="s">
        <v>494</v>
      </c>
      <c r="P88" s="82" t="s">
        <v>494</v>
      </c>
      <c r="Q88" s="82" t="s">
        <v>494</v>
      </c>
      <c r="R88" s="75" t="s">
        <v>497</v>
      </c>
      <c r="S88" s="42" t="s">
        <v>448</v>
      </c>
      <c r="T88" s="75" t="s">
        <v>497</v>
      </c>
      <c r="U88" s="74" t="s">
        <v>497</v>
      </c>
      <c r="V88" s="49" t="str">
        <f t="shared" si="6"/>
        <v>'COMMON'</v>
      </c>
      <c r="W88" s="69" t="s">
        <v>449</v>
      </c>
      <c r="X88" s="49" t="str">
        <f t="shared" si="7"/>
        <v>'COMMON'</v>
      </c>
      <c r="Y88" s="49" t="str">
        <f t="shared" si="7"/>
        <v>'COMMON'</v>
      </c>
      <c r="Z88" s="69" t="s">
        <v>449</v>
      </c>
      <c r="AA88" s="49" t="str">
        <f t="shared" si="8"/>
        <v>'COMMON'</v>
      </c>
      <c r="AB88" s="67"/>
      <c r="AD8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('80001','1','1107','出席','2024/03/31','14:00','','','','','','','','','','0',NULL,'0','0','COMMON',CURRENT_TIMESTAMP,'COMMON','COMMON',CURRENT_TIMESTAMP,'COMMON');</v>
      </c>
      <c r="AE88" s="67"/>
      <c r="AF88" s="67"/>
      <c r="AG88" s="67"/>
    </row>
    <row r="89" spans="1:33" ht="18" customHeight="1">
      <c r="A89" s="67"/>
      <c r="B89" s="49">
        <f t="shared" si="5"/>
        <v>83</v>
      </c>
      <c r="C89" s="73" t="str">
        <f>"'"&amp;プロジェクトデータ!$C$4&amp;"'"</f>
        <v>'80001'</v>
      </c>
      <c r="D89" s="80" t="s">
        <v>491</v>
      </c>
      <c r="E89" s="42" t="str">
        <f>"'"&amp;No.5＿契約者【データ】!E85&amp;"'"</f>
        <v>'1108'</v>
      </c>
      <c r="F89" s="81" t="str">
        <f>"'"&amp;IF(No.5＿契約者【データ】!R85="郵送","郵送",IF(No.5＿契約者【データ】!R85="","","出席"))&amp;"'"</f>
        <v>''</v>
      </c>
      <c r="G89" s="75" t="str">
        <f>"'"&amp;IF(No.5＿契約者【データ】!R85="","",IF(No.5＿契約者【データ】!R85="郵送","",TEXT(No.5＿契約者【データ】!R85,"yyyy/mm/dd")))&amp;"'"</f>
        <v>''</v>
      </c>
      <c r="H89" s="75" t="str">
        <f>"'"&amp;IF(No.5＿契約者【データ】!S85="","",TEXT(No.5＿契約者【データ】!S85,"hh:mm"))&amp;"'"</f>
        <v>''</v>
      </c>
      <c r="I89" s="82" t="s">
        <v>494</v>
      </c>
      <c r="J89" s="82" t="s">
        <v>494</v>
      </c>
      <c r="K89" s="82" t="s">
        <v>494</v>
      </c>
      <c r="L89" s="82" t="s">
        <v>494</v>
      </c>
      <c r="M89" s="82" t="s">
        <v>494</v>
      </c>
      <c r="N89" s="82" t="s">
        <v>494</v>
      </c>
      <c r="O89" s="82" t="s">
        <v>494</v>
      </c>
      <c r="P89" s="82" t="s">
        <v>494</v>
      </c>
      <c r="Q89" s="82" t="s">
        <v>494</v>
      </c>
      <c r="R89" s="75" t="s">
        <v>497</v>
      </c>
      <c r="S89" s="42" t="s">
        <v>448</v>
      </c>
      <c r="T89" s="75" t="s">
        <v>497</v>
      </c>
      <c r="U89" s="74" t="s">
        <v>497</v>
      </c>
      <c r="V89" s="49" t="str">
        <f t="shared" si="6"/>
        <v>'COMMON'</v>
      </c>
      <c r="W89" s="69" t="s">
        <v>449</v>
      </c>
      <c r="X89" s="49" t="str">
        <f t="shared" si="7"/>
        <v>'COMMON'</v>
      </c>
      <c r="Y89" s="49" t="str">
        <f t="shared" si="7"/>
        <v>'COMMON'</v>
      </c>
      <c r="Z89" s="69" t="s">
        <v>449</v>
      </c>
      <c r="AA89" s="49" t="str">
        <f t="shared" si="8"/>
        <v>'COMMON'</v>
      </c>
      <c r="AB89" s="67"/>
      <c r="AD89" s="70" t="str">
        <f t="shared" si="9"/>
        <v/>
      </c>
      <c r="AE89" s="67"/>
      <c r="AF89" s="67"/>
      <c r="AG89" s="67"/>
    </row>
    <row r="90" spans="1:33" ht="18" customHeight="1">
      <c r="A90" s="67"/>
      <c r="B90" s="49">
        <f t="shared" si="5"/>
        <v>84</v>
      </c>
      <c r="C90" s="73" t="str">
        <f>"'"&amp;プロジェクトデータ!$C$4&amp;"'"</f>
        <v>'80001'</v>
      </c>
      <c r="D90" s="80" t="s">
        <v>491</v>
      </c>
      <c r="E90" s="42" t="str">
        <f>"'"&amp;No.5＿契約者【データ】!E86&amp;"'"</f>
        <v>'1201'</v>
      </c>
      <c r="F90" s="81" t="str">
        <f>"'"&amp;IF(No.5＿契約者【データ】!R86="郵送","郵送",IF(No.5＿契約者【データ】!R86="","","出席"))&amp;"'"</f>
        <v>'出席'</v>
      </c>
      <c r="G90" s="75" t="str">
        <f>"'"&amp;IF(No.5＿契約者【データ】!R86="","",IF(No.5＿契約者【データ】!R86="郵送","",TEXT(No.5＿契約者【データ】!R86,"yyyy/mm/dd")))&amp;"'"</f>
        <v>'2024/03/31'</v>
      </c>
      <c r="H90" s="75" t="str">
        <f>"'"&amp;IF(No.5＿契約者【データ】!S86="","",TEXT(No.5＿契約者【データ】!S86,"hh:mm"))&amp;"'"</f>
        <v>'14:00'</v>
      </c>
      <c r="I90" s="82" t="s">
        <v>494</v>
      </c>
      <c r="J90" s="82" t="s">
        <v>494</v>
      </c>
      <c r="K90" s="82" t="s">
        <v>494</v>
      </c>
      <c r="L90" s="82" t="s">
        <v>494</v>
      </c>
      <c r="M90" s="82" t="s">
        <v>494</v>
      </c>
      <c r="N90" s="82" t="s">
        <v>494</v>
      </c>
      <c r="O90" s="82" t="s">
        <v>494</v>
      </c>
      <c r="P90" s="82" t="s">
        <v>494</v>
      </c>
      <c r="Q90" s="82" t="s">
        <v>494</v>
      </c>
      <c r="R90" s="75" t="s">
        <v>497</v>
      </c>
      <c r="S90" s="42" t="s">
        <v>448</v>
      </c>
      <c r="T90" s="75" t="s">
        <v>497</v>
      </c>
      <c r="U90" s="74" t="s">
        <v>497</v>
      </c>
      <c r="V90" s="49" t="str">
        <f t="shared" si="6"/>
        <v>'COMMON'</v>
      </c>
      <c r="W90" s="69" t="s">
        <v>449</v>
      </c>
      <c r="X90" s="49" t="str">
        <f t="shared" si="7"/>
        <v>'COMMON'</v>
      </c>
      <c r="Y90" s="49" t="str">
        <f t="shared" si="7"/>
        <v>'COMMON'</v>
      </c>
      <c r="Z90" s="69" t="s">
        <v>449</v>
      </c>
      <c r="AA90" s="49" t="str">
        <f t="shared" si="8"/>
        <v>'COMMON'</v>
      </c>
      <c r="AB90" s="67"/>
      <c r="AD9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('80001','1','1201','出席','2024/03/31','14:00','','','','','','','','','','0',NULL,'0','0','COMMON',CURRENT_TIMESTAMP,'COMMON','COMMON',CURRENT_TIMESTAMP,'COMMON');</v>
      </c>
      <c r="AE90" s="67"/>
      <c r="AF90" s="67"/>
      <c r="AG90" s="67"/>
    </row>
    <row r="91" spans="1:33" ht="18" customHeight="1">
      <c r="A91" s="67"/>
      <c r="B91" s="49">
        <f t="shared" si="5"/>
        <v>85</v>
      </c>
      <c r="C91" s="73" t="str">
        <f>"'"&amp;プロジェクトデータ!$C$4&amp;"'"</f>
        <v>'80001'</v>
      </c>
      <c r="D91" s="80" t="s">
        <v>491</v>
      </c>
      <c r="E91" s="42" t="str">
        <f>"'"&amp;No.5＿契約者【データ】!E87&amp;"'"</f>
        <v>'1202'</v>
      </c>
      <c r="F91" s="81" t="str">
        <f>"'"&amp;IF(No.5＿契約者【データ】!R87="郵送","郵送",IF(No.5＿契約者【データ】!R87="","","出席"))&amp;"'"</f>
        <v>'出席'</v>
      </c>
      <c r="G91" s="75" t="str">
        <f>"'"&amp;IF(No.5＿契約者【データ】!R87="","",IF(No.5＿契約者【データ】!R87="郵送","",TEXT(No.5＿契約者【データ】!R87,"yyyy/mm/dd")))&amp;"'"</f>
        <v>'2024/03/31'</v>
      </c>
      <c r="H91" s="75" t="str">
        <f>"'"&amp;IF(No.5＿契約者【データ】!S87="","",TEXT(No.5＿契約者【データ】!S87,"hh:mm"))&amp;"'"</f>
        <v>'14:00'</v>
      </c>
      <c r="I91" s="82" t="s">
        <v>494</v>
      </c>
      <c r="J91" s="82" t="s">
        <v>494</v>
      </c>
      <c r="K91" s="82" t="s">
        <v>494</v>
      </c>
      <c r="L91" s="82" t="s">
        <v>494</v>
      </c>
      <c r="M91" s="82" t="s">
        <v>494</v>
      </c>
      <c r="N91" s="82" t="s">
        <v>494</v>
      </c>
      <c r="O91" s="82" t="s">
        <v>494</v>
      </c>
      <c r="P91" s="82" t="s">
        <v>494</v>
      </c>
      <c r="Q91" s="82" t="s">
        <v>494</v>
      </c>
      <c r="R91" s="75" t="s">
        <v>497</v>
      </c>
      <c r="S91" s="42" t="s">
        <v>448</v>
      </c>
      <c r="T91" s="75" t="s">
        <v>497</v>
      </c>
      <c r="U91" s="74" t="s">
        <v>497</v>
      </c>
      <c r="V91" s="49" t="str">
        <f t="shared" si="6"/>
        <v>'COMMON'</v>
      </c>
      <c r="W91" s="69" t="s">
        <v>449</v>
      </c>
      <c r="X91" s="49" t="str">
        <f t="shared" si="7"/>
        <v>'COMMON'</v>
      </c>
      <c r="Y91" s="49" t="str">
        <f t="shared" si="7"/>
        <v>'COMMON'</v>
      </c>
      <c r="Z91" s="69" t="s">
        <v>449</v>
      </c>
      <c r="AA91" s="49" t="str">
        <f t="shared" si="8"/>
        <v>'COMMON'</v>
      </c>
      <c r="AB91" s="67"/>
      <c r="AD91"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('80001','1','1202','出席','2024/03/31','14:00','','','','','','','','','','0',NULL,'0','0','COMMON',CURRENT_TIMESTAMP,'COMMON','COMMON',CURRENT_TIMESTAMP,'COMMON');</v>
      </c>
      <c r="AE91" s="67"/>
      <c r="AF91" s="67"/>
      <c r="AG91" s="67"/>
    </row>
    <row r="92" spans="1:33" ht="18" customHeight="1">
      <c r="A92" s="67"/>
      <c r="B92" s="49">
        <f t="shared" si="5"/>
        <v>86</v>
      </c>
      <c r="C92" s="73" t="str">
        <f>"'"&amp;プロジェクトデータ!$C$4&amp;"'"</f>
        <v>'80001'</v>
      </c>
      <c r="D92" s="80" t="s">
        <v>491</v>
      </c>
      <c r="E92" s="42" t="str">
        <f>"'"&amp;No.5＿契約者【データ】!E88&amp;"'"</f>
        <v>'1203'</v>
      </c>
      <c r="F92" s="81" t="str">
        <f>"'"&amp;IF(No.5＿契約者【データ】!R88="郵送","郵送",IF(No.5＿契約者【データ】!R88="","","出席"))&amp;"'"</f>
        <v>'出席'</v>
      </c>
      <c r="G92" s="75" t="str">
        <f>"'"&amp;IF(No.5＿契約者【データ】!R88="","",IF(No.5＿契約者【データ】!R88="郵送","",TEXT(No.5＿契約者【データ】!R88,"yyyy/mm/dd")))&amp;"'"</f>
        <v>'2024/03/31'</v>
      </c>
      <c r="H92" s="75" t="str">
        <f>"'"&amp;IF(No.5＿契約者【データ】!S88="","",TEXT(No.5＿契約者【データ】!S88,"hh:mm"))&amp;"'"</f>
        <v>'14:00'</v>
      </c>
      <c r="I92" s="82" t="s">
        <v>494</v>
      </c>
      <c r="J92" s="82" t="s">
        <v>494</v>
      </c>
      <c r="K92" s="82" t="s">
        <v>494</v>
      </c>
      <c r="L92" s="82" t="s">
        <v>494</v>
      </c>
      <c r="M92" s="82" t="s">
        <v>494</v>
      </c>
      <c r="N92" s="82" t="s">
        <v>494</v>
      </c>
      <c r="O92" s="82" t="s">
        <v>494</v>
      </c>
      <c r="P92" s="82" t="s">
        <v>494</v>
      </c>
      <c r="Q92" s="82" t="s">
        <v>494</v>
      </c>
      <c r="R92" s="75" t="s">
        <v>497</v>
      </c>
      <c r="S92" s="42" t="s">
        <v>448</v>
      </c>
      <c r="T92" s="75" t="s">
        <v>497</v>
      </c>
      <c r="U92" s="74" t="s">
        <v>497</v>
      </c>
      <c r="V92" s="49" t="str">
        <f t="shared" si="6"/>
        <v>'COMMON'</v>
      </c>
      <c r="W92" s="69" t="s">
        <v>449</v>
      </c>
      <c r="X92" s="49" t="str">
        <f t="shared" si="7"/>
        <v>'COMMON'</v>
      </c>
      <c r="Y92" s="49" t="str">
        <f t="shared" si="7"/>
        <v>'COMMON'</v>
      </c>
      <c r="Z92" s="69" t="s">
        <v>449</v>
      </c>
      <c r="AA92" s="49" t="str">
        <f t="shared" si="8"/>
        <v>'COMMON'</v>
      </c>
      <c r="AB92" s="67"/>
      <c r="AD9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('80001','1','1203','出席','2024/03/31','14:00','','','','','','','','','','0',NULL,'0','0','COMMON',CURRENT_TIMESTAMP,'COMMON','COMMON',CURRENT_TIMESTAMP,'COMMON');</v>
      </c>
      <c r="AE92" s="67"/>
      <c r="AF92" s="67"/>
      <c r="AG92" s="67"/>
    </row>
    <row r="93" spans="1:33" ht="18" customHeight="1">
      <c r="A93" s="67"/>
      <c r="B93" s="49">
        <f t="shared" si="5"/>
        <v>87</v>
      </c>
      <c r="C93" s="73" t="str">
        <f>"'"&amp;プロジェクトデータ!$C$4&amp;"'"</f>
        <v>'80001'</v>
      </c>
      <c r="D93" s="80" t="s">
        <v>491</v>
      </c>
      <c r="E93" s="42" t="str">
        <f>"'"&amp;No.5＿契約者【データ】!E89&amp;"'"</f>
        <v>'1204'</v>
      </c>
      <c r="F93" s="81" t="str">
        <f>"'"&amp;IF(No.5＿契約者【データ】!R89="郵送","郵送",IF(No.5＿契約者【データ】!R89="","","出席"))&amp;"'"</f>
        <v>'出席'</v>
      </c>
      <c r="G93" s="75" t="str">
        <f>"'"&amp;IF(No.5＿契約者【データ】!R89="","",IF(No.5＿契約者【データ】!R89="郵送","",TEXT(No.5＿契約者【データ】!R89,"yyyy/mm/dd")))&amp;"'"</f>
        <v>'2024/03/31'</v>
      </c>
      <c r="H93" s="75" t="str">
        <f>"'"&amp;IF(No.5＿契約者【データ】!S89="","",TEXT(No.5＿契約者【データ】!S89,"hh:mm"))&amp;"'"</f>
        <v>'14:00'</v>
      </c>
      <c r="I93" s="82" t="s">
        <v>494</v>
      </c>
      <c r="J93" s="82" t="s">
        <v>494</v>
      </c>
      <c r="K93" s="82" t="s">
        <v>494</v>
      </c>
      <c r="L93" s="82" t="s">
        <v>494</v>
      </c>
      <c r="M93" s="82" t="s">
        <v>494</v>
      </c>
      <c r="N93" s="82" t="s">
        <v>494</v>
      </c>
      <c r="O93" s="82" t="s">
        <v>494</v>
      </c>
      <c r="P93" s="82" t="s">
        <v>494</v>
      </c>
      <c r="Q93" s="82" t="s">
        <v>494</v>
      </c>
      <c r="R93" s="75" t="s">
        <v>497</v>
      </c>
      <c r="S93" s="42" t="s">
        <v>448</v>
      </c>
      <c r="T93" s="75" t="s">
        <v>497</v>
      </c>
      <c r="U93" s="74" t="s">
        <v>497</v>
      </c>
      <c r="V93" s="49" t="str">
        <f t="shared" si="6"/>
        <v>'COMMON'</v>
      </c>
      <c r="W93" s="69" t="s">
        <v>449</v>
      </c>
      <c r="X93" s="49" t="str">
        <f t="shared" si="7"/>
        <v>'COMMON'</v>
      </c>
      <c r="Y93" s="49" t="str">
        <f t="shared" si="7"/>
        <v>'COMMON'</v>
      </c>
      <c r="Z93" s="69" t="s">
        <v>449</v>
      </c>
      <c r="AA93" s="49" t="str">
        <f t="shared" si="8"/>
        <v>'COMMON'</v>
      </c>
      <c r="AB93" s="67"/>
      <c r="AD9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('80001','1','1204','出席','2024/03/31','14:00','','','','','','','','','','0',NULL,'0','0','COMMON',CURRENT_TIMESTAMP,'COMMON','COMMON',CURRENT_TIMESTAMP,'COMMON');</v>
      </c>
      <c r="AE93" s="67"/>
      <c r="AF93" s="67"/>
      <c r="AG93" s="67"/>
    </row>
    <row r="94" spans="1:33" ht="18" customHeight="1">
      <c r="A94" s="67"/>
      <c r="B94" s="49">
        <f t="shared" si="5"/>
        <v>88</v>
      </c>
      <c r="C94" s="73" t="str">
        <f>"'"&amp;プロジェクトデータ!$C$4&amp;"'"</f>
        <v>'80001'</v>
      </c>
      <c r="D94" s="80" t="s">
        <v>491</v>
      </c>
      <c r="E94" s="42" t="str">
        <f>"'"&amp;No.5＿契約者【データ】!E90&amp;"'"</f>
        <v>'1205'</v>
      </c>
      <c r="F94" s="81" t="str">
        <f>"'"&amp;IF(No.5＿契約者【データ】!R90="郵送","郵送",IF(No.5＿契約者【データ】!R90="","","出席"))&amp;"'"</f>
        <v>'出席'</v>
      </c>
      <c r="G94" s="75" t="str">
        <f>"'"&amp;IF(No.5＿契約者【データ】!R90="","",IF(No.5＿契約者【データ】!R90="郵送","",TEXT(No.5＿契約者【データ】!R90,"yyyy/mm/dd")))&amp;"'"</f>
        <v>'2024/03/31'</v>
      </c>
      <c r="H94" s="75" t="str">
        <f>"'"&amp;IF(No.5＿契約者【データ】!S90="","",TEXT(No.5＿契約者【データ】!S90,"hh:mm"))&amp;"'"</f>
        <v>'14:00'</v>
      </c>
      <c r="I94" s="82" t="s">
        <v>494</v>
      </c>
      <c r="J94" s="82" t="s">
        <v>494</v>
      </c>
      <c r="K94" s="82" t="s">
        <v>494</v>
      </c>
      <c r="L94" s="82" t="s">
        <v>494</v>
      </c>
      <c r="M94" s="82" t="s">
        <v>494</v>
      </c>
      <c r="N94" s="82" t="s">
        <v>494</v>
      </c>
      <c r="O94" s="82" t="s">
        <v>494</v>
      </c>
      <c r="P94" s="82" t="s">
        <v>494</v>
      </c>
      <c r="Q94" s="82" t="s">
        <v>494</v>
      </c>
      <c r="R94" s="75" t="s">
        <v>497</v>
      </c>
      <c r="S94" s="42" t="s">
        <v>448</v>
      </c>
      <c r="T94" s="75" t="s">
        <v>497</v>
      </c>
      <c r="U94" s="74" t="s">
        <v>497</v>
      </c>
      <c r="V94" s="49" t="str">
        <f t="shared" si="6"/>
        <v>'COMMON'</v>
      </c>
      <c r="W94" s="69" t="s">
        <v>449</v>
      </c>
      <c r="X94" s="49" t="str">
        <f t="shared" si="7"/>
        <v>'COMMON'</v>
      </c>
      <c r="Y94" s="49" t="str">
        <f t="shared" si="7"/>
        <v>'COMMON'</v>
      </c>
      <c r="Z94" s="69" t="s">
        <v>449</v>
      </c>
      <c r="AA94" s="49" t="str">
        <f t="shared" si="8"/>
        <v>'COMMON'</v>
      </c>
      <c r="AB94" s="67"/>
      <c r="AD9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('80001','1','1205','出席','2024/03/31','14:00','','','','','','','','','','0',NULL,'0','0','COMMON',CURRENT_TIMESTAMP,'COMMON','COMMON',CURRENT_TIMESTAMP,'COMMON');</v>
      </c>
      <c r="AE94" s="67"/>
      <c r="AF94" s="67"/>
      <c r="AG94" s="67"/>
    </row>
    <row r="95" spans="1:33" ht="18" customHeight="1">
      <c r="A95" s="67"/>
      <c r="B95" s="49">
        <f t="shared" si="5"/>
        <v>89</v>
      </c>
      <c r="C95" s="73" t="str">
        <f>"'"&amp;プロジェクトデータ!$C$4&amp;"'"</f>
        <v>'80001'</v>
      </c>
      <c r="D95" s="80" t="s">
        <v>491</v>
      </c>
      <c r="E95" s="42" t="str">
        <f>"'"&amp;No.5＿契約者【データ】!E91&amp;"'"</f>
        <v>'1206'</v>
      </c>
      <c r="F95" s="81" t="str">
        <f>"'"&amp;IF(No.5＿契約者【データ】!R91="郵送","郵送",IF(No.5＿契約者【データ】!R91="","","出席"))&amp;"'"</f>
        <v>'出席'</v>
      </c>
      <c r="G95" s="75" t="str">
        <f>"'"&amp;IF(No.5＿契約者【データ】!R91="","",IF(No.5＿契約者【データ】!R91="郵送","",TEXT(No.5＿契約者【データ】!R91,"yyyy/mm/dd")))&amp;"'"</f>
        <v>'2024/03/31'</v>
      </c>
      <c r="H95" s="75" t="str">
        <f>"'"&amp;IF(No.5＿契約者【データ】!S91="","",TEXT(No.5＿契約者【データ】!S91,"hh:mm"))&amp;"'"</f>
        <v>'14:00'</v>
      </c>
      <c r="I95" s="82" t="s">
        <v>494</v>
      </c>
      <c r="J95" s="82" t="s">
        <v>494</v>
      </c>
      <c r="K95" s="82" t="s">
        <v>494</v>
      </c>
      <c r="L95" s="82" t="s">
        <v>494</v>
      </c>
      <c r="M95" s="82" t="s">
        <v>494</v>
      </c>
      <c r="N95" s="82" t="s">
        <v>494</v>
      </c>
      <c r="O95" s="82" t="s">
        <v>494</v>
      </c>
      <c r="P95" s="82" t="s">
        <v>494</v>
      </c>
      <c r="Q95" s="82" t="s">
        <v>494</v>
      </c>
      <c r="R95" s="75" t="s">
        <v>497</v>
      </c>
      <c r="S95" s="42" t="s">
        <v>448</v>
      </c>
      <c r="T95" s="75" t="s">
        <v>497</v>
      </c>
      <c r="U95" s="74" t="s">
        <v>497</v>
      </c>
      <c r="V95" s="49" t="str">
        <f t="shared" si="6"/>
        <v>'COMMON'</v>
      </c>
      <c r="W95" s="69" t="s">
        <v>449</v>
      </c>
      <c r="X95" s="49" t="str">
        <f t="shared" si="7"/>
        <v>'COMMON'</v>
      </c>
      <c r="Y95" s="49" t="str">
        <f t="shared" si="7"/>
        <v>'COMMON'</v>
      </c>
      <c r="Z95" s="69" t="s">
        <v>449</v>
      </c>
      <c r="AA95" s="49" t="str">
        <f t="shared" si="8"/>
        <v>'COMMON'</v>
      </c>
      <c r="AB95" s="67"/>
      <c r="AD95"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('80001','1','1206','出席','2024/03/31','14:00','','','','','','','','','','0',NULL,'0','0','COMMON',CURRENT_TIMESTAMP,'COMMON','COMMON',CURRENT_TIMESTAMP,'COMMON');</v>
      </c>
      <c r="AE95" s="67"/>
      <c r="AF95" s="67"/>
      <c r="AG95" s="67"/>
    </row>
    <row r="96" spans="1:33" ht="18" customHeight="1">
      <c r="A96" s="67"/>
      <c r="B96" s="49">
        <f t="shared" si="5"/>
        <v>90</v>
      </c>
      <c r="C96" s="73" t="str">
        <f>"'"&amp;プロジェクトデータ!$C$4&amp;"'"</f>
        <v>'80001'</v>
      </c>
      <c r="D96" s="80" t="s">
        <v>491</v>
      </c>
      <c r="E96" s="42" t="str">
        <f>"'"&amp;No.5＿契約者【データ】!E92&amp;"'"</f>
        <v>'1207'</v>
      </c>
      <c r="F96" s="81" t="str">
        <f>"'"&amp;IF(No.5＿契約者【データ】!R92="郵送","郵送",IF(No.5＿契約者【データ】!R92="","","出席"))&amp;"'"</f>
        <v>'出席'</v>
      </c>
      <c r="G96" s="75" t="str">
        <f>"'"&amp;IF(No.5＿契約者【データ】!R92="","",IF(No.5＿契約者【データ】!R92="郵送","",TEXT(No.5＿契約者【データ】!R92,"yyyy/mm/dd")))&amp;"'"</f>
        <v>'2024/03/31'</v>
      </c>
      <c r="H96" s="75" t="str">
        <f>"'"&amp;IF(No.5＿契約者【データ】!S92="","",TEXT(No.5＿契約者【データ】!S92,"hh:mm"))&amp;"'"</f>
        <v>'14:00'</v>
      </c>
      <c r="I96" s="82" t="s">
        <v>494</v>
      </c>
      <c r="J96" s="82" t="s">
        <v>494</v>
      </c>
      <c r="K96" s="82" t="s">
        <v>494</v>
      </c>
      <c r="L96" s="82" t="s">
        <v>494</v>
      </c>
      <c r="M96" s="82" t="s">
        <v>494</v>
      </c>
      <c r="N96" s="82" t="s">
        <v>494</v>
      </c>
      <c r="O96" s="82" t="s">
        <v>494</v>
      </c>
      <c r="P96" s="82" t="s">
        <v>494</v>
      </c>
      <c r="Q96" s="82" t="s">
        <v>494</v>
      </c>
      <c r="R96" s="75" t="s">
        <v>497</v>
      </c>
      <c r="S96" s="42" t="s">
        <v>448</v>
      </c>
      <c r="T96" s="75" t="s">
        <v>497</v>
      </c>
      <c r="U96" s="74" t="s">
        <v>497</v>
      </c>
      <c r="V96" s="49" t="str">
        <f t="shared" si="6"/>
        <v>'COMMON'</v>
      </c>
      <c r="W96" s="69" t="s">
        <v>449</v>
      </c>
      <c r="X96" s="49" t="str">
        <f t="shared" si="7"/>
        <v>'COMMON'</v>
      </c>
      <c r="Y96" s="49" t="str">
        <f t="shared" si="7"/>
        <v>'COMMON'</v>
      </c>
      <c r="Z96" s="69" t="s">
        <v>449</v>
      </c>
      <c r="AA96" s="49" t="str">
        <f t="shared" si="8"/>
        <v>'COMMON'</v>
      </c>
      <c r="AB96" s="67"/>
      <c r="AD9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('80001','1','1207','出席','2024/03/31','14:00','','','','','','','','','','0',NULL,'0','0','COMMON',CURRENT_TIMESTAMP,'COMMON','COMMON',CURRENT_TIMESTAMP,'COMMON');</v>
      </c>
      <c r="AE96" s="67"/>
      <c r="AF96" s="67"/>
      <c r="AG96" s="67"/>
    </row>
    <row r="97" spans="1:33" ht="18" customHeight="1">
      <c r="A97" s="67"/>
      <c r="B97" s="49">
        <f t="shared" si="5"/>
        <v>91</v>
      </c>
      <c r="C97" s="73" t="str">
        <f>"'"&amp;プロジェクトデータ!$C$4&amp;"'"</f>
        <v>'80001'</v>
      </c>
      <c r="D97" s="80" t="s">
        <v>491</v>
      </c>
      <c r="E97" s="42" t="str">
        <f>"'"&amp;No.5＿契約者【データ】!E93&amp;"'"</f>
        <v>'1208'</v>
      </c>
      <c r="F97" s="81" t="str">
        <f>"'"&amp;IF(No.5＿契約者【データ】!R93="郵送","郵送",IF(No.5＿契約者【データ】!R93="","","出席"))&amp;"'"</f>
        <v>'出席'</v>
      </c>
      <c r="G97" s="75" t="str">
        <f>"'"&amp;IF(No.5＿契約者【データ】!R93="","",IF(No.5＿契約者【データ】!R93="郵送","",TEXT(No.5＿契約者【データ】!R93,"yyyy/mm/dd")))&amp;"'"</f>
        <v>'2024/03/31'</v>
      </c>
      <c r="H97" s="75" t="str">
        <f>"'"&amp;IF(No.5＿契約者【データ】!S93="","",TEXT(No.5＿契約者【データ】!S93,"hh:mm"))&amp;"'"</f>
        <v>'14:00'</v>
      </c>
      <c r="I97" s="82" t="s">
        <v>494</v>
      </c>
      <c r="J97" s="82" t="s">
        <v>494</v>
      </c>
      <c r="K97" s="82" t="s">
        <v>494</v>
      </c>
      <c r="L97" s="82" t="s">
        <v>494</v>
      </c>
      <c r="M97" s="82" t="s">
        <v>494</v>
      </c>
      <c r="N97" s="82" t="s">
        <v>494</v>
      </c>
      <c r="O97" s="82" t="s">
        <v>494</v>
      </c>
      <c r="P97" s="82" t="s">
        <v>494</v>
      </c>
      <c r="Q97" s="82" t="s">
        <v>494</v>
      </c>
      <c r="R97" s="75" t="s">
        <v>497</v>
      </c>
      <c r="S97" s="42" t="s">
        <v>448</v>
      </c>
      <c r="T97" s="75" t="s">
        <v>497</v>
      </c>
      <c r="U97" s="74" t="s">
        <v>497</v>
      </c>
      <c r="V97" s="49" t="str">
        <f t="shared" si="6"/>
        <v>'COMMON'</v>
      </c>
      <c r="W97" s="69" t="s">
        <v>449</v>
      </c>
      <c r="X97" s="49" t="str">
        <f t="shared" si="7"/>
        <v>'COMMON'</v>
      </c>
      <c r="Y97" s="49" t="str">
        <f t="shared" si="7"/>
        <v>'COMMON'</v>
      </c>
      <c r="Z97" s="69" t="s">
        <v>449</v>
      </c>
      <c r="AA97" s="49" t="str">
        <f t="shared" si="8"/>
        <v>'COMMON'</v>
      </c>
      <c r="AB97" s="67"/>
      <c r="AD9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('80001','1','1208','出席','2024/03/31','14:00','','','','','','','','','','0',NULL,'0','0','COMMON',CURRENT_TIMESTAMP,'COMMON','COMMON',CURRENT_TIMESTAMP,'COMMON');</v>
      </c>
      <c r="AE97" s="67"/>
      <c r="AF97" s="67"/>
      <c r="AG97" s="67"/>
    </row>
    <row r="98" spans="1:33" ht="18" customHeight="1">
      <c r="A98" s="67"/>
      <c r="B98" s="49">
        <f t="shared" si="5"/>
        <v>92</v>
      </c>
      <c r="C98" s="73" t="str">
        <f>"'"&amp;プロジェクトデータ!$C$4&amp;"'"</f>
        <v>'80001'</v>
      </c>
      <c r="D98" s="80" t="s">
        <v>491</v>
      </c>
      <c r="E98" s="42" t="str">
        <f>"'"&amp;No.5＿契約者【データ】!E94&amp;"'"</f>
        <v>'1301'</v>
      </c>
      <c r="F98" s="81" t="str">
        <f>"'"&amp;IF(No.5＿契約者【データ】!R94="郵送","郵送",IF(No.5＿契約者【データ】!R94="","","出席"))&amp;"'"</f>
        <v>'出席'</v>
      </c>
      <c r="G98" s="75" t="str">
        <f>"'"&amp;IF(No.5＿契約者【データ】!R94="","",IF(No.5＿契約者【データ】!R94="郵送","",TEXT(No.5＿契約者【データ】!R94,"yyyy/mm/dd")))&amp;"'"</f>
        <v>'2024/03/31'</v>
      </c>
      <c r="H98" s="75" t="str">
        <f>"'"&amp;IF(No.5＿契約者【データ】!S94="","",TEXT(No.5＿契約者【データ】!S94,"hh:mm"))&amp;"'"</f>
        <v>'14:00'</v>
      </c>
      <c r="I98" s="82" t="s">
        <v>494</v>
      </c>
      <c r="J98" s="82" t="s">
        <v>494</v>
      </c>
      <c r="K98" s="82" t="s">
        <v>494</v>
      </c>
      <c r="L98" s="82" t="s">
        <v>494</v>
      </c>
      <c r="M98" s="82" t="s">
        <v>494</v>
      </c>
      <c r="N98" s="82" t="s">
        <v>494</v>
      </c>
      <c r="O98" s="82" t="s">
        <v>494</v>
      </c>
      <c r="P98" s="82" t="s">
        <v>494</v>
      </c>
      <c r="Q98" s="82" t="s">
        <v>494</v>
      </c>
      <c r="R98" s="75" t="s">
        <v>497</v>
      </c>
      <c r="S98" s="42" t="s">
        <v>448</v>
      </c>
      <c r="T98" s="75" t="s">
        <v>497</v>
      </c>
      <c r="U98" s="74" t="s">
        <v>497</v>
      </c>
      <c r="V98" s="49" t="str">
        <f t="shared" si="6"/>
        <v>'COMMON'</v>
      </c>
      <c r="W98" s="69" t="s">
        <v>449</v>
      </c>
      <c r="X98" s="49" t="str">
        <f t="shared" si="7"/>
        <v>'COMMON'</v>
      </c>
      <c r="Y98" s="49" t="str">
        <f t="shared" si="7"/>
        <v>'COMMON'</v>
      </c>
      <c r="Z98" s="69" t="s">
        <v>449</v>
      </c>
      <c r="AA98" s="49" t="str">
        <f t="shared" si="8"/>
        <v>'COMMON'</v>
      </c>
      <c r="AB98" s="67"/>
      <c r="AD9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('80001','1','1301','出席','2024/03/31','14:00','','','','','','','','','','0',NULL,'0','0','COMMON',CURRENT_TIMESTAMP,'COMMON','COMMON',CURRENT_TIMESTAMP,'COMMON');</v>
      </c>
      <c r="AE98" s="67"/>
      <c r="AF98" s="67"/>
      <c r="AG98" s="67"/>
    </row>
    <row r="99" spans="1:33" ht="18" customHeight="1">
      <c r="A99" s="67"/>
      <c r="B99" s="49">
        <f t="shared" si="5"/>
        <v>93</v>
      </c>
      <c r="C99" s="73" t="str">
        <f>"'"&amp;プロジェクトデータ!$C$4&amp;"'"</f>
        <v>'80001'</v>
      </c>
      <c r="D99" s="80" t="s">
        <v>491</v>
      </c>
      <c r="E99" s="42" t="str">
        <f>"'"&amp;No.5＿契約者【データ】!E95&amp;"'"</f>
        <v>'1302'</v>
      </c>
      <c r="F99" s="81" t="str">
        <f>"'"&amp;IF(No.5＿契約者【データ】!R95="郵送","郵送",IF(No.5＿契約者【データ】!R95="","","出席"))&amp;"'"</f>
        <v>'出席'</v>
      </c>
      <c r="G99" s="75" t="str">
        <f>"'"&amp;IF(No.5＿契約者【データ】!R95="","",IF(No.5＿契約者【データ】!R95="郵送","",TEXT(No.5＿契約者【データ】!R95,"yyyy/mm/dd")))&amp;"'"</f>
        <v>'2024/03/31'</v>
      </c>
      <c r="H99" s="75" t="str">
        <f>"'"&amp;IF(No.5＿契約者【データ】!S95="","",TEXT(No.5＿契約者【データ】!S95,"hh:mm"))&amp;"'"</f>
        <v>'14:00'</v>
      </c>
      <c r="I99" s="82" t="s">
        <v>494</v>
      </c>
      <c r="J99" s="82" t="s">
        <v>494</v>
      </c>
      <c r="K99" s="82" t="s">
        <v>494</v>
      </c>
      <c r="L99" s="82" t="s">
        <v>494</v>
      </c>
      <c r="M99" s="82" t="s">
        <v>494</v>
      </c>
      <c r="N99" s="82" t="s">
        <v>494</v>
      </c>
      <c r="O99" s="82" t="s">
        <v>494</v>
      </c>
      <c r="P99" s="82" t="s">
        <v>494</v>
      </c>
      <c r="Q99" s="82" t="s">
        <v>494</v>
      </c>
      <c r="R99" s="75" t="s">
        <v>497</v>
      </c>
      <c r="S99" s="42" t="s">
        <v>448</v>
      </c>
      <c r="T99" s="75" t="s">
        <v>497</v>
      </c>
      <c r="U99" s="74" t="s">
        <v>497</v>
      </c>
      <c r="V99" s="49" t="str">
        <f t="shared" si="6"/>
        <v>'COMMON'</v>
      </c>
      <c r="W99" s="69" t="s">
        <v>449</v>
      </c>
      <c r="X99" s="49" t="str">
        <f t="shared" si="7"/>
        <v>'COMMON'</v>
      </c>
      <c r="Y99" s="49" t="str">
        <f t="shared" si="7"/>
        <v>'COMMON'</v>
      </c>
      <c r="Z99" s="69" t="s">
        <v>449</v>
      </c>
      <c r="AA99" s="49" t="str">
        <f t="shared" si="8"/>
        <v>'COMMON'</v>
      </c>
      <c r="AB99" s="67"/>
      <c r="AD99"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('80001','1','1302','出席','2024/03/31','14:00','','','','','','','','','','0',NULL,'0','0','COMMON',CURRENT_TIMESTAMP,'COMMON','COMMON',CURRENT_TIMESTAMP,'COMMON');</v>
      </c>
      <c r="AE99" s="67"/>
      <c r="AF99" s="67"/>
      <c r="AG99" s="67"/>
    </row>
    <row r="100" spans="1:33" ht="18" customHeight="1">
      <c r="A100" s="67"/>
      <c r="B100" s="49">
        <f t="shared" si="5"/>
        <v>94</v>
      </c>
      <c r="C100" s="73" t="str">
        <f>"'"&amp;プロジェクトデータ!$C$4&amp;"'"</f>
        <v>'80001'</v>
      </c>
      <c r="D100" s="80" t="s">
        <v>491</v>
      </c>
      <c r="E100" s="42" t="str">
        <f>"'"&amp;No.5＿契約者【データ】!E96&amp;"'"</f>
        <v>'1303'</v>
      </c>
      <c r="F100" s="81" t="str">
        <f>"'"&amp;IF(No.5＿契約者【データ】!R96="郵送","郵送",IF(No.5＿契約者【データ】!R96="","","出席"))&amp;"'"</f>
        <v>'出席'</v>
      </c>
      <c r="G100" s="75" t="str">
        <f>"'"&amp;IF(No.5＿契約者【データ】!R96="","",IF(No.5＿契約者【データ】!R96="郵送","",TEXT(No.5＿契約者【データ】!R96,"yyyy/mm/dd")))&amp;"'"</f>
        <v>'2024/03/31'</v>
      </c>
      <c r="H100" s="75" t="str">
        <f>"'"&amp;IF(No.5＿契約者【データ】!S96="","",TEXT(No.5＿契約者【データ】!S96,"hh:mm"))&amp;"'"</f>
        <v>'14:00'</v>
      </c>
      <c r="I100" s="82" t="s">
        <v>494</v>
      </c>
      <c r="J100" s="82" t="s">
        <v>494</v>
      </c>
      <c r="K100" s="82" t="s">
        <v>494</v>
      </c>
      <c r="L100" s="82" t="s">
        <v>494</v>
      </c>
      <c r="M100" s="82" t="s">
        <v>494</v>
      </c>
      <c r="N100" s="82" t="s">
        <v>494</v>
      </c>
      <c r="O100" s="82" t="s">
        <v>494</v>
      </c>
      <c r="P100" s="82" t="s">
        <v>494</v>
      </c>
      <c r="Q100" s="82" t="s">
        <v>494</v>
      </c>
      <c r="R100" s="75" t="s">
        <v>497</v>
      </c>
      <c r="S100" s="42" t="s">
        <v>448</v>
      </c>
      <c r="T100" s="75" t="s">
        <v>497</v>
      </c>
      <c r="U100" s="74" t="s">
        <v>497</v>
      </c>
      <c r="V100" s="49" t="str">
        <f t="shared" si="6"/>
        <v>'COMMON'</v>
      </c>
      <c r="W100" s="69" t="s">
        <v>449</v>
      </c>
      <c r="X100" s="49" t="str">
        <f t="shared" si="7"/>
        <v>'COMMON'</v>
      </c>
      <c r="Y100" s="49" t="str">
        <f t="shared" si="7"/>
        <v>'COMMON'</v>
      </c>
      <c r="Z100" s="69" t="s">
        <v>449</v>
      </c>
      <c r="AA100" s="49" t="str">
        <f t="shared" si="8"/>
        <v>'COMMON'</v>
      </c>
      <c r="AB100" s="67"/>
      <c r="AD10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('80001','1','1303','出席','2024/03/31','14:00','','','','','','','','','','0',NULL,'0','0','COMMON',CURRENT_TIMESTAMP,'COMMON','COMMON',CURRENT_TIMESTAMP,'COMMON');</v>
      </c>
      <c r="AE100" s="67"/>
      <c r="AF100" s="67"/>
      <c r="AG100" s="67"/>
    </row>
    <row r="101" spans="1:33" ht="18" customHeight="1">
      <c r="A101" s="67"/>
      <c r="B101" s="49">
        <f t="shared" si="5"/>
        <v>95</v>
      </c>
      <c r="C101" s="73" t="str">
        <f>"'"&amp;プロジェクトデータ!$C$4&amp;"'"</f>
        <v>'80001'</v>
      </c>
      <c r="D101" s="80" t="s">
        <v>491</v>
      </c>
      <c r="E101" s="42" t="str">
        <f>"'"&amp;No.5＿契約者【データ】!E97&amp;"'"</f>
        <v>'1304'</v>
      </c>
      <c r="F101" s="81" t="str">
        <f>"'"&amp;IF(No.5＿契約者【データ】!R97="郵送","郵送",IF(No.5＿契約者【データ】!R97="","","出席"))&amp;"'"</f>
        <v>'出席'</v>
      </c>
      <c r="G101" s="75" t="str">
        <f>"'"&amp;IF(No.5＿契約者【データ】!R97="","",IF(No.5＿契約者【データ】!R97="郵送","",TEXT(No.5＿契約者【データ】!R97,"yyyy/mm/dd")))&amp;"'"</f>
        <v>'2024/03/31'</v>
      </c>
      <c r="H101" s="75" t="str">
        <f>"'"&amp;IF(No.5＿契約者【データ】!S97="","",TEXT(No.5＿契約者【データ】!S97,"hh:mm"))&amp;"'"</f>
        <v>'14:00'</v>
      </c>
      <c r="I101" s="82" t="s">
        <v>494</v>
      </c>
      <c r="J101" s="82" t="s">
        <v>494</v>
      </c>
      <c r="K101" s="82" t="s">
        <v>494</v>
      </c>
      <c r="L101" s="82" t="s">
        <v>494</v>
      </c>
      <c r="M101" s="82" t="s">
        <v>494</v>
      </c>
      <c r="N101" s="82" t="s">
        <v>494</v>
      </c>
      <c r="O101" s="82" t="s">
        <v>494</v>
      </c>
      <c r="P101" s="82" t="s">
        <v>494</v>
      </c>
      <c r="Q101" s="82" t="s">
        <v>494</v>
      </c>
      <c r="R101" s="75" t="s">
        <v>497</v>
      </c>
      <c r="S101" s="42" t="s">
        <v>448</v>
      </c>
      <c r="T101" s="75" t="s">
        <v>497</v>
      </c>
      <c r="U101" s="74" t="s">
        <v>497</v>
      </c>
      <c r="V101" s="49" t="str">
        <f t="shared" si="6"/>
        <v>'COMMON'</v>
      </c>
      <c r="W101" s="69" t="s">
        <v>449</v>
      </c>
      <c r="X101" s="49" t="str">
        <f t="shared" si="7"/>
        <v>'COMMON'</v>
      </c>
      <c r="Y101" s="49" t="str">
        <f t="shared" si="7"/>
        <v>'COMMON'</v>
      </c>
      <c r="Z101" s="69" t="s">
        <v>449</v>
      </c>
      <c r="AA101" s="49" t="str">
        <f t="shared" si="8"/>
        <v>'COMMON'</v>
      </c>
      <c r="AB101" s="67"/>
      <c r="AD101"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('80001','1','1304','出席','2024/03/31','14:00','','','','','','','','','','0',NULL,'0','0','COMMON',CURRENT_TIMESTAMP,'COMMON','COMMON',CURRENT_TIMESTAMP,'COMMON');</v>
      </c>
      <c r="AE101" s="67"/>
      <c r="AF101" s="67"/>
      <c r="AG101" s="67"/>
    </row>
    <row r="102" spans="1:33" ht="18" customHeight="1">
      <c r="A102" s="67"/>
      <c r="B102" s="49">
        <f t="shared" si="5"/>
        <v>96</v>
      </c>
      <c r="C102" s="73" t="str">
        <f>"'"&amp;プロジェクトデータ!$C$4&amp;"'"</f>
        <v>'80001'</v>
      </c>
      <c r="D102" s="80" t="s">
        <v>491</v>
      </c>
      <c r="E102" s="42" t="str">
        <f>"'"&amp;No.5＿契約者【データ】!E98&amp;"'"</f>
        <v>'1305'</v>
      </c>
      <c r="F102" s="81" t="str">
        <f>"'"&amp;IF(No.5＿契約者【データ】!R98="郵送","郵送",IF(No.5＿契約者【データ】!R98="","","出席"))&amp;"'"</f>
        <v>'出席'</v>
      </c>
      <c r="G102" s="75" t="str">
        <f>"'"&amp;IF(No.5＿契約者【データ】!R98="","",IF(No.5＿契約者【データ】!R98="郵送","",TEXT(No.5＿契約者【データ】!R98,"yyyy/mm/dd")))&amp;"'"</f>
        <v>'2024/03/31'</v>
      </c>
      <c r="H102" s="75" t="str">
        <f>"'"&amp;IF(No.5＿契約者【データ】!S98="","",TEXT(No.5＿契約者【データ】!S98,"hh:mm"))&amp;"'"</f>
        <v>'14:00'</v>
      </c>
      <c r="I102" s="82" t="s">
        <v>494</v>
      </c>
      <c r="J102" s="82" t="s">
        <v>494</v>
      </c>
      <c r="K102" s="82" t="s">
        <v>494</v>
      </c>
      <c r="L102" s="82" t="s">
        <v>494</v>
      </c>
      <c r="M102" s="82" t="s">
        <v>494</v>
      </c>
      <c r="N102" s="82" t="s">
        <v>494</v>
      </c>
      <c r="O102" s="82" t="s">
        <v>494</v>
      </c>
      <c r="P102" s="82" t="s">
        <v>494</v>
      </c>
      <c r="Q102" s="82" t="s">
        <v>494</v>
      </c>
      <c r="R102" s="75" t="s">
        <v>497</v>
      </c>
      <c r="S102" s="42" t="s">
        <v>448</v>
      </c>
      <c r="T102" s="75" t="s">
        <v>497</v>
      </c>
      <c r="U102" s="74" t="s">
        <v>497</v>
      </c>
      <c r="V102" s="49" t="str">
        <f t="shared" si="6"/>
        <v>'COMMON'</v>
      </c>
      <c r="W102" s="69" t="s">
        <v>449</v>
      </c>
      <c r="X102" s="49" t="str">
        <f t="shared" si="7"/>
        <v>'COMMON'</v>
      </c>
      <c r="Y102" s="49" t="str">
        <f t="shared" si="7"/>
        <v>'COMMON'</v>
      </c>
      <c r="Z102" s="69" t="s">
        <v>449</v>
      </c>
      <c r="AA102" s="49" t="str">
        <f t="shared" si="8"/>
        <v>'COMMON'</v>
      </c>
      <c r="AB102" s="67"/>
      <c r="AD10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('80001','1','1305','出席','2024/03/31','14:00','','','','','','','','','','0',NULL,'0','0','COMMON',CURRENT_TIMESTAMP,'COMMON','COMMON',CURRENT_TIMESTAMP,'COMMON');</v>
      </c>
      <c r="AE102" s="67"/>
      <c r="AF102" s="67"/>
      <c r="AG102" s="67"/>
    </row>
    <row r="103" spans="1:33" ht="18" customHeight="1">
      <c r="A103" s="67"/>
      <c r="B103" s="49">
        <f t="shared" si="5"/>
        <v>97</v>
      </c>
      <c r="C103" s="73" t="str">
        <f>"'"&amp;プロジェクトデータ!$C$4&amp;"'"</f>
        <v>'80001'</v>
      </c>
      <c r="D103" s="80" t="s">
        <v>491</v>
      </c>
      <c r="E103" s="42" t="str">
        <f>"'"&amp;No.5＿契約者【データ】!E99&amp;"'"</f>
        <v>'1306'</v>
      </c>
      <c r="F103" s="81" t="str">
        <f>"'"&amp;IF(No.5＿契約者【データ】!R99="郵送","郵送",IF(No.5＿契約者【データ】!R99="","","出席"))&amp;"'"</f>
        <v>'出席'</v>
      </c>
      <c r="G103" s="75" t="str">
        <f>"'"&amp;IF(No.5＿契約者【データ】!R99="","",IF(No.5＿契約者【データ】!R99="郵送","",TEXT(No.5＿契約者【データ】!R99,"yyyy/mm/dd")))&amp;"'"</f>
        <v>'2024/03/31'</v>
      </c>
      <c r="H103" s="75" t="str">
        <f>"'"&amp;IF(No.5＿契約者【データ】!S99="","",TEXT(No.5＿契約者【データ】!S99,"hh:mm"))&amp;"'"</f>
        <v>'14:00'</v>
      </c>
      <c r="I103" s="82" t="s">
        <v>494</v>
      </c>
      <c r="J103" s="82" t="s">
        <v>494</v>
      </c>
      <c r="K103" s="82" t="s">
        <v>494</v>
      </c>
      <c r="L103" s="82" t="s">
        <v>494</v>
      </c>
      <c r="M103" s="82" t="s">
        <v>494</v>
      </c>
      <c r="N103" s="82" t="s">
        <v>494</v>
      </c>
      <c r="O103" s="82" t="s">
        <v>494</v>
      </c>
      <c r="P103" s="82" t="s">
        <v>494</v>
      </c>
      <c r="Q103" s="82" t="s">
        <v>494</v>
      </c>
      <c r="R103" s="75" t="s">
        <v>497</v>
      </c>
      <c r="S103" s="42" t="s">
        <v>448</v>
      </c>
      <c r="T103" s="75" t="s">
        <v>497</v>
      </c>
      <c r="U103" s="74" t="s">
        <v>497</v>
      </c>
      <c r="V103" s="49" t="str">
        <f t="shared" si="6"/>
        <v>'COMMON'</v>
      </c>
      <c r="W103" s="69" t="s">
        <v>449</v>
      </c>
      <c r="X103" s="49" t="str">
        <f t="shared" si="7"/>
        <v>'COMMON'</v>
      </c>
      <c r="Y103" s="49" t="str">
        <f t="shared" si="7"/>
        <v>'COMMON'</v>
      </c>
      <c r="Z103" s="69" t="s">
        <v>449</v>
      </c>
      <c r="AA103" s="49" t="str">
        <f t="shared" si="8"/>
        <v>'COMMON'</v>
      </c>
      <c r="AB103" s="67"/>
      <c r="AD10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('80001','1','1306','出席','2024/03/31','14:00','','','','','','','','','','0',NULL,'0','0','COMMON',CURRENT_TIMESTAMP,'COMMON','COMMON',CURRENT_TIMESTAMP,'COMMON');</v>
      </c>
      <c r="AE103" s="67"/>
      <c r="AF103" s="67"/>
      <c r="AG103" s="67"/>
    </row>
    <row r="104" spans="1:33" ht="18" customHeight="1">
      <c r="A104" s="67"/>
      <c r="B104" s="49">
        <f t="shared" si="5"/>
        <v>98</v>
      </c>
      <c r="C104" s="73" t="str">
        <f>"'"&amp;プロジェクトデータ!$C$4&amp;"'"</f>
        <v>'80001'</v>
      </c>
      <c r="D104" s="80" t="s">
        <v>491</v>
      </c>
      <c r="E104" s="42" t="str">
        <f>"'"&amp;No.5＿契約者【データ】!E100&amp;"'"</f>
        <v>'1307'</v>
      </c>
      <c r="F104" s="81" t="str">
        <f>"'"&amp;IF(No.5＿契約者【データ】!R100="郵送","郵送",IF(No.5＿契約者【データ】!R100="","","出席"))&amp;"'"</f>
        <v>'出席'</v>
      </c>
      <c r="G104" s="75" t="str">
        <f>"'"&amp;IF(No.5＿契約者【データ】!R100 = "", "", IF(No.5＿契約者【データ】!R100="郵送","",TEXT(No.5＿契約者【データ】!R100,"yyyy/mm/dd")))&amp;"'"</f>
        <v>'2024/03/31'</v>
      </c>
      <c r="H104" s="75" t="str">
        <f>"'"&amp;IF(No.5＿契約者【データ】!S100 = "", "", TEXT(No.5＿契約者【データ】!S100,"hh:mm"))&amp;"'"</f>
        <v>'14:00'</v>
      </c>
      <c r="I104" s="82" t="s">
        <v>494</v>
      </c>
      <c r="J104" s="82" t="s">
        <v>494</v>
      </c>
      <c r="K104" s="82" t="s">
        <v>494</v>
      </c>
      <c r="L104" s="82" t="s">
        <v>494</v>
      </c>
      <c r="M104" s="82" t="s">
        <v>494</v>
      </c>
      <c r="N104" s="82" t="s">
        <v>494</v>
      </c>
      <c r="O104" s="82" t="s">
        <v>494</v>
      </c>
      <c r="P104" s="82" t="s">
        <v>494</v>
      </c>
      <c r="Q104" s="82" t="s">
        <v>494</v>
      </c>
      <c r="R104" s="75" t="s">
        <v>497</v>
      </c>
      <c r="S104" s="42" t="s">
        <v>448</v>
      </c>
      <c r="T104" s="75" t="s">
        <v>497</v>
      </c>
      <c r="U104" s="74" t="s">
        <v>497</v>
      </c>
      <c r="V104" s="49" t="str">
        <f t="shared" si="6"/>
        <v>'COMMON'</v>
      </c>
      <c r="W104" s="69" t="s">
        <v>449</v>
      </c>
      <c r="X104" s="49" t="str">
        <f t="shared" si="7"/>
        <v>'COMMON'</v>
      </c>
      <c r="Y104" s="49" t="str">
        <f t="shared" si="7"/>
        <v>'COMMON'</v>
      </c>
      <c r="Z104" s="69" t="s">
        <v>449</v>
      </c>
      <c r="AA104" s="49" t="str">
        <f t="shared" si="8"/>
        <v>'COMMON'</v>
      </c>
      <c r="AB104" s="67"/>
      <c r="AD10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('80001','1','1307','出席','2024/03/31','14:00','','','','','','','','','','0',NULL,'0','0','COMMON',CURRENT_TIMESTAMP,'COMMON','COMMON',CURRENT_TIMESTAMP,'COMMON');</v>
      </c>
      <c r="AE104" s="67"/>
      <c r="AF104" s="67"/>
      <c r="AG104" s="67"/>
    </row>
    <row r="105" spans="1:33" ht="18" customHeight="1">
      <c r="A105" s="67"/>
      <c r="B105" s="49">
        <f t="shared" si="5"/>
        <v>99</v>
      </c>
      <c r="C105" s="73" t="str">
        <f>"'"&amp;プロジェクトデータ!$C$4&amp;"'"</f>
        <v>'80001'</v>
      </c>
      <c r="D105" s="80" t="s">
        <v>491</v>
      </c>
      <c r="E105" s="42" t="str">
        <f>"'"&amp;No.5＿契約者【データ】!E101&amp;"'"</f>
        <v>'1308'</v>
      </c>
      <c r="F105" s="81" t="str">
        <f>"'"&amp;IF(No.5＿契約者【データ】!R101="郵送","郵送",IF(No.5＿契約者【データ】!R101="","","出席"))&amp;"'"</f>
        <v>''</v>
      </c>
      <c r="G105" s="75" t="str">
        <f>"'"&amp;IF(No.5＿契約者【データ】!R101="","",IF(No.5＿契約者【データ】!R101="郵送","",TEXT(No.5＿契約者【データ】!R101,"yyyy/mm/dd")))&amp;"'"</f>
        <v>''</v>
      </c>
      <c r="H105" s="75" t="str">
        <f>"'"&amp;IF(No.5＿契約者【データ】!S101="","",TEXT(No.5＿契約者【データ】!S101,"hh:mm"))&amp;"'"</f>
        <v>''</v>
      </c>
      <c r="I105" s="82" t="s">
        <v>494</v>
      </c>
      <c r="J105" s="82" t="s">
        <v>494</v>
      </c>
      <c r="K105" s="82" t="s">
        <v>494</v>
      </c>
      <c r="L105" s="82" t="s">
        <v>494</v>
      </c>
      <c r="M105" s="82" t="s">
        <v>494</v>
      </c>
      <c r="N105" s="82" t="s">
        <v>494</v>
      </c>
      <c r="O105" s="82" t="s">
        <v>494</v>
      </c>
      <c r="P105" s="82" t="s">
        <v>494</v>
      </c>
      <c r="Q105" s="82" t="s">
        <v>494</v>
      </c>
      <c r="R105" s="75" t="s">
        <v>497</v>
      </c>
      <c r="S105" s="42" t="s">
        <v>448</v>
      </c>
      <c r="T105" s="75" t="s">
        <v>497</v>
      </c>
      <c r="U105" s="74" t="s">
        <v>497</v>
      </c>
      <c r="V105" s="49" t="str">
        <f t="shared" si="6"/>
        <v>'COMMON'</v>
      </c>
      <c r="W105" s="69" t="s">
        <v>449</v>
      </c>
      <c r="X105" s="49" t="str">
        <f t="shared" si="7"/>
        <v>'COMMON'</v>
      </c>
      <c r="Y105" s="49" t="str">
        <f t="shared" si="7"/>
        <v>'COMMON'</v>
      </c>
      <c r="Z105" s="69" t="s">
        <v>449</v>
      </c>
      <c r="AA105" s="49" t="str">
        <f t="shared" si="8"/>
        <v>'COMMON'</v>
      </c>
      <c r="AB105" s="67"/>
      <c r="AD105" s="70" t="str">
        <f t="shared" si="9"/>
        <v/>
      </c>
      <c r="AE105" s="67"/>
      <c r="AF105" s="67"/>
      <c r="AG105" s="67"/>
    </row>
    <row r="106" spans="1:33" ht="18" customHeight="1">
      <c r="A106" s="67"/>
      <c r="B106" s="49">
        <f t="shared" si="5"/>
        <v>100</v>
      </c>
      <c r="C106" s="73" t="str">
        <f>"'"&amp;プロジェクトデータ!$C$4&amp;"'"</f>
        <v>'80001'</v>
      </c>
      <c r="D106" s="80" t="s">
        <v>491</v>
      </c>
      <c r="E106" s="42" t="str">
        <f>"'"&amp;No.5＿契約者【データ】!E102&amp;"'"</f>
        <v>'1401'</v>
      </c>
      <c r="F106" s="81" t="str">
        <f>"'"&amp;IF(No.5＿契約者【データ】!R102="郵送","郵送",IF(No.5＿契約者【データ】!R102="","","出席"))&amp;"'"</f>
        <v>'出席'</v>
      </c>
      <c r="G106" s="75" t="str">
        <f>"'"&amp;IF(No.5＿契約者【データ】!R102="","",IF(No.5＿契約者【データ】!R102="郵送","",TEXT(No.5＿契約者【データ】!R102,"yyyy/mm/dd")))&amp;"'"</f>
        <v>'2024/03/31'</v>
      </c>
      <c r="H106" s="75" t="str">
        <f>"'"&amp;IF(No.5＿契約者【データ】!S102="","",TEXT(No.5＿契約者【データ】!S102,"hh:mm"))&amp;"'"</f>
        <v>'14:00'</v>
      </c>
      <c r="I106" s="82" t="s">
        <v>494</v>
      </c>
      <c r="J106" s="82" t="s">
        <v>494</v>
      </c>
      <c r="K106" s="82" t="s">
        <v>494</v>
      </c>
      <c r="L106" s="82" t="s">
        <v>494</v>
      </c>
      <c r="M106" s="82" t="s">
        <v>494</v>
      </c>
      <c r="N106" s="82" t="s">
        <v>494</v>
      </c>
      <c r="O106" s="82" t="s">
        <v>494</v>
      </c>
      <c r="P106" s="82" t="s">
        <v>494</v>
      </c>
      <c r="Q106" s="82" t="s">
        <v>494</v>
      </c>
      <c r="R106" s="75" t="s">
        <v>497</v>
      </c>
      <c r="S106" s="42" t="s">
        <v>448</v>
      </c>
      <c r="T106" s="75" t="s">
        <v>497</v>
      </c>
      <c r="U106" s="74" t="s">
        <v>497</v>
      </c>
      <c r="V106" s="49" t="str">
        <f t="shared" si="6"/>
        <v>'COMMON'</v>
      </c>
      <c r="W106" s="69" t="s">
        <v>449</v>
      </c>
      <c r="X106" s="49" t="str">
        <f t="shared" si="7"/>
        <v>'COMMON'</v>
      </c>
      <c r="Y106" s="49" t="str">
        <f t="shared" si="7"/>
        <v>'COMMON'</v>
      </c>
      <c r="Z106" s="69" t="s">
        <v>449</v>
      </c>
      <c r="AA106" s="49" t="str">
        <f t="shared" si="8"/>
        <v>'COMMON'</v>
      </c>
      <c r="AB106" s="67"/>
      <c r="AD10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('80001','1','1401','出席','2024/03/31','14:00','','','','','','','','','','0',NULL,'0','0','COMMON',CURRENT_TIMESTAMP,'COMMON','COMMON',CURRENT_TIMESTAMP,'COMMON');</v>
      </c>
      <c r="AE106" s="67"/>
      <c r="AF106" s="67"/>
      <c r="AG106" s="67"/>
    </row>
    <row r="107" spans="1:33" ht="18" customHeight="1">
      <c r="A107" s="67"/>
      <c r="B107" s="49">
        <f t="shared" si="5"/>
        <v>101</v>
      </c>
      <c r="C107" s="73" t="str">
        <f>"'"&amp;プロジェクトデータ!$C$4&amp;"'"</f>
        <v>'80001'</v>
      </c>
      <c r="D107" s="80" t="s">
        <v>491</v>
      </c>
      <c r="E107" s="42" t="str">
        <f>"'"&amp;No.5＿契約者【データ】!E103&amp;"'"</f>
        <v>'1402'</v>
      </c>
      <c r="F107" s="81" t="str">
        <f>"'"&amp;IF(No.5＿契約者【データ】!R103="郵送","郵送",IF(No.5＿契約者【データ】!R103="","","出席"))&amp;"'"</f>
        <v>'出席'</v>
      </c>
      <c r="G107" s="75" t="str">
        <f>"'"&amp;IF(No.5＿契約者【データ】!R103="","",IF(No.5＿契約者【データ】!R103="郵送","",TEXT(No.5＿契約者【データ】!R103,"yyyy/mm/dd")))&amp;"'"</f>
        <v>'2024/03/31'</v>
      </c>
      <c r="H107" s="75" t="str">
        <f>"'"&amp;IF(No.5＿契約者【データ】!S103="","",TEXT(No.5＿契約者【データ】!S103,"hh:mm"))&amp;"'"</f>
        <v>'14:00'</v>
      </c>
      <c r="I107" s="82" t="s">
        <v>494</v>
      </c>
      <c r="J107" s="82" t="s">
        <v>494</v>
      </c>
      <c r="K107" s="82" t="s">
        <v>494</v>
      </c>
      <c r="L107" s="82" t="s">
        <v>494</v>
      </c>
      <c r="M107" s="82" t="s">
        <v>494</v>
      </c>
      <c r="N107" s="82" t="s">
        <v>494</v>
      </c>
      <c r="O107" s="82" t="s">
        <v>494</v>
      </c>
      <c r="P107" s="82" t="s">
        <v>494</v>
      </c>
      <c r="Q107" s="82" t="s">
        <v>494</v>
      </c>
      <c r="R107" s="75" t="s">
        <v>497</v>
      </c>
      <c r="S107" s="42" t="s">
        <v>448</v>
      </c>
      <c r="T107" s="75" t="s">
        <v>497</v>
      </c>
      <c r="U107" s="74" t="s">
        <v>497</v>
      </c>
      <c r="V107" s="49" t="str">
        <f t="shared" si="6"/>
        <v>'COMMON'</v>
      </c>
      <c r="W107" s="69" t="s">
        <v>449</v>
      </c>
      <c r="X107" s="49" t="str">
        <f t="shared" si="7"/>
        <v>'COMMON'</v>
      </c>
      <c r="Y107" s="49" t="str">
        <f t="shared" si="7"/>
        <v>'COMMON'</v>
      </c>
      <c r="Z107" s="69" t="s">
        <v>449</v>
      </c>
      <c r="AA107" s="49" t="str">
        <f t="shared" si="8"/>
        <v>'COMMON'</v>
      </c>
      <c r="AB107" s="67"/>
      <c r="AD10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('80001','1','1402','出席','2024/03/31','14:00','','','','','','','','','','0',NULL,'0','0','COMMON',CURRENT_TIMESTAMP,'COMMON','COMMON',CURRENT_TIMESTAMP,'COMMON');</v>
      </c>
      <c r="AE107" s="67"/>
      <c r="AF107" s="67"/>
      <c r="AG107" s="67"/>
    </row>
    <row r="108" spans="1:33" ht="18" customHeight="1">
      <c r="A108" s="67"/>
      <c r="B108" s="49">
        <f t="shared" si="5"/>
        <v>102</v>
      </c>
      <c r="C108" s="73" t="str">
        <f>"'"&amp;プロジェクトデータ!$C$4&amp;"'"</f>
        <v>'80001'</v>
      </c>
      <c r="D108" s="80" t="s">
        <v>491</v>
      </c>
      <c r="E108" s="42" t="str">
        <f>"'"&amp;No.5＿契約者【データ】!E104&amp;"'"</f>
        <v>'1403'</v>
      </c>
      <c r="F108" s="81" t="str">
        <f>"'"&amp;IF(No.5＿契約者【データ】!R104="郵送","郵送",IF(No.5＿契約者【データ】!R104="","","出席"))&amp;"'"</f>
        <v>'出席'</v>
      </c>
      <c r="G108" s="75" t="str">
        <f>"'"&amp;IF(No.5＿契約者【データ】!R104="","",IF(No.5＿契約者【データ】!R104="郵送","",TEXT(No.5＿契約者【データ】!R104,"yyyy/mm/dd")))&amp;"'"</f>
        <v>'2024/03/31'</v>
      </c>
      <c r="H108" s="75" t="str">
        <f>"'"&amp;IF(No.5＿契約者【データ】!S104="","",TEXT(No.5＿契約者【データ】!S104,"hh:mm"))&amp;"'"</f>
        <v>'14:00'</v>
      </c>
      <c r="I108" s="82" t="s">
        <v>494</v>
      </c>
      <c r="J108" s="82" t="s">
        <v>494</v>
      </c>
      <c r="K108" s="82" t="s">
        <v>494</v>
      </c>
      <c r="L108" s="82" t="s">
        <v>494</v>
      </c>
      <c r="M108" s="82" t="s">
        <v>494</v>
      </c>
      <c r="N108" s="82" t="s">
        <v>494</v>
      </c>
      <c r="O108" s="82" t="s">
        <v>494</v>
      </c>
      <c r="P108" s="82" t="s">
        <v>494</v>
      </c>
      <c r="Q108" s="82" t="s">
        <v>494</v>
      </c>
      <c r="R108" s="75" t="s">
        <v>497</v>
      </c>
      <c r="S108" s="42" t="s">
        <v>448</v>
      </c>
      <c r="T108" s="75" t="s">
        <v>497</v>
      </c>
      <c r="U108" s="74" t="s">
        <v>497</v>
      </c>
      <c r="V108" s="49" t="str">
        <f t="shared" si="6"/>
        <v>'COMMON'</v>
      </c>
      <c r="W108" s="69" t="s">
        <v>449</v>
      </c>
      <c r="X108" s="49" t="str">
        <f t="shared" si="7"/>
        <v>'COMMON'</v>
      </c>
      <c r="Y108" s="49" t="str">
        <f t="shared" si="7"/>
        <v>'COMMON'</v>
      </c>
      <c r="Z108" s="69" t="s">
        <v>449</v>
      </c>
      <c r="AA108" s="49" t="str">
        <f t="shared" si="8"/>
        <v>'COMMON'</v>
      </c>
      <c r="AB108" s="67"/>
      <c r="AD10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('80001','1','1403','出席','2024/03/31','14:00','','','','','','','','','','0',NULL,'0','0','COMMON',CURRENT_TIMESTAMP,'COMMON','COMMON',CURRENT_TIMESTAMP,'COMMON');</v>
      </c>
      <c r="AE108" s="67"/>
      <c r="AF108" s="67"/>
      <c r="AG108" s="67"/>
    </row>
    <row r="109" spans="1:33" ht="18" customHeight="1">
      <c r="A109" s="67"/>
      <c r="B109" s="49">
        <f t="shared" si="5"/>
        <v>103</v>
      </c>
      <c r="C109" s="73" t="str">
        <f>"'"&amp;プロジェクトデータ!$C$4&amp;"'"</f>
        <v>'80001'</v>
      </c>
      <c r="D109" s="80" t="s">
        <v>491</v>
      </c>
      <c r="E109" s="42" t="str">
        <f>"'"&amp;No.5＿契約者【データ】!E105&amp;"'"</f>
        <v>'1404'</v>
      </c>
      <c r="F109" s="81" t="str">
        <f>"'"&amp;IF(No.5＿契約者【データ】!R105="郵送","郵送",IF(No.5＿契約者【データ】!R105="","","出席"))&amp;"'"</f>
        <v>'出席'</v>
      </c>
      <c r="G109" s="75" t="str">
        <f>"'"&amp;IF(No.5＿契約者【データ】!R105="","",IF(No.5＿契約者【データ】!R105="郵送","",TEXT(No.5＿契約者【データ】!R105,"yyyy/mm/dd")))&amp;"'"</f>
        <v>'2024/03/31'</v>
      </c>
      <c r="H109" s="75" t="str">
        <f>"'"&amp;IF(No.5＿契約者【データ】!S105="","",TEXT(No.5＿契約者【データ】!S105,"hh:mm"))&amp;"'"</f>
        <v>'14:00'</v>
      </c>
      <c r="I109" s="82" t="s">
        <v>494</v>
      </c>
      <c r="J109" s="82" t="s">
        <v>494</v>
      </c>
      <c r="K109" s="82" t="s">
        <v>494</v>
      </c>
      <c r="L109" s="82" t="s">
        <v>494</v>
      </c>
      <c r="M109" s="82" t="s">
        <v>494</v>
      </c>
      <c r="N109" s="82" t="s">
        <v>494</v>
      </c>
      <c r="O109" s="82" t="s">
        <v>494</v>
      </c>
      <c r="P109" s="82" t="s">
        <v>494</v>
      </c>
      <c r="Q109" s="82" t="s">
        <v>494</v>
      </c>
      <c r="R109" s="75" t="s">
        <v>497</v>
      </c>
      <c r="S109" s="42" t="s">
        <v>448</v>
      </c>
      <c r="T109" s="75" t="s">
        <v>497</v>
      </c>
      <c r="U109" s="74" t="s">
        <v>497</v>
      </c>
      <c r="V109" s="49" t="str">
        <f t="shared" si="6"/>
        <v>'COMMON'</v>
      </c>
      <c r="W109" s="69" t="s">
        <v>449</v>
      </c>
      <c r="X109" s="49" t="str">
        <f t="shared" si="7"/>
        <v>'COMMON'</v>
      </c>
      <c r="Y109" s="49" t="str">
        <f t="shared" si="7"/>
        <v>'COMMON'</v>
      </c>
      <c r="Z109" s="69" t="s">
        <v>449</v>
      </c>
      <c r="AA109" s="49" t="str">
        <f t="shared" si="8"/>
        <v>'COMMON'</v>
      </c>
      <c r="AB109" s="67"/>
      <c r="AD109"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('80001','1','1404','出席','2024/03/31','14:00','','','','','','','','','','0',NULL,'0','0','COMMON',CURRENT_TIMESTAMP,'COMMON','COMMON',CURRENT_TIMESTAMP,'COMMON');</v>
      </c>
      <c r="AE109" s="67"/>
      <c r="AF109" s="67"/>
      <c r="AG109" s="67"/>
    </row>
    <row r="110" spans="1:33" ht="18" customHeight="1">
      <c r="A110" s="67"/>
      <c r="B110" s="49">
        <f t="shared" si="5"/>
        <v>104</v>
      </c>
      <c r="C110" s="73" t="str">
        <f>"'"&amp;プロジェクトデータ!$C$4&amp;"'"</f>
        <v>'80001'</v>
      </c>
      <c r="D110" s="80" t="s">
        <v>491</v>
      </c>
      <c r="E110" s="42" t="str">
        <f>"'"&amp;No.5＿契約者【データ】!E106&amp;"'"</f>
        <v>'1405'</v>
      </c>
      <c r="F110" s="81" t="str">
        <f>"'"&amp;IF(No.5＿契約者【データ】!R106="郵送","郵送",IF(No.5＿契約者【データ】!R106="","","出席"))&amp;"'"</f>
        <v>'出席'</v>
      </c>
      <c r="G110" s="75" t="str">
        <f>"'"&amp;IF(No.5＿契約者【データ】!R106="","",IF(No.5＿契約者【データ】!R106="郵送","",TEXT(No.5＿契約者【データ】!R106,"yyyy/mm/dd")))&amp;"'"</f>
        <v>'2024/03/31'</v>
      </c>
      <c r="H110" s="75" t="str">
        <f>"'"&amp;IF(No.5＿契約者【データ】!S106="","",TEXT(No.5＿契約者【データ】!S106,"hh:mm"))&amp;"'"</f>
        <v>'14:00'</v>
      </c>
      <c r="I110" s="82" t="s">
        <v>494</v>
      </c>
      <c r="J110" s="82" t="s">
        <v>494</v>
      </c>
      <c r="K110" s="82" t="s">
        <v>494</v>
      </c>
      <c r="L110" s="82" t="s">
        <v>494</v>
      </c>
      <c r="M110" s="82" t="s">
        <v>494</v>
      </c>
      <c r="N110" s="82" t="s">
        <v>494</v>
      </c>
      <c r="O110" s="82" t="s">
        <v>494</v>
      </c>
      <c r="P110" s="82" t="s">
        <v>494</v>
      </c>
      <c r="Q110" s="82" t="s">
        <v>494</v>
      </c>
      <c r="R110" s="75" t="s">
        <v>497</v>
      </c>
      <c r="S110" s="42" t="s">
        <v>448</v>
      </c>
      <c r="T110" s="75" t="s">
        <v>497</v>
      </c>
      <c r="U110" s="74" t="s">
        <v>497</v>
      </c>
      <c r="V110" s="49" t="str">
        <f t="shared" si="6"/>
        <v>'COMMON'</v>
      </c>
      <c r="W110" s="69" t="s">
        <v>449</v>
      </c>
      <c r="X110" s="49" t="str">
        <f t="shared" si="7"/>
        <v>'COMMON'</v>
      </c>
      <c r="Y110" s="49" t="str">
        <f t="shared" si="7"/>
        <v>'COMMON'</v>
      </c>
      <c r="Z110" s="69" t="s">
        <v>449</v>
      </c>
      <c r="AA110" s="49" t="str">
        <f t="shared" si="8"/>
        <v>'COMMON'</v>
      </c>
      <c r="AB110" s="67"/>
      <c r="AD11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('80001','1','1405','出席','2024/03/31','14:00','','','','','','','','','','0',NULL,'0','0','COMMON',CURRENT_TIMESTAMP,'COMMON','COMMON',CURRENT_TIMESTAMP,'COMMON');</v>
      </c>
      <c r="AE110" s="67"/>
      <c r="AF110" s="67"/>
      <c r="AG110" s="67"/>
    </row>
    <row r="111" spans="1:33" ht="18" customHeight="1">
      <c r="A111" s="67"/>
      <c r="B111" s="49">
        <f t="shared" si="5"/>
        <v>105</v>
      </c>
      <c r="C111" s="73" t="str">
        <f>"'"&amp;プロジェクトデータ!$C$4&amp;"'"</f>
        <v>'80001'</v>
      </c>
      <c r="D111" s="80" t="s">
        <v>491</v>
      </c>
      <c r="E111" s="42" t="str">
        <f>"'"&amp;No.5＿契約者【データ】!E107&amp;"'"</f>
        <v>'1406'</v>
      </c>
      <c r="F111" s="81" t="str">
        <f>"'"&amp;IF(No.5＿契約者【データ】!R107="郵送","郵送",IF(No.5＿契約者【データ】!R107="","","出席"))&amp;"'"</f>
        <v>'出席'</v>
      </c>
      <c r="G111" s="75" t="str">
        <f>"'"&amp;IF(No.5＿契約者【データ】!R107="","",IF(No.5＿契約者【データ】!R107="郵送","",TEXT(No.5＿契約者【データ】!R107,"yyyy/mm/dd")))&amp;"'"</f>
        <v>'2024/03/31'</v>
      </c>
      <c r="H111" s="75" t="str">
        <f>"'"&amp;IF(No.5＿契約者【データ】!S107="","",TEXT(No.5＿契約者【データ】!S107,"hh:mm"))&amp;"'"</f>
        <v>'14:00'</v>
      </c>
      <c r="I111" s="82" t="s">
        <v>494</v>
      </c>
      <c r="J111" s="82" t="s">
        <v>494</v>
      </c>
      <c r="K111" s="82" t="s">
        <v>494</v>
      </c>
      <c r="L111" s="82" t="s">
        <v>494</v>
      </c>
      <c r="M111" s="82" t="s">
        <v>494</v>
      </c>
      <c r="N111" s="82" t="s">
        <v>494</v>
      </c>
      <c r="O111" s="82" t="s">
        <v>494</v>
      </c>
      <c r="P111" s="82" t="s">
        <v>494</v>
      </c>
      <c r="Q111" s="82" t="s">
        <v>494</v>
      </c>
      <c r="R111" s="75" t="s">
        <v>497</v>
      </c>
      <c r="S111" s="42" t="s">
        <v>448</v>
      </c>
      <c r="T111" s="75" t="s">
        <v>497</v>
      </c>
      <c r="U111" s="74" t="s">
        <v>497</v>
      </c>
      <c r="V111" s="49" t="str">
        <f t="shared" si="6"/>
        <v>'COMMON'</v>
      </c>
      <c r="W111" s="69" t="s">
        <v>449</v>
      </c>
      <c r="X111" s="49" t="str">
        <f t="shared" si="7"/>
        <v>'COMMON'</v>
      </c>
      <c r="Y111" s="49" t="str">
        <f t="shared" si="7"/>
        <v>'COMMON'</v>
      </c>
      <c r="Z111" s="69" t="s">
        <v>449</v>
      </c>
      <c r="AA111" s="49" t="str">
        <f t="shared" si="8"/>
        <v>'COMMON'</v>
      </c>
      <c r="AB111" s="67"/>
      <c r="AD111"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('80001','1','1406','出席','2024/03/31','14:00','','','','','','','','','','0',NULL,'0','0','COMMON',CURRENT_TIMESTAMP,'COMMON','COMMON',CURRENT_TIMESTAMP,'COMMON');</v>
      </c>
      <c r="AE111" s="67"/>
      <c r="AF111" s="67"/>
      <c r="AG111" s="67"/>
    </row>
    <row r="112" spans="1:33" ht="18" customHeight="1">
      <c r="A112" s="67"/>
      <c r="B112" s="49">
        <f t="shared" si="5"/>
        <v>106</v>
      </c>
      <c r="C112" s="73" t="str">
        <f>"'"&amp;プロジェクトデータ!$C$4&amp;"'"</f>
        <v>'80001'</v>
      </c>
      <c r="D112" s="80" t="s">
        <v>491</v>
      </c>
      <c r="E112" s="42" t="str">
        <f>"'"&amp;No.5＿契約者【データ】!E108&amp;"'"</f>
        <v>'1407'</v>
      </c>
      <c r="F112" s="81" t="str">
        <f>"'"&amp;IF(No.5＿契約者【データ】!R108="郵送","郵送",IF(No.5＿契約者【データ】!R108="","","出席"))&amp;"'"</f>
        <v>'出席'</v>
      </c>
      <c r="G112" s="75" t="str">
        <f>"'"&amp;IF(No.5＿契約者【データ】!R108="","",IF(No.5＿契約者【データ】!R108="郵送","",TEXT(No.5＿契約者【データ】!R108,"yyyy/mm/dd")))&amp;"'"</f>
        <v>'2024/03/31'</v>
      </c>
      <c r="H112" s="75" t="str">
        <f>"'"&amp;IF(No.5＿契約者【データ】!S108="","",TEXT(No.5＿契約者【データ】!S108,"hh:mm"))&amp;"'"</f>
        <v>'14:00'</v>
      </c>
      <c r="I112" s="82" t="s">
        <v>494</v>
      </c>
      <c r="J112" s="82" t="s">
        <v>494</v>
      </c>
      <c r="K112" s="82" t="s">
        <v>494</v>
      </c>
      <c r="L112" s="82" t="s">
        <v>494</v>
      </c>
      <c r="M112" s="82" t="s">
        <v>494</v>
      </c>
      <c r="N112" s="82" t="s">
        <v>494</v>
      </c>
      <c r="O112" s="82" t="s">
        <v>494</v>
      </c>
      <c r="P112" s="82" t="s">
        <v>494</v>
      </c>
      <c r="Q112" s="82" t="s">
        <v>494</v>
      </c>
      <c r="R112" s="75" t="s">
        <v>497</v>
      </c>
      <c r="S112" s="42" t="s">
        <v>448</v>
      </c>
      <c r="T112" s="75" t="s">
        <v>497</v>
      </c>
      <c r="U112" s="74" t="s">
        <v>497</v>
      </c>
      <c r="V112" s="49" t="str">
        <f t="shared" si="6"/>
        <v>'COMMON'</v>
      </c>
      <c r="W112" s="69" t="s">
        <v>449</v>
      </c>
      <c r="X112" s="49" t="str">
        <f t="shared" si="7"/>
        <v>'COMMON'</v>
      </c>
      <c r="Y112" s="49" t="str">
        <f t="shared" si="7"/>
        <v>'COMMON'</v>
      </c>
      <c r="Z112" s="69" t="s">
        <v>449</v>
      </c>
      <c r="AA112" s="49" t="str">
        <f t="shared" si="8"/>
        <v>'COMMON'</v>
      </c>
      <c r="AB112" s="67"/>
      <c r="AD11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('80001','1','1407','出席','2024/03/31','14:00','','','','','','','','','','0',NULL,'0','0','COMMON',CURRENT_TIMESTAMP,'COMMON','COMMON',CURRENT_TIMESTAMP,'COMMON');</v>
      </c>
      <c r="AE112" s="67"/>
      <c r="AF112" s="67"/>
      <c r="AG112" s="67"/>
    </row>
    <row r="113" spans="1:33" ht="18" customHeight="1">
      <c r="A113" s="67"/>
      <c r="B113" s="49">
        <f t="shared" si="5"/>
        <v>107</v>
      </c>
      <c r="C113" s="73" t="str">
        <f>"'"&amp;プロジェクトデータ!$C$4&amp;"'"</f>
        <v>'80001'</v>
      </c>
      <c r="D113" s="80" t="s">
        <v>491</v>
      </c>
      <c r="E113" s="42" t="str">
        <f>"'"&amp;No.5＿契約者【データ】!E109&amp;"'"</f>
        <v>'1408'</v>
      </c>
      <c r="F113" s="81" t="str">
        <f>"'"&amp;IF(No.5＿契約者【データ】!R109="郵送","郵送",IF(No.5＿契約者【データ】!R109="","","出席"))&amp;"'"</f>
        <v>'出席'</v>
      </c>
      <c r="G113" s="75" t="str">
        <f>"'"&amp;IF(No.5＿契約者【データ】!R109="","",IF(No.5＿契約者【データ】!R109="郵送","",TEXT(No.5＿契約者【データ】!R109,"yyyy/mm/dd")))&amp;"'"</f>
        <v>'2024/03/31'</v>
      </c>
      <c r="H113" s="75" t="str">
        <f>"'"&amp;IF(No.5＿契約者【データ】!S109="","",TEXT(No.5＿契約者【データ】!S109,"hh:mm"))&amp;"'"</f>
        <v>'14:00'</v>
      </c>
      <c r="I113" s="82" t="s">
        <v>494</v>
      </c>
      <c r="J113" s="82" t="s">
        <v>494</v>
      </c>
      <c r="K113" s="82" t="s">
        <v>494</v>
      </c>
      <c r="L113" s="82" t="s">
        <v>494</v>
      </c>
      <c r="M113" s="82" t="s">
        <v>494</v>
      </c>
      <c r="N113" s="82" t="s">
        <v>494</v>
      </c>
      <c r="O113" s="82" t="s">
        <v>494</v>
      </c>
      <c r="P113" s="82" t="s">
        <v>494</v>
      </c>
      <c r="Q113" s="82" t="s">
        <v>494</v>
      </c>
      <c r="R113" s="75" t="s">
        <v>497</v>
      </c>
      <c r="S113" s="42" t="s">
        <v>448</v>
      </c>
      <c r="T113" s="75" t="s">
        <v>497</v>
      </c>
      <c r="U113" s="74" t="s">
        <v>497</v>
      </c>
      <c r="V113" s="49" t="str">
        <f t="shared" si="6"/>
        <v>'COMMON'</v>
      </c>
      <c r="W113" s="69" t="s">
        <v>449</v>
      </c>
      <c r="X113" s="49" t="str">
        <f t="shared" si="7"/>
        <v>'COMMON'</v>
      </c>
      <c r="Y113" s="49" t="str">
        <f t="shared" si="7"/>
        <v>'COMMON'</v>
      </c>
      <c r="Z113" s="69" t="s">
        <v>449</v>
      </c>
      <c r="AA113" s="49" t="str">
        <f t="shared" si="8"/>
        <v>'COMMON'</v>
      </c>
      <c r="AB113" s="67"/>
      <c r="AD11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('80001','1','1408','出席','2024/03/31','14:00','','','','','','','','','','0',NULL,'0','0','COMMON',CURRENT_TIMESTAMP,'COMMON','COMMON',CURRENT_TIMESTAMP,'COMMON');</v>
      </c>
      <c r="AE113" s="67"/>
      <c r="AF113" s="67"/>
      <c r="AG113" s="67"/>
    </row>
    <row r="114" spans="1:33" ht="18" customHeight="1">
      <c r="A114" s="67"/>
      <c r="B114" s="49">
        <f t="shared" si="5"/>
        <v>108</v>
      </c>
      <c r="C114" s="73" t="str">
        <f>"'"&amp;プロジェクトデータ!$C$4&amp;"'"</f>
        <v>'80001'</v>
      </c>
      <c r="D114" s="80" t="s">
        <v>491</v>
      </c>
      <c r="E114" s="42" t="str">
        <f>"'"&amp;No.5＿契約者【データ】!E110&amp;"'"</f>
        <v>''</v>
      </c>
      <c r="F114" s="81" t="str">
        <f>"'"&amp;IF(No.5＿契約者【データ】!R110="郵送","郵送",IF(No.5＿契約者【データ】!R110="","","出席"))&amp;"'"</f>
        <v>''</v>
      </c>
      <c r="G114" s="75" t="str">
        <f>"'"&amp;IF(No.5＿契約者【データ】!R110="","",IF(No.5＿契約者【データ】!R110="郵送","",TEXT(No.5＿契約者【データ】!R110,"yyyy/mm/dd")))&amp;"'"</f>
        <v>''</v>
      </c>
      <c r="H114" s="75" t="str">
        <f>"'"&amp;IF(No.5＿契約者【データ】!S110="","",TEXT(No.5＿契約者【データ】!S110,"hh:mm"))&amp;"'"</f>
        <v>''</v>
      </c>
      <c r="I114" s="82" t="s">
        <v>494</v>
      </c>
      <c r="J114" s="82" t="s">
        <v>494</v>
      </c>
      <c r="K114" s="82" t="s">
        <v>494</v>
      </c>
      <c r="L114" s="82" t="s">
        <v>494</v>
      </c>
      <c r="M114" s="82" t="s">
        <v>494</v>
      </c>
      <c r="N114" s="82" t="s">
        <v>494</v>
      </c>
      <c r="O114" s="82" t="s">
        <v>494</v>
      </c>
      <c r="P114" s="82" t="s">
        <v>494</v>
      </c>
      <c r="Q114" s="82" t="s">
        <v>494</v>
      </c>
      <c r="R114" s="75" t="s">
        <v>497</v>
      </c>
      <c r="S114" s="42" t="s">
        <v>448</v>
      </c>
      <c r="T114" s="75" t="s">
        <v>497</v>
      </c>
      <c r="U114" s="74" t="s">
        <v>497</v>
      </c>
      <c r="V114" s="49" t="str">
        <f t="shared" si="6"/>
        <v>'COMMON'</v>
      </c>
      <c r="W114" s="69" t="s">
        <v>449</v>
      </c>
      <c r="X114" s="49" t="str">
        <f t="shared" si="7"/>
        <v>'COMMON'</v>
      </c>
      <c r="Y114" s="49" t="str">
        <f t="shared" si="7"/>
        <v>'COMMON'</v>
      </c>
      <c r="Z114" s="69" t="s">
        <v>449</v>
      </c>
      <c r="AA114" s="49" t="str">
        <f t="shared" si="8"/>
        <v>'COMMON'</v>
      </c>
      <c r="AB114" s="67"/>
      <c r="AD114" s="70" t="str">
        <f t="shared" si="9"/>
        <v/>
      </c>
      <c r="AE114" s="67"/>
      <c r="AF114" s="67"/>
      <c r="AG114" s="67"/>
    </row>
    <row r="115" spans="1:33" ht="18" customHeight="1">
      <c r="A115" s="67"/>
      <c r="B115" s="49">
        <f t="shared" si="5"/>
        <v>109</v>
      </c>
      <c r="C115" s="73" t="str">
        <f>"'"&amp;プロジェクトデータ!$C$4&amp;"'"</f>
        <v>'80001'</v>
      </c>
      <c r="D115" s="80" t="s">
        <v>491</v>
      </c>
      <c r="E115" s="42" t="str">
        <f>"'"&amp;No.5＿契約者【データ】!E111&amp;"'"</f>
        <v>''</v>
      </c>
      <c r="F115" s="81" t="str">
        <f>"'"&amp;IF(No.5＿契約者【データ】!R111="郵送","郵送",IF(No.5＿契約者【データ】!R111="","","出席"))&amp;"'"</f>
        <v>''</v>
      </c>
      <c r="G115" s="75" t="str">
        <f>"'"&amp;IF(No.5＿契約者【データ】!R111="","",IF(No.5＿契約者【データ】!R111="郵送","",TEXT(No.5＿契約者【データ】!R111,"yyyy/mm/dd")))&amp;"'"</f>
        <v>''</v>
      </c>
      <c r="H115" s="75" t="str">
        <f>"'"&amp;IF(No.5＿契約者【データ】!S111="","",TEXT(No.5＿契約者【データ】!S111,"hh:mm"))&amp;"'"</f>
        <v>''</v>
      </c>
      <c r="I115" s="82" t="s">
        <v>494</v>
      </c>
      <c r="J115" s="82" t="s">
        <v>494</v>
      </c>
      <c r="K115" s="82" t="s">
        <v>494</v>
      </c>
      <c r="L115" s="82" t="s">
        <v>494</v>
      </c>
      <c r="M115" s="82" t="s">
        <v>494</v>
      </c>
      <c r="N115" s="82" t="s">
        <v>494</v>
      </c>
      <c r="O115" s="82" t="s">
        <v>494</v>
      </c>
      <c r="P115" s="82" t="s">
        <v>494</v>
      </c>
      <c r="Q115" s="82" t="s">
        <v>494</v>
      </c>
      <c r="R115" s="75" t="s">
        <v>497</v>
      </c>
      <c r="S115" s="42" t="s">
        <v>448</v>
      </c>
      <c r="T115" s="75" t="s">
        <v>497</v>
      </c>
      <c r="U115" s="74" t="s">
        <v>497</v>
      </c>
      <c r="V115" s="49" t="str">
        <f t="shared" si="6"/>
        <v>'COMMON'</v>
      </c>
      <c r="W115" s="69" t="s">
        <v>449</v>
      </c>
      <c r="X115" s="49" t="str">
        <f t="shared" si="7"/>
        <v>'COMMON'</v>
      </c>
      <c r="Y115" s="49" t="str">
        <f t="shared" si="7"/>
        <v>'COMMON'</v>
      </c>
      <c r="Z115" s="69" t="s">
        <v>449</v>
      </c>
      <c r="AA115" s="49" t="str">
        <f t="shared" si="8"/>
        <v>'COMMON'</v>
      </c>
      <c r="AB115" s="67"/>
      <c r="AD115" s="70" t="str">
        <f t="shared" si="9"/>
        <v/>
      </c>
      <c r="AE115" s="67"/>
      <c r="AF115" s="67"/>
      <c r="AG115" s="67"/>
    </row>
    <row r="116" spans="1:33" ht="18" customHeight="1">
      <c r="A116" s="67"/>
      <c r="B116" s="49">
        <f t="shared" si="5"/>
        <v>110</v>
      </c>
      <c r="C116" s="73" t="str">
        <f>"'"&amp;プロジェクトデータ!$C$4&amp;"'"</f>
        <v>'80001'</v>
      </c>
      <c r="D116" s="80" t="s">
        <v>491</v>
      </c>
      <c r="E116" s="42" t="str">
        <f>"'"&amp;No.5＿契約者【データ】!E112&amp;"'"</f>
        <v>''</v>
      </c>
      <c r="F116" s="81" t="str">
        <f>"'"&amp;IF(No.5＿契約者【データ】!R112="郵送","郵送",IF(No.5＿契約者【データ】!R112="","","出席"))&amp;"'"</f>
        <v>''</v>
      </c>
      <c r="G116" s="75" t="str">
        <f>"'"&amp;IF(No.5＿契約者【データ】!R112="","",IF(No.5＿契約者【データ】!R112="郵送","",TEXT(No.5＿契約者【データ】!R112,"yyyy/mm/dd")))&amp;"'"</f>
        <v>''</v>
      </c>
      <c r="H116" s="75" t="str">
        <f>"'"&amp;IF(No.5＿契約者【データ】!S112="","",TEXT(No.5＿契約者【データ】!S112,"hh:mm"))&amp;"'"</f>
        <v>''</v>
      </c>
      <c r="I116" s="82" t="s">
        <v>494</v>
      </c>
      <c r="J116" s="82" t="s">
        <v>494</v>
      </c>
      <c r="K116" s="82" t="s">
        <v>494</v>
      </c>
      <c r="L116" s="82" t="s">
        <v>494</v>
      </c>
      <c r="M116" s="82" t="s">
        <v>494</v>
      </c>
      <c r="N116" s="82" t="s">
        <v>494</v>
      </c>
      <c r="O116" s="82" t="s">
        <v>494</v>
      </c>
      <c r="P116" s="82" t="s">
        <v>494</v>
      </c>
      <c r="Q116" s="82" t="s">
        <v>494</v>
      </c>
      <c r="R116" s="75" t="s">
        <v>497</v>
      </c>
      <c r="S116" s="42" t="s">
        <v>448</v>
      </c>
      <c r="T116" s="75" t="s">
        <v>497</v>
      </c>
      <c r="U116" s="74" t="s">
        <v>497</v>
      </c>
      <c r="V116" s="49" t="str">
        <f t="shared" si="6"/>
        <v>'COMMON'</v>
      </c>
      <c r="W116" s="69" t="s">
        <v>449</v>
      </c>
      <c r="X116" s="49" t="str">
        <f t="shared" si="7"/>
        <v>'COMMON'</v>
      </c>
      <c r="Y116" s="49" t="str">
        <f t="shared" si="7"/>
        <v>'COMMON'</v>
      </c>
      <c r="Z116" s="69" t="s">
        <v>449</v>
      </c>
      <c r="AA116" s="49" t="str">
        <f t="shared" si="8"/>
        <v>'COMMON'</v>
      </c>
      <c r="AB116" s="67"/>
      <c r="AD116" s="70" t="str">
        <f t="shared" si="9"/>
        <v/>
      </c>
      <c r="AE116" s="67"/>
      <c r="AF116" s="67"/>
      <c r="AG116" s="67"/>
    </row>
    <row r="117" spans="1:33" ht="18" customHeight="1">
      <c r="A117" s="67"/>
      <c r="B117" s="49">
        <f t="shared" si="5"/>
        <v>111</v>
      </c>
      <c r="C117" s="73" t="str">
        <f>"'"&amp;プロジェクトデータ!$C$4&amp;"'"</f>
        <v>'80001'</v>
      </c>
      <c r="D117" s="80" t="s">
        <v>491</v>
      </c>
      <c r="E117" s="42" t="str">
        <f>"'"&amp;No.5＿契約者【データ】!E113&amp;"'"</f>
        <v>''</v>
      </c>
      <c r="F117" s="81" t="str">
        <f>"'"&amp;IF(No.5＿契約者【データ】!R113="郵送","郵送",IF(No.5＿契約者【データ】!R113="","","出席"))&amp;"'"</f>
        <v>''</v>
      </c>
      <c r="G117" s="75" t="str">
        <f>"'"&amp;IF(No.5＿契約者【データ】!R113="","",IF(No.5＿契約者【データ】!R113="郵送","",TEXT(No.5＿契約者【データ】!R113,"yyyy/mm/dd")))&amp;"'"</f>
        <v>''</v>
      </c>
      <c r="H117" s="75" t="str">
        <f>"'"&amp;IF(No.5＿契約者【データ】!S113="","",TEXT(No.5＿契約者【データ】!S113,"hh:mm"))&amp;"'"</f>
        <v>''</v>
      </c>
      <c r="I117" s="82" t="s">
        <v>494</v>
      </c>
      <c r="J117" s="82" t="s">
        <v>494</v>
      </c>
      <c r="K117" s="82" t="s">
        <v>494</v>
      </c>
      <c r="L117" s="82" t="s">
        <v>494</v>
      </c>
      <c r="M117" s="82" t="s">
        <v>494</v>
      </c>
      <c r="N117" s="82" t="s">
        <v>494</v>
      </c>
      <c r="O117" s="82" t="s">
        <v>494</v>
      </c>
      <c r="P117" s="82" t="s">
        <v>494</v>
      </c>
      <c r="Q117" s="82" t="s">
        <v>494</v>
      </c>
      <c r="R117" s="75" t="s">
        <v>497</v>
      </c>
      <c r="S117" s="42" t="s">
        <v>448</v>
      </c>
      <c r="T117" s="75" t="s">
        <v>497</v>
      </c>
      <c r="U117" s="74" t="s">
        <v>497</v>
      </c>
      <c r="V117" s="49" t="str">
        <f t="shared" si="6"/>
        <v>'COMMON'</v>
      </c>
      <c r="W117" s="69" t="s">
        <v>449</v>
      </c>
      <c r="X117" s="49" t="str">
        <f t="shared" si="7"/>
        <v>'COMMON'</v>
      </c>
      <c r="Y117" s="49" t="str">
        <f t="shared" si="7"/>
        <v>'COMMON'</v>
      </c>
      <c r="Z117" s="69" t="s">
        <v>449</v>
      </c>
      <c r="AA117" s="49" t="str">
        <f t="shared" si="8"/>
        <v>'COMMON'</v>
      </c>
      <c r="AB117" s="67"/>
      <c r="AD117" s="70" t="str">
        <f t="shared" si="9"/>
        <v/>
      </c>
      <c r="AE117" s="67"/>
      <c r="AF117" s="67"/>
      <c r="AG117" s="67"/>
    </row>
    <row r="118" spans="1:33" ht="18" customHeight="1">
      <c r="A118" s="67"/>
      <c r="B118" s="49">
        <f t="shared" si="5"/>
        <v>112</v>
      </c>
      <c r="C118" s="73" t="str">
        <f>"'"&amp;プロジェクトデータ!$C$4&amp;"'"</f>
        <v>'80001'</v>
      </c>
      <c r="D118" s="80" t="s">
        <v>491</v>
      </c>
      <c r="E118" s="42" t="str">
        <f>"'"&amp;No.5＿契約者【データ】!E114&amp;"'"</f>
        <v>''</v>
      </c>
      <c r="F118" s="81" t="str">
        <f>"'"&amp;IF(No.5＿契約者【データ】!R114="郵送","郵送",IF(No.5＿契約者【データ】!R114="","","出席"))&amp;"'"</f>
        <v>''</v>
      </c>
      <c r="G118" s="75" t="str">
        <f>"'"&amp;IF(No.5＿契約者【データ】!R114="","",IF(No.5＿契約者【データ】!R114="郵送","",TEXT(No.5＿契約者【データ】!R114,"yyyy/mm/dd")))&amp;"'"</f>
        <v>''</v>
      </c>
      <c r="H118" s="75" t="str">
        <f>"'"&amp;IF(No.5＿契約者【データ】!S114="","",TEXT(No.5＿契約者【データ】!S114,"hh:mm"))&amp;"'"</f>
        <v>''</v>
      </c>
      <c r="I118" s="82" t="s">
        <v>494</v>
      </c>
      <c r="J118" s="82" t="s">
        <v>494</v>
      </c>
      <c r="K118" s="82" t="s">
        <v>494</v>
      </c>
      <c r="L118" s="82" t="s">
        <v>494</v>
      </c>
      <c r="M118" s="82" t="s">
        <v>494</v>
      </c>
      <c r="N118" s="82" t="s">
        <v>494</v>
      </c>
      <c r="O118" s="82" t="s">
        <v>494</v>
      </c>
      <c r="P118" s="82" t="s">
        <v>494</v>
      </c>
      <c r="Q118" s="82" t="s">
        <v>494</v>
      </c>
      <c r="R118" s="75" t="s">
        <v>497</v>
      </c>
      <c r="S118" s="42" t="s">
        <v>448</v>
      </c>
      <c r="T118" s="75" t="s">
        <v>497</v>
      </c>
      <c r="U118" s="74" t="s">
        <v>497</v>
      </c>
      <c r="V118" s="49" t="str">
        <f t="shared" si="6"/>
        <v>'COMMON'</v>
      </c>
      <c r="W118" s="69" t="s">
        <v>449</v>
      </c>
      <c r="X118" s="49" t="str">
        <f t="shared" si="7"/>
        <v>'COMMON'</v>
      </c>
      <c r="Y118" s="49" t="str">
        <f t="shared" si="7"/>
        <v>'COMMON'</v>
      </c>
      <c r="Z118" s="69" t="s">
        <v>449</v>
      </c>
      <c r="AA118" s="49" t="str">
        <f t="shared" si="8"/>
        <v>'COMMON'</v>
      </c>
      <c r="AB118" s="67"/>
      <c r="AD118" s="70" t="str">
        <f t="shared" si="9"/>
        <v/>
      </c>
      <c r="AE118" s="67"/>
      <c r="AF118" s="67"/>
      <c r="AG118" s="67"/>
    </row>
    <row r="119" spans="1:33" ht="18" customHeight="1">
      <c r="A119" s="67"/>
      <c r="B119" s="49">
        <f t="shared" si="5"/>
        <v>113</v>
      </c>
      <c r="C119" s="73" t="str">
        <f>"'"&amp;プロジェクトデータ!$C$4&amp;"'"</f>
        <v>'80001'</v>
      </c>
      <c r="D119" s="80" t="s">
        <v>491</v>
      </c>
      <c r="E119" s="42" t="str">
        <f>"'"&amp;No.5＿契約者【データ】!E115&amp;"'"</f>
        <v>''</v>
      </c>
      <c r="F119" s="81" t="str">
        <f>"'"&amp;IF(No.5＿契約者【データ】!R115="郵送","郵送",IF(No.5＿契約者【データ】!R115="","","出席"))&amp;"'"</f>
        <v>''</v>
      </c>
      <c r="G119" s="75" t="str">
        <f>"'"&amp;IF(No.5＿契約者【データ】!R115="","",IF(No.5＿契約者【データ】!R115="郵送","",TEXT(No.5＿契約者【データ】!R115,"yyyy/mm/dd")))&amp;"'"</f>
        <v>''</v>
      </c>
      <c r="H119" s="75" t="str">
        <f>"'"&amp;IF(No.5＿契約者【データ】!S115="","",TEXT(No.5＿契約者【データ】!S115,"hh:mm"))&amp;"'"</f>
        <v>''</v>
      </c>
      <c r="I119" s="82" t="s">
        <v>494</v>
      </c>
      <c r="J119" s="82" t="s">
        <v>494</v>
      </c>
      <c r="K119" s="82" t="s">
        <v>494</v>
      </c>
      <c r="L119" s="82" t="s">
        <v>494</v>
      </c>
      <c r="M119" s="82" t="s">
        <v>494</v>
      </c>
      <c r="N119" s="82" t="s">
        <v>494</v>
      </c>
      <c r="O119" s="82" t="s">
        <v>494</v>
      </c>
      <c r="P119" s="82" t="s">
        <v>494</v>
      </c>
      <c r="Q119" s="82" t="s">
        <v>494</v>
      </c>
      <c r="R119" s="75" t="s">
        <v>497</v>
      </c>
      <c r="S119" s="42" t="s">
        <v>448</v>
      </c>
      <c r="T119" s="75" t="s">
        <v>497</v>
      </c>
      <c r="U119" s="74" t="s">
        <v>497</v>
      </c>
      <c r="V119" s="49" t="str">
        <f t="shared" si="6"/>
        <v>'COMMON'</v>
      </c>
      <c r="W119" s="69" t="s">
        <v>449</v>
      </c>
      <c r="X119" s="49" t="str">
        <f t="shared" si="7"/>
        <v>'COMMON'</v>
      </c>
      <c r="Y119" s="49" t="str">
        <f t="shared" si="7"/>
        <v>'COMMON'</v>
      </c>
      <c r="Z119" s="69" t="s">
        <v>449</v>
      </c>
      <c r="AA119" s="49" t="str">
        <f t="shared" si="8"/>
        <v>'COMMON'</v>
      </c>
      <c r="AB119" s="67"/>
      <c r="AD119" s="70" t="str">
        <f t="shared" si="9"/>
        <v/>
      </c>
      <c r="AE119" s="67"/>
      <c r="AF119" s="67"/>
      <c r="AG119" s="67"/>
    </row>
    <row r="120" spans="1:33" ht="18" customHeight="1">
      <c r="A120" s="67"/>
      <c r="B120" s="49">
        <f t="shared" si="5"/>
        <v>114</v>
      </c>
      <c r="C120" s="73" t="str">
        <f>"'"&amp;プロジェクトデータ!$C$4&amp;"'"</f>
        <v>'80001'</v>
      </c>
      <c r="D120" s="80" t="s">
        <v>491</v>
      </c>
      <c r="E120" s="42" t="str">
        <f>"'"&amp;No.5＿契約者【データ】!E116&amp;"'"</f>
        <v>''</v>
      </c>
      <c r="F120" s="81" t="str">
        <f>"'"&amp;IF(No.5＿契約者【データ】!R116="郵送","郵送",IF(No.5＿契約者【データ】!R116="","","出席"))&amp;"'"</f>
        <v>''</v>
      </c>
      <c r="G120" s="75" t="str">
        <f>"'"&amp;IF(No.5＿契約者【データ】!R116="","",IF(No.5＿契約者【データ】!R116="郵送","",TEXT(No.5＿契約者【データ】!R116,"yyyy/mm/dd")))&amp;"'"</f>
        <v>''</v>
      </c>
      <c r="H120" s="75" t="str">
        <f>"'"&amp;IF(No.5＿契約者【データ】!S116="","",TEXT(No.5＿契約者【データ】!S116,"hh:mm"))&amp;"'"</f>
        <v>''</v>
      </c>
      <c r="I120" s="82" t="s">
        <v>494</v>
      </c>
      <c r="J120" s="82" t="s">
        <v>494</v>
      </c>
      <c r="K120" s="82" t="s">
        <v>494</v>
      </c>
      <c r="L120" s="82" t="s">
        <v>494</v>
      </c>
      <c r="M120" s="82" t="s">
        <v>494</v>
      </c>
      <c r="N120" s="82" t="s">
        <v>494</v>
      </c>
      <c r="O120" s="82" t="s">
        <v>494</v>
      </c>
      <c r="P120" s="82" t="s">
        <v>494</v>
      </c>
      <c r="Q120" s="82" t="s">
        <v>494</v>
      </c>
      <c r="R120" s="75" t="s">
        <v>497</v>
      </c>
      <c r="S120" s="42" t="s">
        <v>448</v>
      </c>
      <c r="T120" s="75" t="s">
        <v>497</v>
      </c>
      <c r="U120" s="74" t="s">
        <v>497</v>
      </c>
      <c r="V120" s="49" t="str">
        <f t="shared" si="6"/>
        <v>'COMMON'</v>
      </c>
      <c r="W120" s="69" t="s">
        <v>449</v>
      </c>
      <c r="X120" s="49" t="str">
        <f t="shared" si="7"/>
        <v>'COMMON'</v>
      </c>
      <c r="Y120" s="49" t="str">
        <f t="shared" si="7"/>
        <v>'COMMON'</v>
      </c>
      <c r="Z120" s="69" t="s">
        <v>449</v>
      </c>
      <c r="AA120" s="49" t="str">
        <f t="shared" si="8"/>
        <v>'COMMON'</v>
      </c>
      <c r="AB120" s="67"/>
      <c r="AD120" s="70" t="str">
        <f t="shared" si="9"/>
        <v/>
      </c>
      <c r="AE120" s="67"/>
      <c r="AF120" s="67"/>
      <c r="AG120" s="67"/>
    </row>
    <row r="121" spans="1:33" ht="18" customHeight="1">
      <c r="A121" s="67"/>
      <c r="B121" s="49">
        <f t="shared" si="5"/>
        <v>115</v>
      </c>
      <c r="C121" s="73" t="str">
        <f>"'"&amp;プロジェクトデータ!$C$4&amp;"'"</f>
        <v>'80001'</v>
      </c>
      <c r="D121" s="80" t="s">
        <v>491</v>
      </c>
      <c r="E121" s="42" t="str">
        <f>"'"&amp;No.5＿契約者【データ】!E117&amp;"'"</f>
        <v>''</v>
      </c>
      <c r="F121" s="81" t="str">
        <f>"'"&amp;IF(No.5＿契約者【データ】!R117="郵送","郵送",IF(No.5＿契約者【データ】!R117="","","出席"))&amp;"'"</f>
        <v>''</v>
      </c>
      <c r="G121" s="75" t="str">
        <f>"'"&amp;IF(No.5＿契約者【データ】!R117="","",IF(No.5＿契約者【データ】!R117="郵送","",TEXT(No.5＿契約者【データ】!R117,"yyyy/mm/dd")))&amp;"'"</f>
        <v>''</v>
      </c>
      <c r="H121" s="75" t="str">
        <f>"'"&amp;IF(No.5＿契約者【データ】!S117="","",TEXT(No.5＿契約者【データ】!S117,"hh:mm"))&amp;"'"</f>
        <v>''</v>
      </c>
      <c r="I121" s="82" t="s">
        <v>494</v>
      </c>
      <c r="J121" s="82" t="s">
        <v>494</v>
      </c>
      <c r="K121" s="82" t="s">
        <v>494</v>
      </c>
      <c r="L121" s="82" t="s">
        <v>494</v>
      </c>
      <c r="M121" s="82" t="s">
        <v>494</v>
      </c>
      <c r="N121" s="82" t="s">
        <v>494</v>
      </c>
      <c r="O121" s="82" t="s">
        <v>494</v>
      </c>
      <c r="P121" s="82" t="s">
        <v>494</v>
      </c>
      <c r="Q121" s="82" t="s">
        <v>494</v>
      </c>
      <c r="R121" s="75" t="s">
        <v>497</v>
      </c>
      <c r="S121" s="42" t="s">
        <v>448</v>
      </c>
      <c r="T121" s="75" t="s">
        <v>497</v>
      </c>
      <c r="U121" s="74" t="s">
        <v>497</v>
      </c>
      <c r="V121" s="49" t="str">
        <f t="shared" si="6"/>
        <v>'COMMON'</v>
      </c>
      <c r="W121" s="69" t="s">
        <v>449</v>
      </c>
      <c r="X121" s="49" t="str">
        <f t="shared" si="7"/>
        <v>'COMMON'</v>
      </c>
      <c r="Y121" s="49" t="str">
        <f t="shared" si="7"/>
        <v>'COMMON'</v>
      </c>
      <c r="Z121" s="69" t="s">
        <v>449</v>
      </c>
      <c r="AA121" s="49" t="str">
        <f t="shared" si="8"/>
        <v>'COMMON'</v>
      </c>
      <c r="AB121" s="67"/>
      <c r="AD121" s="70" t="str">
        <f t="shared" si="9"/>
        <v/>
      </c>
      <c r="AE121" s="67"/>
      <c r="AF121" s="67"/>
      <c r="AG121" s="67"/>
    </row>
    <row r="122" spans="1:33" ht="18" customHeight="1">
      <c r="A122" s="67"/>
      <c r="B122" s="49">
        <f t="shared" si="5"/>
        <v>116</v>
      </c>
      <c r="C122" s="73" t="str">
        <f>"'"&amp;プロジェクトデータ!$C$4&amp;"'"</f>
        <v>'80001'</v>
      </c>
      <c r="D122" s="80" t="s">
        <v>491</v>
      </c>
      <c r="E122" s="42" t="str">
        <f>"'"&amp;No.5＿契約者【データ】!E118&amp;"'"</f>
        <v>''</v>
      </c>
      <c r="F122" s="81" t="str">
        <f>"'"&amp;IF(No.5＿契約者【データ】!R118="郵送","郵送",IF(No.5＿契約者【データ】!R118="","","出席"))&amp;"'"</f>
        <v>''</v>
      </c>
      <c r="G122" s="75" t="str">
        <f>"'"&amp;IF(No.5＿契約者【データ】!R118="","",IF(No.5＿契約者【データ】!R118="郵送","",TEXT(No.5＿契約者【データ】!R118,"yyyy/mm/dd")))&amp;"'"</f>
        <v>''</v>
      </c>
      <c r="H122" s="75" t="str">
        <f>"'"&amp;IF(No.5＿契約者【データ】!S118="","",TEXT(No.5＿契約者【データ】!S118,"hh:mm"))&amp;"'"</f>
        <v>''</v>
      </c>
      <c r="I122" s="82" t="s">
        <v>494</v>
      </c>
      <c r="J122" s="82" t="s">
        <v>494</v>
      </c>
      <c r="K122" s="82" t="s">
        <v>494</v>
      </c>
      <c r="L122" s="82" t="s">
        <v>494</v>
      </c>
      <c r="M122" s="82" t="s">
        <v>494</v>
      </c>
      <c r="N122" s="82" t="s">
        <v>494</v>
      </c>
      <c r="O122" s="82" t="s">
        <v>494</v>
      </c>
      <c r="P122" s="82" t="s">
        <v>494</v>
      </c>
      <c r="Q122" s="82" t="s">
        <v>494</v>
      </c>
      <c r="R122" s="75" t="s">
        <v>497</v>
      </c>
      <c r="S122" s="42" t="s">
        <v>448</v>
      </c>
      <c r="T122" s="75" t="s">
        <v>497</v>
      </c>
      <c r="U122" s="74" t="s">
        <v>497</v>
      </c>
      <c r="V122" s="49" t="str">
        <f t="shared" si="6"/>
        <v>'COMMON'</v>
      </c>
      <c r="W122" s="69" t="s">
        <v>449</v>
      </c>
      <c r="X122" s="49" t="str">
        <f t="shared" si="7"/>
        <v>'COMMON'</v>
      </c>
      <c r="Y122" s="49" t="str">
        <f t="shared" si="7"/>
        <v>'COMMON'</v>
      </c>
      <c r="Z122" s="69" t="s">
        <v>449</v>
      </c>
      <c r="AA122" s="49" t="str">
        <f t="shared" si="8"/>
        <v>'COMMON'</v>
      </c>
      <c r="AB122" s="67"/>
      <c r="AD122" s="70" t="str">
        <f t="shared" si="9"/>
        <v/>
      </c>
      <c r="AE122" s="67"/>
      <c r="AF122" s="67"/>
      <c r="AG122" s="67"/>
    </row>
    <row r="123" spans="1:33" ht="18" customHeight="1">
      <c r="A123" s="67"/>
      <c r="B123" s="49">
        <f t="shared" si="5"/>
        <v>117</v>
      </c>
      <c r="C123" s="73" t="str">
        <f>"'"&amp;プロジェクトデータ!$C$4&amp;"'"</f>
        <v>'80001'</v>
      </c>
      <c r="D123" s="80" t="s">
        <v>491</v>
      </c>
      <c r="E123" s="42" t="str">
        <f>"'"&amp;No.5＿契約者【データ】!E119&amp;"'"</f>
        <v>''</v>
      </c>
      <c r="F123" s="81" t="str">
        <f>"'"&amp;IF(No.5＿契約者【データ】!R119="郵送","郵送",IF(No.5＿契約者【データ】!R119="","","出席"))&amp;"'"</f>
        <v>''</v>
      </c>
      <c r="G123" s="75" t="str">
        <f>"'"&amp;IF(No.5＿契約者【データ】!R119="","",IF(No.5＿契約者【データ】!R119="郵送","",TEXT(No.5＿契約者【データ】!R119,"yyyy/mm/dd")))&amp;"'"</f>
        <v>''</v>
      </c>
      <c r="H123" s="75" t="str">
        <f>"'"&amp;IF(No.5＿契約者【データ】!S119="","",TEXT(No.5＿契約者【データ】!S119,"hh:mm"))&amp;"'"</f>
        <v>''</v>
      </c>
      <c r="I123" s="82" t="s">
        <v>494</v>
      </c>
      <c r="J123" s="82" t="s">
        <v>494</v>
      </c>
      <c r="K123" s="82" t="s">
        <v>494</v>
      </c>
      <c r="L123" s="82" t="s">
        <v>494</v>
      </c>
      <c r="M123" s="82" t="s">
        <v>494</v>
      </c>
      <c r="N123" s="82" t="s">
        <v>494</v>
      </c>
      <c r="O123" s="82" t="s">
        <v>494</v>
      </c>
      <c r="P123" s="82" t="s">
        <v>494</v>
      </c>
      <c r="Q123" s="82" t="s">
        <v>494</v>
      </c>
      <c r="R123" s="75" t="s">
        <v>497</v>
      </c>
      <c r="S123" s="42" t="s">
        <v>448</v>
      </c>
      <c r="T123" s="75" t="s">
        <v>497</v>
      </c>
      <c r="U123" s="74" t="s">
        <v>497</v>
      </c>
      <c r="V123" s="49" t="str">
        <f t="shared" si="6"/>
        <v>'COMMON'</v>
      </c>
      <c r="W123" s="69" t="s">
        <v>449</v>
      </c>
      <c r="X123" s="49" t="str">
        <f t="shared" si="7"/>
        <v>'COMMON'</v>
      </c>
      <c r="Y123" s="49" t="str">
        <f t="shared" si="7"/>
        <v>'COMMON'</v>
      </c>
      <c r="Z123" s="69" t="s">
        <v>449</v>
      </c>
      <c r="AA123" s="49" t="str">
        <f t="shared" si="8"/>
        <v>'COMMON'</v>
      </c>
      <c r="AB123" s="67"/>
      <c r="AD123" s="70" t="str">
        <f t="shared" si="9"/>
        <v/>
      </c>
      <c r="AE123" s="67"/>
      <c r="AF123" s="67"/>
      <c r="AG123" s="67"/>
    </row>
    <row r="124" spans="1:33" ht="18" customHeight="1">
      <c r="A124" s="67"/>
      <c r="B124" s="49">
        <f t="shared" si="5"/>
        <v>118</v>
      </c>
      <c r="C124" s="73" t="str">
        <f>"'"&amp;プロジェクトデータ!$C$4&amp;"'"</f>
        <v>'80001'</v>
      </c>
      <c r="D124" s="80" t="s">
        <v>491</v>
      </c>
      <c r="E124" s="42" t="str">
        <f>"'"&amp;No.5＿契約者【データ】!E120&amp;"'"</f>
        <v>''</v>
      </c>
      <c r="F124" s="81" t="str">
        <f>"'"&amp;IF(No.5＿契約者【データ】!R120="郵送","郵送",IF(No.5＿契約者【データ】!R120="","","出席"))&amp;"'"</f>
        <v>''</v>
      </c>
      <c r="G124" s="75" t="str">
        <f>"'"&amp;IF(No.5＿契約者【データ】!R120="","",IF(No.5＿契約者【データ】!R120="郵送","",TEXT(No.5＿契約者【データ】!R120,"yyyy/mm/dd")))&amp;"'"</f>
        <v>''</v>
      </c>
      <c r="H124" s="75" t="str">
        <f>"'"&amp;IF(No.5＿契約者【データ】!S120="","",TEXT(No.5＿契約者【データ】!S120,"hh:mm"))&amp;"'"</f>
        <v>''</v>
      </c>
      <c r="I124" s="82" t="s">
        <v>494</v>
      </c>
      <c r="J124" s="82" t="s">
        <v>494</v>
      </c>
      <c r="K124" s="82" t="s">
        <v>494</v>
      </c>
      <c r="L124" s="82" t="s">
        <v>494</v>
      </c>
      <c r="M124" s="82" t="s">
        <v>494</v>
      </c>
      <c r="N124" s="82" t="s">
        <v>494</v>
      </c>
      <c r="O124" s="82" t="s">
        <v>494</v>
      </c>
      <c r="P124" s="82" t="s">
        <v>494</v>
      </c>
      <c r="Q124" s="82" t="s">
        <v>494</v>
      </c>
      <c r="R124" s="75" t="s">
        <v>497</v>
      </c>
      <c r="S124" s="42" t="s">
        <v>448</v>
      </c>
      <c r="T124" s="75" t="s">
        <v>497</v>
      </c>
      <c r="U124" s="74" t="s">
        <v>497</v>
      </c>
      <c r="V124" s="49" t="str">
        <f t="shared" si="6"/>
        <v>'COMMON'</v>
      </c>
      <c r="W124" s="69" t="s">
        <v>449</v>
      </c>
      <c r="X124" s="49" t="str">
        <f t="shared" si="7"/>
        <v>'COMMON'</v>
      </c>
      <c r="Y124" s="49" t="str">
        <f t="shared" si="7"/>
        <v>'COMMON'</v>
      </c>
      <c r="Z124" s="69" t="s">
        <v>449</v>
      </c>
      <c r="AA124" s="49" t="str">
        <f t="shared" si="8"/>
        <v>'COMMON'</v>
      </c>
      <c r="AB124" s="67"/>
      <c r="AD124" s="70" t="str">
        <f t="shared" si="9"/>
        <v/>
      </c>
      <c r="AE124" s="67"/>
      <c r="AF124" s="67"/>
      <c r="AG124" s="67"/>
    </row>
    <row r="125" spans="1:33" ht="18" customHeight="1">
      <c r="A125" s="67"/>
      <c r="B125" s="49">
        <f t="shared" si="5"/>
        <v>119</v>
      </c>
      <c r="C125" s="73" t="str">
        <f>"'"&amp;プロジェクトデータ!$C$4&amp;"'"</f>
        <v>'80001'</v>
      </c>
      <c r="D125" s="80" t="s">
        <v>491</v>
      </c>
      <c r="E125" s="42" t="str">
        <f>"'"&amp;No.5＿契約者【データ】!E121&amp;"'"</f>
        <v>''</v>
      </c>
      <c r="F125" s="81" t="str">
        <f>"'"&amp;IF(No.5＿契約者【データ】!R121="郵送","郵送",IF(No.5＿契約者【データ】!R121="","","出席"))&amp;"'"</f>
        <v>''</v>
      </c>
      <c r="G125" s="75" t="str">
        <f>"'"&amp;IF(No.5＿契約者【データ】!R121="","",IF(No.5＿契約者【データ】!R121="郵送","",TEXT(No.5＿契約者【データ】!R121,"yyyy/mm/dd")))&amp;"'"</f>
        <v>''</v>
      </c>
      <c r="H125" s="75" t="str">
        <f>"'"&amp;IF(No.5＿契約者【データ】!S121="","",TEXT(No.5＿契約者【データ】!S121,"hh:mm"))&amp;"'"</f>
        <v>''</v>
      </c>
      <c r="I125" s="82" t="s">
        <v>494</v>
      </c>
      <c r="J125" s="82" t="s">
        <v>494</v>
      </c>
      <c r="K125" s="82" t="s">
        <v>494</v>
      </c>
      <c r="L125" s="82" t="s">
        <v>494</v>
      </c>
      <c r="M125" s="82" t="s">
        <v>494</v>
      </c>
      <c r="N125" s="82" t="s">
        <v>494</v>
      </c>
      <c r="O125" s="82" t="s">
        <v>494</v>
      </c>
      <c r="P125" s="82" t="s">
        <v>494</v>
      </c>
      <c r="Q125" s="82" t="s">
        <v>494</v>
      </c>
      <c r="R125" s="75" t="s">
        <v>497</v>
      </c>
      <c r="S125" s="42" t="s">
        <v>448</v>
      </c>
      <c r="T125" s="75" t="s">
        <v>497</v>
      </c>
      <c r="U125" s="74" t="s">
        <v>497</v>
      </c>
      <c r="V125" s="49" t="str">
        <f t="shared" si="6"/>
        <v>'COMMON'</v>
      </c>
      <c r="W125" s="69" t="s">
        <v>449</v>
      </c>
      <c r="X125" s="49" t="str">
        <f t="shared" si="7"/>
        <v>'COMMON'</v>
      </c>
      <c r="Y125" s="49" t="str">
        <f t="shared" si="7"/>
        <v>'COMMON'</v>
      </c>
      <c r="Z125" s="69" t="s">
        <v>449</v>
      </c>
      <c r="AA125" s="49" t="str">
        <f t="shared" si="8"/>
        <v>'COMMON'</v>
      </c>
      <c r="AB125" s="67"/>
      <c r="AD125" s="70" t="str">
        <f t="shared" si="9"/>
        <v/>
      </c>
      <c r="AE125" s="67"/>
      <c r="AF125" s="67"/>
      <c r="AG125" s="67"/>
    </row>
    <row r="126" spans="1:33" ht="18" customHeight="1">
      <c r="A126" s="67"/>
      <c r="B126" s="49">
        <f t="shared" si="5"/>
        <v>120</v>
      </c>
      <c r="C126" s="73" t="str">
        <f>"'"&amp;プロジェクトデータ!$C$4&amp;"'"</f>
        <v>'80001'</v>
      </c>
      <c r="D126" s="80" t="s">
        <v>491</v>
      </c>
      <c r="E126" s="42" t="str">
        <f>"'"&amp;No.5＿契約者【データ】!E122&amp;"'"</f>
        <v>''</v>
      </c>
      <c r="F126" s="81" t="str">
        <f>"'"&amp;IF(No.5＿契約者【データ】!R122="郵送","郵送",IF(No.5＿契約者【データ】!R122="","","出席"))&amp;"'"</f>
        <v>''</v>
      </c>
      <c r="G126" s="75" t="str">
        <f>"'"&amp;IF(No.5＿契約者【データ】!R122="","",IF(No.5＿契約者【データ】!R122="郵送","",TEXT(No.5＿契約者【データ】!R122,"yyyy/mm/dd")))&amp;"'"</f>
        <v>''</v>
      </c>
      <c r="H126" s="75" t="str">
        <f>"'"&amp;IF(No.5＿契約者【データ】!S122="","",TEXT(No.5＿契約者【データ】!S122,"hh:mm"))&amp;"'"</f>
        <v>''</v>
      </c>
      <c r="I126" s="82" t="s">
        <v>494</v>
      </c>
      <c r="J126" s="82" t="s">
        <v>494</v>
      </c>
      <c r="K126" s="82" t="s">
        <v>494</v>
      </c>
      <c r="L126" s="82" t="s">
        <v>494</v>
      </c>
      <c r="M126" s="82" t="s">
        <v>494</v>
      </c>
      <c r="N126" s="82" t="s">
        <v>494</v>
      </c>
      <c r="O126" s="82" t="s">
        <v>494</v>
      </c>
      <c r="P126" s="82" t="s">
        <v>494</v>
      </c>
      <c r="Q126" s="82" t="s">
        <v>494</v>
      </c>
      <c r="R126" s="75" t="s">
        <v>497</v>
      </c>
      <c r="S126" s="42" t="s">
        <v>448</v>
      </c>
      <c r="T126" s="75" t="s">
        <v>497</v>
      </c>
      <c r="U126" s="74" t="s">
        <v>497</v>
      </c>
      <c r="V126" s="49" t="str">
        <f t="shared" si="6"/>
        <v>'COMMON'</v>
      </c>
      <c r="W126" s="69" t="s">
        <v>449</v>
      </c>
      <c r="X126" s="49" t="str">
        <f t="shared" si="7"/>
        <v>'COMMON'</v>
      </c>
      <c r="Y126" s="49" t="str">
        <f t="shared" si="7"/>
        <v>'COMMON'</v>
      </c>
      <c r="Z126" s="69" t="s">
        <v>449</v>
      </c>
      <c r="AA126" s="49" t="str">
        <f t="shared" si="8"/>
        <v>'COMMON'</v>
      </c>
      <c r="AB126" s="67"/>
      <c r="AD126" s="70" t="str">
        <f t="shared" si="9"/>
        <v/>
      </c>
      <c r="AE126" s="67"/>
      <c r="AF126" s="67"/>
      <c r="AG126" s="67"/>
    </row>
    <row r="127" spans="1:33" ht="18" customHeight="1">
      <c r="A127" s="67"/>
      <c r="B127" s="49">
        <f t="shared" si="5"/>
        <v>121</v>
      </c>
      <c r="C127" s="73" t="str">
        <f>"'"&amp;プロジェクトデータ!$C$4&amp;"'"</f>
        <v>'80001'</v>
      </c>
      <c r="D127" s="80" t="s">
        <v>491</v>
      </c>
      <c r="E127" s="42" t="str">
        <f>"'"&amp;No.5＿契約者【データ】!E123&amp;"'"</f>
        <v>''</v>
      </c>
      <c r="F127" s="81" t="str">
        <f>"'"&amp;IF(No.5＿契約者【データ】!R123="郵送","郵送",IF(No.5＿契約者【データ】!R123="","","出席"))&amp;"'"</f>
        <v>''</v>
      </c>
      <c r="G127" s="75" t="str">
        <f>"'"&amp;IF(No.5＿契約者【データ】!R123="","",IF(No.5＿契約者【データ】!R123="郵送","",TEXT(No.5＿契約者【データ】!R123,"yyyy/mm/dd")))&amp;"'"</f>
        <v>''</v>
      </c>
      <c r="H127" s="75" t="str">
        <f>"'"&amp;IF(No.5＿契約者【データ】!S123="","",TEXT(No.5＿契約者【データ】!S123,"hh:mm"))&amp;"'"</f>
        <v>''</v>
      </c>
      <c r="I127" s="82" t="s">
        <v>494</v>
      </c>
      <c r="J127" s="82" t="s">
        <v>494</v>
      </c>
      <c r="K127" s="82" t="s">
        <v>494</v>
      </c>
      <c r="L127" s="82" t="s">
        <v>494</v>
      </c>
      <c r="M127" s="82" t="s">
        <v>494</v>
      </c>
      <c r="N127" s="82" t="s">
        <v>494</v>
      </c>
      <c r="O127" s="82" t="s">
        <v>494</v>
      </c>
      <c r="P127" s="82" t="s">
        <v>494</v>
      </c>
      <c r="Q127" s="82" t="s">
        <v>494</v>
      </c>
      <c r="R127" s="75" t="s">
        <v>497</v>
      </c>
      <c r="S127" s="42" t="s">
        <v>448</v>
      </c>
      <c r="T127" s="75" t="s">
        <v>497</v>
      </c>
      <c r="U127" s="74" t="s">
        <v>497</v>
      </c>
      <c r="V127" s="49" t="str">
        <f t="shared" si="6"/>
        <v>'COMMON'</v>
      </c>
      <c r="W127" s="69" t="s">
        <v>449</v>
      </c>
      <c r="X127" s="49" t="str">
        <f t="shared" si="7"/>
        <v>'COMMON'</v>
      </c>
      <c r="Y127" s="49" t="str">
        <f t="shared" si="7"/>
        <v>'COMMON'</v>
      </c>
      <c r="Z127" s="69" t="s">
        <v>449</v>
      </c>
      <c r="AA127" s="49" t="str">
        <f t="shared" si="8"/>
        <v>'COMMON'</v>
      </c>
      <c r="AB127" s="67"/>
      <c r="AD127" s="70" t="str">
        <f t="shared" si="9"/>
        <v/>
      </c>
      <c r="AE127" s="67"/>
      <c r="AF127" s="67"/>
      <c r="AG127" s="67"/>
    </row>
    <row r="128" spans="1:33" ht="18" customHeight="1">
      <c r="A128" s="67"/>
      <c r="B128" s="49">
        <f t="shared" si="5"/>
        <v>122</v>
      </c>
      <c r="C128" s="73" t="str">
        <f>"'"&amp;プロジェクトデータ!$C$4&amp;"'"</f>
        <v>'80001'</v>
      </c>
      <c r="D128" s="80" t="s">
        <v>491</v>
      </c>
      <c r="E128" s="42" t="str">
        <f>"'"&amp;No.5＿契約者【データ】!E124&amp;"'"</f>
        <v>''</v>
      </c>
      <c r="F128" s="81" t="str">
        <f>"'"&amp;IF(No.5＿契約者【データ】!R124="郵送","郵送",IF(No.5＿契約者【データ】!R124="","","出席"))&amp;"'"</f>
        <v>''</v>
      </c>
      <c r="G128" s="75" t="str">
        <f>"'"&amp;IF(No.5＿契約者【データ】!R124="","",IF(No.5＿契約者【データ】!R124="郵送","",TEXT(No.5＿契約者【データ】!R124,"yyyy/mm/dd")))&amp;"'"</f>
        <v>''</v>
      </c>
      <c r="H128" s="75" t="str">
        <f>"'"&amp;IF(No.5＿契約者【データ】!S124="","",TEXT(No.5＿契約者【データ】!S124,"hh:mm"))&amp;"'"</f>
        <v>''</v>
      </c>
      <c r="I128" s="82" t="s">
        <v>494</v>
      </c>
      <c r="J128" s="82" t="s">
        <v>494</v>
      </c>
      <c r="K128" s="82" t="s">
        <v>494</v>
      </c>
      <c r="L128" s="82" t="s">
        <v>494</v>
      </c>
      <c r="M128" s="82" t="s">
        <v>494</v>
      </c>
      <c r="N128" s="82" t="s">
        <v>494</v>
      </c>
      <c r="O128" s="82" t="s">
        <v>494</v>
      </c>
      <c r="P128" s="82" t="s">
        <v>494</v>
      </c>
      <c r="Q128" s="82" t="s">
        <v>494</v>
      </c>
      <c r="R128" s="75" t="s">
        <v>497</v>
      </c>
      <c r="S128" s="42" t="s">
        <v>448</v>
      </c>
      <c r="T128" s="75" t="s">
        <v>497</v>
      </c>
      <c r="U128" s="74" t="s">
        <v>497</v>
      </c>
      <c r="V128" s="49" t="str">
        <f t="shared" si="6"/>
        <v>'COMMON'</v>
      </c>
      <c r="W128" s="69" t="s">
        <v>449</v>
      </c>
      <c r="X128" s="49" t="str">
        <f t="shared" si="7"/>
        <v>'COMMON'</v>
      </c>
      <c r="Y128" s="49" t="str">
        <f t="shared" si="7"/>
        <v>'COMMON'</v>
      </c>
      <c r="Z128" s="69" t="s">
        <v>449</v>
      </c>
      <c r="AA128" s="49" t="str">
        <f t="shared" si="8"/>
        <v>'COMMON'</v>
      </c>
      <c r="AB128" s="67"/>
      <c r="AD128" s="70" t="str">
        <f t="shared" si="9"/>
        <v/>
      </c>
      <c r="AE128" s="67"/>
      <c r="AF128" s="67"/>
      <c r="AG128" s="67"/>
    </row>
    <row r="129" spans="1:33" ht="18" customHeight="1">
      <c r="A129" s="67"/>
      <c r="B129" s="49">
        <f t="shared" si="5"/>
        <v>123</v>
      </c>
      <c r="C129" s="73" t="str">
        <f>"'"&amp;プロジェクトデータ!$C$4&amp;"'"</f>
        <v>'80001'</v>
      </c>
      <c r="D129" s="80" t="s">
        <v>491</v>
      </c>
      <c r="E129" s="42" t="str">
        <f>"'"&amp;No.5＿契約者【データ】!E125&amp;"'"</f>
        <v>''</v>
      </c>
      <c r="F129" s="81" t="str">
        <f>"'"&amp;IF(No.5＿契約者【データ】!R125="郵送","郵送",IF(No.5＿契約者【データ】!R125="","","出席"))&amp;"'"</f>
        <v>''</v>
      </c>
      <c r="G129" s="75" t="str">
        <f>"'"&amp;IF(No.5＿契約者【データ】!R125="","",IF(No.5＿契約者【データ】!R125="郵送","",TEXT(No.5＿契約者【データ】!R125,"yyyy/mm/dd")))&amp;"'"</f>
        <v>''</v>
      </c>
      <c r="H129" s="75" t="str">
        <f>"'"&amp;IF(No.5＿契約者【データ】!S125="","",TEXT(No.5＿契約者【データ】!S125,"hh:mm"))&amp;"'"</f>
        <v>''</v>
      </c>
      <c r="I129" s="82" t="s">
        <v>494</v>
      </c>
      <c r="J129" s="82" t="s">
        <v>494</v>
      </c>
      <c r="K129" s="82" t="s">
        <v>494</v>
      </c>
      <c r="L129" s="82" t="s">
        <v>494</v>
      </c>
      <c r="M129" s="82" t="s">
        <v>494</v>
      </c>
      <c r="N129" s="82" t="s">
        <v>494</v>
      </c>
      <c r="O129" s="82" t="s">
        <v>494</v>
      </c>
      <c r="P129" s="82" t="s">
        <v>494</v>
      </c>
      <c r="Q129" s="82" t="s">
        <v>494</v>
      </c>
      <c r="R129" s="75" t="s">
        <v>497</v>
      </c>
      <c r="S129" s="42" t="s">
        <v>448</v>
      </c>
      <c r="T129" s="75" t="s">
        <v>497</v>
      </c>
      <c r="U129" s="74" t="s">
        <v>497</v>
      </c>
      <c r="V129" s="49" t="str">
        <f t="shared" si="6"/>
        <v>'COMMON'</v>
      </c>
      <c r="W129" s="69" t="s">
        <v>449</v>
      </c>
      <c r="X129" s="49" t="str">
        <f t="shared" si="7"/>
        <v>'COMMON'</v>
      </c>
      <c r="Y129" s="49" t="str">
        <f t="shared" si="7"/>
        <v>'COMMON'</v>
      </c>
      <c r="Z129" s="69" t="s">
        <v>449</v>
      </c>
      <c r="AA129" s="49" t="str">
        <f t="shared" si="8"/>
        <v>'COMMON'</v>
      </c>
      <c r="AB129" s="67"/>
      <c r="AD129" s="70" t="str">
        <f t="shared" si="9"/>
        <v/>
      </c>
      <c r="AE129" s="67"/>
      <c r="AF129" s="67"/>
      <c r="AG129" s="67"/>
    </row>
    <row r="130" spans="1:33" ht="18" customHeight="1">
      <c r="A130" s="67"/>
      <c r="B130" s="49">
        <f t="shared" si="5"/>
        <v>124</v>
      </c>
      <c r="C130" s="73" t="str">
        <f>"'"&amp;プロジェクトデータ!$C$4&amp;"'"</f>
        <v>'80001'</v>
      </c>
      <c r="D130" s="80" t="s">
        <v>491</v>
      </c>
      <c r="E130" s="42" t="str">
        <f>"'"&amp;No.5＿契約者【データ】!E126&amp;"'"</f>
        <v>''</v>
      </c>
      <c r="F130" s="81" t="str">
        <f>"'"&amp;IF(No.5＿契約者【データ】!R126="郵送","郵送",IF(No.5＿契約者【データ】!R126="","","出席"))&amp;"'"</f>
        <v>''</v>
      </c>
      <c r="G130" s="75" t="str">
        <f>"'"&amp;IF(No.5＿契約者【データ】!R126="","",IF(No.5＿契約者【データ】!R126="郵送","",TEXT(No.5＿契約者【データ】!R126,"yyyy/mm/dd")))&amp;"'"</f>
        <v>''</v>
      </c>
      <c r="H130" s="75" t="str">
        <f>"'"&amp;IF(No.5＿契約者【データ】!S126="","",TEXT(No.5＿契約者【データ】!S126,"hh:mm"))&amp;"'"</f>
        <v>''</v>
      </c>
      <c r="I130" s="82" t="s">
        <v>494</v>
      </c>
      <c r="J130" s="82" t="s">
        <v>494</v>
      </c>
      <c r="K130" s="82" t="s">
        <v>494</v>
      </c>
      <c r="L130" s="82" t="s">
        <v>494</v>
      </c>
      <c r="M130" s="82" t="s">
        <v>494</v>
      </c>
      <c r="N130" s="82" t="s">
        <v>494</v>
      </c>
      <c r="O130" s="82" t="s">
        <v>494</v>
      </c>
      <c r="P130" s="82" t="s">
        <v>494</v>
      </c>
      <c r="Q130" s="82" t="s">
        <v>494</v>
      </c>
      <c r="R130" s="75" t="s">
        <v>497</v>
      </c>
      <c r="S130" s="42" t="s">
        <v>448</v>
      </c>
      <c r="T130" s="75" t="s">
        <v>497</v>
      </c>
      <c r="U130" s="74" t="s">
        <v>497</v>
      </c>
      <c r="V130" s="49" t="str">
        <f t="shared" si="6"/>
        <v>'COMMON'</v>
      </c>
      <c r="W130" s="69" t="s">
        <v>449</v>
      </c>
      <c r="X130" s="49" t="str">
        <f t="shared" si="7"/>
        <v>'COMMON'</v>
      </c>
      <c r="Y130" s="49" t="str">
        <f t="shared" si="7"/>
        <v>'COMMON'</v>
      </c>
      <c r="Z130" s="69" t="s">
        <v>449</v>
      </c>
      <c r="AA130" s="49" t="str">
        <f t="shared" si="8"/>
        <v>'COMMON'</v>
      </c>
      <c r="AB130" s="67"/>
      <c r="AD130" s="70" t="str">
        <f t="shared" si="9"/>
        <v/>
      </c>
      <c r="AE130" s="67"/>
      <c r="AF130" s="67"/>
      <c r="AG130" s="67"/>
    </row>
    <row r="131" spans="1:33" ht="18" customHeight="1">
      <c r="A131" s="67"/>
      <c r="B131" s="49">
        <f t="shared" si="5"/>
        <v>125</v>
      </c>
      <c r="C131" s="73" t="str">
        <f>"'"&amp;プロジェクトデータ!$C$4&amp;"'"</f>
        <v>'80001'</v>
      </c>
      <c r="D131" s="80" t="s">
        <v>491</v>
      </c>
      <c r="E131" s="42" t="str">
        <f>"'"&amp;No.5＿契約者【データ】!E127&amp;"'"</f>
        <v>''</v>
      </c>
      <c r="F131" s="81" t="str">
        <f>"'"&amp;IF(No.5＿契約者【データ】!R127="郵送","郵送",IF(No.5＿契約者【データ】!R127="","","出席"))&amp;"'"</f>
        <v>''</v>
      </c>
      <c r="G131" s="75" t="str">
        <f>"'"&amp;IF(No.5＿契約者【データ】!R127="","",IF(No.5＿契約者【データ】!R127="郵送","",TEXT(No.5＿契約者【データ】!R127,"yyyy/mm/dd")))&amp;"'"</f>
        <v>''</v>
      </c>
      <c r="H131" s="75" t="str">
        <f>"'"&amp;IF(No.5＿契約者【データ】!S127="","",TEXT(No.5＿契約者【データ】!S127,"hh:mm"))&amp;"'"</f>
        <v>''</v>
      </c>
      <c r="I131" s="82" t="s">
        <v>494</v>
      </c>
      <c r="J131" s="82" t="s">
        <v>494</v>
      </c>
      <c r="K131" s="82" t="s">
        <v>494</v>
      </c>
      <c r="L131" s="82" t="s">
        <v>494</v>
      </c>
      <c r="M131" s="82" t="s">
        <v>494</v>
      </c>
      <c r="N131" s="82" t="s">
        <v>494</v>
      </c>
      <c r="O131" s="82" t="s">
        <v>494</v>
      </c>
      <c r="P131" s="82" t="s">
        <v>494</v>
      </c>
      <c r="Q131" s="82" t="s">
        <v>494</v>
      </c>
      <c r="R131" s="75" t="s">
        <v>497</v>
      </c>
      <c r="S131" s="42" t="s">
        <v>448</v>
      </c>
      <c r="T131" s="75" t="s">
        <v>497</v>
      </c>
      <c r="U131" s="74" t="s">
        <v>497</v>
      </c>
      <c r="V131" s="49" t="str">
        <f t="shared" si="6"/>
        <v>'COMMON'</v>
      </c>
      <c r="W131" s="69" t="s">
        <v>449</v>
      </c>
      <c r="X131" s="49" t="str">
        <f t="shared" si="7"/>
        <v>'COMMON'</v>
      </c>
      <c r="Y131" s="49" t="str">
        <f t="shared" si="7"/>
        <v>'COMMON'</v>
      </c>
      <c r="Z131" s="69" t="s">
        <v>449</v>
      </c>
      <c r="AA131" s="49" t="str">
        <f t="shared" si="8"/>
        <v>'COMMON'</v>
      </c>
      <c r="AB131" s="67"/>
      <c r="AD131" s="70" t="str">
        <f t="shared" si="9"/>
        <v/>
      </c>
      <c r="AE131" s="67"/>
      <c r="AF131" s="67"/>
      <c r="AG131" s="67"/>
    </row>
    <row r="132" spans="1:33" ht="18" customHeight="1">
      <c r="A132" s="67"/>
      <c r="B132" s="49">
        <f t="shared" si="5"/>
        <v>126</v>
      </c>
      <c r="C132" s="73" t="str">
        <f>"'"&amp;プロジェクトデータ!$C$4&amp;"'"</f>
        <v>'80001'</v>
      </c>
      <c r="D132" s="80" t="s">
        <v>491</v>
      </c>
      <c r="E132" s="42" t="str">
        <f>"'"&amp;No.5＿契約者【データ】!E128&amp;"'"</f>
        <v>''</v>
      </c>
      <c r="F132" s="81" t="str">
        <f>"'"&amp;IF(No.5＿契約者【データ】!R128="郵送","郵送",IF(No.5＿契約者【データ】!R128="","","出席"))&amp;"'"</f>
        <v>''</v>
      </c>
      <c r="G132" s="75" t="str">
        <f>"'"&amp;IF(No.5＿契約者【データ】!R128="","",IF(No.5＿契約者【データ】!R128="郵送","",TEXT(No.5＿契約者【データ】!R128,"yyyy/mm/dd")))&amp;"'"</f>
        <v>''</v>
      </c>
      <c r="H132" s="75" t="str">
        <f>"'"&amp;IF(No.5＿契約者【データ】!S128="","",TEXT(No.5＿契約者【データ】!S128,"hh:mm"))&amp;"'"</f>
        <v>''</v>
      </c>
      <c r="I132" s="82" t="s">
        <v>494</v>
      </c>
      <c r="J132" s="82" t="s">
        <v>494</v>
      </c>
      <c r="K132" s="82" t="s">
        <v>494</v>
      </c>
      <c r="L132" s="82" t="s">
        <v>494</v>
      </c>
      <c r="M132" s="82" t="s">
        <v>494</v>
      </c>
      <c r="N132" s="82" t="s">
        <v>494</v>
      </c>
      <c r="O132" s="82" t="s">
        <v>494</v>
      </c>
      <c r="P132" s="82" t="s">
        <v>494</v>
      </c>
      <c r="Q132" s="82" t="s">
        <v>494</v>
      </c>
      <c r="R132" s="75" t="s">
        <v>497</v>
      </c>
      <c r="S132" s="42" t="s">
        <v>448</v>
      </c>
      <c r="T132" s="75" t="s">
        <v>497</v>
      </c>
      <c r="U132" s="74" t="s">
        <v>497</v>
      </c>
      <c r="V132" s="49" t="str">
        <f t="shared" si="6"/>
        <v>'COMMON'</v>
      </c>
      <c r="W132" s="69" t="s">
        <v>449</v>
      </c>
      <c r="X132" s="49" t="str">
        <f t="shared" si="7"/>
        <v>'COMMON'</v>
      </c>
      <c r="Y132" s="49" t="str">
        <f t="shared" si="7"/>
        <v>'COMMON'</v>
      </c>
      <c r="Z132" s="69" t="s">
        <v>449</v>
      </c>
      <c r="AA132" s="49" t="str">
        <f t="shared" si="8"/>
        <v>'COMMON'</v>
      </c>
      <c r="AB132" s="67"/>
      <c r="AD132" s="70" t="str">
        <f t="shared" si="9"/>
        <v/>
      </c>
      <c r="AE132" s="67"/>
      <c r="AF132" s="67"/>
      <c r="AG132" s="67"/>
    </row>
    <row r="133" spans="1:33" ht="18" customHeight="1">
      <c r="A133" s="67"/>
      <c r="B133" s="49">
        <f t="shared" si="5"/>
        <v>127</v>
      </c>
      <c r="C133" s="73" t="str">
        <f>"'"&amp;プロジェクトデータ!$C$4&amp;"'"</f>
        <v>'80001'</v>
      </c>
      <c r="D133" s="80" t="s">
        <v>491</v>
      </c>
      <c r="E133" s="42" t="str">
        <f>"'"&amp;No.5＿契約者【データ】!E129&amp;"'"</f>
        <v>''</v>
      </c>
      <c r="F133" s="81" t="str">
        <f>"'"&amp;IF(No.5＿契約者【データ】!R129="郵送","郵送",IF(No.5＿契約者【データ】!R129="","","出席"))&amp;"'"</f>
        <v>''</v>
      </c>
      <c r="G133" s="75" t="str">
        <f>"'"&amp;IF(No.5＿契約者【データ】!R129="","",IF(No.5＿契約者【データ】!R129="郵送","",TEXT(No.5＿契約者【データ】!R129,"yyyy/mm/dd")))&amp;"'"</f>
        <v>''</v>
      </c>
      <c r="H133" s="75" t="str">
        <f>"'"&amp;IF(No.5＿契約者【データ】!S129="","",TEXT(No.5＿契約者【データ】!S129,"hh:mm"))&amp;"'"</f>
        <v>''</v>
      </c>
      <c r="I133" s="82" t="s">
        <v>494</v>
      </c>
      <c r="J133" s="82" t="s">
        <v>494</v>
      </c>
      <c r="K133" s="82" t="s">
        <v>494</v>
      </c>
      <c r="L133" s="82" t="s">
        <v>494</v>
      </c>
      <c r="M133" s="82" t="s">
        <v>494</v>
      </c>
      <c r="N133" s="82" t="s">
        <v>494</v>
      </c>
      <c r="O133" s="82" t="s">
        <v>494</v>
      </c>
      <c r="P133" s="82" t="s">
        <v>494</v>
      </c>
      <c r="Q133" s="82" t="s">
        <v>494</v>
      </c>
      <c r="R133" s="75" t="s">
        <v>497</v>
      </c>
      <c r="S133" s="42" t="s">
        <v>448</v>
      </c>
      <c r="T133" s="75" t="s">
        <v>497</v>
      </c>
      <c r="U133" s="74" t="s">
        <v>497</v>
      </c>
      <c r="V133" s="49" t="str">
        <f t="shared" si="6"/>
        <v>'COMMON'</v>
      </c>
      <c r="W133" s="69" t="s">
        <v>449</v>
      </c>
      <c r="X133" s="49" t="str">
        <f t="shared" si="7"/>
        <v>'COMMON'</v>
      </c>
      <c r="Y133" s="49" t="str">
        <f t="shared" si="7"/>
        <v>'COMMON'</v>
      </c>
      <c r="Z133" s="69" t="s">
        <v>449</v>
      </c>
      <c r="AA133" s="49" t="str">
        <f t="shared" si="8"/>
        <v>'COMMON'</v>
      </c>
      <c r="AB133" s="67"/>
      <c r="AD133" s="70" t="str">
        <f t="shared" si="9"/>
        <v/>
      </c>
      <c r="AE133" s="67"/>
      <c r="AF133" s="67"/>
      <c r="AG133" s="67"/>
    </row>
    <row r="134" spans="1:33" ht="18" customHeight="1">
      <c r="A134" s="67"/>
      <c r="B134" s="49">
        <f t="shared" si="5"/>
        <v>128</v>
      </c>
      <c r="C134" s="73" t="str">
        <f>"'"&amp;プロジェクトデータ!$C$4&amp;"'"</f>
        <v>'80001'</v>
      </c>
      <c r="D134" s="80" t="s">
        <v>491</v>
      </c>
      <c r="E134" s="42" t="str">
        <f>"'"&amp;No.5＿契約者【データ】!E130&amp;"'"</f>
        <v>''</v>
      </c>
      <c r="F134" s="81" t="str">
        <f>"'"&amp;IF(No.5＿契約者【データ】!R130="郵送","郵送",IF(No.5＿契約者【データ】!R130="","","出席"))&amp;"'"</f>
        <v>''</v>
      </c>
      <c r="G134" s="75" t="str">
        <f>"'"&amp;IF(No.5＿契約者【データ】!R130="","",IF(No.5＿契約者【データ】!R130="郵送","",TEXT(No.5＿契約者【データ】!R130,"yyyy/mm/dd")))&amp;"'"</f>
        <v>''</v>
      </c>
      <c r="H134" s="75" t="str">
        <f>"'"&amp;IF(No.5＿契約者【データ】!S130="","",TEXT(No.5＿契約者【データ】!S130,"hh:mm"))&amp;"'"</f>
        <v>''</v>
      </c>
      <c r="I134" s="82" t="s">
        <v>494</v>
      </c>
      <c r="J134" s="82" t="s">
        <v>494</v>
      </c>
      <c r="K134" s="82" t="s">
        <v>494</v>
      </c>
      <c r="L134" s="82" t="s">
        <v>494</v>
      </c>
      <c r="M134" s="82" t="s">
        <v>494</v>
      </c>
      <c r="N134" s="82" t="s">
        <v>494</v>
      </c>
      <c r="O134" s="82" t="s">
        <v>494</v>
      </c>
      <c r="P134" s="82" t="s">
        <v>494</v>
      </c>
      <c r="Q134" s="82" t="s">
        <v>494</v>
      </c>
      <c r="R134" s="75" t="s">
        <v>497</v>
      </c>
      <c r="S134" s="42" t="s">
        <v>448</v>
      </c>
      <c r="T134" s="75" t="s">
        <v>497</v>
      </c>
      <c r="U134" s="74" t="s">
        <v>497</v>
      </c>
      <c r="V134" s="49" t="str">
        <f t="shared" si="6"/>
        <v>'COMMON'</v>
      </c>
      <c r="W134" s="69" t="s">
        <v>449</v>
      </c>
      <c r="X134" s="49" t="str">
        <f t="shared" si="7"/>
        <v>'COMMON'</v>
      </c>
      <c r="Y134" s="49" t="str">
        <f t="shared" si="7"/>
        <v>'COMMON'</v>
      </c>
      <c r="Z134" s="69" t="s">
        <v>449</v>
      </c>
      <c r="AA134" s="49" t="str">
        <f t="shared" si="8"/>
        <v>'COMMON'</v>
      </c>
      <c r="AB134" s="67"/>
      <c r="AD134" s="70" t="str">
        <f t="shared" si="9"/>
        <v/>
      </c>
      <c r="AE134" s="67"/>
      <c r="AF134" s="67"/>
      <c r="AG134" s="67"/>
    </row>
    <row r="135" spans="1:33" ht="18" customHeight="1">
      <c r="A135" s="67"/>
      <c r="B135" s="49">
        <f t="shared" ref="B135:B198" si="10">ROW()-6</f>
        <v>129</v>
      </c>
      <c r="C135" s="73" t="str">
        <f>"'"&amp;プロジェクトデータ!$C$4&amp;"'"</f>
        <v>'80001'</v>
      </c>
      <c r="D135" s="80" t="s">
        <v>491</v>
      </c>
      <c r="E135" s="42" t="str">
        <f>"'"&amp;No.5＿契約者【データ】!E131&amp;"'"</f>
        <v>''</v>
      </c>
      <c r="F135" s="81" t="str">
        <f>"'"&amp;IF(No.5＿契約者【データ】!R131="郵送","郵送",IF(No.5＿契約者【データ】!R131="","","出席"))&amp;"'"</f>
        <v>''</v>
      </c>
      <c r="G135" s="75" t="str">
        <f>"'"&amp;IF(No.5＿契約者【データ】!R131="","",IF(No.5＿契約者【データ】!R131="郵送","",TEXT(No.5＿契約者【データ】!R131,"yyyy/mm/dd")))&amp;"'"</f>
        <v>''</v>
      </c>
      <c r="H135" s="75" t="str">
        <f>"'"&amp;IF(No.5＿契約者【データ】!S131="","",TEXT(No.5＿契約者【データ】!S131,"hh:mm"))&amp;"'"</f>
        <v>''</v>
      </c>
      <c r="I135" s="82" t="s">
        <v>494</v>
      </c>
      <c r="J135" s="82" t="s">
        <v>494</v>
      </c>
      <c r="K135" s="82" t="s">
        <v>494</v>
      </c>
      <c r="L135" s="82" t="s">
        <v>494</v>
      </c>
      <c r="M135" s="82" t="s">
        <v>494</v>
      </c>
      <c r="N135" s="82" t="s">
        <v>494</v>
      </c>
      <c r="O135" s="82" t="s">
        <v>494</v>
      </c>
      <c r="P135" s="82" t="s">
        <v>494</v>
      </c>
      <c r="Q135" s="82" t="s">
        <v>494</v>
      </c>
      <c r="R135" s="75" t="s">
        <v>497</v>
      </c>
      <c r="S135" s="42" t="s">
        <v>448</v>
      </c>
      <c r="T135" s="75" t="s">
        <v>497</v>
      </c>
      <c r="U135" s="74" t="s">
        <v>497</v>
      </c>
      <c r="V135" s="49" t="str">
        <f t="shared" ref="V135:V198" si="11">"'COMMON'"</f>
        <v>'COMMON'</v>
      </c>
      <c r="W135" s="69" t="s">
        <v>449</v>
      </c>
      <c r="X135" s="49" t="str">
        <f t="shared" ref="X135:Y198" si="12">"'COMMON'"</f>
        <v>'COMMON'</v>
      </c>
      <c r="Y135" s="49" t="str">
        <f t="shared" si="12"/>
        <v>'COMMON'</v>
      </c>
      <c r="Z135" s="69" t="s">
        <v>449</v>
      </c>
      <c r="AA135" s="49" t="str">
        <f t="shared" ref="AA135:AA198" si="13">"'COMMON'"</f>
        <v>'COMMON'</v>
      </c>
      <c r="AB135" s="67"/>
      <c r="AD135" s="70" t="str">
        <f t="shared" ref="AD135" si="14">IF(F135="''","","INSERT INTO "&amp;$C$3&amp;" ("&amp;_xlfn.TEXTJOIN(",",FALSE,$C$5:$AA$5)&amp;") VALUES ("&amp;_xlfn.TEXTJOIN(",",FALSE,C135:AA135)&amp;");")</f>
        <v/>
      </c>
      <c r="AE135" s="67"/>
      <c r="AF135" s="67"/>
      <c r="AG135" s="67"/>
    </row>
    <row r="136" spans="1:33" ht="18" customHeight="1">
      <c r="A136" s="67"/>
      <c r="B136" s="49">
        <f t="shared" si="10"/>
        <v>130</v>
      </c>
      <c r="C136" s="73" t="str">
        <f>"'"&amp;プロジェクトデータ!$C$4&amp;"'"</f>
        <v>'80001'</v>
      </c>
      <c r="D136" s="80" t="s">
        <v>491</v>
      </c>
      <c r="E136" s="42" t="str">
        <f>"'"&amp;No.5＿契約者【データ】!E132&amp;"'"</f>
        <v>''</v>
      </c>
      <c r="F136" s="81" t="str">
        <f>"'"&amp;IF(No.5＿契約者【データ】!R132="郵送","郵送",IF(No.5＿契約者【データ】!R132="","","出席"))&amp;"'"</f>
        <v>''</v>
      </c>
      <c r="G136" s="75" t="str">
        <f>"'"&amp;IF(No.5＿契約者【データ】!R132="","",IF(No.5＿契約者【データ】!R132="郵送","",TEXT(No.5＿契約者【データ】!R132,"yyyy/mm/dd")))&amp;"'"</f>
        <v>''</v>
      </c>
      <c r="H136" s="75" t="str">
        <f>"'"&amp;IF(No.5＿契約者【データ】!S132="","",TEXT(No.5＿契約者【データ】!S132,"hh:mm"))&amp;"'"</f>
        <v>''</v>
      </c>
      <c r="I136" s="82" t="s">
        <v>494</v>
      </c>
      <c r="J136" s="82" t="s">
        <v>494</v>
      </c>
      <c r="K136" s="82" t="s">
        <v>494</v>
      </c>
      <c r="L136" s="82" t="s">
        <v>494</v>
      </c>
      <c r="M136" s="82" t="s">
        <v>494</v>
      </c>
      <c r="N136" s="82" t="s">
        <v>494</v>
      </c>
      <c r="O136" s="82" t="s">
        <v>494</v>
      </c>
      <c r="P136" s="82" t="s">
        <v>494</v>
      </c>
      <c r="Q136" s="82" t="s">
        <v>494</v>
      </c>
      <c r="R136" s="75" t="s">
        <v>497</v>
      </c>
      <c r="S136" s="42" t="s">
        <v>448</v>
      </c>
      <c r="T136" s="75" t="s">
        <v>497</v>
      </c>
      <c r="U136" s="74" t="s">
        <v>497</v>
      </c>
      <c r="V136" s="49" t="str">
        <f t="shared" si="11"/>
        <v>'COMMON'</v>
      </c>
      <c r="W136" s="69" t="s">
        <v>449</v>
      </c>
      <c r="X136" s="49" t="str">
        <f t="shared" si="12"/>
        <v>'COMMON'</v>
      </c>
      <c r="Y136" s="49" t="str">
        <f t="shared" si="12"/>
        <v>'COMMON'</v>
      </c>
      <c r="Z136" s="69" t="s">
        <v>449</v>
      </c>
      <c r="AA136" s="49" t="str">
        <f t="shared" si="13"/>
        <v>'COMMON'</v>
      </c>
      <c r="AB136" s="67"/>
      <c r="AD136" s="70" t="str">
        <f t="shared" ref="AD136:AD199" si="15">IF(F136="''","","INSERT INTO "&amp;$C$3&amp;" ("&amp;_xlfn.TEXTJOIN(",",FALSE,$C$5:$AA$5)&amp;") VALUES ("&amp;_xlfn.TEXTJOIN(",",FALSE,C136:AA136)&amp;");")</f>
        <v/>
      </c>
      <c r="AE136" s="67"/>
      <c r="AF136" s="67"/>
      <c r="AG136" s="67"/>
    </row>
    <row r="137" spans="1:33" ht="18" customHeight="1">
      <c r="A137" s="67"/>
      <c r="B137" s="49">
        <f t="shared" si="10"/>
        <v>131</v>
      </c>
      <c r="C137" s="73" t="str">
        <f>"'"&amp;プロジェクトデータ!$C$4&amp;"'"</f>
        <v>'80001'</v>
      </c>
      <c r="D137" s="80" t="s">
        <v>491</v>
      </c>
      <c r="E137" s="42" t="str">
        <f>"'"&amp;No.5＿契約者【データ】!E133&amp;"'"</f>
        <v>''</v>
      </c>
      <c r="F137" s="81" t="str">
        <f>"'"&amp;IF(No.5＿契約者【データ】!R133="郵送","郵送",IF(No.5＿契約者【データ】!R133="","","出席"))&amp;"'"</f>
        <v>''</v>
      </c>
      <c r="G137" s="75" t="str">
        <f>"'"&amp;IF(No.5＿契約者【データ】!R133="","",IF(No.5＿契約者【データ】!R133="郵送","",TEXT(No.5＿契約者【データ】!R133,"yyyy/mm/dd")))&amp;"'"</f>
        <v>''</v>
      </c>
      <c r="H137" s="75" t="str">
        <f>"'"&amp;IF(No.5＿契約者【データ】!S133="","",TEXT(No.5＿契約者【データ】!S133,"hh:mm"))&amp;"'"</f>
        <v>''</v>
      </c>
      <c r="I137" s="82" t="s">
        <v>494</v>
      </c>
      <c r="J137" s="82" t="s">
        <v>494</v>
      </c>
      <c r="K137" s="82" t="s">
        <v>494</v>
      </c>
      <c r="L137" s="82" t="s">
        <v>494</v>
      </c>
      <c r="M137" s="82" t="s">
        <v>494</v>
      </c>
      <c r="N137" s="82" t="s">
        <v>494</v>
      </c>
      <c r="O137" s="82" t="s">
        <v>494</v>
      </c>
      <c r="P137" s="82" t="s">
        <v>494</v>
      </c>
      <c r="Q137" s="82" t="s">
        <v>494</v>
      </c>
      <c r="R137" s="75" t="s">
        <v>497</v>
      </c>
      <c r="S137" s="42" t="s">
        <v>448</v>
      </c>
      <c r="T137" s="75" t="s">
        <v>497</v>
      </c>
      <c r="U137" s="74" t="s">
        <v>497</v>
      </c>
      <c r="V137" s="49" t="str">
        <f t="shared" si="11"/>
        <v>'COMMON'</v>
      </c>
      <c r="W137" s="69" t="s">
        <v>449</v>
      </c>
      <c r="X137" s="49" t="str">
        <f t="shared" si="12"/>
        <v>'COMMON'</v>
      </c>
      <c r="Y137" s="49" t="str">
        <f t="shared" si="12"/>
        <v>'COMMON'</v>
      </c>
      <c r="Z137" s="69" t="s">
        <v>449</v>
      </c>
      <c r="AA137" s="49" t="str">
        <f t="shared" si="13"/>
        <v>'COMMON'</v>
      </c>
      <c r="AB137" s="67"/>
      <c r="AD137" s="70" t="str">
        <f t="shared" si="15"/>
        <v/>
      </c>
      <c r="AE137" s="67"/>
      <c r="AF137" s="67"/>
      <c r="AG137" s="67"/>
    </row>
    <row r="138" spans="1:33" ht="18" customHeight="1">
      <c r="A138" s="67"/>
      <c r="B138" s="49">
        <f t="shared" si="10"/>
        <v>132</v>
      </c>
      <c r="C138" s="73" t="str">
        <f>"'"&amp;プロジェクトデータ!$C$4&amp;"'"</f>
        <v>'80001'</v>
      </c>
      <c r="D138" s="80" t="s">
        <v>491</v>
      </c>
      <c r="E138" s="42" t="str">
        <f>"'"&amp;No.5＿契約者【データ】!E134&amp;"'"</f>
        <v>''</v>
      </c>
      <c r="F138" s="81" t="str">
        <f>"'"&amp;IF(No.5＿契約者【データ】!R134="郵送","郵送",IF(No.5＿契約者【データ】!R134="","","出席"))&amp;"'"</f>
        <v>''</v>
      </c>
      <c r="G138" s="75" t="str">
        <f>"'"&amp;IF(No.5＿契約者【データ】!R134="","",IF(No.5＿契約者【データ】!R134="郵送","",TEXT(No.5＿契約者【データ】!R134,"yyyy/mm/dd")))&amp;"'"</f>
        <v>''</v>
      </c>
      <c r="H138" s="75" t="str">
        <f>"'"&amp;IF(No.5＿契約者【データ】!S134="","",TEXT(No.5＿契約者【データ】!S134,"hh:mm"))&amp;"'"</f>
        <v>''</v>
      </c>
      <c r="I138" s="82" t="s">
        <v>494</v>
      </c>
      <c r="J138" s="82" t="s">
        <v>494</v>
      </c>
      <c r="K138" s="82" t="s">
        <v>494</v>
      </c>
      <c r="L138" s="82" t="s">
        <v>494</v>
      </c>
      <c r="M138" s="82" t="s">
        <v>494</v>
      </c>
      <c r="N138" s="82" t="s">
        <v>494</v>
      </c>
      <c r="O138" s="82" t="s">
        <v>494</v>
      </c>
      <c r="P138" s="82" t="s">
        <v>494</v>
      </c>
      <c r="Q138" s="82" t="s">
        <v>494</v>
      </c>
      <c r="R138" s="75" t="s">
        <v>497</v>
      </c>
      <c r="S138" s="42" t="s">
        <v>448</v>
      </c>
      <c r="T138" s="75" t="s">
        <v>497</v>
      </c>
      <c r="U138" s="74" t="s">
        <v>497</v>
      </c>
      <c r="V138" s="49" t="str">
        <f t="shared" si="11"/>
        <v>'COMMON'</v>
      </c>
      <c r="W138" s="69" t="s">
        <v>449</v>
      </c>
      <c r="X138" s="49" t="str">
        <f t="shared" si="12"/>
        <v>'COMMON'</v>
      </c>
      <c r="Y138" s="49" t="str">
        <f t="shared" si="12"/>
        <v>'COMMON'</v>
      </c>
      <c r="Z138" s="69" t="s">
        <v>449</v>
      </c>
      <c r="AA138" s="49" t="str">
        <f t="shared" si="13"/>
        <v>'COMMON'</v>
      </c>
      <c r="AB138" s="67"/>
      <c r="AD138" s="70" t="str">
        <f t="shared" si="15"/>
        <v/>
      </c>
      <c r="AE138" s="67"/>
      <c r="AF138" s="67"/>
      <c r="AG138" s="67"/>
    </row>
    <row r="139" spans="1:33" ht="18" customHeight="1">
      <c r="A139" s="67"/>
      <c r="B139" s="49">
        <f t="shared" si="10"/>
        <v>133</v>
      </c>
      <c r="C139" s="73" t="str">
        <f>"'"&amp;プロジェクトデータ!$C$4&amp;"'"</f>
        <v>'80001'</v>
      </c>
      <c r="D139" s="80" t="s">
        <v>491</v>
      </c>
      <c r="E139" s="42" t="str">
        <f>"'"&amp;No.5＿契約者【データ】!E135&amp;"'"</f>
        <v>''</v>
      </c>
      <c r="F139" s="81" t="str">
        <f>"'"&amp;IF(No.5＿契約者【データ】!R135="郵送","郵送",IF(No.5＿契約者【データ】!R135="","","出席"))&amp;"'"</f>
        <v>''</v>
      </c>
      <c r="G139" s="75" t="str">
        <f>"'"&amp;IF(No.5＿契約者【データ】!R135="","",IF(No.5＿契約者【データ】!R135="郵送","",TEXT(No.5＿契約者【データ】!R135,"yyyy/mm/dd")))&amp;"'"</f>
        <v>''</v>
      </c>
      <c r="H139" s="75" t="str">
        <f>"'"&amp;IF(No.5＿契約者【データ】!S135="","",TEXT(No.5＿契約者【データ】!S135,"hh:mm"))&amp;"'"</f>
        <v>''</v>
      </c>
      <c r="I139" s="82" t="s">
        <v>494</v>
      </c>
      <c r="J139" s="82" t="s">
        <v>494</v>
      </c>
      <c r="K139" s="82" t="s">
        <v>494</v>
      </c>
      <c r="L139" s="82" t="s">
        <v>494</v>
      </c>
      <c r="M139" s="82" t="s">
        <v>494</v>
      </c>
      <c r="N139" s="82" t="s">
        <v>494</v>
      </c>
      <c r="O139" s="82" t="s">
        <v>494</v>
      </c>
      <c r="P139" s="82" t="s">
        <v>494</v>
      </c>
      <c r="Q139" s="82" t="s">
        <v>494</v>
      </c>
      <c r="R139" s="75" t="s">
        <v>497</v>
      </c>
      <c r="S139" s="42" t="s">
        <v>448</v>
      </c>
      <c r="T139" s="75" t="s">
        <v>497</v>
      </c>
      <c r="U139" s="74" t="s">
        <v>497</v>
      </c>
      <c r="V139" s="49" t="str">
        <f t="shared" si="11"/>
        <v>'COMMON'</v>
      </c>
      <c r="W139" s="69" t="s">
        <v>449</v>
      </c>
      <c r="X139" s="49" t="str">
        <f t="shared" si="12"/>
        <v>'COMMON'</v>
      </c>
      <c r="Y139" s="49" t="str">
        <f t="shared" si="12"/>
        <v>'COMMON'</v>
      </c>
      <c r="Z139" s="69" t="s">
        <v>449</v>
      </c>
      <c r="AA139" s="49" t="str">
        <f t="shared" si="13"/>
        <v>'COMMON'</v>
      </c>
      <c r="AB139" s="67"/>
      <c r="AD139" s="70" t="str">
        <f t="shared" si="15"/>
        <v/>
      </c>
      <c r="AE139" s="67"/>
      <c r="AF139" s="67"/>
      <c r="AG139" s="67"/>
    </row>
    <row r="140" spans="1:33" ht="18" customHeight="1">
      <c r="A140" s="67"/>
      <c r="B140" s="49">
        <f t="shared" si="10"/>
        <v>134</v>
      </c>
      <c r="C140" s="73" t="str">
        <f>"'"&amp;プロジェクトデータ!$C$4&amp;"'"</f>
        <v>'80001'</v>
      </c>
      <c r="D140" s="80" t="s">
        <v>491</v>
      </c>
      <c r="E140" s="42" t="str">
        <f>"'"&amp;No.5＿契約者【データ】!E136&amp;"'"</f>
        <v>''</v>
      </c>
      <c r="F140" s="81" t="str">
        <f>"'"&amp;IF(No.5＿契約者【データ】!R136="郵送","郵送",IF(No.5＿契約者【データ】!R136="","","出席"))&amp;"'"</f>
        <v>''</v>
      </c>
      <c r="G140" s="75" t="str">
        <f>"'"&amp;IF(No.5＿契約者【データ】!R136="","",IF(No.5＿契約者【データ】!R136="郵送","",TEXT(No.5＿契約者【データ】!R136,"yyyy/mm/dd")))&amp;"'"</f>
        <v>''</v>
      </c>
      <c r="H140" s="75" t="str">
        <f>"'"&amp;IF(No.5＿契約者【データ】!S136="","",TEXT(No.5＿契約者【データ】!S136,"hh:mm"))&amp;"'"</f>
        <v>''</v>
      </c>
      <c r="I140" s="82" t="s">
        <v>494</v>
      </c>
      <c r="J140" s="82" t="s">
        <v>494</v>
      </c>
      <c r="K140" s="82" t="s">
        <v>494</v>
      </c>
      <c r="L140" s="82" t="s">
        <v>494</v>
      </c>
      <c r="M140" s="82" t="s">
        <v>494</v>
      </c>
      <c r="N140" s="82" t="s">
        <v>494</v>
      </c>
      <c r="O140" s="82" t="s">
        <v>494</v>
      </c>
      <c r="P140" s="82" t="s">
        <v>494</v>
      </c>
      <c r="Q140" s="82" t="s">
        <v>494</v>
      </c>
      <c r="R140" s="75" t="s">
        <v>497</v>
      </c>
      <c r="S140" s="42" t="s">
        <v>448</v>
      </c>
      <c r="T140" s="75" t="s">
        <v>497</v>
      </c>
      <c r="U140" s="74" t="s">
        <v>497</v>
      </c>
      <c r="V140" s="49" t="str">
        <f t="shared" si="11"/>
        <v>'COMMON'</v>
      </c>
      <c r="W140" s="69" t="s">
        <v>449</v>
      </c>
      <c r="X140" s="49" t="str">
        <f t="shared" si="12"/>
        <v>'COMMON'</v>
      </c>
      <c r="Y140" s="49" t="str">
        <f t="shared" si="12"/>
        <v>'COMMON'</v>
      </c>
      <c r="Z140" s="69" t="s">
        <v>449</v>
      </c>
      <c r="AA140" s="49" t="str">
        <f t="shared" si="13"/>
        <v>'COMMON'</v>
      </c>
      <c r="AB140" s="67"/>
      <c r="AD140" s="70" t="str">
        <f t="shared" si="15"/>
        <v/>
      </c>
      <c r="AE140" s="67"/>
      <c r="AF140" s="67"/>
      <c r="AG140" s="67"/>
    </row>
    <row r="141" spans="1:33" ht="18" customHeight="1">
      <c r="A141" s="67"/>
      <c r="B141" s="49">
        <f t="shared" si="10"/>
        <v>135</v>
      </c>
      <c r="C141" s="73" t="str">
        <f>"'"&amp;プロジェクトデータ!$C$4&amp;"'"</f>
        <v>'80001'</v>
      </c>
      <c r="D141" s="80" t="s">
        <v>491</v>
      </c>
      <c r="E141" s="42" t="str">
        <f>"'"&amp;No.5＿契約者【データ】!E137&amp;"'"</f>
        <v>''</v>
      </c>
      <c r="F141" s="81" t="str">
        <f>"'"&amp;IF(No.5＿契約者【データ】!R137="郵送","郵送",IF(No.5＿契約者【データ】!R137="","","出席"))&amp;"'"</f>
        <v>''</v>
      </c>
      <c r="G141" s="75" t="str">
        <f>"'"&amp;IF(No.5＿契約者【データ】!R137="","",IF(No.5＿契約者【データ】!R137="郵送","",TEXT(No.5＿契約者【データ】!R137,"yyyy/mm/dd")))&amp;"'"</f>
        <v>''</v>
      </c>
      <c r="H141" s="75" t="str">
        <f>"'"&amp;IF(No.5＿契約者【データ】!S137="","",TEXT(No.5＿契約者【データ】!S137,"hh:mm"))&amp;"'"</f>
        <v>''</v>
      </c>
      <c r="I141" s="82" t="s">
        <v>494</v>
      </c>
      <c r="J141" s="82" t="s">
        <v>494</v>
      </c>
      <c r="K141" s="82" t="s">
        <v>494</v>
      </c>
      <c r="L141" s="82" t="s">
        <v>494</v>
      </c>
      <c r="M141" s="82" t="s">
        <v>494</v>
      </c>
      <c r="N141" s="82" t="s">
        <v>494</v>
      </c>
      <c r="O141" s="82" t="s">
        <v>494</v>
      </c>
      <c r="P141" s="82" t="s">
        <v>494</v>
      </c>
      <c r="Q141" s="82" t="s">
        <v>494</v>
      </c>
      <c r="R141" s="75" t="s">
        <v>497</v>
      </c>
      <c r="S141" s="42" t="s">
        <v>448</v>
      </c>
      <c r="T141" s="75" t="s">
        <v>497</v>
      </c>
      <c r="U141" s="74" t="s">
        <v>497</v>
      </c>
      <c r="V141" s="49" t="str">
        <f t="shared" si="11"/>
        <v>'COMMON'</v>
      </c>
      <c r="W141" s="69" t="s">
        <v>449</v>
      </c>
      <c r="X141" s="49" t="str">
        <f t="shared" si="12"/>
        <v>'COMMON'</v>
      </c>
      <c r="Y141" s="49" t="str">
        <f t="shared" si="12"/>
        <v>'COMMON'</v>
      </c>
      <c r="Z141" s="69" t="s">
        <v>449</v>
      </c>
      <c r="AA141" s="49" t="str">
        <f t="shared" si="13"/>
        <v>'COMMON'</v>
      </c>
      <c r="AB141" s="67"/>
      <c r="AD141" s="70" t="str">
        <f t="shared" si="15"/>
        <v/>
      </c>
      <c r="AE141" s="67"/>
      <c r="AF141" s="67"/>
      <c r="AG141" s="67"/>
    </row>
    <row r="142" spans="1:33" ht="18" customHeight="1">
      <c r="A142" s="67"/>
      <c r="B142" s="49">
        <f t="shared" si="10"/>
        <v>136</v>
      </c>
      <c r="C142" s="73" t="str">
        <f>"'"&amp;プロジェクトデータ!$C$4&amp;"'"</f>
        <v>'80001'</v>
      </c>
      <c r="D142" s="80" t="s">
        <v>491</v>
      </c>
      <c r="E142" s="42" t="str">
        <f>"'"&amp;No.5＿契約者【データ】!E138&amp;"'"</f>
        <v>''</v>
      </c>
      <c r="F142" s="81" t="str">
        <f>"'"&amp;IF(No.5＿契約者【データ】!R138="郵送","郵送",IF(No.5＿契約者【データ】!R138="","","出席"))&amp;"'"</f>
        <v>''</v>
      </c>
      <c r="G142" s="75" t="str">
        <f>"'"&amp;IF(No.5＿契約者【データ】!R138="","",IF(No.5＿契約者【データ】!R138="郵送","",TEXT(No.5＿契約者【データ】!R138,"yyyy/mm/dd")))&amp;"'"</f>
        <v>''</v>
      </c>
      <c r="H142" s="75" t="str">
        <f>"'"&amp;IF(No.5＿契約者【データ】!S138="","",TEXT(No.5＿契約者【データ】!S138,"hh:mm"))&amp;"'"</f>
        <v>''</v>
      </c>
      <c r="I142" s="82" t="s">
        <v>494</v>
      </c>
      <c r="J142" s="82" t="s">
        <v>494</v>
      </c>
      <c r="K142" s="82" t="s">
        <v>494</v>
      </c>
      <c r="L142" s="82" t="s">
        <v>494</v>
      </c>
      <c r="M142" s="82" t="s">
        <v>494</v>
      </c>
      <c r="N142" s="82" t="s">
        <v>494</v>
      </c>
      <c r="O142" s="82" t="s">
        <v>494</v>
      </c>
      <c r="P142" s="82" t="s">
        <v>494</v>
      </c>
      <c r="Q142" s="82" t="s">
        <v>494</v>
      </c>
      <c r="R142" s="75" t="s">
        <v>497</v>
      </c>
      <c r="S142" s="42" t="s">
        <v>448</v>
      </c>
      <c r="T142" s="75" t="s">
        <v>497</v>
      </c>
      <c r="U142" s="74" t="s">
        <v>497</v>
      </c>
      <c r="V142" s="49" t="str">
        <f t="shared" si="11"/>
        <v>'COMMON'</v>
      </c>
      <c r="W142" s="69" t="s">
        <v>449</v>
      </c>
      <c r="X142" s="49" t="str">
        <f t="shared" si="12"/>
        <v>'COMMON'</v>
      </c>
      <c r="Y142" s="49" t="str">
        <f t="shared" si="12"/>
        <v>'COMMON'</v>
      </c>
      <c r="Z142" s="69" t="s">
        <v>449</v>
      </c>
      <c r="AA142" s="49" t="str">
        <f t="shared" si="13"/>
        <v>'COMMON'</v>
      </c>
      <c r="AB142" s="67"/>
      <c r="AD142" s="70" t="str">
        <f t="shared" si="15"/>
        <v/>
      </c>
      <c r="AE142" s="67"/>
      <c r="AF142" s="67"/>
      <c r="AG142" s="67"/>
    </row>
    <row r="143" spans="1:33" ht="18" customHeight="1">
      <c r="A143" s="67"/>
      <c r="B143" s="49">
        <f t="shared" si="10"/>
        <v>137</v>
      </c>
      <c r="C143" s="73" t="str">
        <f>"'"&amp;プロジェクトデータ!$C$4&amp;"'"</f>
        <v>'80001'</v>
      </c>
      <c r="D143" s="80" t="s">
        <v>491</v>
      </c>
      <c r="E143" s="42" t="str">
        <f>"'"&amp;No.5＿契約者【データ】!E139&amp;"'"</f>
        <v>''</v>
      </c>
      <c r="F143" s="81" t="str">
        <f>"'"&amp;IF(No.5＿契約者【データ】!R139="郵送","郵送",IF(No.5＿契約者【データ】!R139="","","出席"))&amp;"'"</f>
        <v>''</v>
      </c>
      <c r="G143" s="75" t="str">
        <f>"'"&amp;IF(No.5＿契約者【データ】!R139="","",IF(No.5＿契約者【データ】!R139="郵送","",TEXT(No.5＿契約者【データ】!R139,"yyyy/mm/dd")))&amp;"'"</f>
        <v>''</v>
      </c>
      <c r="H143" s="75" t="str">
        <f>"'"&amp;IF(No.5＿契約者【データ】!S139="","",TEXT(No.5＿契約者【データ】!S139,"hh:mm"))&amp;"'"</f>
        <v>''</v>
      </c>
      <c r="I143" s="82" t="s">
        <v>494</v>
      </c>
      <c r="J143" s="82" t="s">
        <v>494</v>
      </c>
      <c r="K143" s="82" t="s">
        <v>494</v>
      </c>
      <c r="L143" s="82" t="s">
        <v>494</v>
      </c>
      <c r="M143" s="82" t="s">
        <v>494</v>
      </c>
      <c r="N143" s="82" t="s">
        <v>494</v>
      </c>
      <c r="O143" s="82" t="s">
        <v>494</v>
      </c>
      <c r="P143" s="82" t="s">
        <v>494</v>
      </c>
      <c r="Q143" s="82" t="s">
        <v>494</v>
      </c>
      <c r="R143" s="75" t="s">
        <v>497</v>
      </c>
      <c r="S143" s="42" t="s">
        <v>448</v>
      </c>
      <c r="T143" s="75" t="s">
        <v>497</v>
      </c>
      <c r="U143" s="74" t="s">
        <v>497</v>
      </c>
      <c r="V143" s="49" t="str">
        <f t="shared" si="11"/>
        <v>'COMMON'</v>
      </c>
      <c r="W143" s="69" t="s">
        <v>449</v>
      </c>
      <c r="X143" s="49" t="str">
        <f t="shared" si="12"/>
        <v>'COMMON'</v>
      </c>
      <c r="Y143" s="49" t="str">
        <f t="shared" si="12"/>
        <v>'COMMON'</v>
      </c>
      <c r="Z143" s="69" t="s">
        <v>449</v>
      </c>
      <c r="AA143" s="49" t="str">
        <f t="shared" si="13"/>
        <v>'COMMON'</v>
      </c>
      <c r="AB143" s="67"/>
      <c r="AD143" s="70" t="str">
        <f t="shared" si="15"/>
        <v/>
      </c>
      <c r="AE143" s="67"/>
      <c r="AF143" s="67"/>
      <c r="AG143" s="67"/>
    </row>
    <row r="144" spans="1:33" ht="18" customHeight="1">
      <c r="A144" s="67"/>
      <c r="B144" s="49">
        <f t="shared" si="10"/>
        <v>138</v>
      </c>
      <c r="C144" s="73" t="str">
        <f>"'"&amp;プロジェクトデータ!$C$4&amp;"'"</f>
        <v>'80001'</v>
      </c>
      <c r="D144" s="80" t="s">
        <v>491</v>
      </c>
      <c r="E144" s="42" t="str">
        <f>"'"&amp;No.5＿契約者【データ】!E140&amp;"'"</f>
        <v>''</v>
      </c>
      <c r="F144" s="81" t="str">
        <f>"'"&amp;IF(No.5＿契約者【データ】!R140="郵送","郵送",IF(No.5＿契約者【データ】!R140="","","出席"))&amp;"'"</f>
        <v>''</v>
      </c>
      <c r="G144" s="75" t="str">
        <f>"'"&amp;IF(No.5＿契約者【データ】!R140="","",IF(No.5＿契約者【データ】!R140="郵送","",TEXT(No.5＿契約者【データ】!R140,"yyyy/mm/dd")))&amp;"'"</f>
        <v>''</v>
      </c>
      <c r="H144" s="75" t="str">
        <f>"'"&amp;IF(No.5＿契約者【データ】!S140="","",TEXT(No.5＿契約者【データ】!S140,"hh:mm"))&amp;"'"</f>
        <v>''</v>
      </c>
      <c r="I144" s="82" t="s">
        <v>494</v>
      </c>
      <c r="J144" s="82" t="s">
        <v>494</v>
      </c>
      <c r="K144" s="82" t="s">
        <v>494</v>
      </c>
      <c r="L144" s="82" t="s">
        <v>494</v>
      </c>
      <c r="M144" s="82" t="s">
        <v>494</v>
      </c>
      <c r="N144" s="82" t="s">
        <v>494</v>
      </c>
      <c r="O144" s="82" t="s">
        <v>494</v>
      </c>
      <c r="P144" s="82" t="s">
        <v>494</v>
      </c>
      <c r="Q144" s="82" t="s">
        <v>494</v>
      </c>
      <c r="R144" s="75" t="s">
        <v>497</v>
      </c>
      <c r="S144" s="42" t="s">
        <v>448</v>
      </c>
      <c r="T144" s="75" t="s">
        <v>497</v>
      </c>
      <c r="U144" s="74" t="s">
        <v>497</v>
      </c>
      <c r="V144" s="49" t="str">
        <f t="shared" si="11"/>
        <v>'COMMON'</v>
      </c>
      <c r="W144" s="69" t="s">
        <v>449</v>
      </c>
      <c r="X144" s="49" t="str">
        <f t="shared" si="12"/>
        <v>'COMMON'</v>
      </c>
      <c r="Y144" s="49" t="str">
        <f t="shared" si="12"/>
        <v>'COMMON'</v>
      </c>
      <c r="Z144" s="69" t="s">
        <v>449</v>
      </c>
      <c r="AA144" s="49" t="str">
        <f t="shared" si="13"/>
        <v>'COMMON'</v>
      </c>
      <c r="AB144" s="67"/>
      <c r="AD144" s="70" t="str">
        <f t="shared" si="15"/>
        <v/>
      </c>
      <c r="AE144" s="67"/>
      <c r="AF144" s="67"/>
      <c r="AG144" s="67"/>
    </row>
    <row r="145" spans="1:33" ht="18" customHeight="1">
      <c r="A145" s="67"/>
      <c r="B145" s="49">
        <f t="shared" si="10"/>
        <v>139</v>
      </c>
      <c r="C145" s="73" t="str">
        <f>"'"&amp;プロジェクトデータ!$C$4&amp;"'"</f>
        <v>'80001'</v>
      </c>
      <c r="D145" s="80" t="s">
        <v>491</v>
      </c>
      <c r="E145" s="42" t="str">
        <f>"'"&amp;No.5＿契約者【データ】!E141&amp;"'"</f>
        <v>''</v>
      </c>
      <c r="F145" s="81" t="str">
        <f>"'"&amp;IF(No.5＿契約者【データ】!R141="郵送","郵送",IF(No.5＿契約者【データ】!R141="","","出席"))&amp;"'"</f>
        <v>''</v>
      </c>
      <c r="G145" s="75" t="str">
        <f>"'"&amp;IF(No.5＿契約者【データ】!R141="","",IF(No.5＿契約者【データ】!R141="郵送","",TEXT(No.5＿契約者【データ】!R141,"yyyy/mm/dd")))&amp;"'"</f>
        <v>''</v>
      </c>
      <c r="H145" s="75" t="str">
        <f>"'"&amp;IF(No.5＿契約者【データ】!S141="","",TEXT(No.5＿契約者【データ】!S141,"hh:mm"))&amp;"'"</f>
        <v>''</v>
      </c>
      <c r="I145" s="82" t="s">
        <v>494</v>
      </c>
      <c r="J145" s="82" t="s">
        <v>494</v>
      </c>
      <c r="K145" s="82" t="s">
        <v>494</v>
      </c>
      <c r="L145" s="82" t="s">
        <v>494</v>
      </c>
      <c r="M145" s="82" t="s">
        <v>494</v>
      </c>
      <c r="N145" s="82" t="s">
        <v>494</v>
      </c>
      <c r="O145" s="82" t="s">
        <v>494</v>
      </c>
      <c r="P145" s="82" t="s">
        <v>494</v>
      </c>
      <c r="Q145" s="82" t="s">
        <v>494</v>
      </c>
      <c r="R145" s="75" t="s">
        <v>497</v>
      </c>
      <c r="S145" s="42" t="s">
        <v>448</v>
      </c>
      <c r="T145" s="75" t="s">
        <v>497</v>
      </c>
      <c r="U145" s="74" t="s">
        <v>497</v>
      </c>
      <c r="V145" s="49" t="str">
        <f t="shared" si="11"/>
        <v>'COMMON'</v>
      </c>
      <c r="W145" s="69" t="s">
        <v>449</v>
      </c>
      <c r="X145" s="49" t="str">
        <f t="shared" si="12"/>
        <v>'COMMON'</v>
      </c>
      <c r="Y145" s="49" t="str">
        <f t="shared" si="12"/>
        <v>'COMMON'</v>
      </c>
      <c r="Z145" s="69" t="s">
        <v>449</v>
      </c>
      <c r="AA145" s="49" t="str">
        <f t="shared" si="13"/>
        <v>'COMMON'</v>
      </c>
      <c r="AB145" s="67"/>
      <c r="AD145" s="70" t="str">
        <f t="shared" si="15"/>
        <v/>
      </c>
      <c r="AE145" s="67"/>
      <c r="AF145" s="67"/>
      <c r="AG145" s="67"/>
    </row>
    <row r="146" spans="1:33" ht="18" customHeight="1">
      <c r="A146" s="67"/>
      <c r="B146" s="49">
        <f t="shared" si="10"/>
        <v>140</v>
      </c>
      <c r="C146" s="73" t="str">
        <f>"'"&amp;プロジェクトデータ!$C$4&amp;"'"</f>
        <v>'80001'</v>
      </c>
      <c r="D146" s="80" t="s">
        <v>491</v>
      </c>
      <c r="E146" s="42" t="str">
        <f>"'"&amp;No.5＿契約者【データ】!E142&amp;"'"</f>
        <v>''</v>
      </c>
      <c r="F146" s="81" t="str">
        <f>"'"&amp;IF(No.5＿契約者【データ】!R142="郵送","郵送",IF(No.5＿契約者【データ】!R142="","","出席"))&amp;"'"</f>
        <v>''</v>
      </c>
      <c r="G146" s="75" t="str">
        <f>"'"&amp;IF(No.5＿契約者【データ】!R142="","",IF(No.5＿契約者【データ】!R142="郵送","",TEXT(No.5＿契約者【データ】!R142,"yyyy/mm/dd")))&amp;"'"</f>
        <v>''</v>
      </c>
      <c r="H146" s="75" t="str">
        <f>"'"&amp;IF(No.5＿契約者【データ】!S142="","",TEXT(No.5＿契約者【データ】!S142,"hh:mm"))&amp;"'"</f>
        <v>''</v>
      </c>
      <c r="I146" s="82" t="s">
        <v>494</v>
      </c>
      <c r="J146" s="82" t="s">
        <v>494</v>
      </c>
      <c r="K146" s="82" t="s">
        <v>494</v>
      </c>
      <c r="L146" s="82" t="s">
        <v>494</v>
      </c>
      <c r="M146" s="82" t="s">
        <v>494</v>
      </c>
      <c r="N146" s="82" t="s">
        <v>494</v>
      </c>
      <c r="O146" s="82" t="s">
        <v>494</v>
      </c>
      <c r="P146" s="82" t="s">
        <v>494</v>
      </c>
      <c r="Q146" s="82" t="s">
        <v>494</v>
      </c>
      <c r="R146" s="75" t="s">
        <v>497</v>
      </c>
      <c r="S146" s="42" t="s">
        <v>448</v>
      </c>
      <c r="T146" s="75" t="s">
        <v>497</v>
      </c>
      <c r="U146" s="74" t="s">
        <v>497</v>
      </c>
      <c r="V146" s="49" t="str">
        <f t="shared" si="11"/>
        <v>'COMMON'</v>
      </c>
      <c r="W146" s="69" t="s">
        <v>449</v>
      </c>
      <c r="X146" s="49" t="str">
        <f t="shared" si="12"/>
        <v>'COMMON'</v>
      </c>
      <c r="Y146" s="49" t="str">
        <f t="shared" si="12"/>
        <v>'COMMON'</v>
      </c>
      <c r="Z146" s="69" t="s">
        <v>449</v>
      </c>
      <c r="AA146" s="49" t="str">
        <f t="shared" si="13"/>
        <v>'COMMON'</v>
      </c>
      <c r="AB146" s="67"/>
      <c r="AD146" s="70" t="str">
        <f t="shared" si="15"/>
        <v/>
      </c>
      <c r="AE146" s="67"/>
      <c r="AF146" s="67"/>
      <c r="AG146" s="67"/>
    </row>
    <row r="147" spans="1:33" ht="18" customHeight="1">
      <c r="A147" s="67"/>
      <c r="B147" s="49">
        <f t="shared" si="10"/>
        <v>141</v>
      </c>
      <c r="C147" s="73" t="str">
        <f>"'"&amp;プロジェクトデータ!$C$4&amp;"'"</f>
        <v>'80001'</v>
      </c>
      <c r="D147" s="80" t="s">
        <v>491</v>
      </c>
      <c r="E147" s="42" t="str">
        <f>"'"&amp;No.5＿契約者【データ】!E143&amp;"'"</f>
        <v>''</v>
      </c>
      <c r="F147" s="81" t="str">
        <f>"'"&amp;IF(No.5＿契約者【データ】!R143="郵送","郵送",IF(No.5＿契約者【データ】!R143="","","出席"))&amp;"'"</f>
        <v>''</v>
      </c>
      <c r="G147" s="75" t="str">
        <f>"'"&amp;IF(No.5＿契約者【データ】!R143="","",IF(No.5＿契約者【データ】!R143="郵送","",TEXT(No.5＿契約者【データ】!R143,"yyyy/mm/dd")))&amp;"'"</f>
        <v>''</v>
      </c>
      <c r="H147" s="75" t="str">
        <f>"'"&amp;IF(No.5＿契約者【データ】!S143="","",TEXT(No.5＿契約者【データ】!S143,"hh:mm"))&amp;"'"</f>
        <v>''</v>
      </c>
      <c r="I147" s="82" t="s">
        <v>494</v>
      </c>
      <c r="J147" s="82" t="s">
        <v>494</v>
      </c>
      <c r="K147" s="82" t="s">
        <v>494</v>
      </c>
      <c r="L147" s="82" t="s">
        <v>494</v>
      </c>
      <c r="M147" s="82" t="s">
        <v>494</v>
      </c>
      <c r="N147" s="82" t="s">
        <v>494</v>
      </c>
      <c r="O147" s="82" t="s">
        <v>494</v>
      </c>
      <c r="P147" s="82" t="s">
        <v>494</v>
      </c>
      <c r="Q147" s="82" t="s">
        <v>494</v>
      </c>
      <c r="R147" s="75" t="s">
        <v>497</v>
      </c>
      <c r="S147" s="42" t="s">
        <v>448</v>
      </c>
      <c r="T147" s="75" t="s">
        <v>497</v>
      </c>
      <c r="U147" s="74" t="s">
        <v>497</v>
      </c>
      <c r="V147" s="49" t="str">
        <f t="shared" si="11"/>
        <v>'COMMON'</v>
      </c>
      <c r="W147" s="69" t="s">
        <v>449</v>
      </c>
      <c r="X147" s="49" t="str">
        <f t="shared" si="12"/>
        <v>'COMMON'</v>
      </c>
      <c r="Y147" s="49" t="str">
        <f t="shared" si="12"/>
        <v>'COMMON'</v>
      </c>
      <c r="Z147" s="69" t="s">
        <v>449</v>
      </c>
      <c r="AA147" s="49" t="str">
        <f t="shared" si="13"/>
        <v>'COMMON'</v>
      </c>
      <c r="AB147" s="67"/>
      <c r="AD147" s="70" t="str">
        <f t="shared" si="15"/>
        <v/>
      </c>
      <c r="AE147" s="67"/>
      <c r="AF147" s="67"/>
      <c r="AG147" s="67"/>
    </row>
    <row r="148" spans="1:33" ht="18" customHeight="1">
      <c r="A148" s="67"/>
      <c r="B148" s="49">
        <f t="shared" si="10"/>
        <v>142</v>
      </c>
      <c r="C148" s="73" t="str">
        <f>"'"&amp;プロジェクトデータ!$C$4&amp;"'"</f>
        <v>'80001'</v>
      </c>
      <c r="D148" s="80" t="s">
        <v>491</v>
      </c>
      <c r="E148" s="42" t="str">
        <f>"'"&amp;No.5＿契約者【データ】!E144&amp;"'"</f>
        <v>''</v>
      </c>
      <c r="F148" s="81" t="str">
        <f>"'"&amp;IF(No.5＿契約者【データ】!R144="郵送","郵送",IF(No.5＿契約者【データ】!R144="","","出席"))&amp;"'"</f>
        <v>''</v>
      </c>
      <c r="G148" s="75" t="str">
        <f>"'"&amp;IF(No.5＿契約者【データ】!R144="","",IF(No.5＿契約者【データ】!R144="郵送","",TEXT(No.5＿契約者【データ】!R144,"yyyy/mm/dd")))&amp;"'"</f>
        <v>''</v>
      </c>
      <c r="H148" s="75" t="str">
        <f>"'"&amp;IF(No.5＿契約者【データ】!S144="","",TEXT(No.5＿契約者【データ】!S144,"hh:mm"))&amp;"'"</f>
        <v>''</v>
      </c>
      <c r="I148" s="82" t="s">
        <v>494</v>
      </c>
      <c r="J148" s="82" t="s">
        <v>494</v>
      </c>
      <c r="K148" s="82" t="s">
        <v>494</v>
      </c>
      <c r="L148" s="82" t="s">
        <v>494</v>
      </c>
      <c r="M148" s="82" t="s">
        <v>494</v>
      </c>
      <c r="N148" s="82" t="s">
        <v>494</v>
      </c>
      <c r="O148" s="82" t="s">
        <v>494</v>
      </c>
      <c r="P148" s="82" t="s">
        <v>494</v>
      </c>
      <c r="Q148" s="82" t="s">
        <v>494</v>
      </c>
      <c r="R148" s="75" t="s">
        <v>497</v>
      </c>
      <c r="S148" s="42" t="s">
        <v>448</v>
      </c>
      <c r="T148" s="75" t="s">
        <v>497</v>
      </c>
      <c r="U148" s="74" t="s">
        <v>497</v>
      </c>
      <c r="V148" s="49" t="str">
        <f t="shared" si="11"/>
        <v>'COMMON'</v>
      </c>
      <c r="W148" s="69" t="s">
        <v>449</v>
      </c>
      <c r="X148" s="49" t="str">
        <f t="shared" si="12"/>
        <v>'COMMON'</v>
      </c>
      <c r="Y148" s="49" t="str">
        <f t="shared" si="12"/>
        <v>'COMMON'</v>
      </c>
      <c r="Z148" s="69" t="s">
        <v>449</v>
      </c>
      <c r="AA148" s="49" t="str">
        <f t="shared" si="13"/>
        <v>'COMMON'</v>
      </c>
      <c r="AB148" s="67"/>
      <c r="AD148" s="70" t="str">
        <f t="shared" si="15"/>
        <v/>
      </c>
      <c r="AE148" s="67"/>
      <c r="AF148" s="67"/>
      <c r="AG148" s="67"/>
    </row>
    <row r="149" spans="1:33" ht="18" customHeight="1">
      <c r="A149" s="67"/>
      <c r="B149" s="49">
        <f t="shared" si="10"/>
        <v>143</v>
      </c>
      <c r="C149" s="73" t="str">
        <f>"'"&amp;プロジェクトデータ!$C$4&amp;"'"</f>
        <v>'80001'</v>
      </c>
      <c r="D149" s="80" t="s">
        <v>491</v>
      </c>
      <c r="E149" s="42" t="str">
        <f>"'"&amp;No.5＿契約者【データ】!E145&amp;"'"</f>
        <v>''</v>
      </c>
      <c r="F149" s="81" t="str">
        <f>"'"&amp;IF(No.5＿契約者【データ】!R145="郵送","郵送",IF(No.5＿契約者【データ】!R145="","","出席"))&amp;"'"</f>
        <v>''</v>
      </c>
      <c r="G149" s="75" t="str">
        <f>"'"&amp;IF(No.5＿契約者【データ】!R145="","",IF(No.5＿契約者【データ】!R145="郵送","",TEXT(No.5＿契約者【データ】!R145,"yyyy/mm/dd")))&amp;"'"</f>
        <v>''</v>
      </c>
      <c r="H149" s="75" t="str">
        <f>"'"&amp;IF(No.5＿契約者【データ】!S145="","",TEXT(No.5＿契約者【データ】!S145,"hh:mm"))&amp;"'"</f>
        <v>''</v>
      </c>
      <c r="I149" s="82" t="s">
        <v>494</v>
      </c>
      <c r="J149" s="82" t="s">
        <v>494</v>
      </c>
      <c r="K149" s="82" t="s">
        <v>494</v>
      </c>
      <c r="L149" s="82" t="s">
        <v>494</v>
      </c>
      <c r="M149" s="82" t="s">
        <v>494</v>
      </c>
      <c r="N149" s="82" t="s">
        <v>494</v>
      </c>
      <c r="O149" s="82" t="s">
        <v>494</v>
      </c>
      <c r="P149" s="82" t="s">
        <v>494</v>
      </c>
      <c r="Q149" s="82" t="s">
        <v>494</v>
      </c>
      <c r="R149" s="75" t="s">
        <v>497</v>
      </c>
      <c r="S149" s="42" t="s">
        <v>448</v>
      </c>
      <c r="T149" s="75" t="s">
        <v>497</v>
      </c>
      <c r="U149" s="74" t="s">
        <v>497</v>
      </c>
      <c r="V149" s="49" t="str">
        <f t="shared" si="11"/>
        <v>'COMMON'</v>
      </c>
      <c r="W149" s="69" t="s">
        <v>449</v>
      </c>
      <c r="X149" s="49" t="str">
        <f t="shared" si="12"/>
        <v>'COMMON'</v>
      </c>
      <c r="Y149" s="49" t="str">
        <f t="shared" si="12"/>
        <v>'COMMON'</v>
      </c>
      <c r="Z149" s="69" t="s">
        <v>449</v>
      </c>
      <c r="AA149" s="49" t="str">
        <f t="shared" si="13"/>
        <v>'COMMON'</v>
      </c>
      <c r="AB149" s="67"/>
      <c r="AD149" s="70" t="str">
        <f t="shared" si="15"/>
        <v/>
      </c>
      <c r="AE149" s="67"/>
      <c r="AF149" s="67"/>
      <c r="AG149" s="67"/>
    </row>
    <row r="150" spans="1:33" ht="18" customHeight="1">
      <c r="A150" s="67"/>
      <c r="B150" s="49">
        <f t="shared" si="10"/>
        <v>144</v>
      </c>
      <c r="C150" s="73" t="str">
        <f>"'"&amp;プロジェクトデータ!$C$4&amp;"'"</f>
        <v>'80001'</v>
      </c>
      <c r="D150" s="80" t="s">
        <v>491</v>
      </c>
      <c r="E150" s="42" t="str">
        <f>"'"&amp;No.5＿契約者【データ】!E146&amp;"'"</f>
        <v>''</v>
      </c>
      <c r="F150" s="81" t="str">
        <f>"'"&amp;IF(No.5＿契約者【データ】!R146="郵送","郵送",IF(No.5＿契約者【データ】!R146="","","出席"))&amp;"'"</f>
        <v>''</v>
      </c>
      <c r="G150" s="75" t="str">
        <f>"'"&amp;IF(No.5＿契約者【データ】!R146="","",IF(No.5＿契約者【データ】!R146="郵送","",TEXT(No.5＿契約者【データ】!R146,"yyyy/mm/dd")))&amp;"'"</f>
        <v>''</v>
      </c>
      <c r="H150" s="75" t="str">
        <f>"'"&amp;IF(No.5＿契約者【データ】!S146="","",TEXT(No.5＿契約者【データ】!S146,"hh:mm"))&amp;"'"</f>
        <v>''</v>
      </c>
      <c r="I150" s="82" t="s">
        <v>494</v>
      </c>
      <c r="J150" s="82" t="s">
        <v>494</v>
      </c>
      <c r="K150" s="82" t="s">
        <v>494</v>
      </c>
      <c r="L150" s="82" t="s">
        <v>494</v>
      </c>
      <c r="M150" s="82" t="s">
        <v>494</v>
      </c>
      <c r="N150" s="82" t="s">
        <v>494</v>
      </c>
      <c r="O150" s="82" t="s">
        <v>494</v>
      </c>
      <c r="P150" s="82" t="s">
        <v>494</v>
      </c>
      <c r="Q150" s="82" t="s">
        <v>494</v>
      </c>
      <c r="R150" s="75" t="s">
        <v>497</v>
      </c>
      <c r="S150" s="42" t="s">
        <v>448</v>
      </c>
      <c r="T150" s="75" t="s">
        <v>497</v>
      </c>
      <c r="U150" s="74" t="s">
        <v>497</v>
      </c>
      <c r="V150" s="49" t="str">
        <f t="shared" si="11"/>
        <v>'COMMON'</v>
      </c>
      <c r="W150" s="69" t="s">
        <v>449</v>
      </c>
      <c r="X150" s="49" t="str">
        <f t="shared" si="12"/>
        <v>'COMMON'</v>
      </c>
      <c r="Y150" s="49" t="str">
        <f t="shared" si="12"/>
        <v>'COMMON'</v>
      </c>
      <c r="Z150" s="69" t="s">
        <v>449</v>
      </c>
      <c r="AA150" s="49" t="str">
        <f t="shared" si="13"/>
        <v>'COMMON'</v>
      </c>
      <c r="AB150" s="67"/>
      <c r="AD150" s="70" t="str">
        <f t="shared" si="15"/>
        <v/>
      </c>
      <c r="AE150" s="67"/>
      <c r="AF150" s="67"/>
      <c r="AG150" s="67"/>
    </row>
    <row r="151" spans="1:33" ht="18" customHeight="1">
      <c r="A151" s="67"/>
      <c r="B151" s="49">
        <f t="shared" si="10"/>
        <v>145</v>
      </c>
      <c r="C151" s="73" t="str">
        <f>"'"&amp;プロジェクトデータ!$C$4&amp;"'"</f>
        <v>'80001'</v>
      </c>
      <c r="D151" s="80" t="s">
        <v>491</v>
      </c>
      <c r="E151" s="42" t="str">
        <f>"'"&amp;No.5＿契約者【データ】!E147&amp;"'"</f>
        <v>''</v>
      </c>
      <c r="F151" s="81" t="str">
        <f>"'"&amp;IF(No.5＿契約者【データ】!R147="郵送","郵送",IF(No.5＿契約者【データ】!R147="","","出席"))&amp;"'"</f>
        <v>''</v>
      </c>
      <c r="G151" s="75" t="str">
        <f>"'"&amp;IF(No.5＿契約者【データ】!R147="","",IF(No.5＿契約者【データ】!R147="郵送","",TEXT(No.5＿契約者【データ】!R147,"yyyy/mm/dd")))&amp;"'"</f>
        <v>''</v>
      </c>
      <c r="H151" s="75" t="str">
        <f>"'"&amp;IF(No.5＿契約者【データ】!S147="","",TEXT(No.5＿契約者【データ】!S147,"hh:mm"))&amp;"'"</f>
        <v>''</v>
      </c>
      <c r="I151" s="82" t="s">
        <v>494</v>
      </c>
      <c r="J151" s="82" t="s">
        <v>494</v>
      </c>
      <c r="K151" s="82" t="s">
        <v>494</v>
      </c>
      <c r="L151" s="82" t="s">
        <v>494</v>
      </c>
      <c r="M151" s="82" t="s">
        <v>494</v>
      </c>
      <c r="N151" s="82" t="s">
        <v>494</v>
      </c>
      <c r="O151" s="82" t="s">
        <v>494</v>
      </c>
      <c r="P151" s="82" t="s">
        <v>494</v>
      </c>
      <c r="Q151" s="82" t="s">
        <v>494</v>
      </c>
      <c r="R151" s="75" t="s">
        <v>497</v>
      </c>
      <c r="S151" s="42" t="s">
        <v>448</v>
      </c>
      <c r="T151" s="75" t="s">
        <v>497</v>
      </c>
      <c r="U151" s="74" t="s">
        <v>497</v>
      </c>
      <c r="V151" s="49" t="str">
        <f t="shared" si="11"/>
        <v>'COMMON'</v>
      </c>
      <c r="W151" s="69" t="s">
        <v>449</v>
      </c>
      <c r="X151" s="49" t="str">
        <f t="shared" si="12"/>
        <v>'COMMON'</v>
      </c>
      <c r="Y151" s="49" t="str">
        <f t="shared" si="12"/>
        <v>'COMMON'</v>
      </c>
      <c r="Z151" s="69" t="s">
        <v>449</v>
      </c>
      <c r="AA151" s="49" t="str">
        <f t="shared" si="13"/>
        <v>'COMMON'</v>
      </c>
      <c r="AB151" s="67"/>
      <c r="AD151" s="70" t="str">
        <f t="shared" si="15"/>
        <v/>
      </c>
      <c r="AE151" s="67"/>
      <c r="AF151" s="67"/>
      <c r="AG151" s="67"/>
    </row>
    <row r="152" spans="1:33" ht="18" customHeight="1">
      <c r="A152" s="67"/>
      <c r="B152" s="49">
        <f t="shared" si="10"/>
        <v>146</v>
      </c>
      <c r="C152" s="73" t="str">
        <f>"'"&amp;プロジェクトデータ!$C$4&amp;"'"</f>
        <v>'80001'</v>
      </c>
      <c r="D152" s="80" t="s">
        <v>491</v>
      </c>
      <c r="E152" s="42" t="str">
        <f>"'"&amp;No.5＿契約者【データ】!E148&amp;"'"</f>
        <v>''</v>
      </c>
      <c r="F152" s="81" t="str">
        <f>"'"&amp;IF(No.5＿契約者【データ】!R148="郵送","郵送",IF(No.5＿契約者【データ】!R148="","","出席"))&amp;"'"</f>
        <v>''</v>
      </c>
      <c r="G152" s="75" t="str">
        <f>"'"&amp;IF(No.5＿契約者【データ】!R148="","",IF(No.5＿契約者【データ】!R148="郵送","",TEXT(No.5＿契約者【データ】!R148,"yyyy/mm/dd")))&amp;"'"</f>
        <v>''</v>
      </c>
      <c r="H152" s="75" t="str">
        <f>"'"&amp;IF(No.5＿契約者【データ】!S148="","",TEXT(No.5＿契約者【データ】!S148,"hh:mm"))&amp;"'"</f>
        <v>''</v>
      </c>
      <c r="I152" s="82" t="s">
        <v>494</v>
      </c>
      <c r="J152" s="82" t="s">
        <v>494</v>
      </c>
      <c r="K152" s="82" t="s">
        <v>494</v>
      </c>
      <c r="L152" s="82" t="s">
        <v>494</v>
      </c>
      <c r="M152" s="82" t="s">
        <v>494</v>
      </c>
      <c r="N152" s="82" t="s">
        <v>494</v>
      </c>
      <c r="O152" s="82" t="s">
        <v>494</v>
      </c>
      <c r="P152" s="82" t="s">
        <v>494</v>
      </c>
      <c r="Q152" s="82" t="s">
        <v>494</v>
      </c>
      <c r="R152" s="75" t="s">
        <v>497</v>
      </c>
      <c r="S152" s="42" t="s">
        <v>448</v>
      </c>
      <c r="T152" s="75" t="s">
        <v>497</v>
      </c>
      <c r="U152" s="74" t="s">
        <v>497</v>
      </c>
      <c r="V152" s="49" t="str">
        <f t="shared" si="11"/>
        <v>'COMMON'</v>
      </c>
      <c r="W152" s="69" t="s">
        <v>449</v>
      </c>
      <c r="X152" s="49" t="str">
        <f t="shared" si="12"/>
        <v>'COMMON'</v>
      </c>
      <c r="Y152" s="49" t="str">
        <f t="shared" si="12"/>
        <v>'COMMON'</v>
      </c>
      <c r="Z152" s="69" t="s">
        <v>449</v>
      </c>
      <c r="AA152" s="49" t="str">
        <f t="shared" si="13"/>
        <v>'COMMON'</v>
      </c>
      <c r="AB152" s="67"/>
      <c r="AD152" s="70" t="str">
        <f t="shared" si="15"/>
        <v/>
      </c>
      <c r="AE152" s="67"/>
      <c r="AF152" s="67"/>
      <c r="AG152" s="67"/>
    </row>
    <row r="153" spans="1:33" ht="18" customHeight="1">
      <c r="A153" s="67"/>
      <c r="B153" s="49">
        <f t="shared" si="10"/>
        <v>147</v>
      </c>
      <c r="C153" s="73" t="str">
        <f>"'"&amp;プロジェクトデータ!$C$4&amp;"'"</f>
        <v>'80001'</v>
      </c>
      <c r="D153" s="80" t="s">
        <v>491</v>
      </c>
      <c r="E153" s="42" t="str">
        <f>"'"&amp;No.5＿契約者【データ】!E149&amp;"'"</f>
        <v>''</v>
      </c>
      <c r="F153" s="81" t="str">
        <f>"'"&amp;IF(No.5＿契約者【データ】!R149="郵送","郵送",IF(No.5＿契約者【データ】!R149="","","出席"))&amp;"'"</f>
        <v>''</v>
      </c>
      <c r="G153" s="75" t="str">
        <f>"'"&amp;IF(No.5＿契約者【データ】!R149="","",IF(No.5＿契約者【データ】!R149="郵送","",TEXT(No.5＿契約者【データ】!R149,"yyyy/mm/dd")))&amp;"'"</f>
        <v>''</v>
      </c>
      <c r="H153" s="75" t="str">
        <f>"'"&amp;IF(No.5＿契約者【データ】!S149="","",TEXT(No.5＿契約者【データ】!S149,"hh:mm"))&amp;"'"</f>
        <v>''</v>
      </c>
      <c r="I153" s="82" t="s">
        <v>494</v>
      </c>
      <c r="J153" s="82" t="s">
        <v>494</v>
      </c>
      <c r="K153" s="82" t="s">
        <v>494</v>
      </c>
      <c r="L153" s="82" t="s">
        <v>494</v>
      </c>
      <c r="M153" s="82" t="s">
        <v>494</v>
      </c>
      <c r="N153" s="82" t="s">
        <v>494</v>
      </c>
      <c r="O153" s="82" t="s">
        <v>494</v>
      </c>
      <c r="P153" s="82" t="s">
        <v>494</v>
      </c>
      <c r="Q153" s="82" t="s">
        <v>494</v>
      </c>
      <c r="R153" s="75" t="s">
        <v>497</v>
      </c>
      <c r="S153" s="42" t="s">
        <v>448</v>
      </c>
      <c r="T153" s="75" t="s">
        <v>497</v>
      </c>
      <c r="U153" s="74" t="s">
        <v>497</v>
      </c>
      <c r="V153" s="49" t="str">
        <f t="shared" si="11"/>
        <v>'COMMON'</v>
      </c>
      <c r="W153" s="69" t="s">
        <v>449</v>
      </c>
      <c r="X153" s="49" t="str">
        <f t="shared" si="12"/>
        <v>'COMMON'</v>
      </c>
      <c r="Y153" s="49" t="str">
        <f t="shared" si="12"/>
        <v>'COMMON'</v>
      </c>
      <c r="Z153" s="69" t="s">
        <v>449</v>
      </c>
      <c r="AA153" s="49" t="str">
        <f t="shared" si="13"/>
        <v>'COMMON'</v>
      </c>
      <c r="AB153" s="67"/>
      <c r="AD153" s="70" t="str">
        <f t="shared" si="15"/>
        <v/>
      </c>
      <c r="AE153" s="67"/>
      <c r="AF153" s="67"/>
      <c r="AG153" s="67"/>
    </row>
    <row r="154" spans="1:33" ht="18" customHeight="1">
      <c r="A154" s="67"/>
      <c r="B154" s="49">
        <f t="shared" si="10"/>
        <v>148</v>
      </c>
      <c r="C154" s="73" t="str">
        <f>"'"&amp;プロジェクトデータ!$C$4&amp;"'"</f>
        <v>'80001'</v>
      </c>
      <c r="D154" s="80" t="s">
        <v>491</v>
      </c>
      <c r="E154" s="42" t="str">
        <f>"'"&amp;No.5＿契約者【データ】!E150&amp;"'"</f>
        <v>''</v>
      </c>
      <c r="F154" s="81" t="str">
        <f>"'"&amp;IF(No.5＿契約者【データ】!R150="郵送","郵送",IF(No.5＿契約者【データ】!R150="","","出席"))&amp;"'"</f>
        <v>''</v>
      </c>
      <c r="G154" s="75" t="str">
        <f>"'"&amp;IF(No.5＿契約者【データ】!R150="","",IF(No.5＿契約者【データ】!R150="郵送","",TEXT(No.5＿契約者【データ】!R150,"yyyy/mm/dd")))&amp;"'"</f>
        <v>''</v>
      </c>
      <c r="H154" s="75" t="str">
        <f>"'"&amp;IF(No.5＿契約者【データ】!S150="","",TEXT(No.5＿契約者【データ】!S150,"hh:mm"))&amp;"'"</f>
        <v>''</v>
      </c>
      <c r="I154" s="82" t="s">
        <v>494</v>
      </c>
      <c r="J154" s="82" t="s">
        <v>494</v>
      </c>
      <c r="K154" s="82" t="s">
        <v>494</v>
      </c>
      <c r="L154" s="82" t="s">
        <v>494</v>
      </c>
      <c r="M154" s="82" t="s">
        <v>494</v>
      </c>
      <c r="N154" s="82" t="s">
        <v>494</v>
      </c>
      <c r="O154" s="82" t="s">
        <v>494</v>
      </c>
      <c r="P154" s="82" t="s">
        <v>494</v>
      </c>
      <c r="Q154" s="82" t="s">
        <v>494</v>
      </c>
      <c r="R154" s="75" t="s">
        <v>497</v>
      </c>
      <c r="S154" s="42" t="s">
        <v>448</v>
      </c>
      <c r="T154" s="75" t="s">
        <v>497</v>
      </c>
      <c r="U154" s="74" t="s">
        <v>497</v>
      </c>
      <c r="V154" s="49" t="str">
        <f t="shared" si="11"/>
        <v>'COMMON'</v>
      </c>
      <c r="W154" s="69" t="s">
        <v>449</v>
      </c>
      <c r="X154" s="49" t="str">
        <f t="shared" si="12"/>
        <v>'COMMON'</v>
      </c>
      <c r="Y154" s="49" t="str">
        <f t="shared" si="12"/>
        <v>'COMMON'</v>
      </c>
      <c r="Z154" s="69" t="s">
        <v>449</v>
      </c>
      <c r="AA154" s="49" t="str">
        <f t="shared" si="13"/>
        <v>'COMMON'</v>
      </c>
      <c r="AB154" s="67"/>
      <c r="AD154" s="70" t="str">
        <f t="shared" si="15"/>
        <v/>
      </c>
      <c r="AE154" s="67"/>
      <c r="AF154" s="67"/>
      <c r="AG154" s="67"/>
    </row>
    <row r="155" spans="1:33" ht="18" customHeight="1">
      <c r="A155" s="67"/>
      <c r="B155" s="49">
        <f t="shared" si="10"/>
        <v>149</v>
      </c>
      <c r="C155" s="73" t="str">
        <f>"'"&amp;プロジェクトデータ!$C$4&amp;"'"</f>
        <v>'80001'</v>
      </c>
      <c r="D155" s="80" t="s">
        <v>491</v>
      </c>
      <c r="E155" s="42" t="str">
        <f>"'"&amp;No.5＿契約者【データ】!E151&amp;"'"</f>
        <v>''</v>
      </c>
      <c r="F155" s="81" t="str">
        <f>"'"&amp;IF(No.5＿契約者【データ】!R151="郵送","郵送",IF(No.5＿契約者【データ】!R151="","","出席"))&amp;"'"</f>
        <v>''</v>
      </c>
      <c r="G155" s="75" t="str">
        <f>"'"&amp;IF(No.5＿契約者【データ】!R151="","",IF(No.5＿契約者【データ】!R151="郵送","",TEXT(No.5＿契約者【データ】!R151,"yyyy/mm/dd")))&amp;"'"</f>
        <v>''</v>
      </c>
      <c r="H155" s="75" t="str">
        <f>"'"&amp;IF(No.5＿契約者【データ】!S151="","",TEXT(No.5＿契約者【データ】!S151,"hh:mm"))&amp;"'"</f>
        <v>''</v>
      </c>
      <c r="I155" s="82" t="s">
        <v>494</v>
      </c>
      <c r="J155" s="82" t="s">
        <v>494</v>
      </c>
      <c r="K155" s="82" t="s">
        <v>494</v>
      </c>
      <c r="L155" s="82" t="s">
        <v>494</v>
      </c>
      <c r="M155" s="82" t="s">
        <v>494</v>
      </c>
      <c r="N155" s="82" t="s">
        <v>494</v>
      </c>
      <c r="O155" s="82" t="s">
        <v>494</v>
      </c>
      <c r="P155" s="82" t="s">
        <v>494</v>
      </c>
      <c r="Q155" s="82" t="s">
        <v>494</v>
      </c>
      <c r="R155" s="75" t="s">
        <v>497</v>
      </c>
      <c r="S155" s="42" t="s">
        <v>448</v>
      </c>
      <c r="T155" s="75" t="s">
        <v>497</v>
      </c>
      <c r="U155" s="74" t="s">
        <v>497</v>
      </c>
      <c r="V155" s="49" t="str">
        <f t="shared" si="11"/>
        <v>'COMMON'</v>
      </c>
      <c r="W155" s="69" t="s">
        <v>449</v>
      </c>
      <c r="X155" s="49" t="str">
        <f t="shared" si="12"/>
        <v>'COMMON'</v>
      </c>
      <c r="Y155" s="49" t="str">
        <f t="shared" si="12"/>
        <v>'COMMON'</v>
      </c>
      <c r="Z155" s="69" t="s">
        <v>449</v>
      </c>
      <c r="AA155" s="49" t="str">
        <f t="shared" si="13"/>
        <v>'COMMON'</v>
      </c>
      <c r="AB155" s="67"/>
      <c r="AD155" s="70" t="str">
        <f t="shared" si="15"/>
        <v/>
      </c>
      <c r="AE155" s="67"/>
      <c r="AF155" s="67"/>
      <c r="AG155" s="67"/>
    </row>
    <row r="156" spans="1:33" ht="18" customHeight="1">
      <c r="A156" s="67"/>
      <c r="B156" s="49">
        <f t="shared" si="10"/>
        <v>150</v>
      </c>
      <c r="C156" s="73" t="str">
        <f>"'"&amp;プロジェクトデータ!$C$4&amp;"'"</f>
        <v>'80001'</v>
      </c>
      <c r="D156" s="80" t="s">
        <v>491</v>
      </c>
      <c r="E156" s="42" t="str">
        <f>"'"&amp;No.5＿契約者【データ】!E152&amp;"'"</f>
        <v>''</v>
      </c>
      <c r="F156" s="81" t="str">
        <f>"'"&amp;IF(No.5＿契約者【データ】!R152="郵送","郵送",IF(No.5＿契約者【データ】!R152="","","出席"))&amp;"'"</f>
        <v>''</v>
      </c>
      <c r="G156" s="75" t="str">
        <f>"'"&amp;IF(No.5＿契約者【データ】!R152="","",IF(No.5＿契約者【データ】!R152="郵送","",TEXT(No.5＿契約者【データ】!R152,"yyyy/mm/dd")))&amp;"'"</f>
        <v>''</v>
      </c>
      <c r="H156" s="75" t="str">
        <f>"'"&amp;IF(No.5＿契約者【データ】!S152="","",TEXT(No.5＿契約者【データ】!S152,"hh:mm"))&amp;"'"</f>
        <v>''</v>
      </c>
      <c r="I156" s="82" t="s">
        <v>494</v>
      </c>
      <c r="J156" s="82" t="s">
        <v>494</v>
      </c>
      <c r="K156" s="82" t="s">
        <v>494</v>
      </c>
      <c r="L156" s="82" t="s">
        <v>494</v>
      </c>
      <c r="M156" s="82" t="s">
        <v>494</v>
      </c>
      <c r="N156" s="82" t="s">
        <v>494</v>
      </c>
      <c r="O156" s="82" t="s">
        <v>494</v>
      </c>
      <c r="P156" s="82" t="s">
        <v>494</v>
      </c>
      <c r="Q156" s="82" t="s">
        <v>494</v>
      </c>
      <c r="R156" s="75" t="s">
        <v>497</v>
      </c>
      <c r="S156" s="42" t="s">
        <v>448</v>
      </c>
      <c r="T156" s="75" t="s">
        <v>497</v>
      </c>
      <c r="U156" s="74" t="s">
        <v>497</v>
      </c>
      <c r="V156" s="49" t="str">
        <f t="shared" si="11"/>
        <v>'COMMON'</v>
      </c>
      <c r="W156" s="69" t="s">
        <v>449</v>
      </c>
      <c r="X156" s="49" t="str">
        <f t="shared" si="12"/>
        <v>'COMMON'</v>
      </c>
      <c r="Y156" s="49" t="str">
        <f t="shared" si="12"/>
        <v>'COMMON'</v>
      </c>
      <c r="Z156" s="69" t="s">
        <v>449</v>
      </c>
      <c r="AA156" s="49" t="str">
        <f t="shared" si="13"/>
        <v>'COMMON'</v>
      </c>
      <c r="AB156" s="67"/>
      <c r="AD156" s="70" t="str">
        <f t="shared" si="15"/>
        <v/>
      </c>
      <c r="AE156" s="67"/>
      <c r="AF156" s="67"/>
      <c r="AG156" s="67"/>
    </row>
    <row r="157" spans="1:33" ht="18" customHeight="1">
      <c r="A157" s="67"/>
      <c r="B157" s="49">
        <f t="shared" si="10"/>
        <v>151</v>
      </c>
      <c r="C157" s="73" t="str">
        <f>"'"&amp;プロジェクトデータ!$C$4&amp;"'"</f>
        <v>'80001'</v>
      </c>
      <c r="D157" s="80" t="s">
        <v>491</v>
      </c>
      <c r="E157" s="42" t="str">
        <f>"'"&amp;No.5＿契約者【データ】!E153&amp;"'"</f>
        <v>''</v>
      </c>
      <c r="F157" s="81" t="str">
        <f>"'"&amp;IF(No.5＿契約者【データ】!R153="郵送","郵送",IF(No.5＿契約者【データ】!R153="","","出席"))&amp;"'"</f>
        <v>''</v>
      </c>
      <c r="G157" s="75" t="str">
        <f>"'"&amp;IF(No.5＿契約者【データ】!R153="","",IF(No.5＿契約者【データ】!R153="郵送","",TEXT(No.5＿契約者【データ】!R153,"yyyy/mm/dd")))&amp;"'"</f>
        <v>''</v>
      </c>
      <c r="H157" s="75" t="str">
        <f>"'"&amp;IF(No.5＿契約者【データ】!S153="","",TEXT(No.5＿契約者【データ】!S153,"hh:mm"))&amp;"'"</f>
        <v>''</v>
      </c>
      <c r="I157" s="82" t="s">
        <v>494</v>
      </c>
      <c r="J157" s="82" t="s">
        <v>494</v>
      </c>
      <c r="K157" s="82" t="s">
        <v>494</v>
      </c>
      <c r="L157" s="82" t="s">
        <v>494</v>
      </c>
      <c r="M157" s="82" t="s">
        <v>494</v>
      </c>
      <c r="N157" s="82" t="s">
        <v>494</v>
      </c>
      <c r="O157" s="82" t="s">
        <v>494</v>
      </c>
      <c r="P157" s="82" t="s">
        <v>494</v>
      </c>
      <c r="Q157" s="82" t="s">
        <v>494</v>
      </c>
      <c r="R157" s="75" t="s">
        <v>497</v>
      </c>
      <c r="S157" s="42" t="s">
        <v>448</v>
      </c>
      <c r="T157" s="75" t="s">
        <v>497</v>
      </c>
      <c r="U157" s="74" t="s">
        <v>497</v>
      </c>
      <c r="V157" s="49" t="str">
        <f t="shared" si="11"/>
        <v>'COMMON'</v>
      </c>
      <c r="W157" s="69" t="s">
        <v>449</v>
      </c>
      <c r="X157" s="49" t="str">
        <f t="shared" si="12"/>
        <v>'COMMON'</v>
      </c>
      <c r="Y157" s="49" t="str">
        <f t="shared" si="12"/>
        <v>'COMMON'</v>
      </c>
      <c r="Z157" s="69" t="s">
        <v>449</v>
      </c>
      <c r="AA157" s="49" t="str">
        <f t="shared" si="13"/>
        <v>'COMMON'</v>
      </c>
      <c r="AB157" s="67"/>
      <c r="AD157" s="70" t="str">
        <f t="shared" si="15"/>
        <v/>
      </c>
      <c r="AE157" s="67"/>
      <c r="AF157" s="67"/>
      <c r="AG157" s="67"/>
    </row>
    <row r="158" spans="1:33" ht="18" customHeight="1">
      <c r="A158" s="67"/>
      <c r="B158" s="49">
        <f t="shared" si="10"/>
        <v>152</v>
      </c>
      <c r="C158" s="73" t="str">
        <f>"'"&amp;プロジェクトデータ!$C$4&amp;"'"</f>
        <v>'80001'</v>
      </c>
      <c r="D158" s="80" t="s">
        <v>491</v>
      </c>
      <c r="E158" s="42" t="str">
        <f>"'"&amp;No.5＿契約者【データ】!E154&amp;"'"</f>
        <v>''</v>
      </c>
      <c r="F158" s="81" t="str">
        <f>"'"&amp;IF(No.5＿契約者【データ】!R154="郵送","郵送",IF(No.5＿契約者【データ】!R154="","","出席"))&amp;"'"</f>
        <v>''</v>
      </c>
      <c r="G158" s="75" t="str">
        <f>"'"&amp;IF(No.5＿契約者【データ】!R154="","",IF(No.5＿契約者【データ】!R154="郵送","",TEXT(No.5＿契約者【データ】!R154,"yyyy/mm/dd")))&amp;"'"</f>
        <v>''</v>
      </c>
      <c r="H158" s="75" t="str">
        <f>"'"&amp;IF(No.5＿契約者【データ】!S154="","",TEXT(No.5＿契約者【データ】!S154,"hh:mm"))&amp;"'"</f>
        <v>''</v>
      </c>
      <c r="I158" s="82" t="s">
        <v>494</v>
      </c>
      <c r="J158" s="82" t="s">
        <v>494</v>
      </c>
      <c r="K158" s="82" t="s">
        <v>494</v>
      </c>
      <c r="L158" s="82" t="s">
        <v>494</v>
      </c>
      <c r="M158" s="82" t="s">
        <v>494</v>
      </c>
      <c r="N158" s="82" t="s">
        <v>494</v>
      </c>
      <c r="O158" s="82" t="s">
        <v>494</v>
      </c>
      <c r="P158" s="82" t="s">
        <v>494</v>
      </c>
      <c r="Q158" s="82" t="s">
        <v>494</v>
      </c>
      <c r="R158" s="75" t="s">
        <v>497</v>
      </c>
      <c r="S158" s="42" t="s">
        <v>448</v>
      </c>
      <c r="T158" s="75" t="s">
        <v>497</v>
      </c>
      <c r="U158" s="74" t="s">
        <v>497</v>
      </c>
      <c r="V158" s="49" t="str">
        <f t="shared" si="11"/>
        <v>'COMMON'</v>
      </c>
      <c r="W158" s="69" t="s">
        <v>449</v>
      </c>
      <c r="X158" s="49" t="str">
        <f t="shared" si="12"/>
        <v>'COMMON'</v>
      </c>
      <c r="Y158" s="49" t="str">
        <f t="shared" si="12"/>
        <v>'COMMON'</v>
      </c>
      <c r="Z158" s="69" t="s">
        <v>449</v>
      </c>
      <c r="AA158" s="49" t="str">
        <f t="shared" si="13"/>
        <v>'COMMON'</v>
      </c>
      <c r="AB158" s="67"/>
      <c r="AD158" s="70" t="str">
        <f t="shared" si="15"/>
        <v/>
      </c>
      <c r="AE158" s="67"/>
      <c r="AF158" s="67"/>
      <c r="AG158" s="67"/>
    </row>
    <row r="159" spans="1:33" ht="18" customHeight="1">
      <c r="A159" s="67"/>
      <c r="B159" s="49">
        <f t="shared" si="10"/>
        <v>153</v>
      </c>
      <c r="C159" s="73" t="str">
        <f>"'"&amp;プロジェクトデータ!$C$4&amp;"'"</f>
        <v>'80001'</v>
      </c>
      <c r="D159" s="80" t="s">
        <v>491</v>
      </c>
      <c r="E159" s="42" t="str">
        <f>"'"&amp;No.5＿契約者【データ】!E155&amp;"'"</f>
        <v>''</v>
      </c>
      <c r="F159" s="81" t="str">
        <f>"'"&amp;IF(No.5＿契約者【データ】!R155="郵送","郵送",IF(No.5＿契約者【データ】!R155="","","出席"))&amp;"'"</f>
        <v>''</v>
      </c>
      <c r="G159" s="75" t="str">
        <f>"'"&amp;IF(No.5＿契約者【データ】!R155="","",IF(No.5＿契約者【データ】!R155="郵送","",TEXT(No.5＿契約者【データ】!R155,"yyyy/mm/dd")))&amp;"'"</f>
        <v>''</v>
      </c>
      <c r="H159" s="75" t="str">
        <f>"'"&amp;IF(No.5＿契約者【データ】!S155="","",TEXT(No.5＿契約者【データ】!S155,"hh:mm"))&amp;"'"</f>
        <v>''</v>
      </c>
      <c r="I159" s="82" t="s">
        <v>494</v>
      </c>
      <c r="J159" s="82" t="s">
        <v>494</v>
      </c>
      <c r="K159" s="82" t="s">
        <v>494</v>
      </c>
      <c r="L159" s="82" t="s">
        <v>494</v>
      </c>
      <c r="M159" s="82" t="s">
        <v>494</v>
      </c>
      <c r="N159" s="82" t="s">
        <v>494</v>
      </c>
      <c r="O159" s="82" t="s">
        <v>494</v>
      </c>
      <c r="P159" s="82" t="s">
        <v>494</v>
      </c>
      <c r="Q159" s="82" t="s">
        <v>494</v>
      </c>
      <c r="R159" s="75" t="s">
        <v>497</v>
      </c>
      <c r="S159" s="42" t="s">
        <v>448</v>
      </c>
      <c r="T159" s="75" t="s">
        <v>497</v>
      </c>
      <c r="U159" s="74" t="s">
        <v>497</v>
      </c>
      <c r="V159" s="49" t="str">
        <f t="shared" si="11"/>
        <v>'COMMON'</v>
      </c>
      <c r="W159" s="69" t="s">
        <v>449</v>
      </c>
      <c r="X159" s="49" t="str">
        <f t="shared" si="12"/>
        <v>'COMMON'</v>
      </c>
      <c r="Y159" s="49" t="str">
        <f t="shared" si="12"/>
        <v>'COMMON'</v>
      </c>
      <c r="Z159" s="69" t="s">
        <v>449</v>
      </c>
      <c r="AA159" s="49" t="str">
        <f t="shared" si="13"/>
        <v>'COMMON'</v>
      </c>
      <c r="AB159" s="67"/>
      <c r="AD159" s="70" t="str">
        <f t="shared" si="15"/>
        <v/>
      </c>
      <c r="AE159" s="67"/>
      <c r="AF159" s="67"/>
      <c r="AG159" s="67"/>
    </row>
    <row r="160" spans="1:33" ht="18" customHeight="1">
      <c r="A160" s="67"/>
      <c r="B160" s="49">
        <f t="shared" si="10"/>
        <v>154</v>
      </c>
      <c r="C160" s="73" t="str">
        <f>"'"&amp;プロジェクトデータ!$C$4&amp;"'"</f>
        <v>'80001'</v>
      </c>
      <c r="D160" s="80" t="s">
        <v>491</v>
      </c>
      <c r="E160" s="42" t="str">
        <f>"'"&amp;No.5＿契約者【データ】!E156&amp;"'"</f>
        <v>''</v>
      </c>
      <c r="F160" s="81" t="str">
        <f>"'"&amp;IF(No.5＿契約者【データ】!R156="郵送","郵送",IF(No.5＿契約者【データ】!R156="","","出席"))&amp;"'"</f>
        <v>''</v>
      </c>
      <c r="G160" s="75" t="str">
        <f>"'"&amp;IF(No.5＿契約者【データ】!R156="","",IF(No.5＿契約者【データ】!R156="郵送","",TEXT(No.5＿契約者【データ】!R156,"yyyy/mm/dd")))&amp;"'"</f>
        <v>''</v>
      </c>
      <c r="H160" s="75" t="str">
        <f>"'"&amp;IF(No.5＿契約者【データ】!S156="","",TEXT(No.5＿契約者【データ】!S156,"hh:mm"))&amp;"'"</f>
        <v>''</v>
      </c>
      <c r="I160" s="82" t="s">
        <v>494</v>
      </c>
      <c r="J160" s="82" t="s">
        <v>494</v>
      </c>
      <c r="K160" s="82" t="s">
        <v>494</v>
      </c>
      <c r="L160" s="82" t="s">
        <v>494</v>
      </c>
      <c r="M160" s="82" t="s">
        <v>494</v>
      </c>
      <c r="N160" s="82" t="s">
        <v>494</v>
      </c>
      <c r="O160" s="82" t="s">
        <v>494</v>
      </c>
      <c r="P160" s="82" t="s">
        <v>494</v>
      </c>
      <c r="Q160" s="82" t="s">
        <v>494</v>
      </c>
      <c r="R160" s="75" t="s">
        <v>497</v>
      </c>
      <c r="S160" s="42" t="s">
        <v>448</v>
      </c>
      <c r="T160" s="75" t="s">
        <v>497</v>
      </c>
      <c r="U160" s="74" t="s">
        <v>497</v>
      </c>
      <c r="V160" s="49" t="str">
        <f t="shared" si="11"/>
        <v>'COMMON'</v>
      </c>
      <c r="W160" s="69" t="s">
        <v>449</v>
      </c>
      <c r="X160" s="49" t="str">
        <f t="shared" si="12"/>
        <v>'COMMON'</v>
      </c>
      <c r="Y160" s="49" t="str">
        <f t="shared" si="12"/>
        <v>'COMMON'</v>
      </c>
      <c r="Z160" s="69" t="s">
        <v>449</v>
      </c>
      <c r="AA160" s="49" t="str">
        <f t="shared" si="13"/>
        <v>'COMMON'</v>
      </c>
      <c r="AB160" s="67"/>
      <c r="AD160" s="70" t="str">
        <f t="shared" si="15"/>
        <v/>
      </c>
      <c r="AE160" s="67"/>
      <c r="AF160" s="67"/>
      <c r="AG160" s="67"/>
    </row>
    <row r="161" spans="1:33" ht="18" customHeight="1">
      <c r="A161" s="67"/>
      <c r="B161" s="49">
        <f t="shared" si="10"/>
        <v>155</v>
      </c>
      <c r="C161" s="73" t="str">
        <f>"'"&amp;プロジェクトデータ!$C$4&amp;"'"</f>
        <v>'80001'</v>
      </c>
      <c r="D161" s="80" t="s">
        <v>491</v>
      </c>
      <c r="E161" s="42" t="str">
        <f>"'"&amp;No.5＿契約者【データ】!E157&amp;"'"</f>
        <v>''</v>
      </c>
      <c r="F161" s="81" t="str">
        <f>"'"&amp;IF(No.5＿契約者【データ】!R157="郵送","郵送",IF(No.5＿契約者【データ】!R157="","","出席"))&amp;"'"</f>
        <v>''</v>
      </c>
      <c r="G161" s="75" t="str">
        <f>"'"&amp;IF(No.5＿契約者【データ】!R157="","",IF(No.5＿契約者【データ】!R157="郵送","",TEXT(No.5＿契約者【データ】!R157,"yyyy/mm/dd")))&amp;"'"</f>
        <v>''</v>
      </c>
      <c r="H161" s="75" t="str">
        <f>"'"&amp;IF(No.5＿契約者【データ】!S157="","",TEXT(No.5＿契約者【データ】!S157,"hh:mm"))&amp;"'"</f>
        <v>''</v>
      </c>
      <c r="I161" s="82" t="s">
        <v>494</v>
      </c>
      <c r="J161" s="82" t="s">
        <v>494</v>
      </c>
      <c r="K161" s="82" t="s">
        <v>494</v>
      </c>
      <c r="L161" s="82" t="s">
        <v>494</v>
      </c>
      <c r="M161" s="82" t="s">
        <v>494</v>
      </c>
      <c r="N161" s="82" t="s">
        <v>494</v>
      </c>
      <c r="O161" s="82" t="s">
        <v>494</v>
      </c>
      <c r="P161" s="82" t="s">
        <v>494</v>
      </c>
      <c r="Q161" s="82" t="s">
        <v>494</v>
      </c>
      <c r="R161" s="75" t="s">
        <v>497</v>
      </c>
      <c r="S161" s="42" t="s">
        <v>448</v>
      </c>
      <c r="T161" s="75" t="s">
        <v>497</v>
      </c>
      <c r="U161" s="74" t="s">
        <v>497</v>
      </c>
      <c r="V161" s="49" t="str">
        <f t="shared" si="11"/>
        <v>'COMMON'</v>
      </c>
      <c r="W161" s="69" t="s">
        <v>449</v>
      </c>
      <c r="X161" s="49" t="str">
        <f t="shared" si="12"/>
        <v>'COMMON'</v>
      </c>
      <c r="Y161" s="49" t="str">
        <f t="shared" si="12"/>
        <v>'COMMON'</v>
      </c>
      <c r="Z161" s="69" t="s">
        <v>449</v>
      </c>
      <c r="AA161" s="49" t="str">
        <f t="shared" si="13"/>
        <v>'COMMON'</v>
      </c>
      <c r="AB161" s="67"/>
      <c r="AD161" s="70" t="str">
        <f t="shared" si="15"/>
        <v/>
      </c>
      <c r="AE161" s="67"/>
      <c r="AF161" s="67"/>
      <c r="AG161" s="67"/>
    </row>
    <row r="162" spans="1:33" ht="18" customHeight="1">
      <c r="A162" s="67"/>
      <c r="B162" s="49">
        <f t="shared" si="10"/>
        <v>156</v>
      </c>
      <c r="C162" s="73" t="str">
        <f>"'"&amp;プロジェクトデータ!$C$4&amp;"'"</f>
        <v>'80001'</v>
      </c>
      <c r="D162" s="80" t="s">
        <v>491</v>
      </c>
      <c r="E162" s="42" t="str">
        <f>"'"&amp;No.5＿契約者【データ】!E158&amp;"'"</f>
        <v>''</v>
      </c>
      <c r="F162" s="81" t="str">
        <f>"'"&amp;IF(No.5＿契約者【データ】!R158="郵送","郵送",IF(No.5＿契約者【データ】!R158="","","出席"))&amp;"'"</f>
        <v>''</v>
      </c>
      <c r="G162" s="75" t="str">
        <f>"'"&amp;IF(No.5＿契約者【データ】!R158="","",IF(No.5＿契約者【データ】!R158="郵送","",TEXT(No.5＿契約者【データ】!R158,"yyyy/mm/dd")))&amp;"'"</f>
        <v>''</v>
      </c>
      <c r="H162" s="75" t="str">
        <f>"'"&amp;IF(No.5＿契約者【データ】!S158="","",TEXT(No.5＿契約者【データ】!S158,"hh:mm"))&amp;"'"</f>
        <v>''</v>
      </c>
      <c r="I162" s="82" t="s">
        <v>494</v>
      </c>
      <c r="J162" s="82" t="s">
        <v>494</v>
      </c>
      <c r="K162" s="82" t="s">
        <v>494</v>
      </c>
      <c r="L162" s="82" t="s">
        <v>494</v>
      </c>
      <c r="M162" s="82" t="s">
        <v>494</v>
      </c>
      <c r="N162" s="82" t="s">
        <v>494</v>
      </c>
      <c r="O162" s="82" t="s">
        <v>494</v>
      </c>
      <c r="P162" s="82" t="s">
        <v>494</v>
      </c>
      <c r="Q162" s="82" t="s">
        <v>494</v>
      </c>
      <c r="R162" s="75" t="s">
        <v>497</v>
      </c>
      <c r="S162" s="42" t="s">
        <v>448</v>
      </c>
      <c r="T162" s="75" t="s">
        <v>497</v>
      </c>
      <c r="U162" s="74" t="s">
        <v>497</v>
      </c>
      <c r="V162" s="49" t="str">
        <f t="shared" si="11"/>
        <v>'COMMON'</v>
      </c>
      <c r="W162" s="69" t="s">
        <v>449</v>
      </c>
      <c r="X162" s="49" t="str">
        <f t="shared" si="12"/>
        <v>'COMMON'</v>
      </c>
      <c r="Y162" s="49" t="str">
        <f t="shared" si="12"/>
        <v>'COMMON'</v>
      </c>
      <c r="Z162" s="69" t="s">
        <v>449</v>
      </c>
      <c r="AA162" s="49" t="str">
        <f t="shared" si="13"/>
        <v>'COMMON'</v>
      </c>
      <c r="AB162" s="67"/>
      <c r="AD162" s="70" t="str">
        <f t="shared" si="15"/>
        <v/>
      </c>
      <c r="AE162" s="67"/>
      <c r="AF162" s="67"/>
      <c r="AG162" s="67"/>
    </row>
    <row r="163" spans="1:33" ht="18" customHeight="1">
      <c r="A163" s="67"/>
      <c r="B163" s="49">
        <f t="shared" si="10"/>
        <v>157</v>
      </c>
      <c r="C163" s="73" t="str">
        <f>"'"&amp;プロジェクトデータ!$C$4&amp;"'"</f>
        <v>'80001'</v>
      </c>
      <c r="D163" s="80" t="s">
        <v>491</v>
      </c>
      <c r="E163" s="42" t="str">
        <f>"'"&amp;No.5＿契約者【データ】!E159&amp;"'"</f>
        <v>''</v>
      </c>
      <c r="F163" s="81" t="str">
        <f>"'"&amp;IF(No.5＿契約者【データ】!R159="郵送","郵送",IF(No.5＿契約者【データ】!R159="","","出席"))&amp;"'"</f>
        <v>''</v>
      </c>
      <c r="G163" s="75" t="str">
        <f>"'"&amp;IF(No.5＿契約者【データ】!R159="","",IF(No.5＿契約者【データ】!R159="郵送","",TEXT(No.5＿契約者【データ】!R159,"yyyy/mm/dd")))&amp;"'"</f>
        <v>''</v>
      </c>
      <c r="H163" s="75" t="str">
        <f>"'"&amp;IF(No.5＿契約者【データ】!S159="","",TEXT(No.5＿契約者【データ】!S159,"hh:mm"))&amp;"'"</f>
        <v>''</v>
      </c>
      <c r="I163" s="82" t="s">
        <v>494</v>
      </c>
      <c r="J163" s="82" t="s">
        <v>494</v>
      </c>
      <c r="K163" s="82" t="s">
        <v>494</v>
      </c>
      <c r="L163" s="82" t="s">
        <v>494</v>
      </c>
      <c r="M163" s="82" t="s">
        <v>494</v>
      </c>
      <c r="N163" s="82" t="s">
        <v>494</v>
      </c>
      <c r="O163" s="82" t="s">
        <v>494</v>
      </c>
      <c r="P163" s="82" t="s">
        <v>494</v>
      </c>
      <c r="Q163" s="82" t="s">
        <v>494</v>
      </c>
      <c r="R163" s="75" t="s">
        <v>497</v>
      </c>
      <c r="S163" s="42" t="s">
        <v>448</v>
      </c>
      <c r="T163" s="75" t="s">
        <v>497</v>
      </c>
      <c r="U163" s="74" t="s">
        <v>497</v>
      </c>
      <c r="V163" s="49" t="str">
        <f t="shared" si="11"/>
        <v>'COMMON'</v>
      </c>
      <c r="W163" s="69" t="s">
        <v>449</v>
      </c>
      <c r="X163" s="49" t="str">
        <f t="shared" si="12"/>
        <v>'COMMON'</v>
      </c>
      <c r="Y163" s="49" t="str">
        <f t="shared" si="12"/>
        <v>'COMMON'</v>
      </c>
      <c r="Z163" s="69" t="s">
        <v>449</v>
      </c>
      <c r="AA163" s="49" t="str">
        <f t="shared" si="13"/>
        <v>'COMMON'</v>
      </c>
      <c r="AB163" s="67"/>
      <c r="AD163" s="70" t="str">
        <f t="shared" si="15"/>
        <v/>
      </c>
      <c r="AE163" s="67"/>
      <c r="AF163" s="67"/>
      <c r="AG163" s="67"/>
    </row>
    <row r="164" spans="1:33" ht="18" customHeight="1">
      <c r="A164" s="67"/>
      <c r="B164" s="49">
        <f t="shared" si="10"/>
        <v>158</v>
      </c>
      <c r="C164" s="73" t="str">
        <f>"'"&amp;プロジェクトデータ!$C$4&amp;"'"</f>
        <v>'80001'</v>
      </c>
      <c r="D164" s="80" t="s">
        <v>491</v>
      </c>
      <c r="E164" s="42" t="str">
        <f>"'"&amp;No.5＿契約者【データ】!E160&amp;"'"</f>
        <v>''</v>
      </c>
      <c r="F164" s="81" t="str">
        <f>"'"&amp;IF(No.5＿契約者【データ】!R160="郵送","郵送",IF(No.5＿契約者【データ】!R160="","","出席"))&amp;"'"</f>
        <v>''</v>
      </c>
      <c r="G164" s="75" t="str">
        <f>"'"&amp;IF(No.5＿契約者【データ】!R160="","",IF(No.5＿契約者【データ】!R160="郵送","",TEXT(No.5＿契約者【データ】!R160,"yyyy/mm/dd")))&amp;"'"</f>
        <v>''</v>
      </c>
      <c r="H164" s="75" t="str">
        <f>"'"&amp;IF(No.5＿契約者【データ】!S160="","",TEXT(No.5＿契約者【データ】!S160,"hh:mm"))&amp;"'"</f>
        <v>''</v>
      </c>
      <c r="I164" s="82" t="s">
        <v>494</v>
      </c>
      <c r="J164" s="82" t="s">
        <v>494</v>
      </c>
      <c r="K164" s="82" t="s">
        <v>494</v>
      </c>
      <c r="L164" s="82" t="s">
        <v>494</v>
      </c>
      <c r="M164" s="82" t="s">
        <v>494</v>
      </c>
      <c r="N164" s="82" t="s">
        <v>494</v>
      </c>
      <c r="O164" s="82" t="s">
        <v>494</v>
      </c>
      <c r="P164" s="82" t="s">
        <v>494</v>
      </c>
      <c r="Q164" s="82" t="s">
        <v>494</v>
      </c>
      <c r="R164" s="75" t="s">
        <v>497</v>
      </c>
      <c r="S164" s="42" t="s">
        <v>448</v>
      </c>
      <c r="T164" s="75" t="s">
        <v>497</v>
      </c>
      <c r="U164" s="74" t="s">
        <v>497</v>
      </c>
      <c r="V164" s="49" t="str">
        <f t="shared" si="11"/>
        <v>'COMMON'</v>
      </c>
      <c r="W164" s="69" t="s">
        <v>449</v>
      </c>
      <c r="X164" s="49" t="str">
        <f t="shared" si="12"/>
        <v>'COMMON'</v>
      </c>
      <c r="Y164" s="49" t="str">
        <f t="shared" si="12"/>
        <v>'COMMON'</v>
      </c>
      <c r="Z164" s="69" t="s">
        <v>449</v>
      </c>
      <c r="AA164" s="49" t="str">
        <f t="shared" si="13"/>
        <v>'COMMON'</v>
      </c>
      <c r="AB164" s="67"/>
      <c r="AD164" s="70" t="str">
        <f t="shared" si="15"/>
        <v/>
      </c>
      <c r="AE164" s="67"/>
      <c r="AF164" s="67"/>
      <c r="AG164" s="67"/>
    </row>
    <row r="165" spans="1:33" ht="18" customHeight="1">
      <c r="A165" s="67"/>
      <c r="B165" s="49">
        <f t="shared" si="10"/>
        <v>159</v>
      </c>
      <c r="C165" s="73" t="str">
        <f>"'"&amp;プロジェクトデータ!$C$4&amp;"'"</f>
        <v>'80001'</v>
      </c>
      <c r="D165" s="80" t="s">
        <v>491</v>
      </c>
      <c r="E165" s="42" t="str">
        <f>"'"&amp;No.5＿契約者【データ】!E161&amp;"'"</f>
        <v>''</v>
      </c>
      <c r="F165" s="81" t="str">
        <f>"'"&amp;IF(No.5＿契約者【データ】!R161="郵送","郵送",IF(No.5＿契約者【データ】!R161="","","出席"))&amp;"'"</f>
        <v>''</v>
      </c>
      <c r="G165" s="75" t="str">
        <f>"'"&amp;IF(No.5＿契約者【データ】!R161="","",IF(No.5＿契約者【データ】!R161="郵送","",TEXT(No.5＿契約者【データ】!R161,"yyyy/mm/dd")))&amp;"'"</f>
        <v>''</v>
      </c>
      <c r="H165" s="75" t="str">
        <f>"'"&amp;IF(No.5＿契約者【データ】!S161="","",TEXT(No.5＿契約者【データ】!S161,"hh:mm"))&amp;"'"</f>
        <v>''</v>
      </c>
      <c r="I165" s="82" t="s">
        <v>494</v>
      </c>
      <c r="J165" s="82" t="s">
        <v>494</v>
      </c>
      <c r="K165" s="82" t="s">
        <v>494</v>
      </c>
      <c r="L165" s="82" t="s">
        <v>494</v>
      </c>
      <c r="M165" s="82" t="s">
        <v>494</v>
      </c>
      <c r="N165" s="82" t="s">
        <v>494</v>
      </c>
      <c r="O165" s="82" t="s">
        <v>494</v>
      </c>
      <c r="P165" s="82" t="s">
        <v>494</v>
      </c>
      <c r="Q165" s="82" t="s">
        <v>494</v>
      </c>
      <c r="R165" s="75" t="s">
        <v>497</v>
      </c>
      <c r="S165" s="42" t="s">
        <v>448</v>
      </c>
      <c r="T165" s="75" t="s">
        <v>497</v>
      </c>
      <c r="U165" s="74" t="s">
        <v>497</v>
      </c>
      <c r="V165" s="49" t="str">
        <f t="shared" si="11"/>
        <v>'COMMON'</v>
      </c>
      <c r="W165" s="69" t="s">
        <v>449</v>
      </c>
      <c r="X165" s="49" t="str">
        <f t="shared" si="12"/>
        <v>'COMMON'</v>
      </c>
      <c r="Y165" s="49" t="str">
        <f t="shared" si="12"/>
        <v>'COMMON'</v>
      </c>
      <c r="Z165" s="69" t="s">
        <v>449</v>
      </c>
      <c r="AA165" s="49" t="str">
        <f t="shared" si="13"/>
        <v>'COMMON'</v>
      </c>
      <c r="AB165" s="67"/>
      <c r="AD165" s="70" t="str">
        <f t="shared" si="15"/>
        <v/>
      </c>
      <c r="AE165" s="67"/>
      <c r="AF165" s="67"/>
      <c r="AG165" s="67"/>
    </row>
    <row r="166" spans="1:33" ht="18" customHeight="1">
      <c r="A166" s="67"/>
      <c r="B166" s="49">
        <f t="shared" si="10"/>
        <v>160</v>
      </c>
      <c r="C166" s="73" t="str">
        <f>"'"&amp;プロジェクトデータ!$C$4&amp;"'"</f>
        <v>'80001'</v>
      </c>
      <c r="D166" s="80" t="s">
        <v>491</v>
      </c>
      <c r="E166" s="42" t="str">
        <f>"'"&amp;No.5＿契約者【データ】!E162&amp;"'"</f>
        <v>''</v>
      </c>
      <c r="F166" s="81" t="str">
        <f>"'"&amp;IF(No.5＿契約者【データ】!R162="郵送","郵送",IF(No.5＿契約者【データ】!R162="","","出席"))&amp;"'"</f>
        <v>''</v>
      </c>
      <c r="G166" s="75" t="str">
        <f>"'"&amp;IF(No.5＿契約者【データ】!R162="","",IF(No.5＿契約者【データ】!R162="郵送","",TEXT(No.5＿契約者【データ】!R162,"yyyy/mm/dd")))&amp;"'"</f>
        <v>''</v>
      </c>
      <c r="H166" s="75" t="str">
        <f>"'"&amp;IF(No.5＿契約者【データ】!S162="","",TEXT(No.5＿契約者【データ】!S162,"hh:mm"))&amp;"'"</f>
        <v>''</v>
      </c>
      <c r="I166" s="82" t="s">
        <v>494</v>
      </c>
      <c r="J166" s="82" t="s">
        <v>494</v>
      </c>
      <c r="K166" s="82" t="s">
        <v>494</v>
      </c>
      <c r="L166" s="82" t="s">
        <v>494</v>
      </c>
      <c r="M166" s="82" t="s">
        <v>494</v>
      </c>
      <c r="N166" s="82" t="s">
        <v>494</v>
      </c>
      <c r="O166" s="82" t="s">
        <v>494</v>
      </c>
      <c r="P166" s="82" t="s">
        <v>494</v>
      </c>
      <c r="Q166" s="82" t="s">
        <v>494</v>
      </c>
      <c r="R166" s="75" t="s">
        <v>497</v>
      </c>
      <c r="S166" s="42" t="s">
        <v>448</v>
      </c>
      <c r="T166" s="75" t="s">
        <v>497</v>
      </c>
      <c r="U166" s="74" t="s">
        <v>497</v>
      </c>
      <c r="V166" s="49" t="str">
        <f t="shared" si="11"/>
        <v>'COMMON'</v>
      </c>
      <c r="W166" s="69" t="s">
        <v>449</v>
      </c>
      <c r="X166" s="49" t="str">
        <f t="shared" si="12"/>
        <v>'COMMON'</v>
      </c>
      <c r="Y166" s="49" t="str">
        <f t="shared" si="12"/>
        <v>'COMMON'</v>
      </c>
      <c r="Z166" s="69" t="s">
        <v>449</v>
      </c>
      <c r="AA166" s="49" t="str">
        <f t="shared" si="13"/>
        <v>'COMMON'</v>
      </c>
      <c r="AB166" s="67"/>
      <c r="AD166" s="70" t="str">
        <f t="shared" si="15"/>
        <v/>
      </c>
      <c r="AE166" s="67"/>
      <c r="AF166" s="67"/>
      <c r="AG166" s="67"/>
    </row>
    <row r="167" spans="1:33" ht="18" customHeight="1">
      <c r="A167" s="67"/>
      <c r="B167" s="49">
        <f t="shared" si="10"/>
        <v>161</v>
      </c>
      <c r="C167" s="73" t="str">
        <f>"'"&amp;プロジェクトデータ!$C$4&amp;"'"</f>
        <v>'80001'</v>
      </c>
      <c r="D167" s="80" t="s">
        <v>491</v>
      </c>
      <c r="E167" s="42" t="str">
        <f>"'"&amp;No.5＿契約者【データ】!E163&amp;"'"</f>
        <v>''</v>
      </c>
      <c r="F167" s="81" t="str">
        <f>"'"&amp;IF(No.5＿契約者【データ】!R163="郵送","郵送",IF(No.5＿契約者【データ】!R163="","","出席"))&amp;"'"</f>
        <v>''</v>
      </c>
      <c r="G167" s="75" t="str">
        <f>"'"&amp;IF(No.5＿契約者【データ】!R163="","",IF(No.5＿契約者【データ】!R163="郵送","",TEXT(No.5＿契約者【データ】!R163,"yyyy/mm/dd")))&amp;"'"</f>
        <v>''</v>
      </c>
      <c r="H167" s="75" t="str">
        <f>"'"&amp;IF(No.5＿契約者【データ】!S163="","",TEXT(No.5＿契約者【データ】!S163,"hh:mm"))&amp;"'"</f>
        <v>''</v>
      </c>
      <c r="I167" s="82" t="s">
        <v>494</v>
      </c>
      <c r="J167" s="82" t="s">
        <v>494</v>
      </c>
      <c r="K167" s="82" t="s">
        <v>494</v>
      </c>
      <c r="L167" s="82" t="s">
        <v>494</v>
      </c>
      <c r="M167" s="82" t="s">
        <v>494</v>
      </c>
      <c r="N167" s="82" t="s">
        <v>494</v>
      </c>
      <c r="O167" s="82" t="s">
        <v>494</v>
      </c>
      <c r="P167" s="82" t="s">
        <v>494</v>
      </c>
      <c r="Q167" s="82" t="s">
        <v>494</v>
      </c>
      <c r="R167" s="75" t="s">
        <v>497</v>
      </c>
      <c r="S167" s="42" t="s">
        <v>448</v>
      </c>
      <c r="T167" s="75" t="s">
        <v>497</v>
      </c>
      <c r="U167" s="74" t="s">
        <v>497</v>
      </c>
      <c r="V167" s="49" t="str">
        <f t="shared" si="11"/>
        <v>'COMMON'</v>
      </c>
      <c r="W167" s="69" t="s">
        <v>449</v>
      </c>
      <c r="X167" s="49" t="str">
        <f t="shared" si="12"/>
        <v>'COMMON'</v>
      </c>
      <c r="Y167" s="49" t="str">
        <f t="shared" si="12"/>
        <v>'COMMON'</v>
      </c>
      <c r="Z167" s="69" t="s">
        <v>449</v>
      </c>
      <c r="AA167" s="49" t="str">
        <f t="shared" si="13"/>
        <v>'COMMON'</v>
      </c>
      <c r="AB167" s="67"/>
      <c r="AD167" s="70" t="str">
        <f t="shared" si="15"/>
        <v/>
      </c>
      <c r="AE167" s="67"/>
      <c r="AF167" s="67"/>
      <c r="AG167" s="67"/>
    </row>
    <row r="168" spans="1:33" ht="18" customHeight="1">
      <c r="A168" s="67"/>
      <c r="B168" s="49">
        <f t="shared" si="10"/>
        <v>162</v>
      </c>
      <c r="C168" s="73" t="str">
        <f>"'"&amp;プロジェクトデータ!$C$4&amp;"'"</f>
        <v>'80001'</v>
      </c>
      <c r="D168" s="80" t="s">
        <v>491</v>
      </c>
      <c r="E168" s="42" t="str">
        <f>"'"&amp;No.5＿契約者【データ】!E164&amp;"'"</f>
        <v>''</v>
      </c>
      <c r="F168" s="81" t="str">
        <f>"'"&amp;IF(No.5＿契約者【データ】!R164="郵送","郵送",IF(No.5＿契約者【データ】!R164="","","出席"))&amp;"'"</f>
        <v>''</v>
      </c>
      <c r="G168" s="75" t="str">
        <f>"'"&amp;IF(No.5＿契約者【データ】!R164="","",IF(No.5＿契約者【データ】!R164="郵送","",TEXT(No.5＿契約者【データ】!R164,"yyyy/mm/dd")))&amp;"'"</f>
        <v>''</v>
      </c>
      <c r="H168" s="75" t="str">
        <f>"'"&amp;IF(No.5＿契約者【データ】!S164="","",TEXT(No.5＿契約者【データ】!S164,"hh:mm"))&amp;"'"</f>
        <v>''</v>
      </c>
      <c r="I168" s="82" t="s">
        <v>494</v>
      </c>
      <c r="J168" s="82" t="s">
        <v>494</v>
      </c>
      <c r="K168" s="82" t="s">
        <v>494</v>
      </c>
      <c r="L168" s="82" t="s">
        <v>494</v>
      </c>
      <c r="M168" s="82" t="s">
        <v>494</v>
      </c>
      <c r="N168" s="82" t="s">
        <v>494</v>
      </c>
      <c r="O168" s="82" t="s">
        <v>494</v>
      </c>
      <c r="P168" s="82" t="s">
        <v>494</v>
      </c>
      <c r="Q168" s="82" t="s">
        <v>494</v>
      </c>
      <c r="R168" s="75" t="s">
        <v>497</v>
      </c>
      <c r="S168" s="42" t="s">
        <v>448</v>
      </c>
      <c r="T168" s="75" t="s">
        <v>497</v>
      </c>
      <c r="U168" s="74" t="s">
        <v>497</v>
      </c>
      <c r="V168" s="49" t="str">
        <f t="shared" si="11"/>
        <v>'COMMON'</v>
      </c>
      <c r="W168" s="69" t="s">
        <v>449</v>
      </c>
      <c r="X168" s="49" t="str">
        <f t="shared" si="12"/>
        <v>'COMMON'</v>
      </c>
      <c r="Y168" s="49" t="str">
        <f t="shared" si="12"/>
        <v>'COMMON'</v>
      </c>
      <c r="Z168" s="69" t="s">
        <v>449</v>
      </c>
      <c r="AA168" s="49" t="str">
        <f t="shared" si="13"/>
        <v>'COMMON'</v>
      </c>
      <c r="AB168" s="67"/>
      <c r="AD168" s="70" t="str">
        <f t="shared" si="15"/>
        <v/>
      </c>
      <c r="AE168" s="67"/>
      <c r="AF168" s="67"/>
      <c r="AG168" s="67"/>
    </row>
    <row r="169" spans="1:33" ht="18" customHeight="1">
      <c r="A169" s="67"/>
      <c r="B169" s="49">
        <f t="shared" si="10"/>
        <v>163</v>
      </c>
      <c r="C169" s="73" t="str">
        <f>"'"&amp;プロジェクトデータ!$C$4&amp;"'"</f>
        <v>'80001'</v>
      </c>
      <c r="D169" s="80" t="s">
        <v>491</v>
      </c>
      <c r="E169" s="42" t="str">
        <f>"'"&amp;No.5＿契約者【データ】!E165&amp;"'"</f>
        <v>''</v>
      </c>
      <c r="F169" s="81" t="str">
        <f>"'"&amp;IF(No.5＿契約者【データ】!R165="郵送","郵送",IF(No.5＿契約者【データ】!R165="","","出席"))&amp;"'"</f>
        <v>''</v>
      </c>
      <c r="G169" s="75" t="str">
        <f>"'"&amp;IF(No.5＿契約者【データ】!R165="","",IF(No.5＿契約者【データ】!R165="郵送","",TEXT(No.5＿契約者【データ】!R165,"yyyy/mm/dd")))&amp;"'"</f>
        <v>''</v>
      </c>
      <c r="H169" s="75" t="str">
        <f>"'"&amp;IF(No.5＿契約者【データ】!S165="","",TEXT(No.5＿契約者【データ】!S165,"hh:mm"))&amp;"'"</f>
        <v>''</v>
      </c>
      <c r="I169" s="82" t="s">
        <v>494</v>
      </c>
      <c r="J169" s="82" t="s">
        <v>494</v>
      </c>
      <c r="K169" s="82" t="s">
        <v>494</v>
      </c>
      <c r="L169" s="82" t="s">
        <v>494</v>
      </c>
      <c r="M169" s="82" t="s">
        <v>494</v>
      </c>
      <c r="N169" s="82" t="s">
        <v>494</v>
      </c>
      <c r="O169" s="82" t="s">
        <v>494</v>
      </c>
      <c r="P169" s="82" t="s">
        <v>494</v>
      </c>
      <c r="Q169" s="82" t="s">
        <v>494</v>
      </c>
      <c r="R169" s="75" t="s">
        <v>497</v>
      </c>
      <c r="S169" s="42" t="s">
        <v>448</v>
      </c>
      <c r="T169" s="75" t="s">
        <v>497</v>
      </c>
      <c r="U169" s="74" t="s">
        <v>497</v>
      </c>
      <c r="V169" s="49" t="str">
        <f t="shared" si="11"/>
        <v>'COMMON'</v>
      </c>
      <c r="W169" s="69" t="s">
        <v>449</v>
      </c>
      <c r="X169" s="49" t="str">
        <f t="shared" si="12"/>
        <v>'COMMON'</v>
      </c>
      <c r="Y169" s="49" t="str">
        <f t="shared" si="12"/>
        <v>'COMMON'</v>
      </c>
      <c r="Z169" s="69" t="s">
        <v>449</v>
      </c>
      <c r="AA169" s="49" t="str">
        <f t="shared" si="13"/>
        <v>'COMMON'</v>
      </c>
      <c r="AB169" s="67"/>
      <c r="AD169" s="70" t="str">
        <f t="shared" si="15"/>
        <v/>
      </c>
      <c r="AE169" s="67"/>
      <c r="AF169" s="67"/>
      <c r="AG169" s="67"/>
    </row>
    <row r="170" spans="1:33" ht="18" customHeight="1">
      <c r="A170" s="67"/>
      <c r="B170" s="49">
        <f t="shared" si="10"/>
        <v>164</v>
      </c>
      <c r="C170" s="73" t="str">
        <f>"'"&amp;プロジェクトデータ!$C$4&amp;"'"</f>
        <v>'80001'</v>
      </c>
      <c r="D170" s="80" t="s">
        <v>491</v>
      </c>
      <c r="E170" s="42" t="str">
        <f>"'"&amp;No.5＿契約者【データ】!E166&amp;"'"</f>
        <v>''</v>
      </c>
      <c r="F170" s="81" t="str">
        <f>"'"&amp;IF(No.5＿契約者【データ】!R166="郵送","郵送",IF(No.5＿契約者【データ】!R166="","","出席"))&amp;"'"</f>
        <v>''</v>
      </c>
      <c r="G170" s="75" t="str">
        <f>"'"&amp;IF(No.5＿契約者【データ】!R166="","",IF(No.5＿契約者【データ】!R166="郵送","",TEXT(No.5＿契約者【データ】!R166,"yyyy/mm/dd")))&amp;"'"</f>
        <v>''</v>
      </c>
      <c r="H170" s="75" t="str">
        <f>"'"&amp;IF(No.5＿契約者【データ】!S166="","",TEXT(No.5＿契約者【データ】!S166,"hh:mm"))&amp;"'"</f>
        <v>''</v>
      </c>
      <c r="I170" s="82" t="s">
        <v>494</v>
      </c>
      <c r="J170" s="82" t="s">
        <v>494</v>
      </c>
      <c r="K170" s="82" t="s">
        <v>494</v>
      </c>
      <c r="L170" s="82" t="s">
        <v>494</v>
      </c>
      <c r="M170" s="82" t="s">
        <v>494</v>
      </c>
      <c r="N170" s="82" t="s">
        <v>494</v>
      </c>
      <c r="O170" s="82" t="s">
        <v>494</v>
      </c>
      <c r="P170" s="82" t="s">
        <v>494</v>
      </c>
      <c r="Q170" s="82" t="s">
        <v>494</v>
      </c>
      <c r="R170" s="75" t="s">
        <v>497</v>
      </c>
      <c r="S170" s="42" t="s">
        <v>448</v>
      </c>
      <c r="T170" s="75" t="s">
        <v>497</v>
      </c>
      <c r="U170" s="74" t="s">
        <v>497</v>
      </c>
      <c r="V170" s="49" t="str">
        <f t="shared" si="11"/>
        <v>'COMMON'</v>
      </c>
      <c r="W170" s="69" t="s">
        <v>449</v>
      </c>
      <c r="X170" s="49" t="str">
        <f t="shared" si="12"/>
        <v>'COMMON'</v>
      </c>
      <c r="Y170" s="49" t="str">
        <f t="shared" si="12"/>
        <v>'COMMON'</v>
      </c>
      <c r="Z170" s="69" t="s">
        <v>449</v>
      </c>
      <c r="AA170" s="49" t="str">
        <f t="shared" si="13"/>
        <v>'COMMON'</v>
      </c>
      <c r="AB170" s="67"/>
      <c r="AD170" s="70" t="str">
        <f t="shared" si="15"/>
        <v/>
      </c>
      <c r="AE170" s="67"/>
      <c r="AF170" s="67"/>
      <c r="AG170" s="67"/>
    </row>
    <row r="171" spans="1:33" ht="18" customHeight="1">
      <c r="A171" s="67"/>
      <c r="B171" s="49">
        <f t="shared" si="10"/>
        <v>165</v>
      </c>
      <c r="C171" s="73" t="str">
        <f>"'"&amp;プロジェクトデータ!$C$4&amp;"'"</f>
        <v>'80001'</v>
      </c>
      <c r="D171" s="80" t="s">
        <v>491</v>
      </c>
      <c r="E171" s="42" t="str">
        <f>"'"&amp;No.5＿契約者【データ】!E167&amp;"'"</f>
        <v>''</v>
      </c>
      <c r="F171" s="81" t="str">
        <f>"'"&amp;IF(No.5＿契約者【データ】!R167="郵送","郵送",IF(No.5＿契約者【データ】!R167="","","出席"))&amp;"'"</f>
        <v>''</v>
      </c>
      <c r="G171" s="75" t="str">
        <f>"'"&amp;IF(No.5＿契約者【データ】!R167="","",IF(No.5＿契約者【データ】!R167="郵送","",TEXT(No.5＿契約者【データ】!R167,"yyyy/mm/dd")))&amp;"'"</f>
        <v>''</v>
      </c>
      <c r="H171" s="75" t="str">
        <f>"'"&amp;IF(No.5＿契約者【データ】!S167="","",TEXT(No.5＿契約者【データ】!S167,"hh:mm"))&amp;"'"</f>
        <v>''</v>
      </c>
      <c r="I171" s="82" t="s">
        <v>494</v>
      </c>
      <c r="J171" s="82" t="s">
        <v>494</v>
      </c>
      <c r="K171" s="82" t="s">
        <v>494</v>
      </c>
      <c r="L171" s="82" t="s">
        <v>494</v>
      </c>
      <c r="M171" s="82" t="s">
        <v>494</v>
      </c>
      <c r="N171" s="82" t="s">
        <v>494</v>
      </c>
      <c r="O171" s="82" t="s">
        <v>494</v>
      </c>
      <c r="P171" s="82" t="s">
        <v>494</v>
      </c>
      <c r="Q171" s="82" t="s">
        <v>494</v>
      </c>
      <c r="R171" s="75" t="s">
        <v>497</v>
      </c>
      <c r="S171" s="42" t="s">
        <v>448</v>
      </c>
      <c r="T171" s="75" t="s">
        <v>497</v>
      </c>
      <c r="U171" s="74" t="s">
        <v>497</v>
      </c>
      <c r="V171" s="49" t="str">
        <f t="shared" si="11"/>
        <v>'COMMON'</v>
      </c>
      <c r="W171" s="69" t="s">
        <v>449</v>
      </c>
      <c r="X171" s="49" t="str">
        <f t="shared" si="12"/>
        <v>'COMMON'</v>
      </c>
      <c r="Y171" s="49" t="str">
        <f t="shared" si="12"/>
        <v>'COMMON'</v>
      </c>
      <c r="Z171" s="69" t="s">
        <v>449</v>
      </c>
      <c r="AA171" s="49" t="str">
        <f t="shared" si="13"/>
        <v>'COMMON'</v>
      </c>
      <c r="AB171" s="67"/>
      <c r="AD171" s="70" t="str">
        <f t="shared" si="15"/>
        <v/>
      </c>
      <c r="AE171" s="67"/>
      <c r="AF171" s="67"/>
      <c r="AG171" s="67"/>
    </row>
    <row r="172" spans="1:33" ht="18" customHeight="1">
      <c r="A172" s="67"/>
      <c r="B172" s="49">
        <f t="shared" si="10"/>
        <v>166</v>
      </c>
      <c r="C172" s="73" t="str">
        <f>"'"&amp;プロジェクトデータ!$C$4&amp;"'"</f>
        <v>'80001'</v>
      </c>
      <c r="D172" s="80" t="s">
        <v>491</v>
      </c>
      <c r="E172" s="42" t="str">
        <f>"'"&amp;No.5＿契約者【データ】!E168&amp;"'"</f>
        <v>''</v>
      </c>
      <c r="F172" s="81" t="str">
        <f>"'"&amp;IF(No.5＿契約者【データ】!R168="郵送","郵送",IF(No.5＿契約者【データ】!R168="","","出席"))&amp;"'"</f>
        <v>''</v>
      </c>
      <c r="G172" s="75" t="str">
        <f>"'"&amp;IF(No.5＿契約者【データ】!R168="","",IF(No.5＿契約者【データ】!R168="郵送","",TEXT(No.5＿契約者【データ】!R168,"yyyy/mm/dd")))&amp;"'"</f>
        <v>''</v>
      </c>
      <c r="H172" s="75" t="str">
        <f>"'"&amp;IF(No.5＿契約者【データ】!S168="","",TEXT(No.5＿契約者【データ】!S168,"hh:mm"))&amp;"'"</f>
        <v>''</v>
      </c>
      <c r="I172" s="82" t="s">
        <v>494</v>
      </c>
      <c r="J172" s="82" t="s">
        <v>494</v>
      </c>
      <c r="K172" s="82" t="s">
        <v>494</v>
      </c>
      <c r="L172" s="82" t="s">
        <v>494</v>
      </c>
      <c r="M172" s="82" t="s">
        <v>494</v>
      </c>
      <c r="N172" s="82" t="s">
        <v>494</v>
      </c>
      <c r="O172" s="82" t="s">
        <v>494</v>
      </c>
      <c r="P172" s="82" t="s">
        <v>494</v>
      </c>
      <c r="Q172" s="82" t="s">
        <v>494</v>
      </c>
      <c r="R172" s="75" t="s">
        <v>497</v>
      </c>
      <c r="S172" s="42" t="s">
        <v>448</v>
      </c>
      <c r="T172" s="75" t="s">
        <v>497</v>
      </c>
      <c r="U172" s="74" t="s">
        <v>497</v>
      </c>
      <c r="V172" s="49" t="str">
        <f t="shared" si="11"/>
        <v>'COMMON'</v>
      </c>
      <c r="W172" s="69" t="s">
        <v>449</v>
      </c>
      <c r="X172" s="49" t="str">
        <f t="shared" si="12"/>
        <v>'COMMON'</v>
      </c>
      <c r="Y172" s="49" t="str">
        <f t="shared" si="12"/>
        <v>'COMMON'</v>
      </c>
      <c r="Z172" s="69" t="s">
        <v>449</v>
      </c>
      <c r="AA172" s="49" t="str">
        <f t="shared" si="13"/>
        <v>'COMMON'</v>
      </c>
      <c r="AB172" s="67"/>
      <c r="AD172" s="70" t="str">
        <f t="shared" si="15"/>
        <v/>
      </c>
      <c r="AE172" s="67"/>
      <c r="AF172" s="67"/>
      <c r="AG172" s="67"/>
    </row>
    <row r="173" spans="1:33" ht="18" customHeight="1">
      <c r="A173" s="67"/>
      <c r="B173" s="49">
        <f t="shared" si="10"/>
        <v>167</v>
      </c>
      <c r="C173" s="73" t="str">
        <f>"'"&amp;プロジェクトデータ!$C$4&amp;"'"</f>
        <v>'80001'</v>
      </c>
      <c r="D173" s="80" t="s">
        <v>491</v>
      </c>
      <c r="E173" s="42" t="str">
        <f>"'"&amp;No.5＿契約者【データ】!E169&amp;"'"</f>
        <v>''</v>
      </c>
      <c r="F173" s="81" t="str">
        <f>"'"&amp;IF(No.5＿契約者【データ】!R169="郵送","郵送",IF(No.5＿契約者【データ】!R169="","","出席"))&amp;"'"</f>
        <v>''</v>
      </c>
      <c r="G173" s="75" t="str">
        <f>"'"&amp;IF(No.5＿契約者【データ】!R169="","",IF(No.5＿契約者【データ】!R169="郵送","",TEXT(No.5＿契約者【データ】!R169,"yyyy/mm/dd")))&amp;"'"</f>
        <v>''</v>
      </c>
      <c r="H173" s="75" t="str">
        <f>"'"&amp;IF(No.5＿契約者【データ】!S169="","",TEXT(No.5＿契約者【データ】!S169,"hh:mm"))&amp;"'"</f>
        <v>''</v>
      </c>
      <c r="I173" s="82" t="s">
        <v>494</v>
      </c>
      <c r="J173" s="82" t="s">
        <v>494</v>
      </c>
      <c r="K173" s="82" t="s">
        <v>494</v>
      </c>
      <c r="L173" s="82" t="s">
        <v>494</v>
      </c>
      <c r="M173" s="82" t="s">
        <v>494</v>
      </c>
      <c r="N173" s="82" t="s">
        <v>494</v>
      </c>
      <c r="O173" s="82" t="s">
        <v>494</v>
      </c>
      <c r="P173" s="82" t="s">
        <v>494</v>
      </c>
      <c r="Q173" s="82" t="s">
        <v>494</v>
      </c>
      <c r="R173" s="75" t="s">
        <v>497</v>
      </c>
      <c r="S173" s="42" t="s">
        <v>448</v>
      </c>
      <c r="T173" s="75" t="s">
        <v>497</v>
      </c>
      <c r="U173" s="74" t="s">
        <v>497</v>
      </c>
      <c r="V173" s="49" t="str">
        <f t="shared" si="11"/>
        <v>'COMMON'</v>
      </c>
      <c r="W173" s="69" t="s">
        <v>449</v>
      </c>
      <c r="X173" s="49" t="str">
        <f t="shared" si="12"/>
        <v>'COMMON'</v>
      </c>
      <c r="Y173" s="49" t="str">
        <f t="shared" si="12"/>
        <v>'COMMON'</v>
      </c>
      <c r="Z173" s="69" t="s">
        <v>449</v>
      </c>
      <c r="AA173" s="49" t="str">
        <f t="shared" si="13"/>
        <v>'COMMON'</v>
      </c>
      <c r="AB173" s="67"/>
      <c r="AD173" s="70" t="str">
        <f t="shared" si="15"/>
        <v/>
      </c>
      <c r="AE173" s="67"/>
      <c r="AF173" s="67"/>
      <c r="AG173" s="67"/>
    </row>
    <row r="174" spans="1:33" ht="18" customHeight="1">
      <c r="A174" s="67"/>
      <c r="B174" s="49">
        <f t="shared" si="10"/>
        <v>168</v>
      </c>
      <c r="C174" s="73" t="str">
        <f>"'"&amp;プロジェクトデータ!$C$4&amp;"'"</f>
        <v>'80001'</v>
      </c>
      <c r="D174" s="80" t="s">
        <v>491</v>
      </c>
      <c r="E174" s="42" t="str">
        <f>"'"&amp;No.5＿契約者【データ】!E170&amp;"'"</f>
        <v>''</v>
      </c>
      <c r="F174" s="81" t="str">
        <f>"'"&amp;IF(No.5＿契約者【データ】!R170="郵送","郵送",IF(No.5＿契約者【データ】!R170="","","出席"))&amp;"'"</f>
        <v>''</v>
      </c>
      <c r="G174" s="75" t="str">
        <f>"'"&amp;IF(No.5＿契約者【データ】!R170="","",IF(No.5＿契約者【データ】!R170="郵送","",TEXT(No.5＿契約者【データ】!R170,"yyyy/mm/dd")))&amp;"'"</f>
        <v>''</v>
      </c>
      <c r="H174" s="75" t="str">
        <f>"'"&amp;IF(No.5＿契約者【データ】!S170="","",TEXT(No.5＿契約者【データ】!S170,"hh:mm"))&amp;"'"</f>
        <v>''</v>
      </c>
      <c r="I174" s="82" t="s">
        <v>494</v>
      </c>
      <c r="J174" s="82" t="s">
        <v>494</v>
      </c>
      <c r="K174" s="82" t="s">
        <v>494</v>
      </c>
      <c r="L174" s="82" t="s">
        <v>494</v>
      </c>
      <c r="M174" s="82" t="s">
        <v>494</v>
      </c>
      <c r="N174" s="82" t="s">
        <v>494</v>
      </c>
      <c r="O174" s="82" t="s">
        <v>494</v>
      </c>
      <c r="P174" s="82" t="s">
        <v>494</v>
      </c>
      <c r="Q174" s="82" t="s">
        <v>494</v>
      </c>
      <c r="R174" s="75" t="s">
        <v>497</v>
      </c>
      <c r="S174" s="42" t="s">
        <v>448</v>
      </c>
      <c r="T174" s="75" t="s">
        <v>497</v>
      </c>
      <c r="U174" s="74" t="s">
        <v>497</v>
      </c>
      <c r="V174" s="49" t="str">
        <f t="shared" si="11"/>
        <v>'COMMON'</v>
      </c>
      <c r="W174" s="69" t="s">
        <v>449</v>
      </c>
      <c r="X174" s="49" t="str">
        <f t="shared" si="12"/>
        <v>'COMMON'</v>
      </c>
      <c r="Y174" s="49" t="str">
        <f t="shared" si="12"/>
        <v>'COMMON'</v>
      </c>
      <c r="Z174" s="69" t="s">
        <v>449</v>
      </c>
      <c r="AA174" s="49" t="str">
        <f t="shared" si="13"/>
        <v>'COMMON'</v>
      </c>
      <c r="AB174" s="67"/>
      <c r="AD174" s="70" t="str">
        <f t="shared" si="15"/>
        <v/>
      </c>
      <c r="AE174" s="67"/>
      <c r="AF174" s="67"/>
      <c r="AG174" s="67"/>
    </row>
    <row r="175" spans="1:33" ht="18" customHeight="1">
      <c r="A175" s="67"/>
      <c r="B175" s="49">
        <f t="shared" si="10"/>
        <v>169</v>
      </c>
      <c r="C175" s="73" t="str">
        <f>"'"&amp;プロジェクトデータ!$C$4&amp;"'"</f>
        <v>'80001'</v>
      </c>
      <c r="D175" s="80" t="s">
        <v>491</v>
      </c>
      <c r="E175" s="42" t="str">
        <f>"'"&amp;No.5＿契約者【データ】!E171&amp;"'"</f>
        <v>''</v>
      </c>
      <c r="F175" s="81" t="str">
        <f>"'"&amp;IF(No.5＿契約者【データ】!R171="郵送","郵送",IF(No.5＿契約者【データ】!R171="","","出席"))&amp;"'"</f>
        <v>''</v>
      </c>
      <c r="G175" s="75" t="str">
        <f>"'"&amp;IF(No.5＿契約者【データ】!R171="","",IF(No.5＿契約者【データ】!R171="郵送","",TEXT(No.5＿契約者【データ】!R171,"yyyy/mm/dd")))&amp;"'"</f>
        <v>''</v>
      </c>
      <c r="H175" s="75" t="str">
        <f>"'"&amp;IF(No.5＿契約者【データ】!S171="","",TEXT(No.5＿契約者【データ】!S171,"hh:mm"))&amp;"'"</f>
        <v>''</v>
      </c>
      <c r="I175" s="82" t="s">
        <v>494</v>
      </c>
      <c r="J175" s="82" t="s">
        <v>494</v>
      </c>
      <c r="K175" s="82" t="s">
        <v>494</v>
      </c>
      <c r="L175" s="82" t="s">
        <v>494</v>
      </c>
      <c r="M175" s="82" t="s">
        <v>494</v>
      </c>
      <c r="N175" s="82" t="s">
        <v>494</v>
      </c>
      <c r="O175" s="82" t="s">
        <v>494</v>
      </c>
      <c r="P175" s="82" t="s">
        <v>494</v>
      </c>
      <c r="Q175" s="82" t="s">
        <v>494</v>
      </c>
      <c r="R175" s="75" t="s">
        <v>497</v>
      </c>
      <c r="S175" s="42" t="s">
        <v>448</v>
      </c>
      <c r="T175" s="75" t="s">
        <v>497</v>
      </c>
      <c r="U175" s="74" t="s">
        <v>497</v>
      </c>
      <c r="V175" s="49" t="str">
        <f t="shared" si="11"/>
        <v>'COMMON'</v>
      </c>
      <c r="W175" s="69" t="s">
        <v>449</v>
      </c>
      <c r="X175" s="49" t="str">
        <f t="shared" si="12"/>
        <v>'COMMON'</v>
      </c>
      <c r="Y175" s="49" t="str">
        <f t="shared" si="12"/>
        <v>'COMMON'</v>
      </c>
      <c r="Z175" s="69" t="s">
        <v>449</v>
      </c>
      <c r="AA175" s="49" t="str">
        <f t="shared" si="13"/>
        <v>'COMMON'</v>
      </c>
      <c r="AB175" s="67"/>
      <c r="AD175" s="70" t="str">
        <f t="shared" si="15"/>
        <v/>
      </c>
      <c r="AE175" s="67"/>
      <c r="AF175" s="67"/>
      <c r="AG175" s="67"/>
    </row>
    <row r="176" spans="1:33" ht="18" customHeight="1">
      <c r="A176" s="67"/>
      <c r="B176" s="49">
        <f t="shared" si="10"/>
        <v>170</v>
      </c>
      <c r="C176" s="73" t="str">
        <f>"'"&amp;プロジェクトデータ!$C$4&amp;"'"</f>
        <v>'80001'</v>
      </c>
      <c r="D176" s="80" t="s">
        <v>491</v>
      </c>
      <c r="E176" s="42" t="str">
        <f>"'"&amp;No.5＿契約者【データ】!E172&amp;"'"</f>
        <v>''</v>
      </c>
      <c r="F176" s="81" t="str">
        <f>"'"&amp;IF(No.5＿契約者【データ】!R172="郵送","郵送",IF(No.5＿契約者【データ】!R172="","","出席"))&amp;"'"</f>
        <v>''</v>
      </c>
      <c r="G176" s="75" t="str">
        <f>"'"&amp;IF(No.5＿契約者【データ】!R172="","",IF(No.5＿契約者【データ】!R172="郵送","",TEXT(No.5＿契約者【データ】!R172,"yyyy/mm/dd")))&amp;"'"</f>
        <v>''</v>
      </c>
      <c r="H176" s="75" t="str">
        <f>"'"&amp;IF(No.5＿契約者【データ】!S172="","",TEXT(No.5＿契約者【データ】!S172,"hh:mm"))&amp;"'"</f>
        <v>''</v>
      </c>
      <c r="I176" s="82" t="s">
        <v>494</v>
      </c>
      <c r="J176" s="82" t="s">
        <v>494</v>
      </c>
      <c r="K176" s="82" t="s">
        <v>494</v>
      </c>
      <c r="L176" s="82" t="s">
        <v>494</v>
      </c>
      <c r="M176" s="82" t="s">
        <v>494</v>
      </c>
      <c r="N176" s="82" t="s">
        <v>494</v>
      </c>
      <c r="O176" s="82" t="s">
        <v>494</v>
      </c>
      <c r="P176" s="82" t="s">
        <v>494</v>
      </c>
      <c r="Q176" s="82" t="s">
        <v>494</v>
      </c>
      <c r="R176" s="75" t="s">
        <v>497</v>
      </c>
      <c r="S176" s="42" t="s">
        <v>448</v>
      </c>
      <c r="T176" s="75" t="s">
        <v>497</v>
      </c>
      <c r="U176" s="74" t="s">
        <v>497</v>
      </c>
      <c r="V176" s="49" t="str">
        <f t="shared" si="11"/>
        <v>'COMMON'</v>
      </c>
      <c r="W176" s="69" t="s">
        <v>449</v>
      </c>
      <c r="X176" s="49" t="str">
        <f t="shared" si="12"/>
        <v>'COMMON'</v>
      </c>
      <c r="Y176" s="49" t="str">
        <f t="shared" si="12"/>
        <v>'COMMON'</v>
      </c>
      <c r="Z176" s="69" t="s">
        <v>449</v>
      </c>
      <c r="AA176" s="49" t="str">
        <f t="shared" si="13"/>
        <v>'COMMON'</v>
      </c>
      <c r="AB176" s="67"/>
      <c r="AD176" s="70" t="str">
        <f t="shared" si="15"/>
        <v/>
      </c>
      <c r="AE176" s="67"/>
      <c r="AF176" s="67"/>
      <c r="AG176" s="67"/>
    </row>
    <row r="177" spans="1:33" ht="18" customHeight="1">
      <c r="A177" s="67"/>
      <c r="B177" s="49">
        <f t="shared" si="10"/>
        <v>171</v>
      </c>
      <c r="C177" s="73" t="str">
        <f>"'"&amp;プロジェクトデータ!$C$4&amp;"'"</f>
        <v>'80001'</v>
      </c>
      <c r="D177" s="80" t="s">
        <v>491</v>
      </c>
      <c r="E177" s="42" t="str">
        <f>"'"&amp;No.5＿契約者【データ】!E173&amp;"'"</f>
        <v>''</v>
      </c>
      <c r="F177" s="81" t="str">
        <f>"'"&amp;IF(No.5＿契約者【データ】!R173="郵送","郵送",IF(No.5＿契約者【データ】!R173="","","出席"))&amp;"'"</f>
        <v>''</v>
      </c>
      <c r="G177" s="75" t="str">
        <f>"'"&amp;IF(No.5＿契約者【データ】!R173="","",IF(No.5＿契約者【データ】!R173="郵送","",TEXT(No.5＿契約者【データ】!R173,"yyyy/mm/dd")))&amp;"'"</f>
        <v>''</v>
      </c>
      <c r="H177" s="75" t="str">
        <f>"'"&amp;IF(No.5＿契約者【データ】!S173="","",TEXT(No.5＿契約者【データ】!S173,"hh:mm"))&amp;"'"</f>
        <v>''</v>
      </c>
      <c r="I177" s="82" t="s">
        <v>494</v>
      </c>
      <c r="J177" s="82" t="s">
        <v>494</v>
      </c>
      <c r="K177" s="82" t="s">
        <v>494</v>
      </c>
      <c r="L177" s="82" t="s">
        <v>494</v>
      </c>
      <c r="M177" s="82" t="s">
        <v>494</v>
      </c>
      <c r="N177" s="82" t="s">
        <v>494</v>
      </c>
      <c r="O177" s="82" t="s">
        <v>494</v>
      </c>
      <c r="P177" s="82" t="s">
        <v>494</v>
      </c>
      <c r="Q177" s="82" t="s">
        <v>494</v>
      </c>
      <c r="R177" s="75" t="s">
        <v>497</v>
      </c>
      <c r="S177" s="42" t="s">
        <v>448</v>
      </c>
      <c r="T177" s="75" t="s">
        <v>497</v>
      </c>
      <c r="U177" s="74" t="s">
        <v>497</v>
      </c>
      <c r="V177" s="49" t="str">
        <f t="shared" si="11"/>
        <v>'COMMON'</v>
      </c>
      <c r="W177" s="69" t="s">
        <v>449</v>
      </c>
      <c r="X177" s="49" t="str">
        <f t="shared" si="12"/>
        <v>'COMMON'</v>
      </c>
      <c r="Y177" s="49" t="str">
        <f t="shared" si="12"/>
        <v>'COMMON'</v>
      </c>
      <c r="Z177" s="69" t="s">
        <v>449</v>
      </c>
      <c r="AA177" s="49" t="str">
        <f t="shared" si="13"/>
        <v>'COMMON'</v>
      </c>
      <c r="AB177" s="67"/>
      <c r="AD177" s="70" t="str">
        <f t="shared" si="15"/>
        <v/>
      </c>
      <c r="AE177" s="67"/>
      <c r="AF177" s="67"/>
      <c r="AG177" s="67"/>
    </row>
    <row r="178" spans="1:33" ht="18" customHeight="1">
      <c r="A178" s="67"/>
      <c r="B178" s="49">
        <f t="shared" si="10"/>
        <v>172</v>
      </c>
      <c r="C178" s="73" t="str">
        <f>"'"&amp;プロジェクトデータ!$C$4&amp;"'"</f>
        <v>'80001'</v>
      </c>
      <c r="D178" s="80" t="s">
        <v>491</v>
      </c>
      <c r="E178" s="42" t="str">
        <f>"'"&amp;No.5＿契約者【データ】!E174&amp;"'"</f>
        <v>''</v>
      </c>
      <c r="F178" s="81" t="str">
        <f>"'"&amp;IF(No.5＿契約者【データ】!R174="郵送","郵送",IF(No.5＿契約者【データ】!R174="","","出席"))&amp;"'"</f>
        <v>''</v>
      </c>
      <c r="G178" s="75" t="str">
        <f>"'"&amp;IF(No.5＿契約者【データ】!R174="","",IF(No.5＿契約者【データ】!R174="郵送","",TEXT(No.5＿契約者【データ】!R174,"yyyy/mm/dd")))&amp;"'"</f>
        <v>''</v>
      </c>
      <c r="H178" s="75" t="str">
        <f>"'"&amp;IF(No.5＿契約者【データ】!S174="","",TEXT(No.5＿契約者【データ】!S174,"hh:mm"))&amp;"'"</f>
        <v>''</v>
      </c>
      <c r="I178" s="82" t="s">
        <v>494</v>
      </c>
      <c r="J178" s="82" t="s">
        <v>494</v>
      </c>
      <c r="K178" s="82" t="s">
        <v>494</v>
      </c>
      <c r="L178" s="82" t="s">
        <v>494</v>
      </c>
      <c r="M178" s="82" t="s">
        <v>494</v>
      </c>
      <c r="N178" s="82" t="s">
        <v>494</v>
      </c>
      <c r="O178" s="82" t="s">
        <v>494</v>
      </c>
      <c r="P178" s="82" t="s">
        <v>494</v>
      </c>
      <c r="Q178" s="82" t="s">
        <v>494</v>
      </c>
      <c r="R178" s="75" t="s">
        <v>497</v>
      </c>
      <c r="S178" s="42" t="s">
        <v>448</v>
      </c>
      <c r="T178" s="75" t="s">
        <v>497</v>
      </c>
      <c r="U178" s="74" t="s">
        <v>497</v>
      </c>
      <c r="V178" s="49" t="str">
        <f t="shared" si="11"/>
        <v>'COMMON'</v>
      </c>
      <c r="W178" s="69" t="s">
        <v>449</v>
      </c>
      <c r="X178" s="49" t="str">
        <f t="shared" si="12"/>
        <v>'COMMON'</v>
      </c>
      <c r="Y178" s="49" t="str">
        <f t="shared" si="12"/>
        <v>'COMMON'</v>
      </c>
      <c r="Z178" s="69" t="s">
        <v>449</v>
      </c>
      <c r="AA178" s="49" t="str">
        <f t="shared" si="13"/>
        <v>'COMMON'</v>
      </c>
      <c r="AB178" s="67"/>
      <c r="AD178" s="70" t="str">
        <f t="shared" si="15"/>
        <v/>
      </c>
      <c r="AE178" s="67"/>
      <c r="AF178" s="67"/>
      <c r="AG178" s="67"/>
    </row>
    <row r="179" spans="1:33" ht="18" customHeight="1">
      <c r="A179" s="67"/>
      <c r="B179" s="49">
        <f t="shared" si="10"/>
        <v>173</v>
      </c>
      <c r="C179" s="73" t="str">
        <f>"'"&amp;プロジェクトデータ!$C$4&amp;"'"</f>
        <v>'80001'</v>
      </c>
      <c r="D179" s="80" t="s">
        <v>491</v>
      </c>
      <c r="E179" s="42" t="str">
        <f>"'"&amp;No.5＿契約者【データ】!E175&amp;"'"</f>
        <v>''</v>
      </c>
      <c r="F179" s="81" t="str">
        <f>"'"&amp;IF(No.5＿契約者【データ】!R175="郵送","郵送",IF(No.5＿契約者【データ】!R175="","","出席"))&amp;"'"</f>
        <v>''</v>
      </c>
      <c r="G179" s="75" t="str">
        <f>"'"&amp;IF(No.5＿契約者【データ】!R175="","",IF(No.5＿契約者【データ】!R175="郵送","",TEXT(No.5＿契約者【データ】!R175,"yyyy/mm/dd")))&amp;"'"</f>
        <v>''</v>
      </c>
      <c r="H179" s="75" t="str">
        <f>"'"&amp;IF(No.5＿契約者【データ】!S175="","",TEXT(No.5＿契約者【データ】!S175,"hh:mm"))&amp;"'"</f>
        <v>''</v>
      </c>
      <c r="I179" s="82" t="s">
        <v>494</v>
      </c>
      <c r="J179" s="82" t="s">
        <v>494</v>
      </c>
      <c r="K179" s="82" t="s">
        <v>494</v>
      </c>
      <c r="L179" s="82" t="s">
        <v>494</v>
      </c>
      <c r="M179" s="82" t="s">
        <v>494</v>
      </c>
      <c r="N179" s="82" t="s">
        <v>494</v>
      </c>
      <c r="O179" s="82" t="s">
        <v>494</v>
      </c>
      <c r="P179" s="82" t="s">
        <v>494</v>
      </c>
      <c r="Q179" s="82" t="s">
        <v>494</v>
      </c>
      <c r="R179" s="75" t="s">
        <v>497</v>
      </c>
      <c r="S179" s="42" t="s">
        <v>448</v>
      </c>
      <c r="T179" s="75" t="s">
        <v>497</v>
      </c>
      <c r="U179" s="74" t="s">
        <v>497</v>
      </c>
      <c r="V179" s="49" t="str">
        <f t="shared" si="11"/>
        <v>'COMMON'</v>
      </c>
      <c r="W179" s="69" t="s">
        <v>449</v>
      </c>
      <c r="X179" s="49" t="str">
        <f t="shared" si="12"/>
        <v>'COMMON'</v>
      </c>
      <c r="Y179" s="49" t="str">
        <f t="shared" si="12"/>
        <v>'COMMON'</v>
      </c>
      <c r="Z179" s="69" t="s">
        <v>449</v>
      </c>
      <c r="AA179" s="49" t="str">
        <f t="shared" si="13"/>
        <v>'COMMON'</v>
      </c>
      <c r="AB179" s="67"/>
      <c r="AD179" s="70" t="str">
        <f t="shared" si="15"/>
        <v/>
      </c>
      <c r="AE179" s="67"/>
      <c r="AF179" s="67"/>
      <c r="AG179" s="67"/>
    </row>
    <row r="180" spans="1:33" ht="18" customHeight="1">
      <c r="A180" s="67"/>
      <c r="B180" s="49">
        <f t="shared" si="10"/>
        <v>174</v>
      </c>
      <c r="C180" s="73" t="str">
        <f>"'"&amp;プロジェクトデータ!$C$4&amp;"'"</f>
        <v>'80001'</v>
      </c>
      <c r="D180" s="80" t="s">
        <v>491</v>
      </c>
      <c r="E180" s="42" t="str">
        <f>"'"&amp;No.5＿契約者【データ】!E176&amp;"'"</f>
        <v>''</v>
      </c>
      <c r="F180" s="81" t="str">
        <f>"'"&amp;IF(No.5＿契約者【データ】!R176="郵送","郵送",IF(No.5＿契約者【データ】!R176="","","出席"))&amp;"'"</f>
        <v>''</v>
      </c>
      <c r="G180" s="75" t="str">
        <f>"'"&amp;IF(No.5＿契約者【データ】!R176="","",IF(No.5＿契約者【データ】!R176="郵送","",TEXT(No.5＿契約者【データ】!R176,"yyyy/mm/dd")))&amp;"'"</f>
        <v>''</v>
      </c>
      <c r="H180" s="75" t="str">
        <f>"'"&amp;IF(No.5＿契約者【データ】!S176="","",TEXT(No.5＿契約者【データ】!S176,"hh:mm"))&amp;"'"</f>
        <v>''</v>
      </c>
      <c r="I180" s="82" t="s">
        <v>494</v>
      </c>
      <c r="J180" s="82" t="s">
        <v>494</v>
      </c>
      <c r="K180" s="82" t="s">
        <v>494</v>
      </c>
      <c r="L180" s="82" t="s">
        <v>494</v>
      </c>
      <c r="M180" s="82" t="s">
        <v>494</v>
      </c>
      <c r="N180" s="82" t="s">
        <v>494</v>
      </c>
      <c r="O180" s="82" t="s">
        <v>494</v>
      </c>
      <c r="P180" s="82" t="s">
        <v>494</v>
      </c>
      <c r="Q180" s="82" t="s">
        <v>494</v>
      </c>
      <c r="R180" s="75" t="s">
        <v>497</v>
      </c>
      <c r="S180" s="42" t="s">
        <v>448</v>
      </c>
      <c r="T180" s="75" t="s">
        <v>497</v>
      </c>
      <c r="U180" s="74" t="s">
        <v>497</v>
      </c>
      <c r="V180" s="49" t="str">
        <f t="shared" si="11"/>
        <v>'COMMON'</v>
      </c>
      <c r="W180" s="69" t="s">
        <v>449</v>
      </c>
      <c r="X180" s="49" t="str">
        <f t="shared" si="12"/>
        <v>'COMMON'</v>
      </c>
      <c r="Y180" s="49" t="str">
        <f t="shared" si="12"/>
        <v>'COMMON'</v>
      </c>
      <c r="Z180" s="69" t="s">
        <v>449</v>
      </c>
      <c r="AA180" s="49" t="str">
        <f t="shared" si="13"/>
        <v>'COMMON'</v>
      </c>
      <c r="AB180" s="67"/>
      <c r="AD180" s="70" t="str">
        <f t="shared" si="15"/>
        <v/>
      </c>
      <c r="AE180" s="67"/>
      <c r="AF180" s="67"/>
      <c r="AG180" s="67"/>
    </row>
    <row r="181" spans="1:33" ht="18" customHeight="1">
      <c r="A181" s="67"/>
      <c r="B181" s="49">
        <f t="shared" si="10"/>
        <v>175</v>
      </c>
      <c r="C181" s="73" t="str">
        <f>"'"&amp;プロジェクトデータ!$C$4&amp;"'"</f>
        <v>'80001'</v>
      </c>
      <c r="D181" s="80" t="s">
        <v>491</v>
      </c>
      <c r="E181" s="42" t="str">
        <f>"'"&amp;No.5＿契約者【データ】!E177&amp;"'"</f>
        <v>''</v>
      </c>
      <c r="F181" s="81" t="str">
        <f>"'"&amp;IF(No.5＿契約者【データ】!R177="郵送","郵送",IF(No.5＿契約者【データ】!R177="","","出席"))&amp;"'"</f>
        <v>''</v>
      </c>
      <c r="G181" s="75" t="str">
        <f>"'"&amp;IF(No.5＿契約者【データ】!R177="","",IF(No.5＿契約者【データ】!R177="郵送","",TEXT(No.5＿契約者【データ】!R177,"yyyy/mm/dd")))&amp;"'"</f>
        <v>''</v>
      </c>
      <c r="H181" s="75" t="str">
        <f>"'"&amp;IF(No.5＿契約者【データ】!S177="","",TEXT(No.5＿契約者【データ】!S177,"hh:mm"))&amp;"'"</f>
        <v>''</v>
      </c>
      <c r="I181" s="82" t="s">
        <v>494</v>
      </c>
      <c r="J181" s="82" t="s">
        <v>494</v>
      </c>
      <c r="K181" s="82" t="s">
        <v>494</v>
      </c>
      <c r="L181" s="82" t="s">
        <v>494</v>
      </c>
      <c r="M181" s="82" t="s">
        <v>494</v>
      </c>
      <c r="N181" s="82" t="s">
        <v>494</v>
      </c>
      <c r="O181" s="82" t="s">
        <v>494</v>
      </c>
      <c r="P181" s="82" t="s">
        <v>494</v>
      </c>
      <c r="Q181" s="82" t="s">
        <v>494</v>
      </c>
      <c r="R181" s="75" t="s">
        <v>497</v>
      </c>
      <c r="S181" s="42" t="s">
        <v>448</v>
      </c>
      <c r="T181" s="75" t="s">
        <v>497</v>
      </c>
      <c r="U181" s="74" t="s">
        <v>497</v>
      </c>
      <c r="V181" s="49" t="str">
        <f t="shared" si="11"/>
        <v>'COMMON'</v>
      </c>
      <c r="W181" s="69" t="s">
        <v>449</v>
      </c>
      <c r="X181" s="49" t="str">
        <f t="shared" si="12"/>
        <v>'COMMON'</v>
      </c>
      <c r="Y181" s="49" t="str">
        <f t="shared" si="12"/>
        <v>'COMMON'</v>
      </c>
      <c r="Z181" s="69" t="s">
        <v>449</v>
      </c>
      <c r="AA181" s="49" t="str">
        <f t="shared" si="13"/>
        <v>'COMMON'</v>
      </c>
      <c r="AB181" s="67"/>
      <c r="AD181" s="70" t="str">
        <f t="shared" si="15"/>
        <v/>
      </c>
      <c r="AE181" s="67"/>
      <c r="AF181" s="67"/>
      <c r="AG181" s="67"/>
    </row>
    <row r="182" spans="1:33" ht="18" customHeight="1">
      <c r="A182" s="67"/>
      <c r="B182" s="49">
        <f t="shared" si="10"/>
        <v>176</v>
      </c>
      <c r="C182" s="73" t="str">
        <f>"'"&amp;プロジェクトデータ!$C$4&amp;"'"</f>
        <v>'80001'</v>
      </c>
      <c r="D182" s="80" t="s">
        <v>491</v>
      </c>
      <c r="E182" s="42" t="str">
        <f>"'"&amp;No.5＿契約者【データ】!E178&amp;"'"</f>
        <v>''</v>
      </c>
      <c r="F182" s="81" t="str">
        <f>"'"&amp;IF(No.5＿契約者【データ】!R178="郵送","郵送",IF(No.5＿契約者【データ】!R178="","","出席"))&amp;"'"</f>
        <v>''</v>
      </c>
      <c r="G182" s="75" t="str">
        <f>"'"&amp;IF(No.5＿契約者【データ】!R178="","",IF(No.5＿契約者【データ】!R178="郵送","",TEXT(No.5＿契約者【データ】!R178,"yyyy/mm/dd")))&amp;"'"</f>
        <v>''</v>
      </c>
      <c r="H182" s="75" t="str">
        <f>"'"&amp;IF(No.5＿契約者【データ】!S178="","",TEXT(No.5＿契約者【データ】!S178,"hh:mm"))&amp;"'"</f>
        <v>''</v>
      </c>
      <c r="I182" s="82" t="s">
        <v>494</v>
      </c>
      <c r="J182" s="82" t="s">
        <v>494</v>
      </c>
      <c r="K182" s="82" t="s">
        <v>494</v>
      </c>
      <c r="L182" s="82" t="s">
        <v>494</v>
      </c>
      <c r="M182" s="82" t="s">
        <v>494</v>
      </c>
      <c r="N182" s="82" t="s">
        <v>494</v>
      </c>
      <c r="O182" s="82" t="s">
        <v>494</v>
      </c>
      <c r="P182" s="82" t="s">
        <v>494</v>
      </c>
      <c r="Q182" s="82" t="s">
        <v>494</v>
      </c>
      <c r="R182" s="75" t="s">
        <v>497</v>
      </c>
      <c r="S182" s="42" t="s">
        <v>448</v>
      </c>
      <c r="T182" s="75" t="s">
        <v>497</v>
      </c>
      <c r="U182" s="74" t="s">
        <v>497</v>
      </c>
      <c r="V182" s="49" t="str">
        <f t="shared" si="11"/>
        <v>'COMMON'</v>
      </c>
      <c r="W182" s="69" t="s">
        <v>449</v>
      </c>
      <c r="X182" s="49" t="str">
        <f t="shared" si="12"/>
        <v>'COMMON'</v>
      </c>
      <c r="Y182" s="49" t="str">
        <f t="shared" si="12"/>
        <v>'COMMON'</v>
      </c>
      <c r="Z182" s="69" t="s">
        <v>449</v>
      </c>
      <c r="AA182" s="49" t="str">
        <f t="shared" si="13"/>
        <v>'COMMON'</v>
      </c>
      <c r="AB182" s="67"/>
      <c r="AD182" s="70" t="str">
        <f t="shared" si="15"/>
        <v/>
      </c>
      <c r="AE182" s="67"/>
      <c r="AF182" s="67"/>
      <c r="AG182" s="67"/>
    </row>
    <row r="183" spans="1:33" ht="18" customHeight="1">
      <c r="A183" s="67"/>
      <c r="B183" s="49">
        <f t="shared" si="10"/>
        <v>177</v>
      </c>
      <c r="C183" s="73" t="str">
        <f>"'"&amp;プロジェクトデータ!$C$4&amp;"'"</f>
        <v>'80001'</v>
      </c>
      <c r="D183" s="80" t="s">
        <v>491</v>
      </c>
      <c r="E183" s="42" t="str">
        <f>"'"&amp;No.5＿契約者【データ】!E179&amp;"'"</f>
        <v>''</v>
      </c>
      <c r="F183" s="81" t="str">
        <f>"'"&amp;IF(No.5＿契約者【データ】!R179="郵送","郵送",IF(No.5＿契約者【データ】!R179="","","出席"))&amp;"'"</f>
        <v>''</v>
      </c>
      <c r="G183" s="75" t="str">
        <f>"'"&amp;IF(No.5＿契約者【データ】!R179="","",IF(No.5＿契約者【データ】!R179="郵送","",TEXT(No.5＿契約者【データ】!R179,"yyyy/mm/dd")))&amp;"'"</f>
        <v>''</v>
      </c>
      <c r="H183" s="75" t="str">
        <f>"'"&amp;IF(No.5＿契約者【データ】!S179="","",TEXT(No.5＿契約者【データ】!S179,"hh:mm"))&amp;"'"</f>
        <v>''</v>
      </c>
      <c r="I183" s="82" t="s">
        <v>494</v>
      </c>
      <c r="J183" s="82" t="s">
        <v>494</v>
      </c>
      <c r="K183" s="82" t="s">
        <v>494</v>
      </c>
      <c r="L183" s="82" t="s">
        <v>494</v>
      </c>
      <c r="M183" s="82" t="s">
        <v>494</v>
      </c>
      <c r="N183" s="82" t="s">
        <v>494</v>
      </c>
      <c r="O183" s="82" t="s">
        <v>494</v>
      </c>
      <c r="P183" s="82" t="s">
        <v>494</v>
      </c>
      <c r="Q183" s="82" t="s">
        <v>494</v>
      </c>
      <c r="R183" s="75" t="s">
        <v>497</v>
      </c>
      <c r="S183" s="42" t="s">
        <v>448</v>
      </c>
      <c r="T183" s="75" t="s">
        <v>497</v>
      </c>
      <c r="U183" s="74" t="s">
        <v>497</v>
      </c>
      <c r="V183" s="49" t="str">
        <f t="shared" si="11"/>
        <v>'COMMON'</v>
      </c>
      <c r="W183" s="69" t="s">
        <v>449</v>
      </c>
      <c r="X183" s="49" t="str">
        <f t="shared" si="12"/>
        <v>'COMMON'</v>
      </c>
      <c r="Y183" s="49" t="str">
        <f t="shared" si="12"/>
        <v>'COMMON'</v>
      </c>
      <c r="Z183" s="69" t="s">
        <v>449</v>
      </c>
      <c r="AA183" s="49" t="str">
        <f t="shared" si="13"/>
        <v>'COMMON'</v>
      </c>
      <c r="AB183" s="67"/>
      <c r="AD183" s="70" t="str">
        <f t="shared" si="15"/>
        <v/>
      </c>
      <c r="AE183" s="67"/>
      <c r="AF183" s="67"/>
      <c r="AG183" s="67"/>
    </row>
    <row r="184" spans="1:33" ht="18" customHeight="1">
      <c r="A184" s="67"/>
      <c r="B184" s="49">
        <f t="shared" si="10"/>
        <v>178</v>
      </c>
      <c r="C184" s="73" t="str">
        <f>"'"&amp;プロジェクトデータ!$C$4&amp;"'"</f>
        <v>'80001'</v>
      </c>
      <c r="D184" s="80" t="s">
        <v>491</v>
      </c>
      <c r="E184" s="42" t="str">
        <f>"'"&amp;No.5＿契約者【データ】!E180&amp;"'"</f>
        <v>''</v>
      </c>
      <c r="F184" s="81" t="str">
        <f>"'"&amp;IF(No.5＿契約者【データ】!R180="郵送","郵送",IF(No.5＿契約者【データ】!R180="","","出席"))&amp;"'"</f>
        <v>''</v>
      </c>
      <c r="G184" s="75" t="str">
        <f>"'"&amp;IF(No.5＿契約者【データ】!R180="","",IF(No.5＿契約者【データ】!R180="郵送","",TEXT(No.5＿契約者【データ】!R180,"yyyy/mm/dd")))&amp;"'"</f>
        <v>''</v>
      </c>
      <c r="H184" s="75" t="str">
        <f>"'"&amp;IF(No.5＿契約者【データ】!S180="","",TEXT(No.5＿契約者【データ】!S180,"hh:mm"))&amp;"'"</f>
        <v>''</v>
      </c>
      <c r="I184" s="82" t="s">
        <v>494</v>
      </c>
      <c r="J184" s="82" t="s">
        <v>494</v>
      </c>
      <c r="K184" s="82" t="s">
        <v>494</v>
      </c>
      <c r="L184" s="82" t="s">
        <v>494</v>
      </c>
      <c r="M184" s="82" t="s">
        <v>494</v>
      </c>
      <c r="N184" s="82" t="s">
        <v>494</v>
      </c>
      <c r="O184" s="82" t="s">
        <v>494</v>
      </c>
      <c r="P184" s="82" t="s">
        <v>494</v>
      </c>
      <c r="Q184" s="82" t="s">
        <v>494</v>
      </c>
      <c r="R184" s="75" t="s">
        <v>497</v>
      </c>
      <c r="S184" s="42" t="s">
        <v>448</v>
      </c>
      <c r="T184" s="75" t="s">
        <v>497</v>
      </c>
      <c r="U184" s="74" t="s">
        <v>497</v>
      </c>
      <c r="V184" s="49" t="str">
        <f t="shared" si="11"/>
        <v>'COMMON'</v>
      </c>
      <c r="W184" s="69" t="s">
        <v>449</v>
      </c>
      <c r="X184" s="49" t="str">
        <f t="shared" si="12"/>
        <v>'COMMON'</v>
      </c>
      <c r="Y184" s="49" t="str">
        <f t="shared" si="12"/>
        <v>'COMMON'</v>
      </c>
      <c r="Z184" s="69" t="s">
        <v>449</v>
      </c>
      <c r="AA184" s="49" t="str">
        <f t="shared" si="13"/>
        <v>'COMMON'</v>
      </c>
      <c r="AB184" s="67"/>
      <c r="AD184" s="70" t="str">
        <f t="shared" si="15"/>
        <v/>
      </c>
      <c r="AE184" s="67"/>
      <c r="AF184" s="67"/>
      <c r="AG184" s="67"/>
    </row>
    <row r="185" spans="1:33" ht="18" customHeight="1">
      <c r="A185" s="67"/>
      <c r="B185" s="49">
        <f t="shared" si="10"/>
        <v>179</v>
      </c>
      <c r="C185" s="73" t="str">
        <f>"'"&amp;プロジェクトデータ!$C$4&amp;"'"</f>
        <v>'80001'</v>
      </c>
      <c r="D185" s="80" t="s">
        <v>491</v>
      </c>
      <c r="E185" s="42" t="str">
        <f>"'"&amp;No.5＿契約者【データ】!E181&amp;"'"</f>
        <v>''</v>
      </c>
      <c r="F185" s="81" t="str">
        <f>"'"&amp;IF(No.5＿契約者【データ】!R181="郵送","郵送",IF(No.5＿契約者【データ】!R181="","","出席"))&amp;"'"</f>
        <v>''</v>
      </c>
      <c r="G185" s="75" t="str">
        <f>"'"&amp;IF(No.5＿契約者【データ】!R181="","",IF(No.5＿契約者【データ】!R181="郵送","",TEXT(No.5＿契約者【データ】!R181,"yyyy/mm/dd")))&amp;"'"</f>
        <v>''</v>
      </c>
      <c r="H185" s="75" t="str">
        <f>"'"&amp;IF(No.5＿契約者【データ】!S181="","",TEXT(No.5＿契約者【データ】!S181,"hh:mm"))&amp;"'"</f>
        <v>''</v>
      </c>
      <c r="I185" s="82" t="s">
        <v>494</v>
      </c>
      <c r="J185" s="82" t="s">
        <v>494</v>
      </c>
      <c r="K185" s="82" t="s">
        <v>494</v>
      </c>
      <c r="L185" s="82" t="s">
        <v>494</v>
      </c>
      <c r="M185" s="82" t="s">
        <v>494</v>
      </c>
      <c r="N185" s="82" t="s">
        <v>494</v>
      </c>
      <c r="O185" s="82" t="s">
        <v>494</v>
      </c>
      <c r="P185" s="82" t="s">
        <v>494</v>
      </c>
      <c r="Q185" s="82" t="s">
        <v>494</v>
      </c>
      <c r="R185" s="75" t="s">
        <v>497</v>
      </c>
      <c r="S185" s="42" t="s">
        <v>448</v>
      </c>
      <c r="T185" s="75" t="s">
        <v>497</v>
      </c>
      <c r="U185" s="74" t="s">
        <v>497</v>
      </c>
      <c r="V185" s="49" t="str">
        <f t="shared" si="11"/>
        <v>'COMMON'</v>
      </c>
      <c r="W185" s="69" t="s">
        <v>449</v>
      </c>
      <c r="X185" s="49" t="str">
        <f t="shared" si="12"/>
        <v>'COMMON'</v>
      </c>
      <c r="Y185" s="49" t="str">
        <f t="shared" si="12"/>
        <v>'COMMON'</v>
      </c>
      <c r="Z185" s="69" t="s">
        <v>449</v>
      </c>
      <c r="AA185" s="49" t="str">
        <f t="shared" si="13"/>
        <v>'COMMON'</v>
      </c>
      <c r="AB185" s="67"/>
      <c r="AD185" s="70" t="str">
        <f t="shared" si="15"/>
        <v/>
      </c>
      <c r="AE185" s="67"/>
      <c r="AF185" s="67"/>
      <c r="AG185" s="67"/>
    </row>
    <row r="186" spans="1:33" ht="18" customHeight="1">
      <c r="A186" s="67"/>
      <c r="B186" s="49">
        <f t="shared" si="10"/>
        <v>180</v>
      </c>
      <c r="C186" s="73" t="str">
        <f>"'"&amp;プロジェクトデータ!$C$4&amp;"'"</f>
        <v>'80001'</v>
      </c>
      <c r="D186" s="80" t="s">
        <v>491</v>
      </c>
      <c r="E186" s="42" t="str">
        <f>"'"&amp;No.5＿契約者【データ】!E182&amp;"'"</f>
        <v>''</v>
      </c>
      <c r="F186" s="81" t="str">
        <f>"'"&amp;IF(No.5＿契約者【データ】!R182="郵送","郵送",IF(No.5＿契約者【データ】!R182="","","出席"))&amp;"'"</f>
        <v>''</v>
      </c>
      <c r="G186" s="75" t="str">
        <f>"'"&amp;IF(No.5＿契約者【データ】!R182="","",IF(No.5＿契約者【データ】!R182="郵送","",TEXT(No.5＿契約者【データ】!R182,"yyyy/mm/dd")))&amp;"'"</f>
        <v>''</v>
      </c>
      <c r="H186" s="75" t="str">
        <f>"'"&amp;IF(No.5＿契約者【データ】!S182="","",TEXT(No.5＿契約者【データ】!S182,"hh:mm"))&amp;"'"</f>
        <v>''</v>
      </c>
      <c r="I186" s="82" t="s">
        <v>494</v>
      </c>
      <c r="J186" s="82" t="s">
        <v>494</v>
      </c>
      <c r="K186" s="82" t="s">
        <v>494</v>
      </c>
      <c r="L186" s="82" t="s">
        <v>494</v>
      </c>
      <c r="M186" s="82" t="s">
        <v>494</v>
      </c>
      <c r="N186" s="82" t="s">
        <v>494</v>
      </c>
      <c r="O186" s="82" t="s">
        <v>494</v>
      </c>
      <c r="P186" s="82" t="s">
        <v>494</v>
      </c>
      <c r="Q186" s="82" t="s">
        <v>494</v>
      </c>
      <c r="R186" s="75" t="s">
        <v>497</v>
      </c>
      <c r="S186" s="42" t="s">
        <v>448</v>
      </c>
      <c r="T186" s="75" t="s">
        <v>497</v>
      </c>
      <c r="U186" s="74" t="s">
        <v>497</v>
      </c>
      <c r="V186" s="49" t="str">
        <f t="shared" si="11"/>
        <v>'COMMON'</v>
      </c>
      <c r="W186" s="69" t="s">
        <v>449</v>
      </c>
      <c r="X186" s="49" t="str">
        <f t="shared" si="12"/>
        <v>'COMMON'</v>
      </c>
      <c r="Y186" s="49" t="str">
        <f t="shared" si="12"/>
        <v>'COMMON'</v>
      </c>
      <c r="Z186" s="69" t="s">
        <v>449</v>
      </c>
      <c r="AA186" s="49" t="str">
        <f t="shared" si="13"/>
        <v>'COMMON'</v>
      </c>
      <c r="AB186" s="67"/>
      <c r="AD186" s="70" t="str">
        <f t="shared" si="15"/>
        <v/>
      </c>
      <c r="AE186" s="67"/>
      <c r="AF186" s="67"/>
      <c r="AG186" s="67"/>
    </row>
    <row r="187" spans="1:33" ht="18" customHeight="1">
      <c r="A187" s="67"/>
      <c r="B187" s="49">
        <f t="shared" si="10"/>
        <v>181</v>
      </c>
      <c r="C187" s="73" t="str">
        <f>"'"&amp;プロジェクトデータ!$C$4&amp;"'"</f>
        <v>'80001'</v>
      </c>
      <c r="D187" s="80" t="s">
        <v>491</v>
      </c>
      <c r="E187" s="42" t="str">
        <f>"'"&amp;No.5＿契約者【データ】!E183&amp;"'"</f>
        <v>''</v>
      </c>
      <c r="F187" s="81" t="str">
        <f>"'"&amp;IF(No.5＿契約者【データ】!R183="郵送","郵送",IF(No.5＿契約者【データ】!R183="","","出席"))&amp;"'"</f>
        <v>''</v>
      </c>
      <c r="G187" s="75" t="str">
        <f>"'"&amp;IF(No.5＿契約者【データ】!R183="","",IF(No.5＿契約者【データ】!R183="郵送","",TEXT(No.5＿契約者【データ】!R183,"yyyy/mm/dd")))&amp;"'"</f>
        <v>''</v>
      </c>
      <c r="H187" s="75" t="str">
        <f>"'"&amp;IF(No.5＿契約者【データ】!S183="","",TEXT(No.5＿契約者【データ】!S183,"hh:mm"))&amp;"'"</f>
        <v>''</v>
      </c>
      <c r="I187" s="82" t="s">
        <v>494</v>
      </c>
      <c r="J187" s="82" t="s">
        <v>494</v>
      </c>
      <c r="K187" s="82" t="s">
        <v>494</v>
      </c>
      <c r="L187" s="82" t="s">
        <v>494</v>
      </c>
      <c r="M187" s="82" t="s">
        <v>494</v>
      </c>
      <c r="N187" s="82" t="s">
        <v>494</v>
      </c>
      <c r="O187" s="82" t="s">
        <v>494</v>
      </c>
      <c r="P187" s="82" t="s">
        <v>494</v>
      </c>
      <c r="Q187" s="82" t="s">
        <v>494</v>
      </c>
      <c r="R187" s="75" t="s">
        <v>497</v>
      </c>
      <c r="S187" s="42" t="s">
        <v>448</v>
      </c>
      <c r="T187" s="75" t="s">
        <v>497</v>
      </c>
      <c r="U187" s="74" t="s">
        <v>497</v>
      </c>
      <c r="V187" s="49" t="str">
        <f t="shared" si="11"/>
        <v>'COMMON'</v>
      </c>
      <c r="W187" s="69" t="s">
        <v>449</v>
      </c>
      <c r="X187" s="49" t="str">
        <f t="shared" si="12"/>
        <v>'COMMON'</v>
      </c>
      <c r="Y187" s="49" t="str">
        <f t="shared" si="12"/>
        <v>'COMMON'</v>
      </c>
      <c r="Z187" s="69" t="s">
        <v>449</v>
      </c>
      <c r="AA187" s="49" t="str">
        <f t="shared" si="13"/>
        <v>'COMMON'</v>
      </c>
      <c r="AB187" s="67"/>
      <c r="AD187" s="70" t="str">
        <f t="shared" si="15"/>
        <v/>
      </c>
      <c r="AE187" s="67"/>
      <c r="AF187" s="67"/>
      <c r="AG187" s="67"/>
    </row>
    <row r="188" spans="1:33" ht="18" customHeight="1">
      <c r="A188" s="67"/>
      <c r="B188" s="49">
        <f t="shared" si="10"/>
        <v>182</v>
      </c>
      <c r="C188" s="73" t="str">
        <f>"'"&amp;プロジェクトデータ!$C$4&amp;"'"</f>
        <v>'80001'</v>
      </c>
      <c r="D188" s="80" t="s">
        <v>491</v>
      </c>
      <c r="E188" s="42" t="str">
        <f>"'"&amp;No.5＿契約者【データ】!E184&amp;"'"</f>
        <v>''</v>
      </c>
      <c r="F188" s="81" t="str">
        <f>"'"&amp;IF(No.5＿契約者【データ】!R184="郵送","郵送",IF(No.5＿契約者【データ】!R184="","","出席"))&amp;"'"</f>
        <v>''</v>
      </c>
      <c r="G188" s="75" t="str">
        <f>"'"&amp;IF(No.5＿契約者【データ】!R184="","",IF(No.5＿契約者【データ】!R184="郵送","",TEXT(No.5＿契約者【データ】!R184,"yyyy/mm/dd")))&amp;"'"</f>
        <v>''</v>
      </c>
      <c r="H188" s="75" t="str">
        <f>"'"&amp;IF(No.5＿契約者【データ】!S184="","",TEXT(No.5＿契約者【データ】!S184,"hh:mm"))&amp;"'"</f>
        <v>''</v>
      </c>
      <c r="I188" s="82" t="s">
        <v>494</v>
      </c>
      <c r="J188" s="82" t="s">
        <v>494</v>
      </c>
      <c r="K188" s="82" t="s">
        <v>494</v>
      </c>
      <c r="L188" s="82" t="s">
        <v>494</v>
      </c>
      <c r="M188" s="82" t="s">
        <v>494</v>
      </c>
      <c r="N188" s="82" t="s">
        <v>494</v>
      </c>
      <c r="O188" s="82" t="s">
        <v>494</v>
      </c>
      <c r="P188" s="82" t="s">
        <v>494</v>
      </c>
      <c r="Q188" s="82" t="s">
        <v>494</v>
      </c>
      <c r="R188" s="75" t="s">
        <v>497</v>
      </c>
      <c r="S188" s="42" t="s">
        <v>448</v>
      </c>
      <c r="T188" s="75" t="s">
        <v>497</v>
      </c>
      <c r="U188" s="74" t="s">
        <v>497</v>
      </c>
      <c r="V188" s="49" t="str">
        <f t="shared" si="11"/>
        <v>'COMMON'</v>
      </c>
      <c r="W188" s="69" t="s">
        <v>449</v>
      </c>
      <c r="X188" s="49" t="str">
        <f t="shared" si="12"/>
        <v>'COMMON'</v>
      </c>
      <c r="Y188" s="49" t="str">
        <f t="shared" si="12"/>
        <v>'COMMON'</v>
      </c>
      <c r="Z188" s="69" t="s">
        <v>449</v>
      </c>
      <c r="AA188" s="49" t="str">
        <f t="shared" si="13"/>
        <v>'COMMON'</v>
      </c>
      <c r="AB188" s="67"/>
      <c r="AD188" s="70" t="str">
        <f t="shared" si="15"/>
        <v/>
      </c>
      <c r="AE188" s="67"/>
      <c r="AF188" s="67"/>
      <c r="AG188" s="67"/>
    </row>
    <row r="189" spans="1:33" ht="18" customHeight="1">
      <c r="A189" s="67"/>
      <c r="B189" s="49">
        <f t="shared" si="10"/>
        <v>183</v>
      </c>
      <c r="C189" s="73" t="str">
        <f>"'"&amp;プロジェクトデータ!$C$4&amp;"'"</f>
        <v>'80001'</v>
      </c>
      <c r="D189" s="80" t="s">
        <v>491</v>
      </c>
      <c r="E189" s="42" t="str">
        <f>"'"&amp;No.5＿契約者【データ】!E185&amp;"'"</f>
        <v>''</v>
      </c>
      <c r="F189" s="81" t="str">
        <f>"'"&amp;IF(No.5＿契約者【データ】!R185="郵送","郵送",IF(No.5＿契約者【データ】!R185="","","出席"))&amp;"'"</f>
        <v>''</v>
      </c>
      <c r="G189" s="75" t="str">
        <f>"'"&amp;IF(No.5＿契約者【データ】!R185="","",IF(No.5＿契約者【データ】!R185="郵送","",TEXT(No.5＿契約者【データ】!R185,"yyyy/mm/dd")))&amp;"'"</f>
        <v>''</v>
      </c>
      <c r="H189" s="75" t="str">
        <f>"'"&amp;IF(No.5＿契約者【データ】!S185="","",TEXT(No.5＿契約者【データ】!S185,"hh:mm"))&amp;"'"</f>
        <v>''</v>
      </c>
      <c r="I189" s="82" t="s">
        <v>494</v>
      </c>
      <c r="J189" s="82" t="s">
        <v>494</v>
      </c>
      <c r="K189" s="82" t="s">
        <v>494</v>
      </c>
      <c r="L189" s="82" t="s">
        <v>494</v>
      </c>
      <c r="M189" s="82" t="s">
        <v>494</v>
      </c>
      <c r="N189" s="82" t="s">
        <v>494</v>
      </c>
      <c r="O189" s="82" t="s">
        <v>494</v>
      </c>
      <c r="P189" s="82" t="s">
        <v>494</v>
      </c>
      <c r="Q189" s="82" t="s">
        <v>494</v>
      </c>
      <c r="R189" s="75" t="s">
        <v>497</v>
      </c>
      <c r="S189" s="42" t="s">
        <v>448</v>
      </c>
      <c r="T189" s="75" t="s">
        <v>497</v>
      </c>
      <c r="U189" s="74" t="s">
        <v>497</v>
      </c>
      <c r="V189" s="49" t="str">
        <f t="shared" si="11"/>
        <v>'COMMON'</v>
      </c>
      <c r="W189" s="69" t="s">
        <v>449</v>
      </c>
      <c r="X189" s="49" t="str">
        <f t="shared" si="12"/>
        <v>'COMMON'</v>
      </c>
      <c r="Y189" s="49" t="str">
        <f t="shared" si="12"/>
        <v>'COMMON'</v>
      </c>
      <c r="Z189" s="69" t="s">
        <v>449</v>
      </c>
      <c r="AA189" s="49" t="str">
        <f t="shared" si="13"/>
        <v>'COMMON'</v>
      </c>
      <c r="AB189" s="67"/>
      <c r="AD189" s="70" t="str">
        <f t="shared" si="15"/>
        <v/>
      </c>
      <c r="AE189" s="67"/>
      <c r="AF189" s="67"/>
      <c r="AG189" s="67"/>
    </row>
    <row r="190" spans="1:33" ht="18" customHeight="1">
      <c r="A190" s="67"/>
      <c r="B190" s="49">
        <f t="shared" si="10"/>
        <v>184</v>
      </c>
      <c r="C190" s="73" t="str">
        <f>"'"&amp;プロジェクトデータ!$C$4&amp;"'"</f>
        <v>'80001'</v>
      </c>
      <c r="D190" s="80" t="s">
        <v>491</v>
      </c>
      <c r="E190" s="42" t="str">
        <f>"'"&amp;No.5＿契約者【データ】!E186&amp;"'"</f>
        <v>''</v>
      </c>
      <c r="F190" s="81" t="str">
        <f>"'"&amp;IF(No.5＿契約者【データ】!R186="郵送","郵送",IF(No.5＿契約者【データ】!R186="","","出席"))&amp;"'"</f>
        <v>''</v>
      </c>
      <c r="G190" s="75" t="str">
        <f>"'"&amp;IF(No.5＿契約者【データ】!R186="","",IF(No.5＿契約者【データ】!R186="郵送","",TEXT(No.5＿契約者【データ】!R186,"yyyy/mm/dd")))&amp;"'"</f>
        <v>''</v>
      </c>
      <c r="H190" s="75" t="str">
        <f>"'"&amp;IF(No.5＿契約者【データ】!S186="","",TEXT(No.5＿契約者【データ】!S186,"hh:mm"))&amp;"'"</f>
        <v>''</v>
      </c>
      <c r="I190" s="82" t="s">
        <v>494</v>
      </c>
      <c r="J190" s="82" t="s">
        <v>494</v>
      </c>
      <c r="K190" s="82" t="s">
        <v>494</v>
      </c>
      <c r="L190" s="82" t="s">
        <v>494</v>
      </c>
      <c r="M190" s="82" t="s">
        <v>494</v>
      </c>
      <c r="N190" s="82" t="s">
        <v>494</v>
      </c>
      <c r="O190" s="82" t="s">
        <v>494</v>
      </c>
      <c r="P190" s="82" t="s">
        <v>494</v>
      </c>
      <c r="Q190" s="82" t="s">
        <v>494</v>
      </c>
      <c r="R190" s="75" t="s">
        <v>497</v>
      </c>
      <c r="S190" s="42" t="s">
        <v>448</v>
      </c>
      <c r="T190" s="75" t="s">
        <v>497</v>
      </c>
      <c r="U190" s="74" t="s">
        <v>497</v>
      </c>
      <c r="V190" s="49" t="str">
        <f t="shared" si="11"/>
        <v>'COMMON'</v>
      </c>
      <c r="W190" s="69" t="s">
        <v>449</v>
      </c>
      <c r="X190" s="49" t="str">
        <f t="shared" si="12"/>
        <v>'COMMON'</v>
      </c>
      <c r="Y190" s="49" t="str">
        <f t="shared" si="12"/>
        <v>'COMMON'</v>
      </c>
      <c r="Z190" s="69" t="s">
        <v>449</v>
      </c>
      <c r="AA190" s="49" t="str">
        <f t="shared" si="13"/>
        <v>'COMMON'</v>
      </c>
      <c r="AB190" s="67"/>
      <c r="AD190" s="70" t="str">
        <f t="shared" si="15"/>
        <v/>
      </c>
      <c r="AE190" s="67"/>
      <c r="AF190" s="67"/>
      <c r="AG190" s="67"/>
    </row>
    <row r="191" spans="1:33" ht="18" customHeight="1">
      <c r="A191" s="67"/>
      <c r="B191" s="49">
        <f t="shared" si="10"/>
        <v>185</v>
      </c>
      <c r="C191" s="73" t="str">
        <f>"'"&amp;プロジェクトデータ!$C$4&amp;"'"</f>
        <v>'80001'</v>
      </c>
      <c r="D191" s="80" t="s">
        <v>491</v>
      </c>
      <c r="E191" s="42" t="str">
        <f>"'"&amp;No.5＿契約者【データ】!E187&amp;"'"</f>
        <v>''</v>
      </c>
      <c r="F191" s="81" t="str">
        <f>"'"&amp;IF(No.5＿契約者【データ】!R187="郵送","郵送",IF(No.5＿契約者【データ】!R187="","","出席"))&amp;"'"</f>
        <v>''</v>
      </c>
      <c r="G191" s="75" t="str">
        <f>"'"&amp;IF(No.5＿契約者【データ】!R187="","",IF(No.5＿契約者【データ】!R187="郵送","",TEXT(No.5＿契約者【データ】!R187,"yyyy/mm/dd")))&amp;"'"</f>
        <v>''</v>
      </c>
      <c r="H191" s="75" t="str">
        <f>"'"&amp;IF(No.5＿契約者【データ】!S187="","",TEXT(No.5＿契約者【データ】!S187,"hh:mm"))&amp;"'"</f>
        <v>''</v>
      </c>
      <c r="I191" s="82" t="s">
        <v>494</v>
      </c>
      <c r="J191" s="82" t="s">
        <v>494</v>
      </c>
      <c r="K191" s="82" t="s">
        <v>494</v>
      </c>
      <c r="L191" s="82" t="s">
        <v>494</v>
      </c>
      <c r="M191" s="82" t="s">
        <v>494</v>
      </c>
      <c r="N191" s="82" t="s">
        <v>494</v>
      </c>
      <c r="O191" s="82" t="s">
        <v>494</v>
      </c>
      <c r="P191" s="82" t="s">
        <v>494</v>
      </c>
      <c r="Q191" s="82" t="s">
        <v>494</v>
      </c>
      <c r="R191" s="75" t="s">
        <v>497</v>
      </c>
      <c r="S191" s="42" t="s">
        <v>448</v>
      </c>
      <c r="T191" s="75" t="s">
        <v>497</v>
      </c>
      <c r="U191" s="74" t="s">
        <v>497</v>
      </c>
      <c r="V191" s="49" t="str">
        <f t="shared" si="11"/>
        <v>'COMMON'</v>
      </c>
      <c r="W191" s="69" t="s">
        <v>449</v>
      </c>
      <c r="X191" s="49" t="str">
        <f t="shared" si="12"/>
        <v>'COMMON'</v>
      </c>
      <c r="Y191" s="49" t="str">
        <f t="shared" si="12"/>
        <v>'COMMON'</v>
      </c>
      <c r="Z191" s="69" t="s">
        <v>449</v>
      </c>
      <c r="AA191" s="49" t="str">
        <f t="shared" si="13"/>
        <v>'COMMON'</v>
      </c>
      <c r="AB191" s="67"/>
      <c r="AD191" s="70" t="str">
        <f t="shared" si="15"/>
        <v/>
      </c>
      <c r="AE191" s="67"/>
      <c r="AF191" s="67"/>
      <c r="AG191" s="67"/>
    </row>
    <row r="192" spans="1:33" ht="18" customHeight="1">
      <c r="A192" s="67"/>
      <c r="B192" s="49">
        <f t="shared" si="10"/>
        <v>186</v>
      </c>
      <c r="C192" s="73" t="str">
        <f>"'"&amp;プロジェクトデータ!$C$4&amp;"'"</f>
        <v>'80001'</v>
      </c>
      <c r="D192" s="80" t="s">
        <v>491</v>
      </c>
      <c r="E192" s="42" t="str">
        <f>"'"&amp;No.5＿契約者【データ】!E188&amp;"'"</f>
        <v>''</v>
      </c>
      <c r="F192" s="81" t="str">
        <f>"'"&amp;IF(No.5＿契約者【データ】!R188="郵送","郵送",IF(No.5＿契約者【データ】!R188="","","出席"))&amp;"'"</f>
        <v>''</v>
      </c>
      <c r="G192" s="75" t="str">
        <f>"'"&amp;IF(No.5＿契約者【データ】!R188="","",IF(No.5＿契約者【データ】!R188="郵送","",TEXT(No.5＿契約者【データ】!R188,"yyyy/mm/dd")))&amp;"'"</f>
        <v>''</v>
      </c>
      <c r="H192" s="75" t="str">
        <f>"'"&amp;IF(No.5＿契約者【データ】!S188="","",TEXT(No.5＿契約者【データ】!S188,"hh:mm"))&amp;"'"</f>
        <v>''</v>
      </c>
      <c r="I192" s="82" t="s">
        <v>494</v>
      </c>
      <c r="J192" s="82" t="s">
        <v>494</v>
      </c>
      <c r="K192" s="82" t="s">
        <v>494</v>
      </c>
      <c r="L192" s="82" t="s">
        <v>494</v>
      </c>
      <c r="M192" s="82" t="s">
        <v>494</v>
      </c>
      <c r="N192" s="82" t="s">
        <v>494</v>
      </c>
      <c r="O192" s="82" t="s">
        <v>494</v>
      </c>
      <c r="P192" s="82" t="s">
        <v>494</v>
      </c>
      <c r="Q192" s="82" t="s">
        <v>494</v>
      </c>
      <c r="R192" s="75" t="s">
        <v>497</v>
      </c>
      <c r="S192" s="42" t="s">
        <v>448</v>
      </c>
      <c r="T192" s="75" t="s">
        <v>497</v>
      </c>
      <c r="U192" s="74" t="s">
        <v>497</v>
      </c>
      <c r="V192" s="49" t="str">
        <f t="shared" si="11"/>
        <v>'COMMON'</v>
      </c>
      <c r="W192" s="69" t="s">
        <v>449</v>
      </c>
      <c r="X192" s="49" t="str">
        <f t="shared" si="12"/>
        <v>'COMMON'</v>
      </c>
      <c r="Y192" s="49" t="str">
        <f t="shared" si="12"/>
        <v>'COMMON'</v>
      </c>
      <c r="Z192" s="69" t="s">
        <v>449</v>
      </c>
      <c r="AA192" s="49" t="str">
        <f t="shared" si="13"/>
        <v>'COMMON'</v>
      </c>
      <c r="AB192" s="67"/>
      <c r="AD192" s="70" t="str">
        <f t="shared" si="15"/>
        <v/>
      </c>
      <c r="AE192" s="67"/>
      <c r="AF192" s="67"/>
      <c r="AG192" s="67"/>
    </row>
    <row r="193" spans="1:33" ht="18" customHeight="1">
      <c r="A193" s="67"/>
      <c r="B193" s="49">
        <f t="shared" si="10"/>
        <v>187</v>
      </c>
      <c r="C193" s="73" t="str">
        <f>"'"&amp;プロジェクトデータ!$C$4&amp;"'"</f>
        <v>'80001'</v>
      </c>
      <c r="D193" s="80" t="s">
        <v>491</v>
      </c>
      <c r="E193" s="42" t="str">
        <f>"'"&amp;No.5＿契約者【データ】!E189&amp;"'"</f>
        <v>''</v>
      </c>
      <c r="F193" s="81" t="str">
        <f>"'"&amp;IF(No.5＿契約者【データ】!R189="郵送","郵送",IF(No.5＿契約者【データ】!R189="","","出席"))&amp;"'"</f>
        <v>''</v>
      </c>
      <c r="G193" s="75" t="str">
        <f>"'"&amp;IF(No.5＿契約者【データ】!R189="","",IF(No.5＿契約者【データ】!R189="郵送","",TEXT(No.5＿契約者【データ】!R189,"yyyy/mm/dd")))&amp;"'"</f>
        <v>''</v>
      </c>
      <c r="H193" s="75" t="str">
        <f>"'"&amp;IF(No.5＿契約者【データ】!S189="","",TEXT(No.5＿契約者【データ】!S189,"hh:mm"))&amp;"'"</f>
        <v>''</v>
      </c>
      <c r="I193" s="82" t="s">
        <v>494</v>
      </c>
      <c r="J193" s="82" t="s">
        <v>494</v>
      </c>
      <c r="K193" s="82" t="s">
        <v>494</v>
      </c>
      <c r="L193" s="82" t="s">
        <v>494</v>
      </c>
      <c r="M193" s="82" t="s">
        <v>494</v>
      </c>
      <c r="N193" s="82" t="s">
        <v>494</v>
      </c>
      <c r="O193" s="82" t="s">
        <v>494</v>
      </c>
      <c r="P193" s="82" t="s">
        <v>494</v>
      </c>
      <c r="Q193" s="82" t="s">
        <v>494</v>
      </c>
      <c r="R193" s="75" t="s">
        <v>497</v>
      </c>
      <c r="S193" s="42" t="s">
        <v>448</v>
      </c>
      <c r="T193" s="75" t="s">
        <v>497</v>
      </c>
      <c r="U193" s="74" t="s">
        <v>497</v>
      </c>
      <c r="V193" s="49" t="str">
        <f t="shared" si="11"/>
        <v>'COMMON'</v>
      </c>
      <c r="W193" s="69" t="s">
        <v>449</v>
      </c>
      <c r="X193" s="49" t="str">
        <f t="shared" si="12"/>
        <v>'COMMON'</v>
      </c>
      <c r="Y193" s="49" t="str">
        <f t="shared" si="12"/>
        <v>'COMMON'</v>
      </c>
      <c r="Z193" s="69" t="s">
        <v>449</v>
      </c>
      <c r="AA193" s="49" t="str">
        <f t="shared" si="13"/>
        <v>'COMMON'</v>
      </c>
      <c r="AB193" s="67"/>
      <c r="AD193" s="70" t="str">
        <f t="shared" si="15"/>
        <v/>
      </c>
      <c r="AE193" s="67"/>
      <c r="AF193" s="67"/>
      <c r="AG193" s="67"/>
    </row>
    <row r="194" spans="1:33" ht="18" customHeight="1">
      <c r="A194" s="67"/>
      <c r="B194" s="49">
        <f t="shared" si="10"/>
        <v>188</v>
      </c>
      <c r="C194" s="73" t="str">
        <f>"'"&amp;プロジェクトデータ!$C$4&amp;"'"</f>
        <v>'80001'</v>
      </c>
      <c r="D194" s="80" t="s">
        <v>491</v>
      </c>
      <c r="E194" s="42" t="str">
        <f>"'"&amp;No.5＿契約者【データ】!E190&amp;"'"</f>
        <v>''</v>
      </c>
      <c r="F194" s="81" t="str">
        <f>"'"&amp;IF(No.5＿契約者【データ】!R190="郵送","郵送",IF(No.5＿契約者【データ】!R190="","","出席"))&amp;"'"</f>
        <v>''</v>
      </c>
      <c r="G194" s="75" t="str">
        <f>"'"&amp;IF(No.5＿契約者【データ】!R190="","",IF(No.5＿契約者【データ】!R190="郵送","",TEXT(No.5＿契約者【データ】!R190,"yyyy/mm/dd")))&amp;"'"</f>
        <v>''</v>
      </c>
      <c r="H194" s="75" t="str">
        <f>"'"&amp;IF(No.5＿契約者【データ】!S190="","",TEXT(No.5＿契約者【データ】!S190,"hh:mm"))&amp;"'"</f>
        <v>''</v>
      </c>
      <c r="I194" s="82" t="s">
        <v>494</v>
      </c>
      <c r="J194" s="82" t="s">
        <v>494</v>
      </c>
      <c r="K194" s="82" t="s">
        <v>494</v>
      </c>
      <c r="L194" s="82" t="s">
        <v>494</v>
      </c>
      <c r="M194" s="82" t="s">
        <v>494</v>
      </c>
      <c r="N194" s="82" t="s">
        <v>494</v>
      </c>
      <c r="O194" s="82" t="s">
        <v>494</v>
      </c>
      <c r="P194" s="82" t="s">
        <v>494</v>
      </c>
      <c r="Q194" s="82" t="s">
        <v>494</v>
      </c>
      <c r="R194" s="75" t="s">
        <v>497</v>
      </c>
      <c r="S194" s="42" t="s">
        <v>448</v>
      </c>
      <c r="T194" s="75" t="s">
        <v>497</v>
      </c>
      <c r="U194" s="74" t="s">
        <v>497</v>
      </c>
      <c r="V194" s="49" t="str">
        <f t="shared" si="11"/>
        <v>'COMMON'</v>
      </c>
      <c r="W194" s="69" t="s">
        <v>449</v>
      </c>
      <c r="X194" s="49" t="str">
        <f t="shared" si="12"/>
        <v>'COMMON'</v>
      </c>
      <c r="Y194" s="49" t="str">
        <f t="shared" si="12"/>
        <v>'COMMON'</v>
      </c>
      <c r="Z194" s="69" t="s">
        <v>449</v>
      </c>
      <c r="AA194" s="49" t="str">
        <f t="shared" si="13"/>
        <v>'COMMON'</v>
      </c>
      <c r="AB194" s="67"/>
      <c r="AD194" s="70" t="str">
        <f t="shared" si="15"/>
        <v/>
      </c>
      <c r="AE194" s="67"/>
      <c r="AF194" s="67"/>
      <c r="AG194" s="67"/>
    </row>
    <row r="195" spans="1:33" ht="18" customHeight="1">
      <c r="A195" s="67"/>
      <c r="B195" s="49">
        <f t="shared" si="10"/>
        <v>189</v>
      </c>
      <c r="C195" s="73" t="str">
        <f>"'"&amp;プロジェクトデータ!$C$4&amp;"'"</f>
        <v>'80001'</v>
      </c>
      <c r="D195" s="80" t="s">
        <v>491</v>
      </c>
      <c r="E195" s="42" t="str">
        <f>"'"&amp;No.5＿契約者【データ】!E191&amp;"'"</f>
        <v>''</v>
      </c>
      <c r="F195" s="81" t="str">
        <f>"'"&amp;IF(No.5＿契約者【データ】!R191="郵送","郵送",IF(No.5＿契約者【データ】!R191="","","出席"))&amp;"'"</f>
        <v>''</v>
      </c>
      <c r="G195" s="75" t="str">
        <f>"'"&amp;IF(No.5＿契約者【データ】!R191="","",IF(No.5＿契約者【データ】!R191="郵送","",TEXT(No.5＿契約者【データ】!R191,"yyyy/mm/dd")))&amp;"'"</f>
        <v>''</v>
      </c>
      <c r="H195" s="75" t="str">
        <f>"'"&amp;IF(No.5＿契約者【データ】!S191="","",TEXT(No.5＿契約者【データ】!S191,"hh:mm"))&amp;"'"</f>
        <v>''</v>
      </c>
      <c r="I195" s="82" t="s">
        <v>494</v>
      </c>
      <c r="J195" s="82" t="s">
        <v>494</v>
      </c>
      <c r="K195" s="82" t="s">
        <v>494</v>
      </c>
      <c r="L195" s="82" t="s">
        <v>494</v>
      </c>
      <c r="M195" s="82" t="s">
        <v>494</v>
      </c>
      <c r="N195" s="82" t="s">
        <v>494</v>
      </c>
      <c r="O195" s="82" t="s">
        <v>494</v>
      </c>
      <c r="P195" s="82" t="s">
        <v>494</v>
      </c>
      <c r="Q195" s="82" t="s">
        <v>494</v>
      </c>
      <c r="R195" s="75" t="s">
        <v>497</v>
      </c>
      <c r="S195" s="42" t="s">
        <v>448</v>
      </c>
      <c r="T195" s="75" t="s">
        <v>497</v>
      </c>
      <c r="U195" s="74" t="s">
        <v>497</v>
      </c>
      <c r="V195" s="49" t="str">
        <f t="shared" si="11"/>
        <v>'COMMON'</v>
      </c>
      <c r="W195" s="69" t="s">
        <v>449</v>
      </c>
      <c r="X195" s="49" t="str">
        <f t="shared" si="12"/>
        <v>'COMMON'</v>
      </c>
      <c r="Y195" s="49" t="str">
        <f t="shared" si="12"/>
        <v>'COMMON'</v>
      </c>
      <c r="Z195" s="69" t="s">
        <v>449</v>
      </c>
      <c r="AA195" s="49" t="str">
        <f t="shared" si="13"/>
        <v>'COMMON'</v>
      </c>
      <c r="AB195" s="67"/>
      <c r="AD195" s="70" t="str">
        <f t="shared" si="15"/>
        <v/>
      </c>
      <c r="AE195" s="67"/>
      <c r="AF195" s="67"/>
      <c r="AG195" s="67"/>
    </row>
    <row r="196" spans="1:33" ht="18" customHeight="1">
      <c r="A196" s="67"/>
      <c r="B196" s="49">
        <f t="shared" si="10"/>
        <v>190</v>
      </c>
      <c r="C196" s="73" t="str">
        <f>"'"&amp;プロジェクトデータ!$C$4&amp;"'"</f>
        <v>'80001'</v>
      </c>
      <c r="D196" s="80" t="s">
        <v>491</v>
      </c>
      <c r="E196" s="42" t="str">
        <f>"'"&amp;No.5＿契約者【データ】!E192&amp;"'"</f>
        <v>''</v>
      </c>
      <c r="F196" s="81" t="str">
        <f>"'"&amp;IF(No.5＿契約者【データ】!R192="郵送","郵送",IF(No.5＿契約者【データ】!R192="","","出席"))&amp;"'"</f>
        <v>''</v>
      </c>
      <c r="G196" s="75" t="str">
        <f>"'"&amp;IF(No.5＿契約者【データ】!R192="","",IF(No.5＿契約者【データ】!R192="郵送","",TEXT(No.5＿契約者【データ】!R192,"yyyy/mm/dd")))&amp;"'"</f>
        <v>''</v>
      </c>
      <c r="H196" s="75" t="str">
        <f>"'"&amp;IF(No.5＿契約者【データ】!S192="","",TEXT(No.5＿契約者【データ】!S192,"hh:mm"))&amp;"'"</f>
        <v>''</v>
      </c>
      <c r="I196" s="82" t="s">
        <v>494</v>
      </c>
      <c r="J196" s="82" t="s">
        <v>494</v>
      </c>
      <c r="K196" s="82" t="s">
        <v>494</v>
      </c>
      <c r="L196" s="82" t="s">
        <v>494</v>
      </c>
      <c r="M196" s="82" t="s">
        <v>494</v>
      </c>
      <c r="N196" s="82" t="s">
        <v>494</v>
      </c>
      <c r="O196" s="82" t="s">
        <v>494</v>
      </c>
      <c r="P196" s="82" t="s">
        <v>494</v>
      </c>
      <c r="Q196" s="82" t="s">
        <v>494</v>
      </c>
      <c r="R196" s="75" t="s">
        <v>497</v>
      </c>
      <c r="S196" s="42" t="s">
        <v>448</v>
      </c>
      <c r="T196" s="75" t="s">
        <v>497</v>
      </c>
      <c r="U196" s="74" t="s">
        <v>497</v>
      </c>
      <c r="V196" s="49" t="str">
        <f t="shared" si="11"/>
        <v>'COMMON'</v>
      </c>
      <c r="W196" s="69" t="s">
        <v>449</v>
      </c>
      <c r="X196" s="49" t="str">
        <f t="shared" si="12"/>
        <v>'COMMON'</v>
      </c>
      <c r="Y196" s="49" t="str">
        <f t="shared" si="12"/>
        <v>'COMMON'</v>
      </c>
      <c r="Z196" s="69" t="s">
        <v>449</v>
      </c>
      <c r="AA196" s="49" t="str">
        <f t="shared" si="13"/>
        <v>'COMMON'</v>
      </c>
      <c r="AB196" s="67"/>
      <c r="AD196" s="70" t="str">
        <f t="shared" si="15"/>
        <v/>
      </c>
      <c r="AE196" s="67"/>
      <c r="AF196" s="67"/>
      <c r="AG196" s="67"/>
    </row>
    <row r="197" spans="1:33" ht="18" customHeight="1">
      <c r="A197" s="67"/>
      <c r="B197" s="49">
        <f t="shared" si="10"/>
        <v>191</v>
      </c>
      <c r="C197" s="73" t="str">
        <f>"'"&amp;プロジェクトデータ!$C$4&amp;"'"</f>
        <v>'80001'</v>
      </c>
      <c r="D197" s="80" t="s">
        <v>491</v>
      </c>
      <c r="E197" s="42" t="str">
        <f>"'"&amp;No.5＿契約者【データ】!E193&amp;"'"</f>
        <v>''</v>
      </c>
      <c r="F197" s="81" t="str">
        <f>"'"&amp;IF(No.5＿契約者【データ】!R193="郵送","郵送",IF(No.5＿契約者【データ】!R193="","","出席"))&amp;"'"</f>
        <v>''</v>
      </c>
      <c r="G197" s="75" t="str">
        <f>"'"&amp;IF(No.5＿契約者【データ】!R193="","",IF(No.5＿契約者【データ】!R193="郵送","",TEXT(No.5＿契約者【データ】!R193,"yyyy/mm/dd")))&amp;"'"</f>
        <v>''</v>
      </c>
      <c r="H197" s="75" t="str">
        <f>"'"&amp;IF(No.5＿契約者【データ】!S193="","",TEXT(No.5＿契約者【データ】!S193,"hh:mm"))&amp;"'"</f>
        <v>''</v>
      </c>
      <c r="I197" s="82" t="s">
        <v>494</v>
      </c>
      <c r="J197" s="82" t="s">
        <v>494</v>
      </c>
      <c r="K197" s="82" t="s">
        <v>494</v>
      </c>
      <c r="L197" s="82" t="s">
        <v>494</v>
      </c>
      <c r="M197" s="82" t="s">
        <v>494</v>
      </c>
      <c r="N197" s="82" t="s">
        <v>494</v>
      </c>
      <c r="O197" s="82" t="s">
        <v>494</v>
      </c>
      <c r="P197" s="82" t="s">
        <v>494</v>
      </c>
      <c r="Q197" s="82" t="s">
        <v>494</v>
      </c>
      <c r="R197" s="75" t="s">
        <v>497</v>
      </c>
      <c r="S197" s="42" t="s">
        <v>448</v>
      </c>
      <c r="T197" s="75" t="s">
        <v>497</v>
      </c>
      <c r="U197" s="74" t="s">
        <v>497</v>
      </c>
      <c r="V197" s="49" t="str">
        <f t="shared" si="11"/>
        <v>'COMMON'</v>
      </c>
      <c r="W197" s="69" t="s">
        <v>449</v>
      </c>
      <c r="X197" s="49" t="str">
        <f t="shared" si="12"/>
        <v>'COMMON'</v>
      </c>
      <c r="Y197" s="49" t="str">
        <f t="shared" si="12"/>
        <v>'COMMON'</v>
      </c>
      <c r="Z197" s="69" t="s">
        <v>449</v>
      </c>
      <c r="AA197" s="49" t="str">
        <f t="shared" si="13"/>
        <v>'COMMON'</v>
      </c>
      <c r="AB197" s="67"/>
      <c r="AD197" s="70" t="str">
        <f t="shared" si="15"/>
        <v/>
      </c>
      <c r="AE197" s="67"/>
      <c r="AF197" s="67"/>
      <c r="AG197" s="67"/>
    </row>
    <row r="198" spans="1:33" ht="18" customHeight="1">
      <c r="A198" s="67"/>
      <c r="B198" s="49">
        <f t="shared" si="10"/>
        <v>192</v>
      </c>
      <c r="C198" s="73" t="str">
        <f>"'"&amp;プロジェクトデータ!$C$4&amp;"'"</f>
        <v>'80001'</v>
      </c>
      <c r="D198" s="80" t="s">
        <v>491</v>
      </c>
      <c r="E198" s="42" t="str">
        <f>"'"&amp;No.5＿契約者【データ】!E194&amp;"'"</f>
        <v>''</v>
      </c>
      <c r="F198" s="81" t="str">
        <f>"'"&amp;IF(No.5＿契約者【データ】!R194="郵送","郵送",IF(No.5＿契約者【データ】!R194="","","出席"))&amp;"'"</f>
        <v>''</v>
      </c>
      <c r="G198" s="75" t="str">
        <f>"'"&amp;IF(No.5＿契約者【データ】!R194="","",IF(No.5＿契約者【データ】!R194="郵送","",TEXT(No.5＿契約者【データ】!R194,"yyyy/mm/dd")))&amp;"'"</f>
        <v>''</v>
      </c>
      <c r="H198" s="75" t="str">
        <f>"'"&amp;IF(No.5＿契約者【データ】!S194="","",TEXT(No.5＿契約者【データ】!S194,"hh:mm"))&amp;"'"</f>
        <v>''</v>
      </c>
      <c r="I198" s="82" t="s">
        <v>494</v>
      </c>
      <c r="J198" s="82" t="s">
        <v>494</v>
      </c>
      <c r="K198" s="82" t="s">
        <v>494</v>
      </c>
      <c r="L198" s="82" t="s">
        <v>494</v>
      </c>
      <c r="M198" s="82" t="s">
        <v>494</v>
      </c>
      <c r="N198" s="82" t="s">
        <v>494</v>
      </c>
      <c r="O198" s="82" t="s">
        <v>494</v>
      </c>
      <c r="P198" s="82" t="s">
        <v>494</v>
      </c>
      <c r="Q198" s="82" t="s">
        <v>494</v>
      </c>
      <c r="R198" s="75" t="s">
        <v>497</v>
      </c>
      <c r="S198" s="42" t="s">
        <v>448</v>
      </c>
      <c r="T198" s="75" t="s">
        <v>497</v>
      </c>
      <c r="U198" s="74" t="s">
        <v>497</v>
      </c>
      <c r="V198" s="49" t="str">
        <f t="shared" si="11"/>
        <v>'COMMON'</v>
      </c>
      <c r="W198" s="69" t="s">
        <v>449</v>
      </c>
      <c r="X198" s="49" t="str">
        <f t="shared" si="12"/>
        <v>'COMMON'</v>
      </c>
      <c r="Y198" s="49" t="str">
        <f t="shared" si="12"/>
        <v>'COMMON'</v>
      </c>
      <c r="Z198" s="69" t="s">
        <v>449</v>
      </c>
      <c r="AA198" s="49" t="str">
        <f t="shared" si="13"/>
        <v>'COMMON'</v>
      </c>
      <c r="AB198" s="67"/>
      <c r="AD198" s="70" t="str">
        <f t="shared" si="15"/>
        <v/>
      </c>
      <c r="AE198" s="67"/>
      <c r="AF198" s="67"/>
      <c r="AG198" s="67"/>
    </row>
    <row r="199" spans="1:33" ht="18" customHeight="1">
      <c r="A199" s="67"/>
      <c r="B199" s="49">
        <f t="shared" ref="B199:B262" si="16">ROW()-6</f>
        <v>193</v>
      </c>
      <c r="C199" s="73" t="str">
        <f>"'"&amp;プロジェクトデータ!$C$4&amp;"'"</f>
        <v>'80001'</v>
      </c>
      <c r="D199" s="80" t="s">
        <v>491</v>
      </c>
      <c r="E199" s="42" t="str">
        <f>"'"&amp;No.5＿契約者【データ】!E195&amp;"'"</f>
        <v>''</v>
      </c>
      <c r="F199" s="81" t="str">
        <f>"'"&amp;IF(No.5＿契約者【データ】!R195="郵送","郵送",IF(No.5＿契約者【データ】!R195="","","出席"))&amp;"'"</f>
        <v>''</v>
      </c>
      <c r="G199" s="75" t="str">
        <f>"'"&amp;IF(No.5＿契約者【データ】!R195="","",IF(No.5＿契約者【データ】!R195="郵送","",TEXT(No.5＿契約者【データ】!R195,"yyyy/mm/dd")))&amp;"'"</f>
        <v>''</v>
      </c>
      <c r="H199" s="75" t="str">
        <f>"'"&amp;IF(No.5＿契約者【データ】!S195="","",TEXT(No.5＿契約者【データ】!S195,"hh:mm"))&amp;"'"</f>
        <v>''</v>
      </c>
      <c r="I199" s="82" t="s">
        <v>494</v>
      </c>
      <c r="J199" s="82" t="s">
        <v>494</v>
      </c>
      <c r="K199" s="82" t="s">
        <v>494</v>
      </c>
      <c r="L199" s="82" t="s">
        <v>494</v>
      </c>
      <c r="M199" s="82" t="s">
        <v>494</v>
      </c>
      <c r="N199" s="82" t="s">
        <v>494</v>
      </c>
      <c r="O199" s="82" t="s">
        <v>494</v>
      </c>
      <c r="P199" s="82" t="s">
        <v>494</v>
      </c>
      <c r="Q199" s="82" t="s">
        <v>494</v>
      </c>
      <c r="R199" s="75" t="s">
        <v>497</v>
      </c>
      <c r="S199" s="42" t="s">
        <v>448</v>
      </c>
      <c r="T199" s="75" t="s">
        <v>497</v>
      </c>
      <c r="U199" s="74" t="s">
        <v>497</v>
      </c>
      <c r="V199" s="49" t="str">
        <f t="shared" ref="V199:V262" si="17">"'COMMON'"</f>
        <v>'COMMON'</v>
      </c>
      <c r="W199" s="69" t="s">
        <v>449</v>
      </c>
      <c r="X199" s="49" t="str">
        <f t="shared" ref="X199:Y262" si="18">"'COMMON'"</f>
        <v>'COMMON'</v>
      </c>
      <c r="Y199" s="49" t="str">
        <f t="shared" si="18"/>
        <v>'COMMON'</v>
      </c>
      <c r="Z199" s="69" t="s">
        <v>449</v>
      </c>
      <c r="AA199" s="49" t="str">
        <f t="shared" ref="AA199:AA262" si="19">"'COMMON'"</f>
        <v>'COMMON'</v>
      </c>
      <c r="AB199" s="67"/>
      <c r="AD199" s="70" t="str">
        <f t="shared" si="15"/>
        <v/>
      </c>
      <c r="AE199" s="67"/>
      <c r="AF199" s="67"/>
      <c r="AG199" s="67"/>
    </row>
    <row r="200" spans="1:33" ht="18" customHeight="1">
      <c r="A200" s="67"/>
      <c r="B200" s="49">
        <f t="shared" si="16"/>
        <v>194</v>
      </c>
      <c r="C200" s="73" t="str">
        <f>"'"&amp;プロジェクトデータ!$C$4&amp;"'"</f>
        <v>'80001'</v>
      </c>
      <c r="D200" s="80" t="s">
        <v>491</v>
      </c>
      <c r="E200" s="42" t="str">
        <f>"'"&amp;No.5＿契約者【データ】!E196&amp;"'"</f>
        <v>''</v>
      </c>
      <c r="F200" s="81" t="str">
        <f>"'"&amp;IF(No.5＿契約者【データ】!R196="郵送","郵送",IF(No.5＿契約者【データ】!R196="","","出席"))&amp;"'"</f>
        <v>''</v>
      </c>
      <c r="G200" s="75" t="str">
        <f>"'"&amp;IF(No.5＿契約者【データ】!R196="","",IF(No.5＿契約者【データ】!R196="郵送","",TEXT(No.5＿契約者【データ】!R196,"yyyy/mm/dd")))&amp;"'"</f>
        <v>''</v>
      </c>
      <c r="H200" s="75" t="str">
        <f>"'"&amp;IF(No.5＿契約者【データ】!S196="","",TEXT(No.5＿契約者【データ】!S196,"hh:mm"))&amp;"'"</f>
        <v>''</v>
      </c>
      <c r="I200" s="82" t="s">
        <v>494</v>
      </c>
      <c r="J200" s="82" t="s">
        <v>494</v>
      </c>
      <c r="K200" s="82" t="s">
        <v>494</v>
      </c>
      <c r="L200" s="82" t="s">
        <v>494</v>
      </c>
      <c r="M200" s="82" t="s">
        <v>494</v>
      </c>
      <c r="N200" s="82" t="s">
        <v>494</v>
      </c>
      <c r="O200" s="82" t="s">
        <v>494</v>
      </c>
      <c r="P200" s="82" t="s">
        <v>494</v>
      </c>
      <c r="Q200" s="82" t="s">
        <v>494</v>
      </c>
      <c r="R200" s="75" t="s">
        <v>497</v>
      </c>
      <c r="S200" s="42" t="s">
        <v>448</v>
      </c>
      <c r="T200" s="75" t="s">
        <v>497</v>
      </c>
      <c r="U200" s="74" t="s">
        <v>497</v>
      </c>
      <c r="V200" s="49" t="str">
        <f t="shared" si="17"/>
        <v>'COMMON'</v>
      </c>
      <c r="W200" s="69" t="s">
        <v>449</v>
      </c>
      <c r="X200" s="49" t="str">
        <f t="shared" si="18"/>
        <v>'COMMON'</v>
      </c>
      <c r="Y200" s="49" t="str">
        <f t="shared" si="18"/>
        <v>'COMMON'</v>
      </c>
      <c r="Z200" s="69" t="s">
        <v>449</v>
      </c>
      <c r="AA200" s="49" t="str">
        <f t="shared" si="19"/>
        <v>'COMMON'</v>
      </c>
      <c r="AB200" s="67"/>
      <c r="AD200" s="70" t="str">
        <f t="shared" ref="AD200:AD263" si="20">IF(F200="''","","INSERT INTO "&amp;$C$3&amp;" ("&amp;_xlfn.TEXTJOIN(",",FALSE,$C$5:$AA$5)&amp;") VALUES ("&amp;_xlfn.TEXTJOIN(",",FALSE,C200:AA200)&amp;");")</f>
        <v/>
      </c>
      <c r="AE200" s="67"/>
      <c r="AF200" s="67"/>
      <c r="AG200" s="67"/>
    </row>
    <row r="201" spans="1:33" ht="18" customHeight="1">
      <c r="A201" s="67"/>
      <c r="B201" s="49">
        <f t="shared" si="16"/>
        <v>195</v>
      </c>
      <c r="C201" s="73" t="str">
        <f>"'"&amp;プロジェクトデータ!$C$4&amp;"'"</f>
        <v>'80001'</v>
      </c>
      <c r="D201" s="80" t="s">
        <v>491</v>
      </c>
      <c r="E201" s="42" t="str">
        <f>"'"&amp;No.5＿契約者【データ】!E197&amp;"'"</f>
        <v>''</v>
      </c>
      <c r="F201" s="81" t="str">
        <f>"'"&amp;IF(No.5＿契約者【データ】!R197="郵送","郵送",IF(No.5＿契約者【データ】!R197="","","出席"))&amp;"'"</f>
        <v>''</v>
      </c>
      <c r="G201" s="75" t="str">
        <f>"'"&amp;IF(No.5＿契約者【データ】!R197="","",IF(No.5＿契約者【データ】!R197="郵送","",TEXT(No.5＿契約者【データ】!R197,"yyyy/mm/dd")))&amp;"'"</f>
        <v>''</v>
      </c>
      <c r="H201" s="75" t="str">
        <f>"'"&amp;IF(No.5＿契約者【データ】!S197="","",TEXT(No.5＿契約者【データ】!S197,"hh:mm"))&amp;"'"</f>
        <v>''</v>
      </c>
      <c r="I201" s="82" t="s">
        <v>494</v>
      </c>
      <c r="J201" s="82" t="s">
        <v>494</v>
      </c>
      <c r="K201" s="82" t="s">
        <v>494</v>
      </c>
      <c r="L201" s="82" t="s">
        <v>494</v>
      </c>
      <c r="M201" s="82" t="s">
        <v>494</v>
      </c>
      <c r="N201" s="82" t="s">
        <v>494</v>
      </c>
      <c r="O201" s="82" t="s">
        <v>494</v>
      </c>
      <c r="P201" s="82" t="s">
        <v>494</v>
      </c>
      <c r="Q201" s="82" t="s">
        <v>494</v>
      </c>
      <c r="R201" s="75" t="s">
        <v>497</v>
      </c>
      <c r="S201" s="42" t="s">
        <v>448</v>
      </c>
      <c r="T201" s="75" t="s">
        <v>497</v>
      </c>
      <c r="U201" s="74" t="s">
        <v>497</v>
      </c>
      <c r="V201" s="49" t="str">
        <f t="shared" si="17"/>
        <v>'COMMON'</v>
      </c>
      <c r="W201" s="69" t="s">
        <v>449</v>
      </c>
      <c r="X201" s="49" t="str">
        <f t="shared" si="18"/>
        <v>'COMMON'</v>
      </c>
      <c r="Y201" s="49" t="str">
        <f t="shared" si="18"/>
        <v>'COMMON'</v>
      </c>
      <c r="Z201" s="69" t="s">
        <v>449</v>
      </c>
      <c r="AA201" s="49" t="str">
        <f t="shared" si="19"/>
        <v>'COMMON'</v>
      </c>
      <c r="AB201" s="67"/>
      <c r="AD201" s="70" t="str">
        <f t="shared" si="20"/>
        <v/>
      </c>
      <c r="AE201" s="67"/>
      <c r="AF201" s="67"/>
      <c r="AG201" s="67"/>
    </row>
    <row r="202" spans="1:33" ht="18" customHeight="1">
      <c r="A202" s="67"/>
      <c r="B202" s="49">
        <f t="shared" si="16"/>
        <v>196</v>
      </c>
      <c r="C202" s="73" t="str">
        <f>"'"&amp;プロジェクトデータ!$C$4&amp;"'"</f>
        <v>'80001'</v>
      </c>
      <c r="D202" s="80" t="s">
        <v>491</v>
      </c>
      <c r="E202" s="42" t="str">
        <f>"'"&amp;No.5＿契約者【データ】!E198&amp;"'"</f>
        <v>''</v>
      </c>
      <c r="F202" s="81" t="str">
        <f>"'"&amp;IF(No.5＿契約者【データ】!R198="郵送","郵送",IF(No.5＿契約者【データ】!R198="","","出席"))&amp;"'"</f>
        <v>''</v>
      </c>
      <c r="G202" s="75" t="str">
        <f>"'"&amp;IF(No.5＿契約者【データ】!R198="","",IF(No.5＿契約者【データ】!R198="郵送","",TEXT(No.5＿契約者【データ】!R198,"yyyy/mm/dd")))&amp;"'"</f>
        <v>''</v>
      </c>
      <c r="H202" s="75" t="str">
        <f>"'"&amp;IF(No.5＿契約者【データ】!S198="","",TEXT(No.5＿契約者【データ】!S198,"hh:mm"))&amp;"'"</f>
        <v>''</v>
      </c>
      <c r="I202" s="82" t="s">
        <v>494</v>
      </c>
      <c r="J202" s="82" t="s">
        <v>494</v>
      </c>
      <c r="K202" s="82" t="s">
        <v>494</v>
      </c>
      <c r="L202" s="82" t="s">
        <v>494</v>
      </c>
      <c r="M202" s="82" t="s">
        <v>494</v>
      </c>
      <c r="N202" s="82" t="s">
        <v>494</v>
      </c>
      <c r="O202" s="82" t="s">
        <v>494</v>
      </c>
      <c r="P202" s="82" t="s">
        <v>494</v>
      </c>
      <c r="Q202" s="82" t="s">
        <v>494</v>
      </c>
      <c r="R202" s="75" t="s">
        <v>497</v>
      </c>
      <c r="S202" s="42" t="s">
        <v>448</v>
      </c>
      <c r="T202" s="75" t="s">
        <v>497</v>
      </c>
      <c r="U202" s="74" t="s">
        <v>497</v>
      </c>
      <c r="V202" s="49" t="str">
        <f t="shared" si="17"/>
        <v>'COMMON'</v>
      </c>
      <c r="W202" s="69" t="s">
        <v>449</v>
      </c>
      <c r="X202" s="49" t="str">
        <f t="shared" si="18"/>
        <v>'COMMON'</v>
      </c>
      <c r="Y202" s="49" t="str">
        <f t="shared" si="18"/>
        <v>'COMMON'</v>
      </c>
      <c r="Z202" s="69" t="s">
        <v>449</v>
      </c>
      <c r="AA202" s="49" t="str">
        <f t="shared" si="19"/>
        <v>'COMMON'</v>
      </c>
      <c r="AB202" s="67"/>
      <c r="AD202" s="70" t="str">
        <f t="shared" si="20"/>
        <v/>
      </c>
      <c r="AE202" s="67"/>
      <c r="AF202" s="67"/>
      <c r="AG202" s="67"/>
    </row>
    <row r="203" spans="1:33" ht="18" customHeight="1">
      <c r="A203" s="67"/>
      <c r="B203" s="49">
        <f t="shared" si="16"/>
        <v>197</v>
      </c>
      <c r="C203" s="73" t="str">
        <f>"'"&amp;プロジェクトデータ!$C$4&amp;"'"</f>
        <v>'80001'</v>
      </c>
      <c r="D203" s="80" t="s">
        <v>491</v>
      </c>
      <c r="E203" s="42" t="str">
        <f>"'"&amp;No.5＿契約者【データ】!E199&amp;"'"</f>
        <v>''</v>
      </c>
      <c r="F203" s="81" t="str">
        <f>"'"&amp;IF(No.5＿契約者【データ】!R199="郵送","郵送",IF(No.5＿契約者【データ】!R199="","","出席"))&amp;"'"</f>
        <v>''</v>
      </c>
      <c r="G203" s="75" t="str">
        <f>"'"&amp;IF(No.5＿契約者【データ】!R199="","",IF(No.5＿契約者【データ】!R199="郵送","",TEXT(No.5＿契約者【データ】!R199,"yyyy/mm/dd")))&amp;"'"</f>
        <v>''</v>
      </c>
      <c r="H203" s="75" t="str">
        <f>"'"&amp;IF(No.5＿契約者【データ】!S199="","",TEXT(No.5＿契約者【データ】!S199,"hh:mm"))&amp;"'"</f>
        <v>''</v>
      </c>
      <c r="I203" s="82" t="s">
        <v>494</v>
      </c>
      <c r="J203" s="82" t="s">
        <v>494</v>
      </c>
      <c r="K203" s="82" t="s">
        <v>494</v>
      </c>
      <c r="L203" s="82" t="s">
        <v>494</v>
      </c>
      <c r="M203" s="82" t="s">
        <v>494</v>
      </c>
      <c r="N203" s="82" t="s">
        <v>494</v>
      </c>
      <c r="O203" s="82" t="s">
        <v>494</v>
      </c>
      <c r="P203" s="82" t="s">
        <v>494</v>
      </c>
      <c r="Q203" s="82" t="s">
        <v>494</v>
      </c>
      <c r="R203" s="75" t="s">
        <v>497</v>
      </c>
      <c r="S203" s="42" t="s">
        <v>448</v>
      </c>
      <c r="T203" s="75" t="s">
        <v>497</v>
      </c>
      <c r="U203" s="74" t="s">
        <v>497</v>
      </c>
      <c r="V203" s="49" t="str">
        <f t="shared" si="17"/>
        <v>'COMMON'</v>
      </c>
      <c r="W203" s="69" t="s">
        <v>449</v>
      </c>
      <c r="X203" s="49" t="str">
        <f t="shared" si="18"/>
        <v>'COMMON'</v>
      </c>
      <c r="Y203" s="49" t="str">
        <f t="shared" si="18"/>
        <v>'COMMON'</v>
      </c>
      <c r="Z203" s="69" t="s">
        <v>449</v>
      </c>
      <c r="AA203" s="49" t="str">
        <f t="shared" si="19"/>
        <v>'COMMON'</v>
      </c>
      <c r="AB203" s="67"/>
      <c r="AD203" s="70" t="str">
        <f t="shared" si="20"/>
        <v/>
      </c>
      <c r="AE203" s="67"/>
      <c r="AF203" s="67"/>
      <c r="AG203" s="67"/>
    </row>
    <row r="204" spans="1:33" ht="18" customHeight="1">
      <c r="A204" s="67"/>
      <c r="B204" s="49">
        <f t="shared" si="16"/>
        <v>198</v>
      </c>
      <c r="C204" s="73" t="str">
        <f>"'"&amp;プロジェクトデータ!$C$4&amp;"'"</f>
        <v>'80001'</v>
      </c>
      <c r="D204" s="80" t="s">
        <v>491</v>
      </c>
      <c r="E204" s="42" t="str">
        <f>"'"&amp;No.5＿契約者【データ】!E200&amp;"'"</f>
        <v>''</v>
      </c>
      <c r="F204" s="81" t="str">
        <f>"'"&amp;IF(No.5＿契約者【データ】!R200="郵送","郵送",IF(No.5＿契約者【データ】!R200="","","出席"))&amp;"'"</f>
        <v>''</v>
      </c>
      <c r="G204" s="75" t="str">
        <f>"'"&amp;IF(No.5＿契約者【データ】!R200="","",IF(No.5＿契約者【データ】!R200="郵送","",TEXT(No.5＿契約者【データ】!R200,"yyyy/mm/dd")))&amp;"'"</f>
        <v>''</v>
      </c>
      <c r="H204" s="75" t="str">
        <f>"'"&amp;IF(No.5＿契約者【データ】!S200="","",TEXT(No.5＿契約者【データ】!S200,"hh:mm"))&amp;"'"</f>
        <v>''</v>
      </c>
      <c r="I204" s="82" t="s">
        <v>494</v>
      </c>
      <c r="J204" s="82" t="s">
        <v>494</v>
      </c>
      <c r="K204" s="82" t="s">
        <v>494</v>
      </c>
      <c r="L204" s="82" t="s">
        <v>494</v>
      </c>
      <c r="M204" s="82" t="s">
        <v>494</v>
      </c>
      <c r="N204" s="82" t="s">
        <v>494</v>
      </c>
      <c r="O204" s="82" t="s">
        <v>494</v>
      </c>
      <c r="P204" s="82" t="s">
        <v>494</v>
      </c>
      <c r="Q204" s="82" t="s">
        <v>494</v>
      </c>
      <c r="R204" s="75" t="s">
        <v>497</v>
      </c>
      <c r="S204" s="42" t="s">
        <v>448</v>
      </c>
      <c r="T204" s="75" t="s">
        <v>497</v>
      </c>
      <c r="U204" s="74" t="s">
        <v>497</v>
      </c>
      <c r="V204" s="49" t="str">
        <f t="shared" si="17"/>
        <v>'COMMON'</v>
      </c>
      <c r="W204" s="69" t="s">
        <v>449</v>
      </c>
      <c r="X204" s="49" t="str">
        <f t="shared" si="18"/>
        <v>'COMMON'</v>
      </c>
      <c r="Y204" s="49" t="str">
        <f t="shared" si="18"/>
        <v>'COMMON'</v>
      </c>
      <c r="Z204" s="69" t="s">
        <v>449</v>
      </c>
      <c r="AA204" s="49" t="str">
        <f t="shared" si="19"/>
        <v>'COMMON'</v>
      </c>
      <c r="AB204" s="67"/>
      <c r="AD204" s="70" t="str">
        <f t="shared" si="20"/>
        <v/>
      </c>
      <c r="AE204" s="67"/>
      <c r="AF204" s="67"/>
      <c r="AG204" s="67"/>
    </row>
    <row r="205" spans="1:33" ht="18" customHeight="1">
      <c r="A205" s="67"/>
      <c r="B205" s="49">
        <f t="shared" si="16"/>
        <v>199</v>
      </c>
      <c r="C205" s="73" t="str">
        <f>"'"&amp;プロジェクトデータ!$C$4&amp;"'"</f>
        <v>'80001'</v>
      </c>
      <c r="D205" s="80" t="s">
        <v>491</v>
      </c>
      <c r="E205" s="42" t="str">
        <f>"'"&amp;No.5＿契約者【データ】!E201&amp;"'"</f>
        <v>''</v>
      </c>
      <c r="F205" s="81" t="str">
        <f>"'"&amp;IF(No.5＿契約者【データ】!R201="郵送","郵送",IF(No.5＿契約者【データ】!R201="","","出席"))&amp;"'"</f>
        <v>''</v>
      </c>
      <c r="G205" s="75" t="str">
        <f>"'"&amp;IF(No.5＿契約者【データ】!R201="","",IF(No.5＿契約者【データ】!R201="郵送","",TEXT(No.5＿契約者【データ】!R201,"yyyy/mm/dd")))&amp;"'"</f>
        <v>''</v>
      </c>
      <c r="H205" s="75" t="str">
        <f>"'"&amp;IF(No.5＿契約者【データ】!S201="","",TEXT(No.5＿契約者【データ】!S201,"hh:mm"))&amp;"'"</f>
        <v>''</v>
      </c>
      <c r="I205" s="82" t="s">
        <v>494</v>
      </c>
      <c r="J205" s="82" t="s">
        <v>494</v>
      </c>
      <c r="K205" s="82" t="s">
        <v>494</v>
      </c>
      <c r="L205" s="82" t="s">
        <v>494</v>
      </c>
      <c r="M205" s="82" t="s">
        <v>494</v>
      </c>
      <c r="N205" s="82" t="s">
        <v>494</v>
      </c>
      <c r="O205" s="82" t="s">
        <v>494</v>
      </c>
      <c r="P205" s="82" t="s">
        <v>494</v>
      </c>
      <c r="Q205" s="82" t="s">
        <v>494</v>
      </c>
      <c r="R205" s="75" t="s">
        <v>497</v>
      </c>
      <c r="S205" s="42" t="s">
        <v>448</v>
      </c>
      <c r="T205" s="75" t="s">
        <v>497</v>
      </c>
      <c r="U205" s="74" t="s">
        <v>497</v>
      </c>
      <c r="V205" s="49" t="str">
        <f t="shared" si="17"/>
        <v>'COMMON'</v>
      </c>
      <c r="W205" s="69" t="s">
        <v>449</v>
      </c>
      <c r="X205" s="49" t="str">
        <f t="shared" si="18"/>
        <v>'COMMON'</v>
      </c>
      <c r="Y205" s="49" t="str">
        <f t="shared" si="18"/>
        <v>'COMMON'</v>
      </c>
      <c r="Z205" s="69" t="s">
        <v>449</v>
      </c>
      <c r="AA205" s="49" t="str">
        <f t="shared" si="19"/>
        <v>'COMMON'</v>
      </c>
      <c r="AB205" s="67"/>
      <c r="AD205" s="70" t="str">
        <f t="shared" si="20"/>
        <v/>
      </c>
      <c r="AE205" s="67"/>
      <c r="AF205" s="67"/>
      <c r="AG205" s="67"/>
    </row>
    <row r="206" spans="1:33" ht="18" customHeight="1">
      <c r="A206" s="67"/>
      <c r="B206" s="49">
        <f t="shared" si="16"/>
        <v>200</v>
      </c>
      <c r="C206" s="73" t="str">
        <f>"'"&amp;プロジェクトデータ!$C$4&amp;"'"</f>
        <v>'80001'</v>
      </c>
      <c r="D206" s="80" t="s">
        <v>491</v>
      </c>
      <c r="E206" s="42" t="str">
        <f>"'"&amp;No.5＿契約者【データ】!E202&amp;"'"</f>
        <v>''</v>
      </c>
      <c r="F206" s="81" t="str">
        <f>"'"&amp;IF(No.5＿契約者【データ】!R202="郵送","郵送",IF(No.5＿契約者【データ】!R202="","","出席"))&amp;"'"</f>
        <v>''</v>
      </c>
      <c r="G206" s="75" t="str">
        <f>"'"&amp;IF(No.5＿契約者【データ】!R202="","",IF(No.5＿契約者【データ】!R202="郵送","",TEXT(No.5＿契約者【データ】!R202,"yyyy/mm/dd")))&amp;"'"</f>
        <v>''</v>
      </c>
      <c r="H206" s="75" t="str">
        <f>"'"&amp;IF(No.5＿契約者【データ】!S202="","",TEXT(No.5＿契約者【データ】!S202,"hh:mm"))&amp;"'"</f>
        <v>''</v>
      </c>
      <c r="I206" s="82" t="s">
        <v>494</v>
      </c>
      <c r="J206" s="82" t="s">
        <v>494</v>
      </c>
      <c r="K206" s="82" t="s">
        <v>494</v>
      </c>
      <c r="L206" s="82" t="s">
        <v>494</v>
      </c>
      <c r="M206" s="82" t="s">
        <v>494</v>
      </c>
      <c r="N206" s="82" t="s">
        <v>494</v>
      </c>
      <c r="O206" s="82" t="s">
        <v>494</v>
      </c>
      <c r="P206" s="82" t="s">
        <v>494</v>
      </c>
      <c r="Q206" s="82" t="s">
        <v>494</v>
      </c>
      <c r="R206" s="75" t="s">
        <v>497</v>
      </c>
      <c r="S206" s="42" t="s">
        <v>448</v>
      </c>
      <c r="T206" s="75" t="s">
        <v>497</v>
      </c>
      <c r="U206" s="74" t="s">
        <v>497</v>
      </c>
      <c r="V206" s="49" t="str">
        <f t="shared" si="17"/>
        <v>'COMMON'</v>
      </c>
      <c r="W206" s="69" t="s">
        <v>449</v>
      </c>
      <c r="X206" s="49" t="str">
        <f t="shared" si="18"/>
        <v>'COMMON'</v>
      </c>
      <c r="Y206" s="49" t="str">
        <f t="shared" si="18"/>
        <v>'COMMON'</v>
      </c>
      <c r="Z206" s="69" t="s">
        <v>449</v>
      </c>
      <c r="AA206" s="49" t="str">
        <f t="shared" si="19"/>
        <v>'COMMON'</v>
      </c>
      <c r="AB206" s="67"/>
      <c r="AD206" s="70" t="str">
        <f t="shared" si="20"/>
        <v/>
      </c>
      <c r="AE206" s="67"/>
      <c r="AF206" s="67"/>
      <c r="AG206" s="67"/>
    </row>
    <row r="207" spans="1:33" ht="18" customHeight="1">
      <c r="A207" s="67"/>
      <c r="B207" s="49">
        <f t="shared" si="16"/>
        <v>201</v>
      </c>
      <c r="C207" s="73" t="str">
        <f>"'"&amp;プロジェクトデータ!$C$4&amp;"'"</f>
        <v>'80001'</v>
      </c>
      <c r="D207" s="80" t="s">
        <v>491</v>
      </c>
      <c r="E207" s="42" t="str">
        <f>"'"&amp;No.5＿契約者【データ】!E203&amp;"'"</f>
        <v>''</v>
      </c>
      <c r="F207" s="81" t="str">
        <f>"'"&amp;IF(No.5＿契約者【データ】!R203="郵送","郵送",IF(No.5＿契約者【データ】!R203="","","出席"))&amp;"'"</f>
        <v>''</v>
      </c>
      <c r="G207" s="75" t="str">
        <f>"'"&amp;IF(No.5＿契約者【データ】!R203="","",IF(No.5＿契約者【データ】!R203="郵送","",TEXT(No.5＿契約者【データ】!R203,"yyyy/mm/dd")))&amp;"'"</f>
        <v>''</v>
      </c>
      <c r="H207" s="75" t="str">
        <f>"'"&amp;IF(No.5＿契約者【データ】!S203="","",TEXT(No.5＿契約者【データ】!S203,"hh:mm"))&amp;"'"</f>
        <v>''</v>
      </c>
      <c r="I207" s="82" t="s">
        <v>494</v>
      </c>
      <c r="J207" s="82" t="s">
        <v>494</v>
      </c>
      <c r="K207" s="82" t="s">
        <v>494</v>
      </c>
      <c r="L207" s="82" t="s">
        <v>494</v>
      </c>
      <c r="M207" s="82" t="s">
        <v>494</v>
      </c>
      <c r="N207" s="82" t="s">
        <v>494</v>
      </c>
      <c r="O207" s="82" t="s">
        <v>494</v>
      </c>
      <c r="P207" s="82" t="s">
        <v>494</v>
      </c>
      <c r="Q207" s="82" t="s">
        <v>494</v>
      </c>
      <c r="R207" s="75" t="s">
        <v>497</v>
      </c>
      <c r="S207" s="42" t="s">
        <v>448</v>
      </c>
      <c r="T207" s="75" t="s">
        <v>497</v>
      </c>
      <c r="U207" s="74" t="s">
        <v>497</v>
      </c>
      <c r="V207" s="49" t="str">
        <f t="shared" si="17"/>
        <v>'COMMON'</v>
      </c>
      <c r="W207" s="69" t="s">
        <v>449</v>
      </c>
      <c r="X207" s="49" t="str">
        <f t="shared" si="18"/>
        <v>'COMMON'</v>
      </c>
      <c r="Y207" s="49" t="str">
        <f t="shared" si="18"/>
        <v>'COMMON'</v>
      </c>
      <c r="Z207" s="69" t="s">
        <v>449</v>
      </c>
      <c r="AA207" s="49" t="str">
        <f t="shared" si="19"/>
        <v>'COMMON'</v>
      </c>
      <c r="AB207" s="67"/>
      <c r="AD207" s="70" t="str">
        <f t="shared" si="20"/>
        <v/>
      </c>
      <c r="AE207" s="67"/>
      <c r="AF207" s="67"/>
      <c r="AG207" s="67"/>
    </row>
    <row r="208" spans="1:33" ht="18" customHeight="1">
      <c r="A208" s="67"/>
      <c r="B208" s="49">
        <f t="shared" si="16"/>
        <v>202</v>
      </c>
      <c r="C208" s="73" t="str">
        <f>"'"&amp;プロジェクトデータ!$C$4&amp;"'"</f>
        <v>'80001'</v>
      </c>
      <c r="D208" s="80" t="s">
        <v>491</v>
      </c>
      <c r="E208" s="42" t="str">
        <f>"'"&amp;No.5＿契約者【データ】!E204&amp;"'"</f>
        <v>''</v>
      </c>
      <c r="F208" s="81" t="str">
        <f>"'"&amp;IF(No.5＿契約者【データ】!R204="郵送","郵送",IF(No.5＿契約者【データ】!R204="","","出席"))&amp;"'"</f>
        <v>''</v>
      </c>
      <c r="G208" s="75" t="str">
        <f>"'"&amp;IF(No.5＿契約者【データ】!R204="","",IF(No.5＿契約者【データ】!R204="郵送","",TEXT(No.5＿契約者【データ】!R204,"yyyy/mm/dd")))&amp;"'"</f>
        <v>''</v>
      </c>
      <c r="H208" s="75" t="str">
        <f>"'"&amp;IF(No.5＿契約者【データ】!S204="","",TEXT(No.5＿契約者【データ】!S204,"hh:mm"))&amp;"'"</f>
        <v>''</v>
      </c>
      <c r="I208" s="82" t="s">
        <v>494</v>
      </c>
      <c r="J208" s="82" t="s">
        <v>494</v>
      </c>
      <c r="K208" s="82" t="s">
        <v>494</v>
      </c>
      <c r="L208" s="82" t="s">
        <v>494</v>
      </c>
      <c r="M208" s="82" t="s">
        <v>494</v>
      </c>
      <c r="N208" s="82" t="s">
        <v>494</v>
      </c>
      <c r="O208" s="82" t="s">
        <v>494</v>
      </c>
      <c r="P208" s="82" t="s">
        <v>494</v>
      </c>
      <c r="Q208" s="82" t="s">
        <v>494</v>
      </c>
      <c r="R208" s="75" t="s">
        <v>497</v>
      </c>
      <c r="S208" s="42" t="s">
        <v>448</v>
      </c>
      <c r="T208" s="75" t="s">
        <v>497</v>
      </c>
      <c r="U208" s="74" t="s">
        <v>497</v>
      </c>
      <c r="V208" s="49" t="str">
        <f t="shared" si="17"/>
        <v>'COMMON'</v>
      </c>
      <c r="W208" s="69" t="s">
        <v>449</v>
      </c>
      <c r="X208" s="49" t="str">
        <f t="shared" si="18"/>
        <v>'COMMON'</v>
      </c>
      <c r="Y208" s="49" t="str">
        <f t="shared" si="18"/>
        <v>'COMMON'</v>
      </c>
      <c r="Z208" s="69" t="s">
        <v>449</v>
      </c>
      <c r="AA208" s="49" t="str">
        <f t="shared" si="19"/>
        <v>'COMMON'</v>
      </c>
      <c r="AB208" s="67"/>
      <c r="AD208" s="70" t="str">
        <f t="shared" si="20"/>
        <v/>
      </c>
      <c r="AE208" s="67"/>
      <c r="AF208" s="67"/>
      <c r="AG208" s="67"/>
    </row>
    <row r="209" spans="1:33" ht="18" customHeight="1">
      <c r="A209" s="67"/>
      <c r="B209" s="49">
        <f t="shared" si="16"/>
        <v>203</v>
      </c>
      <c r="C209" s="73" t="str">
        <f>"'"&amp;プロジェクトデータ!$C$4&amp;"'"</f>
        <v>'80001'</v>
      </c>
      <c r="D209" s="80" t="s">
        <v>491</v>
      </c>
      <c r="E209" s="42" t="str">
        <f>"'"&amp;No.5＿契約者【データ】!E205&amp;"'"</f>
        <v>''</v>
      </c>
      <c r="F209" s="81" t="str">
        <f>"'"&amp;IF(No.5＿契約者【データ】!R205="郵送","郵送",IF(No.5＿契約者【データ】!R205="","","出席"))&amp;"'"</f>
        <v>''</v>
      </c>
      <c r="G209" s="75" t="str">
        <f>"'"&amp;IF(No.5＿契約者【データ】!R205="","",IF(No.5＿契約者【データ】!R205="郵送","",TEXT(No.5＿契約者【データ】!R205,"yyyy/mm/dd")))&amp;"'"</f>
        <v>''</v>
      </c>
      <c r="H209" s="75" t="str">
        <f>"'"&amp;IF(No.5＿契約者【データ】!S205="","",TEXT(No.5＿契約者【データ】!S205,"hh:mm"))&amp;"'"</f>
        <v>''</v>
      </c>
      <c r="I209" s="82" t="s">
        <v>494</v>
      </c>
      <c r="J209" s="82" t="s">
        <v>494</v>
      </c>
      <c r="K209" s="82" t="s">
        <v>494</v>
      </c>
      <c r="L209" s="82" t="s">
        <v>494</v>
      </c>
      <c r="M209" s="82" t="s">
        <v>494</v>
      </c>
      <c r="N209" s="82" t="s">
        <v>494</v>
      </c>
      <c r="O209" s="82" t="s">
        <v>494</v>
      </c>
      <c r="P209" s="82" t="s">
        <v>494</v>
      </c>
      <c r="Q209" s="82" t="s">
        <v>494</v>
      </c>
      <c r="R209" s="75" t="s">
        <v>497</v>
      </c>
      <c r="S209" s="42" t="s">
        <v>448</v>
      </c>
      <c r="T209" s="75" t="s">
        <v>497</v>
      </c>
      <c r="U209" s="74" t="s">
        <v>497</v>
      </c>
      <c r="V209" s="49" t="str">
        <f t="shared" si="17"/>
        <v>'COMMON'</v>
      </c>
      <c r="W209" s="69" t="s">
        <v>449</v>
      </c>
      <c r="X209" s="49" t="str">
        <f t="shared" si="18"/>
        <v>'COMMON'</v>
      </c>
      <c r="Y209" s="49" t="str">
        <f t="shared" si="18"/>
        <v>'COMMON'</v>
      </c>
      <c r="Z209" s="69" t="s">
        <v>449</v>
      </c>
      <c r="AA209" s="49" t="str">
        <f t="shared" si="19"/>
        <v>'COMMON'</v>
      </c>
      <c r="AB209" s="67"/>
      <c r="AD209" s="70" t="str">
        <f t="shared" si="20"/>
        <v/>
      </c>
      <c r="AE209" s="67"/>
      <c r="AF209" s="67"/>
      <c r="AG209" s="67"/>
    </row>
    <row r="210" spans="1:33" ht="18" customHeight="1">
      <c r="A210" s="67"/>
      <c r="B210" s="49">
        <f t="shared" si="16"/>
        <v>204</v>
      </c>
      <c r="C210" s="73" t="str">
        <f>"'"&amp;プロジェクトデータ!$C$4&amp;"'"</f>
        <v>'80001'</v>
      </c>
      <c r="D210" s="80" t="s">
        <v>491</v>
      </c>
      <c r="E210" s="42" t="str">
        <f>"'"&amp;No.5＿契約者【データ】!E206&amp;"'"</f>
        <v>''</v>
      </c>
      <c r="F210" s="81" t="str">
        <f>"'"&amp;IF(No.5＿契約者【データ】!R206="郵送","郵送",IF(No.5＿契約者【データ】!R206="","","出席"))&amp;"'"</f>
        <v>''</v>
      </c>
      <c r="G210" s="75" t="str">
        <f>"'"&amp;IF(No.5＿契約者【データ】!R206="","",IF(No.5＿契約者【データ】!R206="郵送","",TEXT(No.5＿契約者【データ】!R206,"yyyy/mm/dd")))&amp;"'"</f>
        <v>''</v>
      </c>
      <c r="H210" s="75" t="str">
        <f>"'"&amp;IF(No.5＿契約者【データ】!S206="","",TEXT(No.5＿契約者【データ】!S206,"hh:mm"))&amp;"'"</f>
        <v>''</v>
      </c>
      <c r="I210" s="82" t="s">
        <v>494</v>
      </c>
      <c r="J210" s="82" t="s">
        <v>494</v>
      </c>
      <c r="K210" s="82" t="s">
        <v>494</v>
      </c>
      <c r="L210" s="82" t="s">
        <v>494</v>
      </c>
      <c r="M210" s="82" t="s">
        <v>494</v>
      </c>
      <c r="N210" s="82" t="s">
        <v>494</v>
      </c>
      <c r="O210" s="82" t="s">
        <v>494</v>
      </c>
      <c r="P210" s="82" t="s">
        <v>494</v>
      </c>
      <c r="Q210" s="82" t="s">
        <v>494</v>
      </c>
      <c r="R210" s="75" t="s">
        <v>497</v>
      </c>
      <c r="S210" s="42" t="s">
        <v>448</v>
      </c>
      <c r="T210" s="75" t="s">
        <v>497</v>
      </c>
      <c r="U210" s="74" t="s">
        <v>497</v>
      </c>
      <c r="V210" s="49" t="str">
        <f t="shared" si="17"/>
        <v>'COMMON'</v>
      </c>
      <c r="W210" s="69" t="s">
        <v>449</v>
      </c>
      <c r="X210" s="49" t="str">
        <f t="shared" si="18"/>
        <v>'COMMON'</v>
      </c>
      <c r="Y210" s="49" t="str">
        <f t="shared" si="18"/>
        <v>'COMMON'</v>
      </c>
      <c r="Z210" s="69" t="s">
        <v>449</v>
      </c>
      <c r="AA210" s="49" t="str">
        <f t="shared" si="19"/>
        <v>'COMMON'</v>
      </c>
      <c r="AB210" s="67"/>
      <c r="AD210" s="70" t="str">
        <f t="shared" si="20"/>
        <v/>
      </c>
      <c r="AE210" s="67"/>
      <c r="AF210" s="67"/>
      <c r="AG210" s="67"/>
    </row>
    <row r="211" spans="1:33" ht="18" customHeight="1">
      <c r="A211" s="67"/>
      <c r="B211" s="49">
        <f t="shared" si="16"/>
        <v>205</v>
      </c>
      <c r="C211" s="73" t="str">
        <f>"'"&amp;プロジェクトデータ!$C$4&amp;"'"</f>
        <v>'80001'</v>
      </c>
      <c r="D211" s="80" t="s">
        <v>491</v>
      </c>
      <c r="E211" s="42" t="str">
        <f>"'"&amp;No.5＿契約者【データ】!E207&amp;"'"</f>
        <v>''</v>
      </c>
      <c r="F211" s="81" t="str">
        <f>"'"&amp;IF(No.5＿契約者【データ】!R207="郵送","郵送",IF(No.5＿契約者【データ】!R207="","","出席"))&amp;"'"</f>
        <v>''</v>
      </c>
      <c r="G211" s="75" t="str">
        <f>"'"&amp;IF(No.5＿契約者【データ】!R207="","",IF(No.5＿契約者【データ】!R207="郵送","",TEXT(No.5＿契約者【データ】!R207,"yyyy/mm/dd")))&amp;"'"</f>
        <v>''</v>
      </c>
      <c r="H211" s="75" t="str">
        <f>"'"&amp;IF(No.5＿契約者【データ】!S207="","",TEXT(No.5＿契約者【データ】!S207,"hh:mm"))&amp;"'"</f>
        <v>''</v>
      </c>
      <c r="I211" s="82" t="s">
        <v>494</v>
      </c>
      <c r="J211" s="82" t="s">
        <v>494</v>
      </c>
      <c r="K211" s="82" t="s">
        <v>494</v>
      </c>
      <c r="L211" s="82" t="s">
        <v>494</v>
      </c>
      <c r="M211" s="82" t="s">
        <v>494</v>
      </c>
      <c r="N211" s="82" t="s">
        <v>494</v>
      </c>
      <c r="O211" s="82" t="s">
        <v>494</v>
      </c>
      <c r="P211" s="82" t="s">
        <v>494</v>
      </c>
      <c r="Q211" s="82" t="s">
        <v>494</v>
      </c>
      <c r="R211" s="75" t="s">
        <v>497</v>
      </c>
      <c r="S211" s="42" t="s">
        <v>448</v>
      </c>
      <c r="T211" s="75" t="s">
        <v>497</v>
      </c>
      <c r="U211" s="74" t="s">
        <v>497</v>
      </c>
      <c r="V211" s="49" t="str">
        <f t="shared" si="17"/>
        <v>'COMMON'</v>
      </c>
      <c r="W211" s="69" t="s">
        <v>449</v>
      </c>
      <c r="X211" s="49" t="str">
        <f t="shared" si="18"/>
        <v>'COMMON'</v>
      </c>
      <c r="Y211" s="49" t="str">
        <f t="shared" si="18"/>
        <v>'COMMON'</v>
      </c>
      <c r="Z211" s="69" t="s">
        <v>449</v>
      </c>
      <c r="AA211" s="49" t="str">
        <f t="shared" si="19"/>
        <v>'COMMON'</v>
      </c>
      <c r="AB211" s="67"/>
      <c r="AD211" s="70" t="str">
        <f t="shared" si="20"/>
        <v/>
      </c>
      <c r="AE211" s="67"/>
      <c r="AF211" s="67"/>
      <c r="AG211" s="67"/>
    </row>
    <row r="212" spans="1:33" ht="18" customHeight="1">
      <c r="A212" s="67"/>
      <c r="B212" s="49">
        <f t="shared" si="16"/>
        <v>206</v>
      </c>
      <c r="C212" s="73" t="str">
        <f>"'"&amp;プロジェクトデータ!$C$4&amp;"'"</f>
        <v>'80001'</v>
      </c>
      <c r="D212" s="80" t="s">
        <v>491</v>
      </c>
      <c r="E212" s="42" t="str">
        <f>"'"&amp;No.5＿契約者【データ】!E208&amp;"'"</f>
        <v>''</v>
      </c>
      <c r="F212" s="81" t="str">
        <f>"'"&amp;IF(No.5＿契約者【データ】!R208="郵送","郵送",IF(No.5＿契約者【データ】!R208="","","出席"))&amp;"'"</f>
        <v>''</v>
      </c>
      <c r="G212" s="75" t="str">
        <f>"'"&amp;IF(No.5＿契約者【データ】!R208="","",IF(No.5＿契約者【データ】!R208="郵送","",TEXT(No.5＿契約者【データ】!R208,"yyyy/mm/dd")))&amp;"'"</f>
        <v>''</v>
      </c>
      <c r="H212" s="75" t="str">
        <f>"'"&amp;IF(No.5＿契約者【データ】!S208="","",TEXT(No.5＿契約者【データ】!S208,"hh:mm"))&amp;"'"</f>
        <v>''</v>
      </c>
      <c r="I212" s="82" t="s">
        <v>494</v>
      </c>
      <c r="J212" s="82" t="s">
        <v>494</v>
      </c>
      <c r="K212" s="82" t="s">
        <v>494</v>
      </c>
      <c r="L212" s="82" t="s">
        <v>494</v>
      </c>
      <c r="M212" s="82" t="s">
        <v>494</v>
      </c>
      <c r="N212" s="82" t="s">
        <v>494</v>
      </c>
      <c r="O212" s="82" t="s">
        <v>494</v>
      </c>
      <c r="P212" s="82" t="s">
        <v>494</v>
      </c>
      <c r="Q212" s="82" t="s">
        <v>494</v>
      </c>
      <c r="R212" s="75" t="s">
        <v>497</v>
      </c>
      <c r="S212" s="42" t="s">
        <v>448</v>
      </c>
      <c r="T212" s="75" t="s">
        <v>497</v>
      </c>
      <c r="U212" s="74" t="s">
        <v>497</v>
      </c>
      <c r="V212" s="49" t="str">
        <f t="shared" si="17"/>
        <v>'COMMON'</v>
      </c>
      <c r="W212" s="69" t="s">
        <v>449</v>
      </c>
      <c r="X212" s="49" t="str">
        <f t="shared" si="18"/>
        <v>'COMMON'</v>
      </c>
      <c r="Y212" s="49" t="str">
        <f t="shared" si="18"/>
        <v>'COMMON'</v>
      </c>
      <c r="Z212" s="69" t="s">
        <v>449</v>
      </c>
      <c r="AA212" s="49" t="str">
        <f t="shared" si="19"/>
        <v>'COMMON'</v>
      </c>
      <c r="AB212" s="67"/>
      <c r="AD212" s="70" t="str">
        <f t="shared" si="20"/>
        <v/>
      </c>
      <c r="AE212" s="67"/>
      <c r="AF212" s="67"/>
      <c r="AG212" s="67"/>
    </row>
    <row r="213" spans="1:33" ht="18" customHeight="1">
      <c r="A213" s="67"/>
      <c r="B213" s="49">
        <f t="shared" si="16"/>
        <v>207</v>
      </c>
      <c r="C213" s="73" t="str">
        <f>"'"&amp;プロジェクトデータ!$C$4&amp;"'"</f>
        <v>'80001'</v>
      </c>
      <c r="D213" s="80" t="s">
        <v>491</v>
      </c>
      <c r="E213" s="42" t="str">
        <f>"'"&amp;No.5＿契約者【データ】!E209&amp;"'"</f>
        <v>''</v>
      </c>
      <c r="F213" s="81" t="str">
        <f>"'"&amp;IF(No.5＿契約者【データ】!R209="郵送","郵送",IF(No.5＿契約者【データ】!R209="","","出席"))&amp;"'"</f>
        <v>''</v>
      </c>
      <c r="G213" s="75" t="str">
        <f>"'"&amp;IF(No.5＿契約者【データ】!R209="","",IF(No.5＿契約者【データ】!R209="郵送","",TEXT(No.5＿契約者【データ】!R209,"yyyy/mm/dd")))&amp;"'"</f>
        <v>''</v>
      </c>
      <c r="H213" s="75" t="str">
        <f>"'"&amp;IF(No.5＿契約者【データ】!S209="","",TEXT(No.5＿契約者【データ】!S209,"hh:mm"))&amp;"'"</f>
        <v>''</v>
      </c>
      <c r="I213" s="82" t="s">
        <v>494</v>
      </c>
      <c r="J213" s="82" t="s">
        <v>494</v>
      </c>
      <c r="K213" s="82" t="s">
        <v>494</v>
      </c>
      <c r="L213" s="82" t="s">
        <v>494</v>
      </c>
      <c r="M213" s="82" t="s">
        <v>494</v>
      </c>
      <c r="N213" s="82" t="s">
        <v>494</v>
      </c>
      <c r="O213" s="82" t="s">
        <v>494</v>
      </c>
      <c r="P213" s="82" t="s">
        <v>494</v>
      </c>
      <c r="Q213" s="82" t="s">
        <v>494</v>
      </c>
      <c r="R213" s="75" t="s">
        <v>497</v>
      </c>
      <c r="S213" s="42" t="s">
        <v>448</v>
      </c>
      <c r="T213" s="75" t="s">
        <v>497</v>
      </c>
      <c r="U213" s="74" t="s">
        <v>497</v>
      </c>
      <c r="V213" s="49" t="str">
        <f t="shared" si="17"/>
        <v>'COMMON'</v>
      </c>
      <c r="W213" s="69" t="s">
        <v>449</v>
      </c>
      <c r="X213" s="49" t="str">
        <f t="shared" si="18"/>
        <v>'COMMON'</v>
      </c>
      <c r="Y213" s="49" t="str">
        <f t="shared" si="18"/>
        <v>'COMMON'</v>
      </c>
      <c r="Z213" s="69" t="s">
        <v>449</v>
      </c>
      <c r="AA213" s="49" t="str">
        <f t="shared" si="19"/>
        <v>'COMMON'</v>
      </c>
      <c r="AB213" s="67"/>
      <c r="AD213" s="70" t="str">
        <f t="shared" si="20"/>
        <v/>
      </c>
      <c r="AE213" s="67"/>
      <c r="AF213" s="67"/>
      <c r="AG213" s="67"/>
    </row>
    <row r="214" spans="1:33" ht="18" customHeight="1">
      <c r="A214" s="67"/>
      <c r="B214" s="49">
        <f t="shared" si="16"/>
        <v>208</v>
      </c>
      <c r="C214" s="73" t="str">
        <f>"'"&amp;プロジェクトデータ!$C$4&amp;"'"</f>
        <v>'80001'</v>
      </c>
      <c r="D214" s="80" t="s">
        <v>491</v>
      </c>
      <c r="E214" s="42" t="str">
        <f>"'"&amp;No.5＿契約者【データ】!E210&amp;"'"</f>
        <v>''</v>
      </c>
      <c r="F214" s="81" t="str">
        <f>"'"&amp;IF(No.5＿契約者【データ】!R210="郵送","郵送",IF(No.5＿契約者【データ】!R210="","","出席"))&amp;"'"</f>
        <v>''</v>
      </c>
      <c r="G214" s="75" t="str">
        <f>"'"&amp;IF(No.5＿契約者【データ】!R210="","",IF(No.5＿契約者【データ】!R210="郵送","",TEXT(No.5＿契約者【データ】!R210,"yyyy/mm/dd")))&amp;"'"</f>
        <v>''</v>
      </c>
      <c r="H214" s="75" t="str">
        <f>"'"&amp;IF(No.5＿契約者【データ】!S210="","",TEXT(No.5＿契約者【データ】!S210,"hh:mm"))&amp;"'"</f>
        <v>''</v>
      </c>
      <c r="I214" s="82" t="s">
        <v>494</v>
      </c>
      <c r="J214" s="82" t="s">
        <v>494</v>
      </c>
      <c r="K214" s="82" t="s">
        <v>494</v>
      </c>
      <c r="L214" s="82" t="s">
        <v>494</v>
      </c>
      <c r="M214" s="82" t="s">
        <v>494</v>
      </c>
      <c r="N214" s="82" t="s">
        <v>494</v>
      </c>
      <c r="O214" s="82" t="s">
        <v>494</v>
      </c>
      <c r="P214" s="82" t="s">
        <v>494</v>
      </c>
      <c r="Q214" s="82" t="s">
        <v>494</v>
      </c>
      <c r="R214" s="75" t="s">
        <v>497</v>
      </c>
      <c r="S214" s="42" t="s">
        <v>448</v>
      </c>
      <c r="T214" s="75" t="s">
        <v>497</v>
      </c>
      <c r="U214" s="74" t="s">
        <v>497</v>
      </c>
      <c r="V214" s="49" t="str">
        <f t="shared" si="17"/>
        <v>'COMMON'</v>
      </c>
      <c r="W214" s="69" t="s">
        <v>449</v>
      </c>
      <c r="X214" s="49" t="str">
        <f t="shared" si="18"/>
        <v>'COMMON'</v>
      </c>
      <c r="Y214" s="49" t="str">
        <f t="shared" si="18"/>
        <v>'COMMON'</v>
      </c>
      <c r="Z214" s="69" t="s">
        <v>449</v>
      </c>
      <c r="AA214" s="49" t="str">
        <f t="shared" si="19"/>
        <v>'COMMON'</v>
      </c>
      <c r="AB214" s="67"/>
      <c r="AD214" s="70" t="str">
        <f t="shared" si="20"/>
        <v/>
      </c>
      <c r="AE214" s="67"/>
      <c r="AF214" s="67"/>
      <c r="AG214" s="67"/>
    </row>
    <row r="215" spans="1:33" ht="18" customHeight="1">
      <c r="A215" s="67"/>
      <c r="B215" s="49">
        <f t="shared" si="16"/>
        <v>209</v>
      </c>
      <c r="C215" s="73" t="str">
        <f>"'"&amp;プロジェクトデータ!$C$4&amp;"'"</f>
        <v>'80001'</v>
      </c>
      <c r="D215" s="80" t="s">
        <v>491</v>
      </c>
      <c r="E215" s="42" t="str">
        <f>"'"&amp;No.5＿契約者【データ】!E211&amp;"'"</f>
        <v>''</v>
      </c>
      <c r="F215" s="81" t="str">
        <f>"'"&amp;IF(No.5＿契約者【データ】!R211="郵送","郵送",IF(No.5＿契約者【データ】!R211="","","出席"))&amp;"'"</f>
        <v>''</v>
      </c>
      <c r="G215" s="75" t="str">
        <f>"'"&amp;IF(No.5＿契約者【データ】!R211="","",IF(No.5＿契約者【データ】!R211="郵送","",TEXT(No.5＿契約者【データ】!R211,"yyyy/mm/dd")))&amp;"'"</f>
        <v>''</v>
      </c>
      <c r="H215" s="75" t="str">
        <f>"'"&amp;IF(No.5＿契約者【データ】!S211="","",TEXT(No.5＿契約者【データ】!S211,"hh:mm"))&amp;"'"</f>
        <v>''</v>
      </c>
      <c r="I215" s="82" t="s">
        <v>494</v>
      </c>
      <c r="J215" s="82" t="s">
        <v>494</v>
      </c>
      <c r="K215" s="82" t="s">
        <v>494</v>
      </c>
      <c r="L215" s="82" t="s">
        <v>494</v>
      </c>
      <c r="M215" s="82" t="s">
        <v>494</v>
      </c>
      <c r="N215" s="82" t="s">
        <v>494</v>
      </c>
      <c r="O215" s="82" t="s">
        <v>494</v>
      </c>
      <c r="P215" s="82" t="s">
        <v>494</v>
      </c>
      <c r="Q215" s="82" t="s">
        <v>494</v>
      </c>
      <c r="R215" s="75" t="s">
        <v>497</v>
      </c>
      <c r="S215" s="42" t="s">
        <v>448</v>
      </c>
      <c r="T215" s="75" t="s">
        <v>497</v>
      </c>
      <c r="U215" s="74" t="s">
        <v>497</v>
      </c>
      <c r="V215" s="49" t="str">
        <f t="shared" si="17"/>
        <v>'COMMON'</v>
      </c>
      <c r="W215" s="69" t="s">
        <v>449</v>
      </c>
      <c r="X215" s="49" t="str">
        <f t="shared" si="18"/>
        <v>'COMMON'</v>
      </c>
      <c r="Y215" s="49" t="str">
        <f t="shared" si="18"/>
        <v>'COMMON'</v>
      </c>
      <c r="Z215" s="69" t="s">
        <v>449</v>
      </c>
      <c r="AA215" s="49" t="str">
        <f t="shared" si="19"/>
        <v>'COMMON'</v>
      </c>
      <c r="AB215" s="67"/>
      <c r="AD215" s="70" t="str">
        <f t="shared" si="20"/>
        <v/>
      </c>
      <c r="AE215" s="67"/>
      <c r="AF215" s="67"/>
      <c r="AG215" s="67"/>
    </row>
    <row r="216" spans="1:33" ht="18" customHeight="1">
      <c r="A216" s="67"/>
      <c r="B216" s="49">
        <f t="shared" si="16"/>
        <v>210</v>
      </c>
      <c r="C216" s="73" t="str">
        <f>"'"&amp;プロジェクトデータ!$C$4&amp;"'"</f>
        <v>'80001'</v>
      </c>
      <c r="D216" s="80" t="s">
        <v>491</v>
      </c>
      <c r="E216" s="42" t="str">
        <f>"'"&amp;No.5＿契約者【データ】!E212&amp;"'"</f>
        <v>''</v>
      </c>
      <c r="F216" s="81" t="str">
        <f>"'"&amp;IF(No.5＿契約者【データ】!R212="郵送","郵送",IF(No.5＿契約者【データ】!R212="","","出席"))&amp;"'"</f>
        <v>''</v>
      </c>
      <c r="G216" s="75" t="str">
        <f>"'"&amp;IF(No.5＿契約者【データ】!R212="","",IF(No.5＿契約者【データ】!R212="郵送","",TEXT(No.5＿契約者【データ】!R212,"yyyy/mm/dd")))&amp;"'"</f>
        <v>''</v>
      </c>
      <c r="H216" s="75" t="str">
        <f>"'"&amp;IF(No.5＿契約者【データ】!S212="","",TEXT(No.5＿契約者【データ】!S212,"hh:mm"))&amp;"'"</f>
        <v>''</v>
      </c>
      <c r="I216" s="82" t="s">
        <v>494</v>
      </c>
      <c r="J216" s="82" t="s">
        <v>494</v>
      </c>
      <c r="K216" s="82" t="s">
        <v>494</v>
      </c>
      <c r="L216" s="82" t="s">
        <v>494</v>
      </c>
      <c r="M216" s="82" t="s">
        <v>494</v>
      </c>
      <c r="N216" s="82" t="s">
        <v>494</v>
      </c>
      <c r="O216" s="82" t="s">
        <v>494</v>
      </c>
      <c r="P216" s="82" t="s">
        <v>494</v>
      </c>
      <c r="Q216" s="82" t="s">
        <v>494</v>
      </c>
      <c r="R216" s="75" t="s">
        <v>497</v>
      </c>
      <c r="S216" s="42" t="s">
        <v>448</v>
      </c>
      <c r="T216" s="75" t="s">
        <v>497</v>
      </c>
      <c r="U216" s="74" t="s">
        <v>497</v>
      </c>
      <c r="V216" s="49" t="str">
        <f t="shared" si="17"/>
        <v>'COMMON'</v>
      </c>
      <c r="W216" s="69" t="s">
        <v>449</v>
      </c>
      <c r="X216" s="49" t="str">
        <f t="shared" si="18"/>
        <v>'COMMON'</v>
      </c>
      <c r="Y216" s="49" t="str">
        <f t="shared" si="18"/>
        <v>'COMMON'</v>
      </c>
      <c r="Z216" s="69" t="s">
        <v>449</v>
      </c>
      <c r="AA216" s="49" t="str">
        <f t="shared" si="19"/>
        <v>'COMMON'</v>
      </c>
      <c r="AB216" s="67"/>
      <c r="AD216" s="70" t="str">
        <f t="shared" si="20"/>
        <v/>
      </c>
      <c r="AE216" s="67"/>
      <c r="AF216" s="67"/>
      <c r="AG216" s="67"/>
    </row>
    <row r="217" spans="1:33" ht="18" customHeight="1">
      <c r="A217" s="67"/>
      <c r="B217" s="49">
        <f t="shared" si="16"/>
        <v>211</v>
      </c>
      <c r="C217" s="73" t="str">
        <f>"'"&amp;プロジェクトデータ!$C$4&amp;"'"</f>
        <v>'80001'</v>
      </c>
      <c r="D217" s="80" t="s">
        <v>491</v>
      </c>
      <c r="E217" s="42" t="str">
        <f>"'"&amp;No.5＿契約者【データ】!E213&amp;"'"</f>
        <v>''</v>
      </c>
      <c r="F217" s="81" t="str">
        <f>"'"&amp;IF(No.5＿契約者【データ】!R213="郵送","郵送",IF(No.5＿契約者【データ】!R213="","","出席"))&amp;"'"</f>
        <v>''</v>
      </c>
      <c r="G217" s="75" t="str">
        <f>"'"&amp;IF(No.5＿契約者【データ】!R213="","",IF(No.5＿契約者【データ】!R213="郵送","",TEXT(No.5＿契約者【データ】!R213,"yyyy/mm/dd")))&amp;"'"</f>
        <v>''</v>
      </c>
      <c r="H217" s="75" t="str">
        <f>"'"&amp;IF(No.5＿契約者【データ】!S213="","",TEXT(No.5＿契約者【データ】!S213,"hh:mm"))&amp;"'"</f>
        <v>''</v>
      </c>
      <c r="I217" s="82" t="s">
        <v>494</v>
      </c>
      <c r="J217" s="82" t="s">
        <v>494</v>
      </c>
      <c r="K217" s="82" t="s">
        <v>494</v>
      </c>
      <c r="L217" s="82" t="s">
        <v>494</v>
      </c>
      <c r="M217" s="82" t="s">
        <v>494</v>
      </c>
      <c r="N217" s="82" t="s">
        <v>494</v>
      </c>
      <c r="O217" s="82" t="s">
        <v>494</v>
      </c>
      <c r="P217" s="82" t="s">
        <v>494</v>
      </c>
      <c r="Q217" s="82" t="s">
        <v>494</v>
      </c>
      <c r="R217" s="75" t="s">
        <v>497</v>
      </c>
      <c r="S217" s="42" t="s">
        <v>448</v>
      </c>
      <c r="T217" s="75" t="s">
        <v>497</v>
      </c>
      <c r="U217" s="74" t="s">
        <v>497</v>
      </c>
      <c r="V217" s="49" t="str">
        <f t="shared" si="17"/>
        <v>'COMMON'</v>
      </c>
      <c r="W217" s="69" t="s">
        <v>449</v>
      </c>
      <c r="X217" s="49" t="str">
        <f t="shared" si="18"/>
        <v>'COMMON'</v>
      </c>
      <c r="Y217" s="49" t="str">
        <f t="shared" si="18"/>
        <v>'COMMON'</v>
      </c>
      <c r="Z217" s="69" t="s">
        <v>449</v>
      </c>
      <c r="AA217" s="49" t="str">
        <f t="shared" si="19"/>
        <v>'COMMON'</v>
      </c>
      <c r="AB217" s="67"/>
      <c r="AD217" s="70" t="str">
        <f t="shared" si="20"/>
        <v/>
      </c>
      <c r="AE217" s="67"/>
      <c r="AF217" s="67"/>
      <c r="AG217" s="67"/>
    </row>
    <row r="218" spans="1:33" ht="18" customHeight="1">
      <c r="A218" s="67"/>
      <c r="B218" s="49">
        <f t="shared" si="16"/>
        <v>212</v>
      </c>
      <c r="C218" s="73" t="str">
        <f>"'"&amp;プロジェクトデータ!$C$4&amp;"'"</f>
        <v>'80001'</v>
      </c>
      <c r="D218" s="80" t="s">
        <v>491</v>
      </c>
      <c r="E218" s="42" t="str">
        <f>"'"&amp;No.5＿契約者【データ】!E214&amp;"'"</f>
        <v>''</v>
      </c>
      <c r="F218" s="81" t="str">
        <f>"'"&amp;IF(No.5＿契約者【データ】!R214="郵送","郵送",IF(No.5＿契約者【データ】!R214="","","出席"))&amp;"'"</f>
        <v>''</v>
      </c>
      <c r="G218" s="75" t="str">
        <f>"'"&amp;IF(No.5＿契約者【データ】!R214="","",IF(No.5＿契約者【データ】!R214="郵送","",TEXT(No.5＿契約者【データ】!R214,"yyyy/mm/dd")))&amp;"'"</f>
        <v>''</v>
      </c>
      <c r="H218" s="75" t="str">
        <f>"'"&amp;IF(No.5＿契約者【データ】!S214="","",TEXT(No.5＿契約者【データ】!S214,"hh:mm"))&amp;"'"</f>
        <v>''</v>
      </c>
      <c r="I218" s="82" t="s">
        <v>494</v>
      </c>
      <c r="J218" s="82" t="s">
        <v>494</v>
      </c>
      <c r="K218" s="82" t="s">
        <v>494</v>
      </c>
      <c r="L218" s="82" t="s">
        <v>494</v>
      </c>
      <c r="M218" s="82" t="s">
        <v>494</v>
      </c>
      <c r="N218" s="82" t="s">
        <v>494</v>
      </c>
      <c r="O218" s="82" t="s">
        <v>494</v>
      </c>
      <c r="P218" s="82" t="s">
        <v>494</v>
      </c>
      <c r="Q218" s="82" t="s">
        <v>494</v>
      </c>
      <c r="R218" s="75" t="s">
        <v>497</v>
      </c>
      <c r="S218" s="42" t="s">
        <v>448</v>
      </c>
      <c r="T218" s="75" t="s">
        <v>497</v>
      </c>
      <c r="U218" s="74" t="s">
        <v>497</v>
      </c>
      <c r="V218" s="49" t="str">
        <f t="shared" si="17"/>
        <v>'COMMON'</v>
      </c>
      <c r="W218" s="69" t="s">
        <v>449</v>
      </c>
      <c r="X218" s="49" t="str">
        <f t="shared" si="18"/>
        <v>'COMMON'</v>
      </c>
      <c r="Y218" s="49" t="str">
        <f t="shared" si="18"/>
        <v>'COMMON'</v>
      </c>
      <c r="Z218" s="69" t="s">
        <v>449</v>
      </c>
      <c r="AA218" s="49" t="str">
        <f t="shared" si="19"/>
        <v>'COMMON'</v>
      </c>
      <c r="AB218" s="67"/>
      <c r="AD218" s="70" t="str">
        <f t="shared" si="20"/>
        <v/>
      </c>
      <c r="AE218" s="67"/>
      <c r="AF218" s="67"/>
      <c r="AG218" s="67"/>
    </row>
    <row r="219" spans="1:33" ht="18" customHeight="1">
      <c r="A219" s="67"/>
      <c r="B219" s="49">
        <f t="shared" si="16"/>
        <v>213</v>
      </c>
      <c r="C219" s="73" t="str">
        <f>"'"&amp;プロジェクトデータ!$C$4&amp;"'"</f>
        <v>'80001'</v>
      </c>
      <c r="D219" s="80" t="s">
        <v>491</v>
      </c>
      <c r="E219" s="42" t="str">
        <f>"'"&amp;No.5＿契約者【データ】!E215&amp;"'"</f>
        <v>''</v>
      </c>
      <c r="F219" s="81" t="str">
        <f>"'"&amp;IF(No.5＿契約者【データ】!R215="郵送","郵送",IF(No.5＿契約者【データ】!R215="","","出席"))&amp;"'"</f>
        <v>''</v>
      </c>
      <c r="G219" s="75" t="str">
        <f>"'"&amp;IF(No.5＿契約者【データ】!R215="","",IF(No.5＿契約者【データ】!R215="郵送","",TEXT(No.5＿契約者【データ】!R215,"yyyy/mm/dd")))&amp;"'"</f>
        <v>''</v>
      </c>
      <c r="H219" s="75" t="str">
        <f>"'"&amp;IF(No.5＿契約者【データ】!S215="","",TEXT(No.5＿契約者【データ】!S215,"hh:mm"))&amp;"'"</f>
        <v>''</v>
      </c>
      <c r="I219" s="82" t="s">
        <v>494</v>
      </c>
      <c r="J219" s="82" t="s">
        <v>494</v>
      </c>
      <c r="K219" s="82" t="s">
        <v>494</v>
      </c>
      <c r="L219" s="82" t="s">
        <v>494</v>
      </c>
      <c r="M219" s="82" t="s">
        <v>494</v>
      </c>
      <c r="N219" s="82" t="s">
        <v>494</v>
      </c>
      <c r="O219" s="82" t="s">
        <v>494</v>
      </c>
      <c r="P219" s="82" t="s">
        <v>494</v>
      </c>
      <c r="Q219" s="82" t="s">
        <v>494</v>
      </c>
      <c r="R219" s="75" t="s">
        <v>497</v>
      </c>
      <c r="S219" s="42" t="s">
        <v>448</v>
      </c>
      <c r="T219" s="75" t="s">
        <v>497</v>
      </c>
      <c r="U219" s="74" t="s">
        <v>497</v>
      </c>
      <c r="V219" s="49" t="str">
        <f t="shared" si="17"/>
        <v>'COMMON'</v>
      </c>
      <c r="W219" s="69" t="s">
        <v>449</v>
      </c>
      <c r="X219" s="49" t="str">
        <f t="shared" si="18"/>
        <v>'COMMON'</v>
      </c>
      <c r="Y219" s="49" t="str">
        <f t="shared" si="18"/>
        <v>'COMMON'</v>
      </c>
      <c r="Z219" s="69" t="s">
        <v>449</v>
      </c>
      <c r="AA219" s="49" t="str">
        <f t="shared" si="19"/>
        <v>'COMMON'</v>
      </c>
      <c r="AB219" s="67"/>
      <c r="AD219" s="70" t="str">
        <f t="shared" si="20"/>
        <v/>
      </c>
      <c r="AE219" s="67"/>
      <c r="AF219" s="67"/>
      <c r="AG219" s="67"/>
    </row>
    <row r="220" spans="1:33" ht="18" customHeight="1">
      <c r="A220" s="67"/>
      <c r="B220" s="49">
        <f t="shared" si="16"/>
        <v>214</v>
      </c>
      <c r="C220" s="73" t="str">
        <f>"'"&amp;プロジェクトデータ!$C$4&amp;"'"</f>
        <v>'80001'</v>
      </c>
      <c r="D220" s="80" t="s">
        <v>491</v>
      </c>
      <c r="E220" s="42" t="str">
        <f>"'"&amp;No.5＿契約者【データ】!E216&amp;"'"</f>
        <v>''</v>
      </c>
      <c r="F220" s="81" t="str">
        <f>"'"&amp;IF(No.5＿契約者【データ】!R216="郵送","郵送",IF(No.5＿契約者【データ】!R216="","","出席"))&amp;"'"</f>
        <v>''</v>
      </c>
      <c r="G220" s="75" t="str">
        <f>"'"&amp;IF(No.5＿契約者【データ】!R216="","",IF(No.5＿契約者【データ】!R216="郵送","",TEXT(No.5＿契約者【データ】!R216,"yyyy/mm/dd")))&amp;"'"</f>
        <v>''</v>
      </c>
      <c r="H220" s="75" t="str">
        <f>"'"&amp;IF(No.5＿契約者【データ】!S216="","",TEXT(No.5＿契約者【データ】!S216,"hh:mm"))&amp;"'"</f>
        <v>''</v>
      </c>
      <c r="I220" s="82" t="s">
        <v>494</v>
      </c>
      <c r="J220" s="82" t="s">
        <v>494</v>
      </c>
      <c r="K220" s="82" t="s">
        <v>494</v>
      </c>
      <c r="L220" s="82" t="s">
        <v>494</v>
      </c>
      <c r="M220" s="82" t="s">
        <v>494</v>
      </c>
      <c r="N220" s="82" t="s">
        <v>494</v>
      </c>
      <c r="O220" s="82" t="s">
        <v>494</v>
      </c>
      <c r="P220" s="82" t="s">
        <v>494</v>
      </c>
      <c r="Q220" s="82" t="s">
        <v>494</v>
      </c>
      <c r="R220" s="75" t="s">
        <v>497</v>
      </c>
      <c r="S220" s="42" t="s">
        <v>448</v>
      </c>
      <c r="T220" s="75" t="s">
        <v>497</v>
      </c>
      <c r="U220" s="74" t="s">
        <v>497</v>
      </c>
      <c r="V220" s="49" t="str">
        <f t="shared" si="17"/>
        <v>'COMMON'</v>
      </c>
      <c r="W220" s="69" t="s">
        <v>449</v>
      </c>
      <c r="X220" s="49" t="str">
        <f t="shared" si="18"/>
        <v>'COMMON'</v>
      </c>
      <c r="Y220" s="49" t="str">
        <f t="shared" si="18"/>
        <v>'COMMON'</v>
      </c>
      <c r="Z220" s="69" t="s">
        <v>449</v>
      </c>
      <c r="AA220" s="49" t="str">
        <f t="shared" si="19"/>
        <v>'COMMON'</v>
      </c>
      <c r="AB220" s="67"/>
      <c r="AD220" s="70" t="str">
        <f t="shared" si="20"/>
        <v/>
      </c>
      <c r="AE220" s="67"/>
      <c r="AF220" s="67"/>
      <c r="AG220" s="67"/>
    </row>
    <row r="221" spans="1:33" ht="18" customHeight="1">
      <c r="A221" s="67"/>
      <c r="B221" s="49">
        <f t="shared" si="16"/>
        <v>215</v>
      </c>
      <c r="C221" s="73" t="str">
        <f>"'"&amp;プロジェクトデータ!$C$4&amp;"'"</f>
        <v>'80001'</v>
      </c>
      <c r="D221" s="80" t="s">
        <v>491</v>
      </c>
      <c r="E221" s="42" t="str">
        <f>"'"&amp;No.5＿契約者【データ】!E217&amp;"'"</f>
        <v>''</v>
      </c>
      <c r="F221" s="81" t="str">
        <f>"'"&amp;IF(No.5＿契約者【データ】!R217="郵送","郵送",IF(No.5＿契約者【データ】!R217="","","出席"))&amp;"'"</f>
        <v>''</v>
      </c>
      <c r="G221" s="75" t="str">
        <f>"'"&amp;IF(No.5＿契約者【データ】!R217="","",IF(No.5＿契約者【データ】!R217="郵送","",TEXT(No.5＿契約者【データ】!R217,"yyyy/mm/dd")))&amp;"'"</f>
        <v>''</v>
      </c>
      <c r="H221" s="75" t="str">
        <f>"'"&amp;IF(No.5＿契約者【データ】!S217="","",TEXT(No.5＿契約者【データ】!S217,"hh:mm"))&amp;"'"</f>
        <v>''</v>
      </c>
      <c r="I221" s="82" t="s">
        <v>494</v>
      </c>
      <c r="J221" s="82" t="s">
        <v>494</v>
      </c>
      <c r="K221" s="82" t="s">
        <v>494</v>
      </c>
      <c r="L221" s="82" t="s">
        <v>494</v>
      </c>
      <c r="M221" s="82" t="s">
        <v>494</v>
      </c>
      <c r="N221" s="82" t="s">
        <v>494</v>
      </c>
      <c r="O221" s="82" t="s">
        <v>494</v>
      </c>
      <c r="P221" s="82" t="s">
        <v>494</v>
      </c>
      <c r="Q221" s="82" t="s">
        <v>494</v>
      </c>
      <c r="R221" s="75" t="s">
        <v>497</v>
      </c>
      <c r="S221" s="42" t="s">
        <v>448</v>
      </c>
      <c r="T221" s="75" t="s">
        <v>497</v>
      </c>
      <c r="U221" s="74" t="s">
        <v>497</v>
      </c>
      <c r="V221" s="49" t="str">
        <f t="shared" si="17"/>
        <v>'COMMON'</v>
      </c>
      <c r="W221" s="69" t="s">
        <v>449</v>
      </c>
      <c r="X221" s="49" t="str">
        <f t="shared" si="18"/>
        <v>'COMMON'</v>
      </c>
      <c r="Y221" s="49" t="str">
        <f t="shared" si="18"/>
        <v>'COMMON'</v>
      </c>
      <c r="Z221" s="69" t="s">
        <v>449</v>
      </c>
      <c r="AA221" s="49" t="str">
        <f t="shared" si="19"/>
        <v>'COMMON'</v>
      </c>
      <c r="AB221" s="67"/>
      <c r="AD221" s="70" t="str">
        <f t="shared" si="20"/>
        <v/>
      </c>
      <c r="AE221" s="67"/>
      <c r="AF221" s="67"/>
      <c r="AG221" s="67"/>
    </row>
    <row r="222" spans="1:33" ht="18" customHeight="1">
      <c r="A222" s="67"/>
      <c r="B222" s="49">
        <f t="shared" si="16"/>
        <v>216</v>
      </c>
      <c r="C222" s="73" t="str">
        <f>"'"&amp;プロジェクトデータ!$C$4&amp;"'"</f>
        <v>'80001'</v>
      </c>
      <c r="D222" s="80" t="s">
        <v>491</v>
      </c>
      <c r="E222" s="42" t="str">
        <f>"'"&amp;No.5＿契約者【データ】!E218&amp;"'"</f>
        <v>''</v>
      </c>
      <c r="F222" s="81" t="str">
        <f>"'"&amp;IF(No.5＿契約者【データ】!R218="郵送","郵送",IF(No.5＿契約者【データ】!R218="","","出席"))&amp;"'"</f>
        <v>''</v>
      </c>
      <c r="G222" s="75" t="str">
        <f>"'"&amp;IF(No.5＿契約者【データ】!R218="","",IF(No.5＿契約者【データ】!R218="郵送","",TEXT(No.5＿契約者【データ】!R218,"yyyy/mm/dd")))&amp;"'"</f>
        <v>''</v>
      </c>
      <c r="H222" s="75" t="str">
        <f>"'"&amp;IF(No.5＿契約者【データ】!S218="","",TEXT(No.5＿契約者【データ】!S218,"hh:mm"))&amp;"'"</f>
        <v>''</v>
      </c>
      <c r="I222" s="82" t="s">
        <v>494</v>
      </c>
      <c r="J222" s="82" t="s">
        <v>494</v>
      </c>
      <c r="K222" s="82" t="s">
        <v>494</v>
      </c>
      <c r="L222" s="82" t="s">
        <v>494</v>
      </c>
      <c r="M222" s="82" t="s">
        <v>494</v>
      </c>
      <c r="N222" s="82" t="s">
        <v>494</v>
      </c>
      <c r="O222" s="82" t="s">
        <v>494</v>
      </c>
      <c r="P222" s="82" t="s">
        <v>494</v>
      </c>
      <c r="Q222" s="82" t="s">
        <v>494</v>
      </c>
      <c r="R222" s="75" t="s">
        <v>497</v>
      </c>
      <c r="S222" s="42" t="s">
        <v>448</v>
      </c>
      <c r="T222" s="75" t="s">
        <v>497</v>
      </c>
      <c r="U222" s="74" t="s">
        <v>497</v>
      </c>
      <c r="V222" s="49" t="str">
        <f t="shared" si="17"/>
        <v>'COMMON'</v>
      </c>
      <c r="W222" s="69" t="s">
        <v>449</v>
      </c>
      <c r="X222" s="49" t="str">
        <f t="shared" si="18"/>
        <v>'COMMON'</v>
      </c>
      <c r="Y222" s="49" t="str">
        <f t="shared" si="18"/>
        <v>'COMMON'</v>
      </c>
      <c r="Z222" s="69" t="s">
        <v>449</v>
      </c>
      <c r="AA222" s="49" t="str">
        <f t="shared" si="19"/>
        <v>'COMMON'</v>
      </c>
      <c r="AB222" s="67"/>
      <c r="AD222" s="70" t="str">
        <f t="shared" si="20"/>
        <v/>
      </c>
      <c r="AE222" s="67"/>
      <c r="AF222" s="67"/>
      <c r="AG222" s="67"/>
    </row>
    <row r="223" spans="1:33" ht="18" customHeight="1">
      <c r="A223" s="67"/>
      <c r="B223" s="49">
        <f t="shared" si="16"/>
        <v>217</v>
      </c>
      <c r="C223" s="73" t="str">
        <f>"'"&amp;プロジェクトデータ!$C$4&amp;"'"</f>
        <v>'80001'</v>
      </c>
      <c r="D223" s="80" t="s">
        <v>491</v>
      </c>
      <c r="E223" s="42" t="str">
        <f>"'"&amp;No.5＿契約者【データ】!E219&amp;"'"</f>
        <v>''</v>
      </c>
      <c r="F223" s="81" t="str">
        <f>"'"&amp;IF(No.5＿契約者【データ】!R219="郵送","郵送",IF(No.5＿契約者【データ】!R219="","","出席"))&amp;"'"</f>
        <v>''</v>
      </c>
      <c r="G223" s="75" t="str">
        <f>"'"&amp;IF(No.5＿契約者【データ】!R219="","",IF(No.5＿契約者【データ】!R219="郵送","",TEXT(No.5＿契約者【データ】!R219,"yyyy/mm/dd")))&amp;"'"</f>
        <v>''</v>
      </c>
      <c r="H223" s="75" t="str">
        <f>"'"&amp;IF(No.5＿契約者【データ】!S219="","",TEXT(No.5＿契約者【データ】!S219,"hh:mm"))&amp;"'"</f>
        <v>''</v>
      </c>
      <c r="I223" s="82" t="s">
        <v>494</v>
      </c>
      <c r="J223" s="82" t="s">
        <v>494</v>
      </c>
      <c r="K223" s="82" t="s">
        <v>494</v>
      </c>
      <c r="L223" s="82" t="s">
        <v>494</v>
      </c>
      <c r="M223" s="82" t="s">
        <v>494</v>
      </c>
      <c r="N223" s="82" t="s">
        <v>494</v>
      </c>
      <c r="O223" s="82" t="s">
        <v>494</v>
      </c>
      <c r="P223" s="82" t="s">
        <v>494</v>
      </c>
      <c r="Q223" s="82" t="s">
        <v>494</v>
      </c>
      <c r="R223" s="75" t="s">
        <v>497</v>
      </c>
      <c r="S223" s="42" t="s">
        <v>448</v>
      </c>
      <c r="T223" s="75" t="s">
        <v>497</v>
      </c>
      <c r="U223" s="74" t="s">
        <v>497</v>
      </c>
      <c r="V223" s="49" t="str">
        <f t="shared" si="17"/>
        <v>'COMMON'</v>
      </c>
      <c r="W223" s="69" t="s">
        <v>449</v>
      </c>
      <c r="X223" s="49" t="str">
        <f t="shared" si="18"/>
        <v>'COMMON'</v>
      </c>
      <c r="Y223" s="49" t="str">
        <f t="shared" si="18"/>
        <v>'COMMON'</v>
      </c>
      <c r="Z223" s="69" t="s">
        <v>449</v>
      </c>
      <c r="AA223" s="49" t="str">
        <f t="shared" si="19"/>
        <v>'COMMON'</v>
      </c>
      <c r="AB223" s="67"/>
      <c r="AD223" s="70" t="str">
        <f t="shared" si="20"/>
        <v/>
      </c>
      <c r="AE223" s="67"/>
      <c r="AF223" s="67"/>
      <c r="AG223" s="67"/>
    </row>
    <row r="224" spans="1:33" ht="18" customHeight="1">
      <c r="A224" s="67"/>
      <c r="B224" s="49">
        <f t="shared" si="16"/>
        <v>218</v>
      </c>
      <c r="C224" s="73" t="str">
        <f>"'"&amp;プロジェクトデータ!$C$4&amp;"'"</f>
        <v>'80001'</v>
      </c>
      <c r="D224" s="80" t="s">
        <v>491</v>
      </c>
      <c r="E224" s="42" t="str">
        <f>"'"&amp;No.5＿契約者【データ】!E220&amp;"'"</f>
        <v>''</v>
      </c>
      <c r="F224" s="81" t="str">
        <f>"'"&amp;IF(No.5＿契約者【データ】!R220="郵送","郵送",IF(No.5＿契約者【データ】!R220="","","出席"))&amp;"'"</f>
        <v>''</v>
      </c>
      <c r="G224" s="75" t="str">
        <f>"'"&amp;IF(No.5＿契約者【データ】!R220="","",IF(No.5＿契約者【データ】!R220="郵送","",TEXT(No.5＿契約者【データ】!R220,"yyyy/mm/dd")))&amp;"'"</f>
        <v>''</v>
      </c>
      <c r="H224" s="75" t="str">
        <f>"'"&amp;IF(No.5＿契約者【データ】!S220="","",TEXT(No.5＿契約者【データ】!S220,"hh:mm"))&amp;"'"</f>
        <v>''</v>
      </c>
      <c r="I224" s="82" t="s">
        <v>494</v>
      </c>
      <c r="J224" s="82" t="s">
        <v>494</v>
      </c>
      <c r="K224" s="82" t="s">
        <v>494</v>
      </c>
      <c r="L224" s="82" t="s">
        <v>494</v>
      </c>
      <c r="M224" s="82" t="s">
        <v>494</v>
      </c>
      <c r="N224" s="82" t="s">
        <v>494</v>
      </c>
      <c r="O224" s="82" t="s">
        <v>494</v>
      </c>
      <c r="P224" s="82" t="s">
        <v>494</v>
      </c>
      <c r="Q224" s="82" t="s">
        <v>494</v>
      </c>
      <c r="R224" s="75" t="s">
        <v>497</v>
      </c>
      <c r="S224" s="42" t="s">
        <v>448</v>
      </c>
      <c r="T224" s="75" t="s">
        <v>497</v>
      </c>
      <c r="U224" s="74" t="s">
        <v>497</v>
      </c>
      <c r="V224" s="49" t="str">
        <f t="shared" si="17"/>
        <v>'COMMON'</v>
      </c>
      <c r="W224" s="69" t="s">
        <v>449</v>
      </c>
      <c r="X224" s="49" t="str">
        <f t="shared" si="18"/>
        <v>'COMMON'</v>
      </c>
      <c r="Y224" s="49" t="str">
        <f t="shared" si="18"/>
        <v>'COMMON'</v>
      </c>
      <c r="Z224" s="69" t="s">
        <v>449</v>
      </c>
      <c r="AA224" s="49" t="str">
        <f t="shared" si="19"/>
        <v>'COMMON'</v>
      </c>
      <c r="AB224" s="67"/>
      <c r="AD224" s="70" t="str">
        <f t="shared" si="20"/>
        <v/>
      </c>
      <c r="AE224" s="67"/>
      <c r="AF224" s="67"/>
      <c r="AG224" s="67"/>
    </row>
    <row r="225" spans="1:33" ht="18" customHeight="1">
      <c r="A225" s="67"/>
      <c r="B225" s="49">
        <f t="shared" si="16"/>
        <v>219</v>
      </c>
      <c r="C225" s="73" t="str">
        <f>"'"&amp;プロジェクトデータ!$C$4&amp;"'"</f>
        <v>'80001'</v>
      </c>
      <c r="D225" s="80" t="s">
        <v>491</v>
      </c>
      <c r="E225" s="42" t="str">
        <f>"'"&amp;No.5＿契約者【データ】!E221&amp;"'"</f>
        <v>''</v>
      </c>
      <c r="F225" s="81" t="str">
        <f>"'"&amp;IF(No.5＿契約者【データ】!R221="郵送","郵送",IF(No.5＿契約者【データ】!R221="","","出席"))&amp;"'"</f>
        <v>''</v>
      </c>
      <c r="G225" s="75" t="str">
        <f>"'"&amp;IF(No.5＿契約者【データ】!R221="","",IF(No.5＿契約者【データ】!R221="郵送","",TEXT(No.5＿契約者【データ】!R221,"yyyy/mm/dd")))&amp;"'"</f>
        <v>''</v>
      </c>
      <c r="H225" s="75" t="str">
        <f>"'"&amp;IF(No.5＿契約者【データ】!S221="","",TEXT(No.5＿契約者【データ】!S221,"hh:mm"))&amp;"'"</f>
        <v>''</v>
      </c>
      <c r="I225" s="82" t="s">
        <v>494</v>
      </c>
      <c r="J225" s="82" t="s">
        <v>494</v>
      </c>
      <c r="K225" s="82" t="s">
        <v>494</v>
      </c>
      <c r="L225" s="82" t="s">
        <v>494</v>
      </c>
      <c r="M225" s="82" t="s">
        <v>494</v>
      </c>
      <c r="N225" s="82" t="s">
        <v>494</v>
      </c>
      <c r="O225" s="82" t="s">
        <v>494</v>
      </c>
      <c r="P225" s="82" t="s">
        <v>494</v>
      </c>
      <c r="Q225" s="82" t="s">
        <v>494</v>
      </c>
      <c r="R225" s="75" t="s">
        <v>497</v>
      </c>
      <c r="S225" s="42" t="s">
        <v>448</v>
      </c>
      <c r="T225" s="75" t="s">
        <v>497</v>
      </c>
      <c r="U225" s="74" t="s">
        <v>497</v>
      </c>
      <c r="V225" s="49" t="str">
        <f t="shared" si="17"/>
        <v>'COMMON'</v>
      </c>
      <c r="W225" s="69" t="s">
        <v>449</v>
      </c>
      <c r="X225" s="49" t="str">
        <f t="shared" si="18"/>
        <v>'COMMON'</v>
      </c>
      <c r="Y225" s="49" t="str">
        <f t="shared" si="18"/>
        <v>'COMMON'</v>
      </c>
      <c r="Z225" s="69" t="s">
        <v>449</v>
      </c>
      <c r="AA225" s="49" t="str">
        <f t="shared" si="19"/>
        <v>'COMMON'</v>
      </c>
      <c r="AB225" s="67"/>
      <c r="AD225" s="70" t="str">
        <f t="shared" si="20"/>
        <v/>
      </c>
      <c r="AE225" s="67"/>
      <c r="AF225" s="67"/>
      <c r="AG225" s="67"/>
    </row>
    <row r="226" spans="1:33" ht="18" customHeight="1">
      <c r="A226" s="67"/>
      <c r="B226" s="49">
        <f t="shared" si="16"/>
        <v>220</v>
      </c>
      <c r="C226" s="73" t="str">
        <f>"'"&amp;プロジェクトデータ!$C$4&amp;"'"</f>
        <v>'80001'</v>
      </c>
      <c r="D226" s="80" t="s">
        <v>491</v>
      </c>
      <c r="E226" s="42" t="str">
        <f>"'"&amp;No.5＿契約者【データ】!E222&amp;"'"</f>
        <v>''</v>
      </c>
      <c r="F226" s="81" t="str">
        <f>"'"&amp;IF(No.5＿契約者【データ】!R222="郵送","郵送",IF(No.5＿契約者【データ】!R222="","","出席"))&amp;"'"</f>
        <v>''</v>
      </c>
      <c r="G226" s="75" t="str">
        <f>"'"&amp;IF(No.5＿契約者【データ】!R222="","",IF(No.5＿契約者【データ】!R222="郵送","",TEXT(No.5＿契約者【データ】!R222,"yyyy/mm/dd")))&amp;"'"</f>
        <v>''</v>
      </c>
      <c r="H226" s="75" t="str">
        <f>"'"&amp;IF(No.5＿契約者【データ】!S222="","",TEXT(No.5＿契約者【データ】!S222,"hh:mm"))&amp;"'"</f>
        <v>''</v>
      </c>
      <c r="I226" s="82" t="s">
        <v>494</v>
      </c>
      <c r="J226" s="82" t="s">
        <v>494</v>
      </c>
      <c r="K226" s="82" t="s">
        <v>494</v>
      </c>
      <c r="L226" s="82" t="s">
        <v>494</v>
      </c>
      <c r="M226" s="82" t="s">
        <v>494</v>
      </c>
      <c r="N226" s="82" t="s">
        <v>494</v>
      </c>
      <c r="O226" s="82" t="s">
        <v>494</v>
      </c>
      <c r="P226" s="82" t="s">
        <v>494</v>
      </c>
      <c r="Q226" s="82" t="s">
        <v>494</v>
      </c>
      <c r="R226" s="75" t="s">
        <v>497</v>
      </c>
      <c r="S226" s="42" t="s">
        <v>448</v>
      </c>
      <c r="T226" s="75" t="s">
        <v>497</v>
      </c>
      <c r="U226" s="74" t="s">
        <v>497</v>
      </c>
      <c r="V226" s="49" t="str">
        <f t="shared" si="17"/>
        <v>'COMMON'</v>
      </c>
      <c r="W226" s="69" t="s">
        <v>449</v>
      </c>
      <c r="X226" s="49" t="str">
        <f t="shared" si="18"/>
        <v>'COMMON'</v>
      </c>
      <c r="Y226" s="49" t="str">
        <f t="shared" si="18"/>
        <v>'COMMON'</v>
      </c>
      <c r="Z226" s="69" t="s">
        <v>449</v>
      </c>
      <c r="AA226" s="49" t="str">
        <f t="shared" si="19"/>
        <v>'COMMON'</v>
      </c>
      <c r="AB226" s="67"/>
      <c r="AD226" s="70" t="str">
        <f t="shared" si="20"/>
        <v/>
      </c>
      <c r="AE226" s="67"/>
      <c r="AF226" s="67"/>
      <c r="AG226" s="67"/>
    </row>
    <row r="227" spans="1:33" ht="18" customHeight="1">
      <c r="A227" s="67"/>
      <c r="B227" s="49">
        <f t="shared" si="16"/>
        <v>221</v>
      </c>
      <c r="C227" s="73" t="str">
        <f>"'"&amp;プロジェクトデータ!$C$4&amp;"'"</f>
        <v>'80001'</v>
      </c>
      <c r="D227" s="80" t="s">
        <v>491</v>
      </c>
      <c r="E227" s="42" t="str">
        <f>"'"&amp;No.5＿契約者【データ】!E223&amp;"'"</f>
        <v>''</v>
      </c>
      <c r="F227" s="81" t="str">
        <f>"'"&amp;IF(No.5＿契約者【データ】!R223="郵送","郵送",IF(No.5＿契約者【データ】!R223="","","出席"))&amp;"'"</f>
        <v>''</v>
      </c>
      <c r="G227" s="75" t="str">
        <f>"'"&amp;IF(No.5＿契約者【データ】!R223="","",IF(No.5＿契約者【データ】!R223="郵送","",TEXT(No.5＿契約者【データ】!R223,"yyyy/mm/dd")))&amp;"'"</f>
        <v>''</v>
      </c>
      <c r="H227" s="75" t="str">
        <f>"'"&amp;IF(No.5＿契約者【データ】!S223="","",TEXT(No.5＿契約者【データ】!S223,"hh:mm"))&amp;"'"</f>
        <v>''</v>
      </c>
      <c r="I227" s="82" t="s">
        <v>494</v>
      </c>
      <c r="J227" s="82" t="s">
        <v>494</v>
      </c>
      <c r="K227" s="82" t="s">
        <v>494</v>
      </c>
      <c r="L227" s="82" t="s">
        <v>494</v>
      </c>
      <c r="M227" s="82" t="s">
        <v>494</v>
      </c>
      <c r="N227" s="82" t="s">
        <v>494</v>
      </c>
      <c r="O227" s="82" t="s">
        <v>494</v>
      </c>
      <c r="P227" s="82" t="s">
        <v>494</v>
      </c>
      <c r="Q227" s="82" t="s">
        <v>494</v>
      </c>
      <c r="R227" s="75" t="s">
        <v>497</v>
      </c>
      <c r="S227" s="42" t="s">
        <v>448</v>
      </c>
      <c r="T227" s="75" t="s">
        <v>497</v>
      </c>
      <c r="U227" s="74" t="s">
        <v>497</v>
      </c>
      <c r="V227" s="49" t="str">
        <f t="shared" si="17"/>
        <v>'COMMON'</v>
      </c>
      <c r="W227" s="69" t="s">
        <v>449</v>
      </c>
      <c r="X227" s="49" t="str">
        <f t="shared" si="18"/>
        <v>'COMMON'</v>
      </c>
      <c r="Y227" s="49" t="str">
        <f t="shared" si="18"/>
        <v>'COMMON'</v>
      </c>
      <c r="Z227" s="69" t="s">
        <v>449</v>
      </c>
      <c r="AA227" s="49" t="str">
        <f t="shared" si="19"/>
        <v>'COMMON'</v>
      </c>
      <c r="AB227" s="67"/>
      <c r="AD227" s="70" t="str">
        <f t="shared" si="20"/>
        <v/>
      </c>
      <c r="AE227" s="67"/>
      <c r="AF227" s="67"/>
      <c r="AG227" s="67"/>
    </row>
    <row r="228" spans="1:33" ht="18" customHeight="1">
      <c r="A228" s="67"/>
      <c r="B228" s="49">
        <f t="shared" si="16"/>
        <v>222</v>
      </c>
      <c r="C228" s="73" t="str">
        <f>"'"&amp;プロジェクトデータ!$C$4&amp;"'"</f>
        <v>'80001'</v>
      </c>
      <c r="D228" s="80" t="s">
        <v>491</v>
      </c>
      <c r="E228" s="42" t="str">
        <f>"'"&amp;No.5＿契約者【データ】!E224&amp;"'"</f>
        <v>''</v>
      </c>
      <c r="F228" s="81" t="str">
        <f>"'"&amp;IF(No.5＿契約者【データ】!R224="郵送","郵送",IF(No.5＿契約者【データ】!R224="","","出席"))&amp;"'"</f>
        <v>''</v>
      </c>
      <c r="G228" s="75" t="str">
        <f>"'"&amp;IF(No.5＿契約者【データ】!R224="","",IF(No.5＿契約者【データ】!R224="郵送","",TEXT(No.5＿契約者【データ】!R224,"yyyy/mm/dd")))&amp;"'"</f>
        <v>''</v>
      </c>
      <c r="H228" s="75" t="str">
        <f>"'"&amp;IF(No.5＿契約者【データ】!S224="","",TEXT(No.5＿契約者【データ】!S224,"hh:mm"))&amp;"'"</f>
        <v>''</v>
      </c>
      <c r="I228" s="82" t="s">
        <v>494</v>
      </c>
      <c r="J228" s="82" t="s">
        <v>494</v>
      </c>
      <c r="K228" s="82" t="s">
        <v>494</v>
      </c>
      <c r="L228" s="82" t="s">
        <v>494</v>
      </c>
      <c r="M228" s="82" t="s">
        <v>494</v>
      </c>
      <c r="N228" s="82" t="s">
        <v>494</v>
      </c>
      <c r="O228" s="82" t="s">
        <v>494</v>
      </c>
      <c r="P228" s="82" t="s">
        <v>494</v>
      </c>
      <c r="Q228" s="82" t="s">
        <v>494</v>
      </c>
      <c r="R228" s="75" t="s">
        <v>497</v>
      </c>
      <c r="S228" s="42" t="s">
        <v>448</v>
      </c>
      <c r="T228" s="75" t="s">
        <v>497</v>
      </c>
      <c r="U228" s="74" t="s">
        <v>497</v>
      </c>
      <c r="V228" s="49" t="str">
        <f t="shared" si="17"/>
        <v>'COMMON'</v>
      </c>
      <c r="W228" s="69" t="s">
        <v>449</v>
      </c>
      <c r="X228" s="49" t="str">
        <f t="shared" si="18"/>
        <v>'COMMON'</v>
      </c>
      <c r="Y228" s="49" t="str">
        <f t="shared" si="18"/>
        <v>'COMMON'</v>
      </c>
      <c r="Z228" s="69" t="s">
        <v>449</v>
      </c>
      <c r="AA228" s="49" t="str">
        <f t="shared" si="19"/>
        <v>'COMMON'</v>
      </c>
      <c r="AB228" s="67"/>
      <c r="AD228" s="70" t="str">
        <f t="shared" si="20"/>
        <v/>
      </c>
      <c r="AE228" s="67"/>
      <c r="AF228" s="67"/>
      <c r="AG228" s="67"/>
    </row>
    <row r="229" spans="1:33" ht="18" customHeight="1">
      <c r="A229" s="67"/>
      <c r="B229" s="49">
        <f t="shared" si="16"/>
        <v>223</v>
      </c>
      <c r="C229" s="73" t="str">
        <f>"'"&amp;プロジェクトデータ!$C$4&amp;"'"</f>
        <v>'80001'</v>
      </c>
      <c r="D229" s="80" t="s">
        <v>491</v>
      </c>
      <c r="E229" s="42" t="str">
        <f>"'"&amp;No.5＿契約者【データ】!E225&amp;"'"</f>
        <v>''</v>
      </c>
      <c r="F229" s="81" t="str">
        <f>"'"&amp;IF(No.5＿契約者【データ】!R225="郵送","郵送",IF(No.5＿契約者【データ】!R225="","","出席"))&amp;"'"</f>
        <v>''</v>
      </c>
      <c r="G229" s="75" t="str">
        <f>"'"&amp;IF(No.5＿契約者【データ】!R225="","",IF(No.5＿契約者【データ】!R225="郵送","",TEXT(No.5＿契約者【データ】!R225,"yyyy/mm/dd")))&amp;"'"</f>
        <v>''</v>
      </c>
      <c r="H229" s="75" t="str">
        <f>"'"&amp;IF(No.5＿契約者【データ】!S225="","",TEXT(No.5＿契約者【データ】!S225,"hh:mm"))&amp;"'"</f>
        <v>''</v>
      </c>
      <c r="I229" s="82" t="s">
        <v>494</v>
      </c>
      <c r="J229" s="82" t="s">
        <v>494</v>
      </c>
      <c r="K229" s="82" t="s">
        <v>494</v>
      </c>
      <c r="L229" s="82" t="s">
        <v>494</v>
      </c>
      <c r="M229" s="82" t="s">
        <v>494</v>
      </c>
      <c r="N229" s="82" t="s">
        <v>494</v>
      </c>
      <c r="O229" s="82" t="s">
        <v>494</v>
      </c>
      <c r="P229" s="82" t="s">
        <v>494</v>
      </c>
      <c r="Q229" s="82" t="s">
        <v>494</v>
      </c>
      <c r="R229" s="75" t="s">
        <v>497</v>
      </c>
      <c r="S229" s="42" t="s">
        <v>448</v>
      </c>
      <c r="T229" s="75" t="s">
        <v>497</v>
      </c>
      <c r="U229" s="74" t="s">
        <v>497</v>
      </c>
      <c r="V229" s="49" t="str">
        <f t="shared" si="17"/>
        <v>'COMMON'</v>
      </c>
      <c r="W229" s="69" t="s">
        <v>449</v>
      </c>
      <c r="X229" s="49" t="str">
        <f t="shared" si="18"/>
        <v>'COMMON'</v>
      </c>
      <c r="Y229" s="49" t="str">
        <f t="shared" si="18"/>
        <v>'COMMON'</v>
      </c>
      <c r="Z229" s="69" t="s">
        <v>449</v>
      </c>
      <c r="AA229" s="49" t="str">
        <f t="shared" si="19"/>
        <v>'COMMON'</v>
      </c>
      <c r="AB229" s="67"/>
      <c r="AD229" s="70" t="str">
        <f t="shared" si="20"/>
        <v/>
      </c>
      <c r="AE229" s="67"/>
      <c r="AF229" s="67"/>
      <c r="AG229" s="67"/>
    </row>
    <row r="230" spans="1:33" ht="18" customHeight="1">
      <c r="A230" s="67"/>
      <c r="B230" s="49">
        <f t="shared" si="16"/>
        <v>224</v>
      </c>
      <c r="C230" s="73" t="str">
        <f>"'"&amp;プロジェクトデータ!$C$4&amp;"'"</f>
        <v>'80001'</v>
      </c>
      <c r="D230" s="80" t="s">
        <v>491</v>
      </c>
      <c r="E230" s="42" t="str">
        <f>"'"&amp;No.5＿契約者【データ】!E226&amp;"'"</f>
        <v>''</v>
      </c>
      <c r="F230" s="81" t="str">
        <f>"'"&amp;IF(No.5＿契約者【データ】!R226="郵送","郵送",IF(No.5＿契約者【データ】!R226="","","出席"))&amp;"'"</f>
        <v>''</v>
      </c>
      <c r="G230" s="75" t="str">
        <f>"'"&amp;IF(No.5＿契約者【データ】!R226="","",IF(No.5＿契約者【データ】!R226="郵送","",TEXT(No.5＿契約者【データ】!R226,"yyyy/mm/dd")))&amp;"'"</f>
        <v>''</v>
      </c>
      <c r="H230" s="75" t="str">
        <f>"'"&amp;IF(No.5＿契約者【データ】!S226="","",TEXT(No.5＿契約者【データ】!S226,"hh:mm"))&amp;"'"</f>
        <v>''</v>
      </c>
      <c r="I230" s="82" t="s">
        <v>494</v>
      </c>
      <c r="J230" s="82" t="s">
        <v>494</v>
      </c>
      <c r="K230" s="82" t="s">
        <v>494</v>
      </c>
      <c r="L230" s="82" t="s">
        <v>494</v>
      </c>
      <c r="M230" s="82" t="s">
        <v>494</v>
      </c>
      <c r="N230" s="82" t="s">
        <v>494</v>
      </c>
      <c r="O230" s="82" t="s">
        <v>494</v>
      </c>
      <c r="P230" s="82" t="s">
        <v>494</v>
      </c>
      <c r="Q230" s="82" t="s">
        <v>494</v>
      </c>
      <c r="R230" s="75" t="s">
        <v>497</v>
      </c>
      <c r="S230" s="42" t="s">
        <v>448</v>
      </c>
      <c r="T230" s="75" t="s">
        <v>497</v>
      </c>
      <c r="U230" s="74" t="s">
        <v>497</v>
      </c>
      <c r="V230" s="49" t="str">
        <f t="shared" si="17"/>
        <v>'COMMON'</v>
      </c>
      <c r="W230" s="69" t="s">
        <v>449</v>
      </c>
      <c r="X230" s="49" t="str">
        <f t="shared" si="18"/>
        <v>'COMMON'</v>
      </c>
      <c r="Y230" s="49" t="str">
        <f t="shared" si="18"/>
        <v>'COMMON'</v>
      </c>
      <c r="Z230" s="69" t="s">
        <v>449</v>
      </c>
      <c r="AA230" s="49" t="str">
        <f t="shared" si="19"/>
        <v>'COMMON'</v>
      </c>
      <c r="AB230" s="67"/>
      <c r="AD230" s="70" t="str">
        <f t="shared" si="20"/>
        <v/>
      </c>
      <c r="AE230" s="67"/>
      <c r="AF230" s="67"/>
      <c r="AG230" s="67"/>
    </row>
    <row r="231" spans="1:33" ht="18" customHeight="1">
      <c r="A231" s="67"/>
      <c r="B231" s="49">
        <f t="shared" si="16"/>
        <v>225</v>
      </c>
      <c r="C231" s="73" t="str">
        <f>"'"&amp;プロジェクトデータ!$C$4&amp;"'"</f>
        <v>'80001'</v>
      </c>
      <c r="D231" s="80" t="s">
        <v>491</v>
      </c>
      <c r="E231" s="42" t="str">
        <f>"'"&amp;No.5＿契約者【データ】!E227&amp;"'"</f>
        <v>''</v>
      </c>
      <c r="F231" s="81" t="str">
        <f>"'"&amp;IF(No.5＿契約者【データ】!R227="郵送","郵送",IF(No.5＿契約者【データ】!R227="","","出席"))&amp;"'"</f>
        <v>''</v>
      </c>
      <c r="G231" s="75" t="str">
        <f>"'"&amp;IF(No.5＿契約者【データ】!R227="","",IF(No.5＿契約者【データ】!R227="郵送","",TEXT(No.5＿契約者【データ】!R227,"yyyy/mm/dd")))&amp;"'"</f>
        <v>''</v>
      </c>
      <c r="H231" s="75" t="str">
        <f>"'"&amp;IF(No.5＿契約者【データ】!S227="","",TEXT(No.5＿契約者【データ】!S227,"hh:mm"))&amp;"'"</f>
        <v>''</v>
      </c>
      <c r="I231" s="82" t="s">
        <v>494</v>
      </c>
      <c r="J231" s="82" t="s">
        <v>494</v>
      </c>
      <c r="K231" s="82" t="s">
        <v>494</v>
      </c>
      <c r="L231" s="82" t="s">
        <v>494</v>
      </c>
      <c r="M231" s="82" t="s">
        <v>494</v>
      </c>
      <c r="N231" s="82" t="s">
        <v>494</v>
      </c>
      <c r="O231" s="82" t="s">
        <v>494</v>
      </c>
      <c r="P231" s="82" t="s">
        <v>494</v>
      </c>
      <c r="Q231" s="82" t="s">
        <v>494</v>
      </c>
      <c r="R231" s="75" t="s">
        <v>497</v>
      </c>
      <c r="S231" s="42" t="s">
        <v>448</v>
      </c>
      <c r="T231" s="75" t="s">
        <v>497</v>
      </c>
      <c r="U231" s="74" t="s">
        <v>497</v>
      </c>
      <c r="V231" s="49" t="str">
        <f t="shared" si="17"/>
        <v>'COMMON'</v>
      </c>
      <c r="W231" s="69" t="s">
        <v>449</v>
      </c>
      <c r="X231" s="49" t="str">
        <f t="shared" si="18"/>
        <v>'COMMON'</v>
      </c>
      <c r="Y231" s="49" t="str">
        <f t="shared" si="18"/>
        <v>'COMMON'</v>
      </c>
      <c r="Z231" s="69" t="s">
        <v>449</v>
      </c>
      <c r="AA231" s="49" t="str">
        <f t="shared" si="19"/>
        <v>'COMMON'</v>
      </c>
      <c r="AB231" s="67"/>
      <c r="AD231" s="70" t="str">
        <f t="shared" si="20"/>
        <v/>
      </c>
      <c r="AE231" s="67"/>
      <c r="AF231" s="67"/>
      <c r="AG231" s="67"/>
    </row>
    <row r="232" spans="1:33" ht="18" customHeight="1">
      <c r="A232" s="67"/>
      <c r="B232" s="49">
        <f t="shared" si="16"/>
        <v>226</v>
      </c>
      <c r="C232" s="73" t="str">
        <f>"'"&amp;プロジェクトデータ!$C$4&amp;"'"</f>
        <v>'80001'</v>
      </c>
      <c r="D232" s="80" t="s">
        <v>491</v>
      </c>
      <c r="E232" s="42" t="str">
        <f>"'"&amp;No.5＿契約者【データ】!E228&amp;"'"</f>
        <v>''</v>
      </c>
      <c r="F232" s="81" t="str">
        <f>"'"&amp;IF(No.5＿契約者【データ】!R228="郵送","郵送",IF(No.5＿契約者【データ】!R228="","","出席"))&amp;"'"</f>
        <v>''</v>
      </c>
      <c r="G232" s="75" t="str">
        <f>"'"&amp;IF(No.5＿契約者【データ】!R228="","",IF(No.5＿契約者【データ】!R228="郵送","",TEXT(No.5＿契約者【データ】!R228,"yyyy/mm/dd")))&amp;"'"</f>
        <v>''</v>
      </c>
      <c r="H232" s="75" t="str">
        <f>"'"&amp;IF(No.5＿契約者【データ】!S228="","",TEXT(No.5＿契約者【データ】!S228,"hh:mm"))&amp;"'"</f>
        <v>''</v>
      </c>
      <c r="I232" s="82" t="s">
        <v>494</v>
      </c>
      <c r="J232" s="82" t="s">
        <v>494</v>
      </c>
      <c r="K232" s="82" t="s">
        <v>494</v>
      </c>
      <c r="L232" s="82" t="s">
        <v>494</v>
      </c>
      <c r="M232" s="82" t="s">
        <v>494</v>
      </c>
      <c r="N232" s="82" t="s">
        <v>494</v>
      </c>
      <c r="O232" s="82" t="s">
        <v>494</v>
      </c>
      <c r="P232" s="82" t="s">
        <v>494</v>
      </c>
      <c r="Q232" s="82" t="s">
        <v>494</v>
      </c>
      <c r="R232" s="75" t="s">
        <v>497</v>
      </c>
      <c r="S232" s="42" t="s">
        <v>448</v>
      </c>
      <c r="T232" s="75" t="s">
        <v>497</v>
      </c>
      <c r="U232" s="74" t="s">
        <v>497</v>
      </c>
      <c r="V232" s="49" t="str">
        <f t="shared" si="17"/>
        <v>'COMMON'</v>
      </c>
      <c r="W232" s="69" t="s">
        <v>449</v>
      </c>
      <c r="X232" s="49" t="str">
        <f t="shared" si="18"/>
        <v>'COMMON'</v>
      </c>
      <c r="Y232" s="49" t="str">
        <f t="shared" si="18"/>
        <v>'COMMON'</v>
      </c>
      <c r="Z232" s="69" t="s">
        <v>449</v>
      </c>
      <c r="AA232" s="49" t="str">
        <f t="shared" si="19"/>
        <v>'COMMON'</v>
      </c>
      <c r="AB232" s="67"/>
      <c r="AD232" s="70" t="str">
        <f t="shared" si="20"/>
        <v/>
      </c>
      <c r="AE232" s="67"/>
      <c r="AF232" s="67"/>
      <c r="AG232" s="67"/>
    </row>
    <row r="233" spans="1:33" ht="18" customHeight="1">
      <c r="A233" s="67"/>
      <c r="B233" s="49">
        <f t="shared" si="16"/>
        <v>227</v>
      </c>
      <c r="C233" s="73" t="str">
        <f>"'"&amp;プロジェクトデータ!$C$4&amp;"'"</f>
        <v>'80001'</v>
      </c>
      <c r="D233" s="80" t="s">
        <v>491</v>
      </c>
      <c r="E233" s="42" t="str">
        <f>"'"&amp;No.5＿契約者【データ】!E229&amp;"'"</f>
        <v>''</v>
      </c>
      <c r="F233" s="81" t="str">
        <f>"'"&amp;IF(No.5＿契約者【データ】!R229="郵送","郵送",IF(No.5＿契約者【データ】!R229="","","出席"))&amp;"'"</f>
        <v>''</v>
      </c>
      <c r="G233" s="75" t="str">
        <f>"'"&amp;IF(No.5＿契約者【データ】!R229="","",IF(No.5＿契約者【データ】!R229="郵送","",TEXT(No.5＿契約者【データ】!R229,"yyyy/mm/dd")))&amp;"'"</f>
        <v>''</v>
      </c>
      <c r="H233" s="75" t="str">
        <f>"'"&amp;IF(No.5＿契約者【データ】!S229="","",TEXT(No.5＿契約者【データ】!S229,"hh:mm"))&amp;"'"</f>
        <v>''</v>
      </c>
      <c r="I233" s="82" t="s">
        <v>494</v>
      </c>
      <c r="J233" s="82" t="s">
        <v>494</v>
      </c>
      <c r="K233" s="82" t="s">
        <v>494</v>
      </c>
      <c r="L233" s="82" t="s">
        <v>494</v>
      </c>
      <c r="M233" s="82" t="s">
        <v>494</v>
      </c>
      <c r="N233" s="82" t="s">
        <v>494</v>
      </c>
      <c r="O233" s="82" t="s">
        <v>494</v>
      </c>
      <c r="P233" s="82" t="s">
        <v>494</v>
      </c>
      <c r="Q233" s="82" t="s">
        <v>494</v>
      </c>
      <c r="R233" s="75" t="s">
        <v>497</v>
      </c>
      <c r="S233" s="42" t="s">
        <v>448</v>
      </c>
      <c r="T233" s="75" t="s">
        <v>497</v>
      </c>
      <c r="U233" s="74" t="s">
        <v>497</v>
      </c>
      <c r="V233" s="49" t="str">
        <f t="shared" si="17"/>
        <v>'COMMON'</v>
      </c>
      <c r="W233" s="69" t="s">
        <v>449</v>
      </c>
      <c r="X233" s="49" t="str">
        <f t="shared" si="18"/>
        <v>'COMMON'</v>
      </c>
      <c r="Y233" s="49" t="str">
        <f t="shared" si="18"/>
        <v>'COMMON'</v>
      </c>
      <c r="Z233" s="69" t="s">
        <v>449</v>
      </c>
      <c r="AA233" s="49" t="str">
        <f t="shared" si="19"/>
        <v>'COMMON'</v>
      </c>
      <c r="AB233" s="67"/>
      <c r="AD233" s="70" t="str">
        <f t="shared" si="20"/>
        <v/>
      </c>
      <c r="AE233" s="67"/>
      <c r="AF233" s="67"/>
      <c r="AG233" s="67"/>
    </row>
    <row r="234" spans="1:33" ht="18" customHeight="1">
      <c r="A234" s="67"/>
      <c r="B234" s="49">
        <f t="shared" si="16"/>
        <v>228</v>
      </c>
      <c r="C234" s="73" t="str">
        <f>"'"&amp;プロジェクトデータ!$C$4&amp;"'"</f>
        <v>'80001'</v>
      </c>
      <c r="D234" s="80" t="s">
        <v>491</v>
      </c>
      <c r="E234" s="42" t="str">
        <f>"'"&amp;No.5＿契約者【データ】!E230&amp;"'"</f>
        <v>''</v>
      </c>
      <c r="F234" s="81" t="str">
        <f>"'"&amp;IF(No.5＿契約者【データ】!R230="郵送","郵送",IF(No.5＿契約者【データ】!R230="","","出席"))&amp;"'"</f>
        <v>''</v>
      </c>
      <c r="G234" s="75" t="str">
        <f>"'"&amp;IF(No.5＿契約者【データ】!R230="","",IF(No.5＿契約者【データ】!R230="郵送","",TEXT(No.5＿契約者【データ】!R230,"yyyy/mm/dd")))&amp;"'"</f>
        <v>''</v>
      </c>
      <c r="H234" s="75" t="str">
        <f>"'"&amp;IF(No.5＿契約者【データ】!S230="","",TEXT(No.5＿契約者【データ】!S230,"hh:mm"))&amp;"'"</f>
        <v>''</v>
      </c>
      <c r="I234" s="82" t="s">
        <v>494</v>
      </c>
      <c r="J234" s="82" t="s">
        <v>494</v>
      </c>
      <c r="K234" s="82" t="s">
        <v>494</v>
      </c>
      <c r="L234" s="82" t="s">
        <v>494</v>
      </c>
      <c r="M234" s="82" t="s">
        <v>494</v>
      </c>
      <c r="N234" s="82" t="s">
        <v>494</v>
      </c>
      <c r="O234" s="82" t="s">
        <v>494</v>
      </c>
      <c r="P234" s="82" t="s">
        <v>494</v>
      </c>
      <c r="Q234" s="82" t="s">
        <v>494</v>
      </c>
      <c r="R234" s="75" t="s">
        <v>497</v>
      </c>
      <c r="S234" s="42" t="s">
        <v>448</v>
      </c>
      <c r="T234" s="75" t="s">
        <v>497</v>
      </c>
      <c r="U234" s="74" t="s">
        <v>497</v>
      </c>
      <c r="V234" s="49" t="str">
        <f t="shared" si="17"/>
        <v>'COMMON'</v>
      </c>
      <c r="W234" s="69" t="s">
        <v>449</v>
      </c>
      <c r="X234" s="49" t="str">
        <f t="shared" si="18"/>
        <v>'COMMON'</v>
      </c>
      <c r="Y234" s="49" t="str">
        <f t="shared" si="18"/>
        <v>'COMMON'</v>
      </c>
      <c r="Z234" s="69" t="s">
        <v>449</v>
      </c>
      <c r="AA234" s="49" t="str">
        <f t="shared" si="19"/>
        <v>'COMMON'</v>
      </c>
      <c r="AB234" s="67"/>
      <c r="AD234" s="70" t="str">
        <f t="shared" si="20"/>
        <v/>
      </c>
      <c r="AE234" s="67"/>
      <c r="AF234" s="67"/>
      <c r="AG234" s="67"/>
    </row>
    <row r="235" spans="1:33" ht="18" customHeight="1">
      <c r="A235" s="67"/>
      <c r="B235" s="49">
        <f t="shared" si="16"/>
        <v>229</v>
      </c>
      <c r="C235" s="73" t="str">
        <f>"'"&amp;プロジェクトデータ!$C$4&amp;"'"</f>
        <v>'80001'</v>
      </c>
      <c r="D235" s="80" t="s">
        <v>491</v>
      </c>
      <c r="E235" s="42" t="str">
        <f>"'"&amp;No.5＿契約者【データ】!E231&amp;"'"</f>
        <v>''</v>
      </c>
      <c r="F235" s="81" t="str">
        <f>"'"&amp;IF(No.5＿契約者【データ】!R231="郵送","郵送",IF(No.5＿契約者【データ】!R231="","","出席"))&amp;"'"</f>
        <v>''</v>
      </c>
      <c r="G235" s="75" t="str">
        <f>"'"&amp;IF(No.5＿契約者【データ】!R231="","",IF(No.5＿契約者【データ】!R231="郵送","",TEXT(No.5＿契約者【データ】!R231,"yyyy/mm/dd")))&amp;"'"</f>
        <v>''</v>
      </c>
      <c r="H235" s="75" t="str">
        <f>"'"&amp;IF(No.5＿契約者【データ】!S231="","",TEXT(No.5＿契約者【データ】!S231,"hh:mm"))&amp;"'"</f>
        <v>''</v>
      </c>
      <c r="I235" s="82" t="s">
        <v>494</v>
      </c>
      <c r="J235" s="82" t="s">
        <v>494</v>
      </c>
      <c r="K235" s="82" t="s">
        <v>494</v>
      </c>
      <c r="L235" s="82" t="s">
        <v>494</v>
      </c>
      <c r="M235" s="82" t="s">
        <v>494</v>
      </c>
      <c r="N235" s="82" t="s">
        <v>494</v>
      </c>
      <c r="O235" s="82" t="s">
        <v>494</v>
      </c>
      <c r="P235" s="82" t="s">
        <v>494</v>
      </c>
      <c r="Q235" s="82" t="s">
        <v>494</v>
      </c>
      <c r="R235" s="75" t="s">
        <v>497</v>
      </c>
      <c r="S235" s="42" t="s">
        <v>448</v>
      </c>
      <c r="T235" s="75" t="s">
        <v>497</v>
      </c>
      <c r="U235" s="74" t="s">
        <v>497</v>
      </c>
      <c r="V235" s="49" t="str">
        <f t="shared" si="17"/>
        <v>'COMMON'</v>
      </c>
      <c r="W235" s="69" t="s">
        <v>449</v>
      </c>
      <c r="X235" s="49" t="str">
        <f t="shared" si="18"/>
        <v>'COMMON'</v>
      </c>
      <c r="Y235" s="49" t="str">
        <f t="shared" si="18"/>
        <v>'COMMON'</v>
      </c>
      <c r="Z235" s="69" t="s">
        <v>449</v>
      </c>
      <c r="AA235" s="49" t="str">
        <f t="shared" si="19"/>
        <v>'COMMON'</v>
      </c>
      <c r="AB235" s="67"/>
      <c r="AD235" s="70" t="str">
        <f t="shared" si="20"/>
        <v/>
      </c>
      <c r="AE235" s="67"/>
      <c r="AF235" s="67"/>
      <c r="AG235" s="67"/>
    </row>
    <row r="236" spans="1:33" ht="18" customHeight="1">
      <c r="A236" s="67"/>
      <c r="B236" s="49">
        <f t="shared" si="16"/>
        <v>230</v>
      </c>
      <c r="C236" s="73" t="str">
        <f>"'"&amp;プロジェクトデータ!$C$4&amp;"'"</f>
        <v>'80001'</v>
      </c>
      <c r="D236" s="80" t="s">
        <v>491</v>
      </c>
      <c r="E236" s="42" t="str">
        <f>"'"&amp;No.5＿契約者【データ】!E232&amp;"'"</f>
        <v>''</v>
      </c>
      <c r="F236" s="81" t="str">
        <f>"'"&amp;IF(No.5＿契約者【データ】!R232="郵送","郵送",IF(No.5＿契約者【データ】!R232="","","出席"))&amp;"'"</f>
        <v>''</v>
      </c>
      <c r="G236" s="75" t="str">
        <f>"'"&amp;IF(No.5＿契約者【データ】!R232="","",IF(No.5＿契約者【データ】!R232="郵送","",TEXT(No.5＿契約者【データ】!R232,"yyyy/mm/dd")))&amp;"'"</f>
        <v>''</v>
      </c>
      <c r="H236" s="75" t="str">
        <f>"'"&amp;IF(No.5＿契約者【データ】!S232="","",TEXT(No.5＿契約者【データ】!S232,"hh:mm"))&amp;"'"</f>
        <v>''</v>
      </c>
      <c r="I236" s="82" t="s">
        <v>494</v>
      </c>
      <c r="J236" s="82" t="s">
        <v>494</v>
      </c>
      <c r="K236" s="82" t="s">
        <v>494</v>
      </c>
      <c r="L236" s="82" t="s">
        <v>494</v>
      </c>
      <c r="M236" s="82" t="s">
        <v>494</v>
      </c>
      <c r="N236" s="82" t="s">
        <v>494</v>
      </c>
      <c r="O236" s="82" t="s">
        <v>494</v>
      </c>
      <c r="P236" s="82" t="s">
        <v>494</v>
      </c>
      <c r="Q236" s="82" t="s">
        <v>494</v>
      </c>
      <c r="R236" s="75" t="s">
        <v>497</v>
      </c>
      <c r="S236" s="42" t="s">
        <v>448</v>
      </c>
      <c r="T236" s="75" t="s">
        <v>497</v>
      </c>
      <c r="U236" s="74" t="s">
        <v>497</v>
      </c>
      <c r="V236" s="49" t="str">
        <f t="shared" si="17"/>
        <v>'COMMON'</v>
      </c>
      <c r="W236" s="69" t="s">
        <v>449</v>
      </c>
      <c r="X236" s="49" t="str">
        <f t="shared" si="18"/>
        <v>'COMMON'</v>
      </c>
      <c r="Y236" s="49" t="str">
        <f t="shared" si="18"/>
        <v>'COMMON'</v>
      </c>
      <c r="Z236" s="69" t="s">
        <v>449</v>
      </c>
      <c r="AA236" s="49" t="str">
        <f t="shared" si="19"/>
        <v>'COMMON'</v>
      </c>
      <c r="AB236" s="67"/>
      <c r="AD236" s="70" t="str">
        <f t="shared" si="20"/>
        <v/>
      </c>
      <c r="AE236" s="67"/>
      <c r="AF236" s="67"/>
      <c r="AG236" s="67"/>
    </row>
    <row r="237" spans="1:33" ht="18" customHeight="1">
      <c r="A237" s="67"/>
      <c r="B237" s="49">
        <f t="shared" si="16"/>
        <v>231</v>
      </c>
      <c r="C237" s="73" t="str">
        <f>"'"&amp;プロジェクトデータ!$C$4&amp;"'"</f>
        <v>'80001'</v>
      </c>
      <c r="D237" s="80" t="s">
        <v>491</v>
      </c>
      <c r="E237" s="42" t="str">
        <f>"'"&amp;No.5＿契約者【データ】!E233&amp;"'"</f>
        <v>''</v>
      </c>
      <c r="F237" s="81" t="str">
        <f>"'"&amp;IF(No.5＿契約者【データ】!R233="郵送","郵送",IF(No.5＿契約者【データ】!R233="","","出席"))&amp;"'"</f>
        <v>''</v>
      </c>
      <c r="G237" s="75" t="str">
        <f>"'"&amp;IF(No.5＿契約者【データ】!R233="","",IF(No.5＿契約者【データ】!R233="郵送","",TEXT(No.5＿契約者【データ】!R233,"yyyy/mm/dd")))&amp;"'"</f>
        <v>''</v>
      </c>
      <c r="H237" s="75" t="str">
        <f>"'"&amp;IF(No.5＿契約者【データ】!S233="","",TEXT(No.5＿契約者【データ】!S233,"hh:mm"))&amp;"'"</f>
        <v>''</v>
      </c>
      <c r="I237" s="82" t="s">
        <v>494</v>
      </c>
      <c r="J237" s="82" t="s">
        <v>494</v>
      </c>
      <c r="K237" s="82" t="s">
        <v>494</v>
      </c>
      <c r="L237" s="82" t="s">
        <v>494</v>
      </c>
      <c r="M237" s="82" t="s">
        <v>494</v>
      </c>
      <c r="N237" s="82" t="s">
        <v>494</v>
      </c>
      <c r="O237" s="82" t="s">
        <v>494</v>
      </c>
      <c r="P237" s="82" t="s">
        <v>494</v>
      </c>
      <c r="Q237" s="82" t="s">
        <v>494</v>
      </c>
      <c r="R237" s="75" t="s">
        <v>497</v>
      </c>
      <c r="S237" s="42" t="s">
        <v>448</v>
      </c>
      <c r="T237" s="75" t="s">
        <v>497</v>
      </c>
      <c r="U237" s="74" t="s">
        <v>497</v>
      </c>
      <c r="V237" s="49" t="str">
        <f t="shared" si="17"/>
        <v>'COMMON'</v>
      </c>
      <c r="W237" s="69" t="s">
        <v>449</v>
      </c>
      <c r="X237" s="49" t="str">
        <f t="shared" si="18"/>
        <v>'COMMON'</v>
      </c>
      <c r="Y237" s="49" t="str">
        <f t="shared" si="18"/>
        <v>'COMMON'</v>
      </c>
      <c r="Z237" s="69" t="s">
        <v>449</v>
      </c>
      <c r="AA237" s="49" t="str">
        <f t="shared" si="19"/>
        <v>'COMMON'</v>
      </c>
      <c r="AB237" s="67"/>
      <c r="AD237" s="70" t="str">
        <f t="shared" si="20"/>
        <v/>
      </c>
      <c r="AE237" s="67"/>
      <c r="AF237" s="67"/>
      <c r="AG237" s="67"/>
    </row>
    <row r="238" spans="1:33" ht="18" customHeight="1">
      <c r="A238" s="67"/>
      <c r="B238" s="49">
        <f t="shared" si="16"/>
        <v>232</v>
      </c>
      <c r="C238" s="73" t="str">
        <f>"'"&amp;プロジェクトデータ!$C$4&amp;"'"</f>
        <v>'80001'</v>
      </c>
      <c r="D238" s="80" t="s">
        <v>491</v>
      </c>
      <c r="E238" s="42" t="str">
        <f>"'"&amp;No.5＿契約者【データ】!E234&amp;"'"</f>
        <v>''</v>
      </c>
      <c r="F238" s="81" t="str">
        <f>"'"&amp;IF(No.5＿契約者【データ】!R234="郵送","郵送",IF(No.5＿契約者【データ】!R234="","","出席"))&amp;"'"</f>
        <v>''</v>
      </c>
      <c r="G238" s="75" t="str">
        <f>"'"&amp;IF(No.5＿契約者【データ】!R234="","",IF(No.5＿契約者【データ】!R234="郵送","",TEXT(No.5＿契約者【データ】!R234,"yyyy/mm/dd")))&amp;"'"</f>
        <v>''</v>
      </c>
      <c r="H238" s="75" t="str">
        <f>"'"&amp;IF(No.5＿契約者【データ】!S234="","",TEXT(No.5＿契約者【データ】!S234,"hh:mm"))&amp;"'"</f>
        <v>''</v>
      </c>
      <c r="I238" s="82" t="s">
        <v>494</v>
      </c>
      <c r="J238" s="82" t="s">
        <v>494</v>
      </c>
      <c r="K238" s="82" t="s">
        <v>494</v>
      </c>
      <c r="L238" s="82" t="s">
        <v>494</v>
      </c>
      <c r="M238" s="82" t="s">
        <v>494</v>
      </c>
      <c r="N238" s="82" t="s">
        <v>494</v>
      </c>
      <c r="O238" s="82" t="s">
        <v>494</v>
      </c>
      <c r="P238" s="82" t="s">
        <v>494</v>
      </c>
      <c r="Q238" s="82" t="s">
        <v>494</v>
      </c>
      <c r="R238" s="75" t="s">
        <v>497</v>
      </c>
      <c r="S238" s="42" t="s">
        <v>448</v>
      </c>
      <c r="T238" s="75" t="s">
        <v>497</v>
      </c>
      <c r="U238" s="74" t="s">
        <v>497</v>
      </c>
      <c r="V238" s="49" t="str">
        <f t="shared" si="17"/>
        <v>'COMMON'</v>
      </c>
      <c r="W238" s="69" t="s">
        <v>449</v>
      </c>
      <c r="X238" s="49" t="str">
        <f t="shared" si="18"/>
        <v>'COMMON'</v>
      </c>
      <c r="Y238" s="49" t="str">
        <f t="shared" si="18"/>
        <v>'COMMON'</v>
      </c>
      <c r="Z238" s="69" t="s">
        <v>449</v>
      </c>
      <c r="AA238" s="49" t="str">
        <f t="shared" si="19"/>
        <v>'COMMON'</v>
      </c>
      <c r="AB238" s="67"/>
      <c r="AD238" s="70" t="str">
        <f t="shared" si="20"/>
        <v/>
      </c>
      <c r="AE238" s="67"/>
      <c r="AF238" s="67"/>
      <c r="AG238" s="67"/>
    </row>
    <row r="239" spans="1:33" ht="18" customHeight="1">
      <c r="A239" s="67"/>
      <c r="B239" s="49">
        <f t="shared" si="16"/>
        <v>233</v>
      </c>
      <c r="C239" s="73" t="str">
        <f>"'"&amp;プロジェクトデータ!$C$4&amp;"'"</f>
        <v>'80001'</v>
      </c>
      <c r="D239" s="80" t="s">
        <v>491</v>
      </c>
      <c r="E239" s="42" t="str">
        <f>"'"&amp;No.5＿契約者【データ】!E235&amp;"'"</f>
        <v>''</v>
      </c>
      <c r="F239" s="81" t="str">
        <f>"'"&amp;IF(No.5＿契約者【データ】!R235="郵送","郵送",IF(No.5＿契約者【データ】!R235="","","出席"))&amp;"'"</f>
        <v>''</v>
      </c>
      <c r="G239" s="75" t="str">
        <f>"'"&amp;IF(No.5＿契約者【データ】!R235="","",IF(No.5＿契約者【データ】!R235="郵送","",TEXT(No.5＿契約者【データ】!R235,"yyyy/mm/dd")))&amp;"'"</f>
        <v>''</v>
      </c>
      <c r="H239" s="75" t="str">
        <f>"'"&amp;IF(No.5＿契約者【データ】!S235="","",TEXT(No.5＿契約者【データ】!S235,"hh:mm"))&amp;"'"</f>
        <v>''</v>
      </c>
      <c r="I239" s="82" t="s">
        <v>494</v>
      </c>
      <c r="J239" s="82" t="s">
        <v>494</v>
      </c>
      <c r="K239" s="82" t="s">
        <v>494</v>
      </c>
      <c r="L239" s="82" t="s">
        <v>494</v>
      </c>
      <c r="M239" s="82" t="s">
        <v>494</v>
      </c>
      <c r="N239" s="82" t="s">
        <v>494</v>
      </c>
      <c r="O239" s="82" t="s">
        <v>494</v>
      </c>
      <c r="P239" s="82" t="s">
        <v>494</v>
      </c>
      <c r="Q239" s="82" t="s">
        <v>494</v>
      </c>
      <c r="R239" s="75" t="s">
        <v>497</v>
      </c>
      <c r="S239" s="42" t="s">
        <v>448</v>
      </c>
      <c r="T239" s="75" t="s">
        <v>497</v>
      </c>
      <c r="U239" s="74" t="s">
        <v>497</v>
      </c>
      <c r="V239" s="49" t="str">
        <f t="shared" si="17"/>
        <v>'COMMON'</v>
      </c>
      <c r="W239" s="69" t="s">
        <v>449</v>
      </c>
      <c r="X239" s="49" t="str">
        <f t="shared" si="18"/>
        <v>'COMMON'</v>
      </c>
      <c r="Y239" s="49" t="str">
        <f t="shared" si="18"/>
        <v>'COMMON'</v>
      </c>
      <c r="Z239" s="69" t="s">
        <v>449</v>
      </c>
      <c r="AA239" s="49" t="str">
        <f t="shared" si="19"/>
        <v>'COMMON'</v>
      </c>
      <c r="AB239" s="67"/>
      <c r="AD239" s="70" t="str">
        <f t="shared" si="20"/>
        <v/>
      </c>
      <c r="AE239" s="67"/>
      <c r="AF239" s="67"/>
      <c r="AG239" s="67"/>
    </row>
    <row r="240" spans="1:33" ht="18" customHeight="1">
      <c r="A240" s="67"/>
      <c r="B240" s="49">
        <f t="shared" si="16"/>
        <v>234</v>
      </c>
      <c r="C240" s="73" t="str">
        <f>"'"&amp;プロジェクトデータ!$C$4&amp;"'"</f>
        <v>'80001'</v>
      </c>
      <c r="D240" s="80" t="s">
        <v>491</v>
      </c>
      <c r="E240" s="42" t="str">
        <f>"'"&amp;No.5＿契約者【データ】!E236&amp;"'"</f>
        <v>''</v>
      </c>
      <c r="F240" s="81" t="str">
        <f>"'"&amp;IF(No.5＿契約者【データ】!R236="郵送","郵送",IF(No.5＿契約者【データ】!R236="","","出席"))&amp;"'"</f>
        <v>''</v>
      </c>
      <c r="G240" s="75" t="str">
        <f>"'"&amp;IF(No.5＿契約者【データ】!R236="","",IF(No.5＿契約者【データ】!R236="郵送","",TEXT(No.5＿契約者【データ】!R236,"yyyy/mm/dd")))&amp;"'"</f>
        <v>''</v>
      </c>
      <c r="H240" s="75" t="str">
        <f>"'"&amp;IF(No.5＿契約者【データ】!S236="","",TEXT(No.5＿契約者【データ】!S236,"hh:mm"))&amp;"'"</f>
        <v>''</v>
      </c>
      <c r="I240" s="82" t="s">
        <v>494</v>
      </c>
      <c r="J240" s="82" t="s">
        <v>494</v>
      </c>
      <c r="K240" s="82" t="s">
        <v>494</v>
      </c>
      <c r="L240" s="82" t="s">
        <v>494</v>
      </c>
      <c r="M240" s="82" t="s">
        <v>494</v>
      </c>
      <c r="N240" s="82" t="s">
        <v>494</v>
      </c>
      <c r="O240" s="82" t="s">
        <v>494</v>
      </c>
      <c r="P240" s="82" t="s">
        <v>494</v>
      </c>
      <c r="Q240" s="82" t="s">
        <v>494</v>
      </c>
      <c r="R240" s="75" t="s">
        <v>497</v>
      </c>
      <c r="S240" s="42" t="s">
        <v>448</v>
      </c>
      <c r="T240" s="75" t="s">
        <v>497</v>
      </c>
      <c r="U240" s="74" t="s">
        <v>497</v>
      </c>
      <c r="V240" s="49" t="str">
        <f t="shared" si="17"/>
        <v>'COMMON'</v>
      </c>
      <c r="W240" s="69" t="s">
        <v>449</v>
      </c>
      <c r="X240" s="49" t="str">
        <f t="shared" si="18"/>
        <v>'COMMON'</v>
      </c>
      <c r="Y240" s="49" t="str">
        <f t="shared" si="18"/>
        <v>'COMMON'</v>
      </c>
      <c r="Z240" s="69" t="s">
        <v>449</v>
      </c>
      <c r="AA240" s="49" t="str">
        <f t="shared" si="19"/>
        <v>'COMMON'</v>
      </c>
      <c r="AB240" s="67"/>
      <c r="AD240" s="70" t="str">
        <f t="shared" si="20"/>
        <v/>
      </c>
      <c r="AE240" s="67"/>
      <c r="AF240" s="67"/>
      <c r="AG240" s="67"/>
    </row>
    <row r="241" spans="1:33" ht="18" customHeight="1">
      <c r="A241" s="67"/>
      <c r="B241" s="49">
        <f t="shared" si="16"/>
        <v>235</v>
      </c>
      <c r="C241" s="73" t="str">
        <f>"'"&amp;プロジェクトデータ!$C$4&amp;"'"</f>
        <v>'80001'</v>
      </c>
      <c r="D241" s="80" t="s">
        <v>491</v>
      </c>
      <c r="E241" s="42" t="str">
        <f>"'"&amp;No.5＿契約者【データ】!E237&amp;"'"</f>
        <v>''</v>
      </c>
      <c r="F241" s="81" t="str">
        <f>"'"&amp;IF(No.5＿契約者【データ】!R237="郵送","郵送",IF(No.5＿契約者【データ】!R237="","","出席"))&amp;"'"</f>
        <v>''</v>
      </c>
      <c r="G241" s="75" t="str">
        <f>"'"&amp;IF(No.5＿契約者【データ】!R237="","",IF(No.5＿契約者【データ】!R237="郵送","",TEXT(No.5＿契約者【データ】!R237,"yyyy/mm/dd")))&amp;"'"</f>
        <v>''</v>
      </c>
      <c r="H241" s="75" t="str">
        <f>"'"&amp;IF(No.5＿契約者【データ】!S237="","",TEXT(No.5＿契約者【データ】!S237,"hh:mm"))&amp;"'"</f>
        <v>''</v>
      </c>
      <c r="I241" s="82" t="s">
        <v>494</v>
      </c>
      <c r="J241" s="82" t="s">
        <v>494</v>
      </c>
      <c r="K241" s="82" t="s">
        <v>494</v>
      </c>
      <c r="L241" s="82" t="s">
        <v>494</v>
      </c>
      <c r="M241" s="82" t="s">
        <v>494</v>
      </c>
      <c r="N241" s="82" t="s">
        <v>494</v>
      </c>
      <c r="O241" s="82" t="s">
        <v>494</v>
      </c>
      <c r="P241" s="82" t="s">
        <v>494</v>
      </c>
      <c r="Q241" s="82" t="s">
        <v>494</v>
      </c>
      <c r="R241" s="75" t="s">
        <v>497</v>
      </c>
      <c r="S241" s="42" t="s">
        <v>448</v>
      </c>
      <c r="T241" s="75" t="s">
        <v>497</v>
      </c>
      <c r="U241" s="74" t="s">
        <v>497</v>
      </c>
      <c r="V241" s="49" t="str">
        <f t="shared" si="17"/>
        <v>'COMMON'</v>
      </c>
      <c r="W241" s="69" t="s">
        <v>449</v>
      </c>
      <c r="X241" s="49" t="str">
        <f t="shared" si="18"/>
        <v>'COMMON'</v>
      </c>
      <c r="Y241" s="49" t="str">
        <f t="shared" si="18"/>
        <v>'COMMON'</v>
      </c>
      <c r="Z241" s="69" t="s">
        <v>449</v>
      </c>
      <c r="AA241" s="49" t="str">
        <f t="shared" si="19"/>
        <v>'COMMON'</v>
      </c>
      <c r="AB241" s="67"/>
      <c r="AD241" s="70" t="str">
        <f t="shared" si="20"/>
        <v/>
      </c>
      <c r="AE241" s="67"/>
      <c r="AF241" s="67"/>
      <c r="AG241" s="67"/>
    </row>
    <row r="242" spans="1:33" ht="18" customHeight="1">
      <c r="A242" s="67"/>
      <c r="B242" s="49">
        <f t="shared" si="16"/>
        <v>236</v>
      </c>
      <c r="C242" s="73" t="str">
        <f>"'"&amp;プロジェクトデータ!$C$4&amp;"'"</f>
        <v>'80001'</v>
      </c>
      <c r="D242" s="80" t="s">
        <v>491</v>
      </c>
      <c r="E242" s="42" t="str">
        <f>"'"&amp;No.5＿契約者【データ】!E238&amp;"'"</f>
        <v>''</v>
      </c>
      <c r="F242" s="81" t="str">
        <f>"'"&amp;IF(No.5＿契約者【データ】!R238="郵送","郵送",IF(No.5＿契約者【データ】!R238="","","出席"))&amp;"'"</f>
        <v>''</v>
      </c>
      <c r="G242" s="75" t="str">
        <f>"'"&amp;IF(No.5＿契約者【データ】!R238="","",IF(No.5＿契約者【データ】!R238="郵送","",TEXT(No.5＿契約者【データ】!R238,"yyyy/mm/dd")))&amp;"'"</f>
        <v>''</v>
      </c>
      <c r="H242" s="75" t="str">
        <f>"'"&amp;IF(No.5＿契約者【データ】!S238="","",TEXT(No.5＿契約者【データ】!S238,"hh:mm"))&amp;"'"</f>
        <v>''</v>
      </c>
      <c r="I242" s="82" t="s">
        <v>494</v>
      </c>
      <c r="J242" s="82" t="s">
        <v>494</v>
      </c>
      <c r="K242" s="82" t="s">
        <v>494</v>
      </c>
      <c r="L242" s="82" t="s">
        <v>494</v>
      </c>
      <c r="M242" s="82" t="s">
        <v>494</v>
      </c>
      <c r="N242" s="82" t="s">
        <v>494</v>
      </c>
      <c r="O242" s="82" t="s">
        <v>494</v>
      </c>
      <c r="P242" s="82" t="s">
        <v>494</v>
      </c>
      <c r="Q242" s="82" t="s">
        <v>494</v>
      </c>
      <c r="R242" s="75" t="s">
        <v>497</v>
      </c>
      <c r="S242" s="42" t="s">
        <v>448</v>
      </c>
      <c r="T242" s="75" t="s">
        <v>497</v>
      </c>
      <c r="U242" s="74" t="s">
        <v>497</v>
      </c>
      <c r="V242" s="49" t="str">
        <f t="shared" si="17"/>
        <v>'COMMON'</v>
      </c>
      <c r="W242" s="69" t="s">
        <v>449</v>
      </c>
      <c r="X242" s="49" t="str">
        <f t="shared" si="18"/>
        <v>'COMMON'</v>
      </c>
      <c r="Y242" s="49" t="str">
        <f t="shared" si="18"/>
        <v>'COMMON'</v>
      </c>
      <c r="Z242" s="69" t="s">
        <v>449</v>
      </c>
      <c r="AA242" s="49" t="str">
        <f t="shared" si="19"/>
        <v>'COMMON'</v>
      </c>
      <c r="AB242" s="67"/>
      <c r="AD242" s="70" t="str">
        <f t="shared" si="20"/>
        <v/>
      </c>
      <c r="AE242" s="67"/>
      <c r="AF242" s="67"/>
      <c r="AG242" s="67"/>
    </row>
    <row r="243" spans="1:33" ht="18" customHeight="1">
      <c r="A243" s="67"/>
      <c r="B243" s="49">
        <f t="shared" si="16"/>
        <v>237</v>
      </c>
      <c r="C243" s="73" t="str">
        <f>"'"&amp;プロジェクトデータ!$C$4&amp;"'"</f>
        <v>'80001'</v>
      </c>
      <c r="D243" s="80" t="s">
        <v>491</v>
      </c>
      <c r="E243" s="42" t="str">
        <f>"'"&amp;No.5＿契約者【データ】!E239&amp;"'"</f>
        <v>''</v>
      </c>
      <c r="F243" s="81" t="str">
        <f>"'"&amp;IF(No.5＿契約者【データ】!R239="郵送","郵送",IF(No.5＿契約者【データ】!R239="","","出席"))&amp;"'"</f>
        <v>''</v>
      </c>
      <c r="G243" s="75" t="str">
        <f>"'"&amp;IF(No.5＿契約者【データ】!R239="","",IF(No.5＿契約者【データ】!R239="郵送","",TEXT(No.5＿契約者【データ】!R239,"yyyy/mm/dd")))&amp;"'"</f>
        <v>''</v>
      </c>
      <c r="H243" s="75" t="str">
        <f>"'"&amp;IF(No.5＿契約者【データ】!S239="","",TEXT(No.5＿契約者【データ】!S239,"hh:mm"))&amp;"'"</f>
        <v>''</v>
      </c>
      <c r="I243" s="82" t="s">
        <v>494</v>
      </c>
      <c r="J243" s="82" t="s">
        <v>494</v>
      </c>
      <c r="K243" s="82" t="s">
        <v>494</v>
      </c>
      <c r="L243" s="82" t="s">
        <v>494</v>
      </c>
      <c r="M243" s="82" t="s">
        <v>494</v>
      </c>
      <c r="N243" s="82" t="s">
        <v>494</v>
      </c>
      <c r="O243" s="82" t="s">
        <v>494</v>
      </c>
      <c r="P243" s="82" t="s">
        <v>494</v>
      </c>
      <c r="Q243" s="82" t="s">
        <v>494</v>
      </c>
      <c r="R243" s="75" t="s">
        <v>497</v>
      </c>
      <c r="S243" s="42" t="s">
        <v>448</v>
      </c>
      <c r="T243" s="75" t="s">
        <v>497</v>
      </c>
      <c r="U243" s="74" t="s">
        <v>497</v>
      </c>
      <c r="V243" s="49" t="str">
        <f t="shared" si="17"/>
        <v>'COMMON'</v>
      </c>
      <c r="W243" s="69" t="s">
        <v>449</v>
      </c>
      <c r="X243" s="49" t="str">
        <f t="shared" si="18"/>
        <v>'COMMON'</v>
      </c>
      <c r="Y243" s="49" t="str">
        <f t="shared" si="18"/>
        <v>'COMMON'</v>
      </c>
      <c r="Z243" s="69" t="s">
        <v>449</v>
      </c>
      <c r="AA243" s="49" t="str">
        <f t="shared" si="19"/>
        <v>'COMMON'</v>
      </c>
      <c r="AB243" s="67"/>
      <c r="AD243" s="70" t="str">
        <f t="shared" si="20"/>
        <v/>
      </c>
      <c r="AE243" s="67"/>
      <c r="AF243" s="67"/>
      <c r="AG243" s="67"/>
    </row>
    <row r="244" spans="1:33" ht="18" customHeight="1">
      <c r="A244" s="67"/>
      <c r="B244" s="49">
        <f t="shared" si="16"/>
        <v>238</v>
      </c>
      <c r="C244" s="73" t="str">
        <f>"'"&amp;プロジェクトデータ!$C$4&amp;"'"</f>
        <v>'80001'</v>
      </c>
      <c r="D244" s="80" t="s">
        <v>491</v>
      </c>
      <c r="E244" s="42" t="str">
        <f>"'"&amp;No.5＿契約者【データ】!E240&amp;"'"</f>
        <v>''</v>
      </c>
      <c r="F244" s="81" t="str">
        <f>"'"&amp;IF(No.5＿契約者【データ】!R240="郵送","郵送",IF(No.5＿契約者【データ】!R240="","","出席"))&amp;"'"</f>
        <v>''</v>
      </c>
      <c r="G244" s="75" t="str">
        <f>"'"&amp;IF(No.5＿契約者【データ】!R240="","",IF(No.5＿契約者【データ】!R240="郵送","",TEXT(No.5＿契約者【データ】!R240,"yyyy/mm/dd")))&amp;"'"</f>
        <v>''</v>
      </c>
      <c r="H244" s="75" t="str">
        <f>"'"&amp;IF(No.5＿契約者【データ】!S240="","",TEXT(No.5＿契約者【データ】!S240,"hh:mm"))&amp;"'"</f>
        <v>''</v>
      </c>
      <c r="I244" s="82" t="s">
        <v>494</v>
      </c>
      <c r="J244" s="82" t="s">
        <v>494</v>
      </c>
      <c r="K244" s="82" t="s">
        <v>494</v>
      </c>
      <c r="L244" s="82" t="s">
        <v>494</v>
      </c>
      <c r="M244" s="82" t="s">
        <v>494</v>
      </c>
      <c r="N244" s="82" t="s">
        <v>494</v>
      </c>
      <c r="O244" s="82" t="s">
        <v>494</v>
      </c>
      <c r="P244" s="82" t="s">
        <v>494</v>
      </c>
      <c r="Q244" s="82" t="s">
        <v>494</v>
      </c>
      <c r="R244" s="75" t="s">
        <v>497</v>
      </c>
      <c r="S244" s="42" t="s">
        <v>448</v>
      </c>
      <c r="T244" s="75" t="s">
        <v>497</v>
      </c>
      <c r="U244" s="74" t="s">
        <v>497</v>
      </c>
      <c r="V244" s="49" t="str">
        <f t="shared" si="17"/>
        <v>'COMMON'</v>
      </c>
      <c r="W244" s="69" t="s">
        <v>449</v>
      </c>
      <c r="X244" s="49" t="str">
        <f t="shared" si="18"/>
        <v>'COMMON'</v>
      </c>
      <c r="Y244" s="49" t="str">
        <f t="shared" si="18"/>
        <v>'COMMON'</v>
      </c>
      <c r="Z244" s="69" t="s">
        <v>449</v>
      </c>
      <c r="AA244" s="49" t="str">
        <f t="shared" si="19"/>
        <v>'COMMON'</v>
      </c>
      <c r="AB244" s="67"/>
      <c r="AD244" s="70" t="str">
        <f t="shared" si="20"/>
        <v/>
      </c>
      <c r="AE244" s="67"/>
      <c r="AF244" s="67"/>
      <c r="AG244" s="67"/>
    </row>
    <row r="245" spans="1:33" ht="18" customHeight="1">
      <c r="A245" s="67"/>
      <c r="B245" s="49">
        <f t="shared" si="16"/>
        <v>239</v>
      </c>
      <c r="C245" s="73" t="str">
        <f>"'"&amp;プロジェクトデータ!$C$4&amp;"'"</f>
        <v>'80001'</v>
      </c>
      <c r="D245" s="80" t="s">
        <v>491</v>
      </c>
      <c r="E245" s="42" t="str">
        <f>"'"&amp;No.5＿契約者【データ】!E241&amp;"'"</f>
        <v>''</v>
      </c>
      <c r="F245" s="81" t="str">
        <f>"'"&amp;IF(No.5＿契約者【データ】!R241="郵送","郵送",IF(No.5＿契約者【データ】!R241="","","出席"))&amp;"'"</f>
        <v>''</v>
      </c>
      <c r="G245" s="75" t="str">
        <f>"'"&amp;IF(No.5＿契約者【データ】!R241="","",IF(No.5＿契約者【データ】!R241="郵送","",TEXT(No.5＿契約者【データ】!R241,"yyyy/mm/dd")))&amp;"'"</f>
        <v>''</v>
      </c>
      <c r="H245" s="75" t="str">
        <f>"'"&amp;IF(No.5＿契約者【データ】!S241="","",TEXT(No.5＿契約者【データ】!S241,"hh:mm"))&amp;"'"</f>
        <v>''</v>
      </c>
      <c r="I245" s="82" t="s">
        <v>494</v>
      </c>
      <c r="J245" s="82" t="s">
        <v>494</v>
      </c>
      <c r="K245" s="82" t="s">
        <v>494</v>
      </c>
      <c r="L245" s="82" t="s">
        <v>494</v>
      </c>
      <c r="M245" s="82" t="s">
        <v>494</v>
      </c>
      <c r="N245" s="82" t="s">
        <v>494</v>
      </c>
      <c r="O245" s="82" t="s">
        <v>494</v>
      </c>
      <c r="P245" s="82" t="s">
        <v>494</v>
      </c>
      <c r="Q245" s="82" t="s">
        <v>494</v>
      </c>
      <c r="R245" s="75" t="s">
        <v>497</v>
      </c>
      <c r="S245" s="42" t="s">
        <v>448</v>
      </c>
      <c r="T245" s="75" t="s">
        <v>497</v>
      </c>
      <c r="U245" s="74" t="s">
        <v>497</v>
      </c>
      <c r="V245" s="49" t="str">
        <f t="shared" si="17"/>
        <v>'COMMON'</v>
      </c>
      <c r="W245" s="69" t="s">
        <v>449</v>
      </c>
      <c r="X245" s="49" t="str">
        <f t="shared" si="18"/>
        <v>'COMMON'</v>
      </c>
      <c r="Y245" s="49" t="str">
        <f t="shared" si="18"/>
        <v>'COMMON'</v>
      </c>
      <c r="Z245" s="69" t="s">
        <v>449</v>
      </c>
      <c r="AA245" s="49" t="str">
        <f t="shared" si="19"/>
        <v>'COMMON'</v>
      </c>
      <c r="AB245" s="67"/>
      <c r="AD245" s="70" t="str">
        <f t="shared" si="20"/>
        <v/>
      </c>
      <c r="AE245" s="67"/>
      <c r="AF245" s="67"/>
      <c r="AG245" s="67"/>
    </row>
    <row r="246" spans="1:33" ht="18" customHeight="1">
      <c r="A246" s="67"/>
      <c r="B246" s="49">
        <f t="shared" si="16"/>
        <v>240</v>
      </c>
      <c r="C246" s="73" t="str">
        <f>"'"&amp;プロジェクトデータ!$C$4&amp;"'"</f>
        <v>'80001'</v>
      </c>
      <c r="D246" s="80" t="s">
        <v>491</v>
      </c>
      <c r="E246" s="42" t="str">
        <f>"'"&amp;No.5＿契約者【データ】!E242&amp;"'"</f>
        <v>''</v>
      </c>
      <c r="F246" s="81" t="str">
        <f>"'"&amp;IF(No.5＿契約者【データ】!R242="郵送","郵送",IF(No.5＿契約者【データ】!R242="","","出席"))&amp;"'"</f>
        <v>''</v>
      </c>
      <c r="G246" s="75" t="str">
        <f>"'"&amp;IF(No.5＿契約者【データ】!R242="","",IF(No.5＿契約者【データ】!R242="郵送","",TEXT(No.5＿契約者【データ】!R242,"yyyy/mm/dd")))&amp;"'"</f>
        <v>''</v>
      </c>
      <c r="H246" s="75" t="str">
        <f>"'"&amp;IF(No.5＿契約者【データ】!S242="","",TEXT(No.5＿契約者【データ】!S242,"hh:mm"))&amp;"'"</f>
        <v>''</v>
      </c>
      <c r="I246" s="82" t="s">
        <v>494</v>
      </c>
      <c r="J246" s="82" t="s">
        <v>494</v>
      </c>
      <c r="K246" s="82" t="s">
        <v>494</v>
      </c>
      <c r="L246" s="82" t="s">
        <v>494</v>
      </c>
      <c r="M246" s="82" t="s">
        <v>494</v>
      </c>
      <c r="N246" s="82" t="s">
        <v>494</v>
      </c>
      <c r="O246" s="82" t="s">
        <v>494</v>
      </c>
      <c r="P246" s="82" t="s">
        <v>494</v>
      </c>
      <c r="Q246" s="82" t="s">
        <v>494</v>
      </c>
      <c r="R246" s="75" t="s">
        <v>497</v>
      </c>
      <c r="S246" s="42" t="s">
        <v>448</v>
      </c>
      <c r="T246" s="75" t="s">
        <v>497</v>
      </c>
      <c r="U246" s="74" t="s">
        <v>497</v>
      </c>
      <c r="V246" s="49" t="str">
        <f t="shared" si="17"/>
        <v>'COMMON'</v>
      </c>
      <c r="W246" s="69" t="s">
        <v>449</v>
      </c>
      <c r="X246" s="49" t="str">
        <f t="shared" si="18"/>
        <v>'COMMON'</v>
      </c>
      <c r="Y246" s="49" t="str">
        <f t="shared" si="18"/>
        <v>'COMMON'</v>
      </c>
      <c r="Z246" s="69" t="s">
        <v>449</v>
      </c>
      <c r="AA246" s="49" t="str">
        <f t="shared" si="19"/>
        <v>'COMMON'</v>
      </c>
      <c r="AB246" s="67"/>
      <c r="AD246" s="70" t="str">
        <f t="shared" si="20"/>
        <v/>
      </c>
      <c r="AE246" s="67"/>
      <c r="AF246" s="67"/>
      <c r="AG246" s="67"/>
    </row>
    <row r="247" spans="1:33" ht="18" customHeight="1">
      <c r="A247" s="67"/>
      <c r="B247" s="49">
        <f t="shared" si="16"/>
        <v>241</v>
      </c>
      <c r="C247" s="73" t="str">
        <f>"'"&amp;プロジェクトデータ!$C$4&amp;"'"</f>
        <v>'80001'</v>
      </c>
      <c r="D247" s="80" t="s">
        <v>491</v>
      </c>
      <c r="E247" s="42" t="str">
        <f>"'"&amp;No.5＿契約者【データ】!E243&amp;"'"</f>
        <v>''</v>
      </c>
      <c r="F247" s="81" t="str">
        <f>"'"&amp;IF(No.5＿契約者【データ】!R243="郵送","郵送",IF(No.5＿契約者【データ】!R243="","","出席"))&amp;"'"</f>
        <v>''</v>
      </c>
      <c r="G247" s="75" t="str">
        <f>"'"&amp;IF(No.5＿契約者【データ】!R243="","",IF(No.5＿契約者【データ】!R243="郵送","",TEXT(No.5＿契約者【データ】!R243,"yyyy/mm/dd")))&amp;"'"</f>
        <v>''</v>
      </c>
      <c r="H247" s="75" t="str">
        <f>"'"&amp;IF(No.5＿契約者【データ】!S243="","",TEXT(No.5＿契約者【データ】!S243,"hh:mm"))&amp;"'"</f>
        <v>''</v>
      </c>
      <c r="I247" s="82" t="s">
        <v>494</v>
      </c>
      <c r="J247" s="82" t="s">
        <v>494</v>
      </c>
      <c r="K247" s="82" t="s">
        <v>494</v>
      </c>
      <c r="L247" s="82" t="s">
        <v>494</v>
      </c>
      <c r="M247" s="82" t="s">
        <v>494</v>
      </c>
      <c r="N247" s="82" t="s">
        <v>494</v>
      </c>
      <c r="O247" s="82" t="s">
        <v>494</v>
      </c>
      <c r="P247" s="82" t="s">
        <v>494</v>
      </c>
      <c r="Q247" s="82" t="s">
        <v>494</v>
      </c>
      <c r="R247" s="75" t="s">
        <v>497</v>
      </c>
      <c r="S247" s="42" t="s">
        <v>448</v>
      </c>
      <c r="T247" s="75" t="s">
        <v>497</v>
      </c>
      <c r="U247" s="74" t="s">
        <v>497</v>
      </c>
      <c r="V247" s="49" t="str">
        <f t="shared" si="17"/>
        <v>'COMMON'</v>
      </c>
      <c r="W247" s="69" t="s">
        <v>449</v>
      </c>
      <c r="X247" s="49" t="str">
        <f t="shared" si="18"/>
        <v>'COMMON'</v>
      </c>
      <c r="Y247" s="49" t="str">
        <f t="shared" si="18"/>
        <v>'COMMON'</v>
      </c>
      <c r="Z247" s="69" t="s">
        <v>449</v>
      </c>
      <c r="AA247" s="49" t="str">
        <f t="shared" si="19"/>
        <v>'COMMON'</v>
      </c>
      <c r="AB247" s="67"/>
      <c r="AD247" s="70" t="str">
        <f t="shared" si="20"/>
        <v/>
      </c>
      <c r="AE247" s="67"/>
      <c r="AF247" s="67"/>
      <c r="AG247" s="67"/>
    </row>
    <row r="248" spans="1:33" ht="18" customHeight="1">
      <c r="A248" s="67"/>
      <c r="B248" s="49">
        <f t="shared" si="16"/>
        <v>242</v>
      </c>
      <c r="C248" s="73" t="str">
        <f>"'"&amp;プロジェクトデータ!$C$4&amp;"'"</f>
        <v>'80001'</v>
      </c>
      <c r="D248" s="80" t="s">
        <v>491</v>
      </c>
      <c r="E248" s="42" t="str">
        <f>"'"&amp;No.5＿契約者【データ】!E244&amp;"'"</f>
        <v>''</v>
      </c>
      <c r="F248" s="81" t="str">
        <f>"'"&amp;IF(No.5＿契約者【データ】!R244="郵送","郵送",IF(No.5＿契約者【データ】!R244="","","出席"))&amp;"'"</f>
        <v>''</v>
      </c>
      <c r="G248" s="75" t="str">
        <f>"'"&amp;IF(No.5＿契約者【データ】!R244="","",IF(No.5＿契約者【データ】!R244="郵送","",TEXT(No.5＿契約者【データ】!R244,"yyyy/mm/dd")))&amp;"'"</f>
        <v>''</v>
      </c>
      <c r="H248" s="75" t="str">
        <f>"'"&amp;IF(No.5＿契約者【データ】!S244="","",TEXT(No.5＿契約者【データ】!S244,"hh:mm"))&amp;"'"</f>
        <v>''</v>
      </c>
      <c r="I248" s="82" t="s">
        <v>494</v>
      </c>
      <c r="J248" s="82" t="s">
        <v>494</v>
      </c>
      <c r="K248" s="82" t="s">
        <v>494</v>
      </c>
      <c r="L248" s="82" t="s">
        <v>494</v>
      </c>
      <c r="M248" s="82" t="s">
        <v>494</v>
      </c>
      <c r="N248" s="82" t="s">
        <v>494</v>
      </c>
      <c r="O248" s="82" t="s">
        <v>494</v>
      </c>
      <c r="P248" s="82" t="s">
        <v>494</v>
      </c>
      <c r="Q248" s="82" t="s">
        <v>494</v>
      </c>
      <c r="R248" s="75" t="s">
        <v>497</v>
      </c>
      <c r="S248" s="42" t="s">
        <v>448</v>
      </c>
      <c r="T248" s="75" t="s">
        <v>497</v>
      </c>
      <c r="U248" s="74" t="s">
        <v>497</v>
      </c>
      <c r="V248" s="49" t="str">
        <f t="shared" si="17"/>
        <v>'COMMON'</v>
      </c>
      <c r="W248" s="69" t="s">
        <v>449</v>
      </c>
      <c r="X248" s="49" t="str">
        <f t="shared" si="18"/>
        <v>'COMMON'</v>
      </c>
      <c r="Y248" s="49" t="str">
        <f t="shared" si="18"/>
        <v>'COMMON'</v>
      </c>
      <c r="Z248" s="69" t="s">
        <v>449</v>
      </c>
      <c r="AA248" s="49" t="str">
        <f t="shared" si="19"/>
        <v>'COMMON'</v>
      </c>
      <c r="AB248" s="67"/>
      <c r="AD248" s="70" t="str">
        <f t="shared" si="20"/>
        <v/>
      </c>
      <c r="AE248" s="67"/>
      <c r="AF248" s="67"/>
      <c r="AG248" s="67"/>
    </row>
    <row r="249" spans="1:33" ht="18" customHeight="1">
      <c r="A249" s="67"/>
      <c r="B249" s="49">
        <f t="shared" si="16"/>
        <v>243</v>
      </c>
      <c r="C249" s="73" t="str">
        <f>"'"&amp;プロジェクトデータ!$C$4&amp;"'"</f>
        <v>'80001'</v>
      </c>
      <c r="D249" s="80" t="s">
        <v>491</v>
      </c>
      <c r="E249" s="42" t="str">
        <f>"'"&amp;No.5＿契約者【データ】!E245&amp;"'"</f>
        <v>''</v>
      </c>
      <c r="F249" s="81" t="str">
        <f>"'"&amp;IF(No.5＿契約者【データ】!R245="郵送","郵送",IF(No.5＿契約者【データ】!R245="","","出席"))&amp;"'"</f>
        <v>''</v>
      </c>
      <c r="G249" s="75" t="str">
        <f>"'"&amp;IF(No.5＿契約者【データ】!R245="","",IF(No.5＿契約者【データ】!R245="郵送","",TEXT(No.5＿契約者【データ】!R245,"yyyy/mm/dd")))&amp;"'"</f>
        <v>''</v>
      </c>
      <c r="H249" s="75" t="str">
        <f>"'"&amp;IF(No.5＿契約者【データ】!S245="","",TEXT(No.5＿契約者【データ】!S245,"hh:mm"))&amp;"'"</f>
        <v>''</v>
      </c>
      <c r="I249" s="82" t="s">
        <v>494</v>
      </c>
      <c r="J249" s="82" t="s">
        <v>494</v>
      </c>
      <c r="K249" s="82" t="s">
        <v>494</v>
      </c>
      <c r="L249" s="82" t="s">
        <v>494</v>
      </c>
      <c r="M249" s="82" t="s">
        <v>494</v>
      </c>
      <c r="N249" s="82" t="s">
        <v>494</v>
      </c>
      <c r="O249" s="82" t="s">
        <v>494</v>
      </c>
      <c r="P249" s="82" t="s">
        <v>494</v>
      </c>
      <c r="Q249" s="82" t="s">
        <v>494</v>
      </c>
      <c r="R249" s="75" t="s">
        <v>497</v>
      </c>
      <c r="S249" s="42" t="s">
        <v>448</v>
      </c>
      <c r="T249" s="75" t="s">
        <v>497</v>
      </c>
      <c r="U249" s="74" t="s">
        <v>497</v>
      </c>
      <c r="V249" s="49" t="str">
        <f t="shared" si="17"/>
        <v>'COMMON'</v>
      </c>
      <c r="W249" s="69" t="s">
        <v>449</v>
      </c>
      <c r="X249" s="49" t="str">
        <f t="shared" si="18"/>
        <v>'COMMON'</v>
      </c>
      <c r="Y249" s="49" t="str">
        <f t="shared" si="18"/>
        <v>'COMMON'</v>
      </c>
      <c r="Z249" s="69" t="s">
        <v>449</v>
      </c>
      <c r="AA249" s="49" t="str">
        <f t="shared" si="19"/>
        <v>'COMMON'</v>
      </c>
      <c r="AB249" s="67"/>
      <c r="AD249" s="70" t="str">
        <f t="shared" si="20"/>
        <v/>
      </c>
      <c r="AE249" s="67"/>
      <c r="AF249" s="67"/>
      <c r="AG249" s="67"/>
    </row>
    <row r="250" spans="1:33" ht="18" customHeight="1">
      <c r="A250" s="67"/>
      <c r="B250" s="49">
        <f t="shared" si="16"/>
        <v>244</v>
      </c>
      <c r="C250" s="73" t="str">
        <f>"'"&amp;プロジェクトデータ!$C$4&amp;"'"</f>
        <v>'80001'</v>
      </c>
      <c r="D250" s="80" t="s">
        <v>491</v>
      </c>
      <c r="E250" s="42" t="str">
        <f>"'"&amp;No.5＿契約者【データ】!E246&amp;"'"</f>
        <v>''</v>
      </c>
      <c r="F250" s="81" t="str">
        <f>"'"&amp;IF(No.5＿契約者【データ】!R246="郵送","郵送",IF(No.5＿契約者【データ】!R246="","","出席"))&amp;"'"</f>
        <v>''</v>
      </c>
      <c r="G250" s="75" t="str">
        <f>"'"&amp;IF(No.5＿契約者【データ】!R246="","",IF(No.5＿契約者【データ】!R246="郵送","",TEXT(No.5＿契約者【データ】!R246,"yyyy/mm/dd")))&amp;"'"</f>
        <v>''</v>
      </c>
      <c r="H250" s="75" t="str">
        <f>"'"&amp;IF(No.5＿契約者【データ】!S246="","",TEXT(No.5＿契約者【データ】!S246,"hh:mm"))&amp;"'"</f>
        <v>''</v>
      </c>
      <c r="I250" s="82" t="s">
        <v>494</v>
      </c>
      <c r="J250" s="82" t="s">
        <v>494</v>
      </c>
      <c r="K250" s="82" t="s">
        <v>494</v>
      </c>
      <c r="L250" s="82" t="s">
        <v>494</v>
      </c>
      <c r="M250" s="82" t="s">
        <v>494</v>
      </c>
      <c r="N250" s="82" t="s">
        <v>494</v>
      </c>
      <c r="O250" s="82" t="s">
        <v>494</v>
      </c>
      <c r="P250" s="82" t="s">
        <v>494</v>
      </c>
      <c r="Q250" s="82" t="s">
        <v>494</v>
      </c>
      <c r="R250" s="75" t="s">
        <v>497</v>
      </c>
      <c r="S250" s="42" t="s">
        <v>448</v>
      </c>
      <c r="T250" s="75" t="s">
        <v>497</v>
      </c>
      <c r="U250" s="74" t="s">
        <v>497</v>
      </c>
      <c r="V250" s="49" t="str">
        <f t="shared" si="17"/>
        <v>'COMMON'</v>
      </c>
      <c r="W250" s="69" t="s">
        <v>449</v>
      </c>
      <c r="X250" s="49" t="str">
        <f t="shared" si="18"/>
        <v>'COMMON'</v>
      </c>
      <c r="Y250" s="49" t="str">
        <f t="shared" si="18"/>
        <v>'COMMON'</v>
      </c>
      <c r="Z250" s="69" t="s">
        <v>449</v>
      </c>
      <c r="AA250" s="49" t="str">
        <f t="shared" si="19"/>
        <v>'COMMON'</v>
      </c>
      <c r="AB250" s="67"/>
      <c r="AD250" s="70" t="str">
        <f t="shared" si="20"/>
        <v/>
      </c>
      <c r="AE250" s="67"/>
      <c r="AF250" s="67"/>
      <c r="AG250" s="67"/>
    </row>
    <row r="251" spans="1:33" ht="18" customHeight="1">
      <c r="A251" s="67"/>
      <c r="B251" s="49">
        <f t="shared" si="16"/>
        <v>245</v>
      </c>
      <c r="C251" s="73" t="str">
        <f>"'"&amp;プロジェクトデータ!$C$4&amp;"'"</f>
        <v>'80001'</v>
      </c>
      <c r="D251" s="80" t="s">
        <v>491</v>
      </c>
      <c r="E251" s="42" t="str">
        <f>"'"&amp;No.5＿契約者【データ】!E247&amp;"'"</f>
        <v>''</v>
      </c>
      <c r="F251" s="81" t="str">
        <f>"'"&amp;IF(No.5＿契約者【データ】!R247="郵送","郵送",IF(No.5＿契約者【データ】!R247="","","出席"))&amp;"'"</f>
        <v>''</v>
      </c>
      <c r="G251" s="75" t="str">
        <f>"'"&amp;IF(No.5＿契約者【データ】!R247="","",IF(No.5＿契約者【データ】!R247="郵送","",TEXT(No.5＿契約者【データ】!R247,"yyyy/mm/dd")))&amp;"'"</f>
        <v>''</v>
      </c>
      <c r="H251" s="75" t="str">
        <f>"'"&amp;IF(No.5＿契約者【データ】!S247="","",TEXT(No.5＿契約者【データ】!S247,"hh:mm"))&amp;"'"</f>
        <v>''</v>
      </c>
      <c r="I251" s="82" t="s">
        <v>494</v>
      </c>
      <c r="J251" s="82" t="s">
        <v>494</v>
      </c>
      <c r="K251" s="82" t="s">
        <v>494</v>
      </c>
      <c r="L251" s="82" t="s">
        <v>494</v>
      </c>
      <c r="M251" s="82" t="s">
        <v>494</v>
      </c>
      <c r="N251" s="82" t="s">
        <v>494</v>
      </c>
      <c r="O251" s="82" t="s">
        <v>494</v>
      </c>
      <c r="P251" s="82" t="s">
        <v>494</v>
      </c>
      <c r="Q251" s="82" t="s">
        <v>494</v>
      </c>
      <c r="R251" s="75" t="s">
        <v>497</v>
      </c>
      <c r="S251" s="42" t="s">
        <v>448</v>
      </c>
      <c r="T251" s="75" t="s">
        <v>497</v>
      </c>
      <c r="U251" s="74" t="s">
        <v>497</v>
      </c>
      <c r="V251" s="49" t="str">
        <f t="shared" si="17"/>
        <v>'COMMON'</v>
      </c>
      <c r="W251" s="69" t="s">
        <v>449</v>
      </c>
      <c r="X251" s="49" t="str">
        <f t="shared" si="18"/>
        <v>'COMMON'</v>
      </c>
      <c r="Y251" s="49" t="str">
        <f t="shared" si="18"/>
        <v>'COMMON'</v>
      </c>
      <c r="Z251" s="69" t="s">
        <v>449</v>
      </c>
      <c r="AA251" s="49" t="str">
        <f t="shared" si="19"/>
        <v>'COMMON'</v>
      </c>
      <c r="AB251" s="67"/>
      <c r="AD251" s="70" t="str">
        <f t="shared" si="20"/>
        <v/>
      </c>
      <c r="AE251" s="67"/>
      <c r="AF251" s="67"/>
      <c r="AG251" s="67"/>
    </row>
    <row r="252" spans="1:33" ht="18" customHeight="1">
      <c r="A252" s="67"/>
      <c r="B252" s="49">
        <f t="shared" si="16"/>
        <v>246</v>
      </c>
      <c r="C252" s="73" t="str">
        <f>"'"&amp;プロジェクトデータ!$C$4&amp;"'"</f>
        <v>'80001'</v>
      </c>
      <c r="D252" s="80" t="s">
        <v>491</v>
      </c>
      <c r="E252" s="42" t="str">
        <f>"'"&amp;No.5＿契約者【データ】!E248&amp;"'"</f>
        <v>''</v>
      </c>
      <c r="F252" s="81" t="str">
        <f>"'"&amp;IF(No.5＿契約者【データ】!R248="郵送","郵送",IF(No.5＿契約者【データ】!R248="","","出席"))&amp;"'"</f>
        <v>''</v>
      </c>
      <c r="G252" s="75" t="str">
        <f>"'"&amp;IF(No.5＿契約者【データ】!R248="","",IF(No.5＿契約者【データ】!R248="郵送","",TEXT(No.5＿契約者【データ】!R248,"yyyy/mm/dd")))&amp;"'"</f>
        <v>''</v>
      </c>
      <c r="H252" s="75" t="str">
        <f>"'"&amp;IF(No.5＿契約者【データ】!S248="","",TEXT(No.5＿契約者【データ】!S248,"hh:mm"))&amp;"'"</f>
        <v>''</v>
      </c>
      <c r="I252" s="82" t="s">
        <v>494</v>
      </c>
      <c r="J252" s="82" t="s">
        <v>494</v>
      </c>
      <c r="K252" s="82" t="s">
        <v>494</v>
      </c>
      <c r="L252" s="82" t="s">
        <v>494</v>
      </c>
      <c r="M252" s="82" t="s">
        <v>494</v>
      </c>
      <c r="N252" s="82" t="s">
        <v>494</v>
      </c>
      <c r="O252" s="82" t="s">
        <v>494</v>
      </c>
      <c r="P252" s="82" t="s">
        <v>494</v>
      </c>
      <c r="Q252" s="82" t="s">
        <v>494</v>
      </c>
      <c r="R252" s="75" t="s">
        <v>497</v>
      </c>
      <c r="S252" s="42" t="s">
        <v>448</v>
      </c>
      <c r="T252" s="75" t="s">
        <v>497</v>
      </c>
      <c r="U252" s="74" t="s">
        <v>497</v>
      </c>
      <c r="V252" s="49" t="str">
        <f t="shared" si="17"/>
        <v>'COMMON'</v>
      </c>
      <c r="W252" s="69" t="s">
        <v>449</v>
      </c>
      <c r="X252" s="49" t="str">
        <f t="shared" si="18"/>
        <v>'COMMON'</v>
      </c>
      <c r="Y252" s="49" t="str">
        <f t="shared" si="18"/>
        <v>'COMMON'</v>
      </c>
      <c r="Z252" s="69" t="s">
        <v>449</v>
      </c>
      <c r="AA252" s="49" t="str">
        <f t="shared" si="19"/>
        <v>'COMMON'</v>
      </c>
      <c r="AB252" s="67"/>
      <c r="AD252" s="70" t="str">
        <f t="shared" si="20"/>
        <v/>
      </c>
      <c r="AE252" s="67"/>
      <c r="AF252" s="67"/>
      <c r="AG252" s="67"/>
    </row>
    <row r="253" spans="1:33" ht="18" customHeight="1">
      <c r="A253" s="67"/>
      <c r="B253" s="49">
        <f t="shared" si="16"/>
        <v>247</v>
      </c>
      <c r="C253" s="73" t="str">
        <f>"'"&amp;プロジェクトデータ!$C$4&amp;"'"</f>
        <v>'80001'</v>
      </c>
      <c r="D253" s="80" t="s">
        <v>491</v>
      </c>
      <c r="E253" s="42" t="str">
        <f>"'"&amp;No.5＿契約者【データ】!E249&amp;"'"</f>
        <v>''</v>
      </c>
      <c r="F253" s="81" t="str">
        <f>"'"&amp;IF(No.5＿契約者【データ】!R249="郵送","郵送",IF(No.5＿契約者【データ】!R249="","","出席"))&amp;"'"</f>
        <v>''</v>
      </c>
      <c r="G253" s="75" t="str">
        <f>"'"&amp;IF(No.5＿契約者【データ】!R249="","",IF(No.5＿契約者【データ】!R249="郵送","",TEXT(No.5＿契約者【データ】!R249,"yyyy/mm/dd")))&amp;"'"</f>
        <v>''</v>
      </c>
      <c r="H253" s="75" t="str">
        <f>"'"&amp;IF(No.5＿契約者【データ】!S249="","",TEXT(No.5＿契約者【データ】!S249,"hh:mm"))&amp;"'"</f>
        <v>''</v>
      </c>
      <c r="I253" s="82" t="s">
        <v>494</v>
      </c>
      <c r="J253" s="82" t="s">
        <v>494</v>
      </c>
      <c r="K253" s="82" t="s">
        <v>494</v>
      </c>
      <c r="L253" s="82" t="s">
        <v>494</v>
      </c>
      <c r="M253" s="82" t="s">
        <v>494</v>
      </c>
      <c r="N253" s="82" t="s">
        <v>494</v>
      </c>
      <c r="O253" s="82" t="s">
        <v>494</v>
      </c>
      <c r="P253" s="82" t="s">
        <v>494</v>
      </c>
      <c r="Q253" s="82" t="s">
        <v>494</v>
      </c>
      <c r="R253" s="75" t="s">
        <v>497</v>
      </c>
      <c r="S253" s="42" t="s">
        <v>448</v>
      </c>
      <c r="T253" s="75" t="s">
        <v>497</v>
      </c>
      <c r="U253" s="74" t="s">
        <v>497</v>
      </c>
      <c r="V253" s="49" t="str">
        <f t="shared" si="17"/>
        <v>'COMMON'</v>
      </c>
      <c r="W253" s="69" t="s">
        <v>449</v>
      </c>
      <c r="X253" s="49" t="str">
        <f t="shared" si="18"/>
        <v>'COMMON'</v>
      </c>
      <c r="Y253" s="49" t="str">
        <f t="shared" si="18"/>
        <v>'COMMON'</v>
      </c>
      <c r="Z253" s="69" t="s">
        <v>449</v>
      </c>
      <c r="AA253" s="49" t="str">
        <f t="shared" si="19"/>
        <v>'COMMON'</v>
      </c>
      <c r="AB253" s="67"/>
      <c r="AD253" s="70" t="str">
        <f t="shared" si="20"/>
        <v/>
      </c>
      <c r="AE253" s="67"/>
      <c r="AF253" s="67"/>
      <c r="AG253" s="67"/>
    </row>
    <row r="254" spans="1:33" ht="18" customHeight="1">
      <c r="A254" s="67"/>
      <c r="B254" s="49">
        <f t="shared" si="16"/>
        <v>248</v>
      </c>
      <c r="C254" s="73" t="str">
        <f>"'"&amp;プロジェクトデータ!$C$4&amp;"'"</f>
        <v>'80001'</v>
      </c>
      <c r="D254" s="80" t="s">
        <v>491</v>
      </c>
      <c r="E254" s="42" t="str">
        <f>"'"&amp;No.5＿契約者【データ】!E250&amp;"'"</f>
        <v>''</v>
      </c>
      <c r="F254" s="81" t="str">
        <f>"'"&amp;IF(No.5＿契約者【データ】!R250="郵送","郵送",IF(No.5＿契約者【データ】!R250="","","出席"))&amp;"'"</f>
        <v>''</v>
      </c>
      <c r="G254" s="75" t="str">
        <f>"'"&amp;IF(No.5＿契約者【データ】!R250="","",IF(No.5＿契約者【データ】!R250="郵送","",TEXT(No.5＿契約者【データ】!R250,"yyyy/mm/dd")))&amp;"'"</f>
        <v>''</v>
      </c>
      <c r="H254" s="75" t="str">
        <f>"'"&amp;IF(No.5＿契約者【データ】!S250="","",TEXT(No.5＿契約者【データ】!S250,"hh:mm"))&amp;"'"</f>
        <v>''</v>
      </c>
      <c r="I254" s="82" t="s">
        <v>494</v>
      </c>
      <c r="J254" s="82" t="s">
        <v>494</v>
      </c>
      <c r="K254" s="82" t="s">
        <v>494</v>
      </c>
      <c r="L254" s="82" t="s">
        <v>494</v>
      </c>
      <c r="M254" s="82" t="s">
        <v>494</v>
      </c>
      <c r="N254" s="82" t="s">
        <v>494</v>
      </c>
      <c r="O254" s="82" t="s">
        <v>494</v>
      </c>
      <c r="P254" s="82" t="s">
        <v>494</v>
      </c>
      <c r="Q254" s="82" t="s">
        <v>494</v>
      </c>
      <c r="R254" s="75" t="s">
        <v>497</v>
      </c>
      <c r="S254" s="42" t="s">
        <v>448</v>
      </c>
      <c r="T254" s="75" t="s">
        <v>497</v>
      </c>
      <c r="U254" s="74" t="s">
        <v>497</v>
      </c>
      <c r="V254" s="49" t="str">
        <f t="shared" si="17"/>
        <v>'COMMON'</v>
      </c>
      <c r="W254" s="69" t="s">
        <v>449</v>
      </c>
      <c r="X254" s="49" t="str">
        <f t="shared" si="18"/>
        <v>'COMMON'</v>
      </c>
      <c r="Y254" s="49" t="str">
        <f t="shared" si="18"/>
        <v>'COMMON'</v>
      </c>
      <c r="Z254" s="69" t="s">
        <v>449</v>
      </c>
      <c r="AA254" s="49" t="str">
        <f t="shared" si="19"/>
        <v>'COMMON'</v>
      </c>
      <c r="AB254" s="67"/>
      <c r="AD254" s="70" t="str">
        <f t="shared" si="20"/>
        <v/>
      </c>
      <c r="AE254" s="67"/>
      <c r="AF254" s="67"/>
      <c r="AG254" s="67"/>
    </row>
    <row r="255" spans="1:33" ht="18" customHeight="1">
      <c r="A255" s="67"/>
      <c r="B255" s="49">
        <f t="shared" si="16"/>
        <v>249</v>
      </c>
      <c r="C255" s="73" t="str">
        <f>"'"&amp;プロジェクトデータ!$C$4&amp;"'"</f>
        <v>'80001'</v>
      </c>
      <c r="D255" s="80" t="s">
        <v>491</v>
      </c>
      <c r="E255" s="42" t="str">
        <f>"'"&amp;No.5＿契約者【データ】!E251&amp;"'"</f>
        <v>''</v>
      </c>
      <c r="F255" s="81" t="str">
        <f>"'"&amp;IF(No.5＿契約者【データ】!R251="郵送","郵送",IF(No.5＿契約者【データ】!R251="","","出席"))&amp;"'"</f>
        <v>''</v>
      </c>
      <c r="G255" s="75" t="str">
        <f>"'"&amp;IF(No.5＿契約者【データ】!R251="","",IF(No.5＿契約者【データ】!R251="郵送","",TEXT(No.5＿契約者【データ】!R251,"yyyy/mm/dd")))&amp;"'"</f>
        <v>''</v>
      </c>
      <c r="H255" s="75" t="str">
        <f>"'"&amp;IF(No.5＿契約者【データ】!S251="","",TEXT(No.5＿契約者【データ】!S251,"hh:mm"))&amp;"'"</f>
        <v>''</v>
      </c>
      <c r="I255" s="82" t="s">
        <v>494</v>
      </c>
      <c r="J255" s="82" t="s">
        <v>494</v>
      </c>
      <c r="K255" s="82" t="s">
        <v>494</v>
      </c>
      <c r="L255" s="82" t="s">
        <v>494</v>
      </c>
      <c r="M255" s="82" t="s">
        <v>494</v>
      </c>
      <c r="N255" s="82" t="s">
        <v>494</v>
      </c>
      <c r="O255" s="82" t="s">
        <v>494</v>
      </c>
      <c r="P255" s="82" t="s">
        <v>494</v>
      </c>
      <c r="Q255" s="82" t="s">
        <v>494</v>
      </c>
      <c r="R255" s="75" t="s">
        <v>497</v>
      </c>
      <c r="S255" s="42" t="s">
        <v>448</v>
      </c>
      <c r="T255" s="75" t="s">
        <v>497</v>
      </c>
      <c r="U255" s="74" t="s">
        <v>497</v>
      </c>
      <c r="V255" s="49" t="str">
        <f t="shared" si="17"/>
        <v>'COMMON'</v>
      </c>
      <c r="W255" s="69" t="s">
        <v>449</v>
      </c>
      <c r="X255" s="49" t="str">
        <f t="shared" si="18"/>
        <v>'COMMON'</v>
      </c>
      <c r="Y255" s="49" t="str">
        <f t="shared" si="18"/>
        <v>'COMMON'</v>
      </c>
      <c r="Z255" s="69" t="s">
        <v>449</v>
      </c>
      <c r="AA255" s="49" t="str">
        <f t="shared" si="19"/>
        <v>'COMMON'</v>
      </c>
      <c r="AB255" s="67"/>
      <c r="AD255" s="70" t="str">
        <f t="shared" si="20"/>
        <v/>
      </c>
      <c r="AE255" s="67"/>
      <c r="AF255" s="67"/>
      <c r="AG255" s="67"/>
    </row>
    <row r="256" spans="1:33" ht="18" customHeight="1">
      <c r="A256" s="67"/>
      <c r="B256" s="49">
        <f t="shared" si="16"/>
        <v>250</v>
      </c>
      <c r="C256" s="73" t="str">
        <f>"'"&amp;プロジェクトデータ!$C$4&amp;"'"</f>
        <v>'80001'</v>
      </c>
      <c r="D256" s="80" t="s">
        <v>491</v>
      </c>
      <c r="E256" s="42" t="str">
        <f>"'"&amp;No.5＿契約者【データ】!E252&amp;"'"</f>
        <v>''</v>
      </c>
      <c r="F256" s="81" t="str">
        <f>"'"&amp;IF(No.5＿契約者【データ】!R252="郵送","郵送",IF(No.5＿契約者【データ】!R252="","","出席"))&amp;"'"</f>
        <v>''</v>
      </c>
      <c r="G256" s="75" t="str">
        <f>"'"&amp;IF(No.5＿契約者【データ】!R252="","",IF(No.5＿契約者【データ】!R252="郵送","",TEXT(No.5＿契約者【データ】!R252,"yyyy/mm/dd")))&amp;"'"</f>
        <v>''</v>
      </c>
      <c r="H256" s="75" t="str">
        <f>"'"&amp;IF(No.5＿契約者【データ】!S252="","",TEXT(No.5＿契約者【データ】!S252,"hh:mm"))&amp;"'"</f>
        <v>''</v>
      </c>
      <c r="I256" s="82" t="s">
        <v>494</v>
      </c>
      <c r="J256" s="82" t="s">
        <v>494</v>
      </c>
      <c r="K256" s="82" t="s">
        <v>494</v>
      </c>
      <c r="L256" s="82" t="s">
        <v>494</v>
      </c>
      <c r="M256" s="82" t="s">
        <v>494</v>
      </c>
      <c r="N256" s="82" t="s">
        <v>494</v>
      </c>
      <c r="O256" s="82" t="s">
        <v>494</v>
      </c>
      <c r="P256" s="82" t="s">
        <v>494</v>
      </c>
      <c r="Q256" s="82" t="s">
        <v>494</v>
      </c>
      <c r="R256" s="75" t="s">
        <v>497</v>
      </c>
      <c r="S256" s="42" t="s">
        <v>448</v>
      </c>
      <c r="T256" s="75" t="s">
        <v>497</v>
      </c>
      <c r="U256" s="74" t="s">
        <v>497</v>
      </c>
      <c r="V256" s="49" t="str">
        <f t="shared" si="17"/>
        <v>'COMMON'</v>
      </c>
      <c r="W256" s="69" t="s">
        <v>449</v>
      </c>
      <c r="X256" s="49" t="str">
        <f t="shared" si="18"/>
        <v>'COMMON'</v>
      </c>
      <c r="Y256" s="49" t="str">
        <f t="shared" si="18"/>
        <v>'COMMON'</v>
      </c>
      <c r="Z256" s="69" t="s">
        <v>449</v>
      </c>
      <c r="AA256" s="49" t="str">
        <f t="shared" si="19"/>
        <v>'COMMON'</v>
      </c>
      <c r="AB256" s="67"/>
      <c r="AD256" s="70" t="str">
        <f t="shared" si="20"/>
        <v/>
      </c>
      <c r="AE256" s="67"/>
      <c r="AF256" s="67"/>
      <c r="AG256" s="67"/>
    </row>
    <row r="257" spans="1:33" ht="18" customHeight="1">
      <c r="A257" s="67"/>
      <c r="B257" s="49">
        <f t="shared" si="16"/>
        <v>251</v>
      </c>
      <c r="C257" s="73" t="str">
        <f>"'"&amp;プロジェクトデータ!$C$4&amp;"'"</f>
        <v>'80001'</v>
      </c>
      <c r="D257" s="80" t="s">
        <v>491</v>
      </c>
      <c r="E257" s="42" t="str">
        <f>"'"&amp;No.5＿契約者【データ】!E253&amp;"'"</f>
        <v>''</v>
      </c>
      <c r="F257" s="81" t="str">
        <f>"'"&amp;IF(No.5＿契約者【データ】!R253="郵送","郵送",IF(No.5＿契約者【データ】!R253="","","出席"))&amp;"'"</f>
        <v>''</v>
      </c>
      <c r="G257" s="75" t="str">
        <f>"'"&amp;IF(No.5＿契約者【データ】!R253="","",IF(No.5＿契約者【データ】!R253="郵送","",TEXT(No.5＿契約者【データ】!R253,"yyyy/mm/dd")))&amp;"'"</f>
        <v>''</v>
      </c>
      <c r="H257" s="75" t="str">
        <f>"'"&amp;IF(No.5＿契約者【データ】!S253="","",TEXT(No.5＿契約者【データ】!S253,"hh:mm"))&amp;"'"</f>
        <v>''</v>
      </c>
      <c r="I257" s="82" t="s">
        <v>494</v>
      </c>
      <c r="J257" s="82" t="s">
        <v>494</v>
      </c>
      <c r="K257" s="82" t="s">
        <v>494</v>
      </c>
      <c r="L257" s="82" t="s">
        <v>494</v>
      </c>
      <c r="M257" s="82" t="s">
        <v>494</v>
      </c>
      <c r="N257" s="82" t="s">
        <v>494</v>
      </c>
      <c r="O257" s="82" t="s">
        <v>494</v>
      </c>
      <c r="P257" s="82" t="s">
        <v>494</v>
      </c>
      <c r="Q257" s="82" t="s">
        <v>494</v>
      </c>
      <c r="R257" s="75" t="s">
        <v>497</v>
      </c>
      <c r="S257" s="42" t="s">
        <v>448</v>
      </c>
      <c r="T257" s="75" t="s">
        <v>497</v>
      </c>
      <c r="U257" s="74" t="s">
        <v>497</v>
      </c>
      <c r="V257" s="49" t="str">
        <f t="shared" si="17"/>
        <v>'COMMON'</v>
      </c>
      <c r="W257" s="69" t="s">
        <v>449</v>
      </c>
      <c r="X257" s="49" t="str">
        <f t="shared" si="18"/>
        <v>'COMMON'</v>
      </c>
      <c r="Y257" s="49" t="str">
        <f t="shared" si="18"/>
        <v>'COMMON'</v>
      </c>
      <c r="Z257" s="69" t="s">
        <v>449</v>
      </c>
      <c r="AA257" s="49" t="str">
        <f t="shared" si="19"/>
        <v>'COMMON'</v>
      </c>
      <c r="AB257" s="67"/>
      <c r="AD257" s="70" t="str">
        <f t="shared" si="20"/>
        <v/>
      </c>
      <c r="AE257" s="67"/>
      <c r="AF257" s="67"/>
      <c r="AG257" s="67"/>
    </row>
    <row r="258" spans="1:33" ht="18" customHeight="1">
      <c r="A258" s="67"/>
      <c r="B258" s="49">
        <f t="shared" si="16"/>
        <v>252</v>
      </c>
      <c r="C258" s="73" t="str">
        <f>"'"&amp;プロジェクトデータ!$C$4&amp;"'"</f>
        <v>'80001'</v>
      </c>
      <c r="D258" s="80" t="s">
        <v>491</v>
      </c>
      <c r="E258" s="42" t="str">
        <f>"'"&amp;No.5＿契約者【データ】!E254&amp;"'"</f>
        <v>''</v>
      </c>
      <c r="F258" s="81" t="str">
        <f>"'"&amp;IF(No.5＿契約者【データ】!R254="郵送","郵送",IF(No.5＿契約者【データ】!R254="","","出席"))&amp;"'"</f>
        <v>''</v>
      </c>
      <c r="G258" s="75" t="str">
        <f>"'"&amp;IF(No.5＿契約者【データ】!R254="","",IF(No.5＿契約者【データ】!R254="郵送","",TEXT(No.5＿契約者【データ】!R254,"yyyy/mm/dd")))&amp;"'"</f>
        <v>''</v>
      </c>
      <c r="H258" s="75" t="str">
        <f>"'"&amp;IF(No.5＿契約者【データ】!S254="","",TEXT(No.5＿契約者【データ】!S254,"hh:mm"))&amp;"'"</f>
        <v>''</v>
      </c>
      <c r="I258" s="82" t="s">
        <v>494</v>
      </c>
      <c r="J258" s="82" t="s">
        <v>494</v>
      </c>
      <c r="K258" s="82" t="s">
        <v>494</v>
      </c>
      <c r="L258" s="82" t="s">
        <v>494</v>
      </c>
      <c r="M258" s="82" t="s">
        <v>494</v>
      </c>
      <c r="N258" s="82" t="s">
        <v>494</v>
      </c>
      <c r="O258" s="82" t="s">
        <v>494</v>
      </c>
      <c r="P258" s="82" t="s">
        <v>494</v>
      </c>
      <c r="Q258" s="82" t="s">
        <v>494</v>
      </c>
      <c r="R258" s="75" t="s">
        <v>497</v>
      </c>
      <c r="S258" s="42" t="s">
        <v>448</v>
      </c>
      <c r="T258" s="75" t="s">
        <v>497</v>
      </c>
      <c r="U258" s="74" t="s">
        <v>497</v>
      </c>
      <c r="V258" s="49" t="str">
        <f t="shared" si="17"/>
        <v>'COMMON'</v>
      </c>
      <c r="W258" s="69" t="s">
        <v>449</v>
      </c>
      <c r="X258" s="49" t="str">
        <f t="shared" si="18"/>
        <v>'COMMON'</v>
      </c>
      <c r="Y258" s="49" t="str">
        <f t="shared" si="18"/>
        <v>'COMMON'</v>
      </c>
      <c r="Z258" s="69" t="s">
        <v>449</v>
      </c>
      <c r="AA258" s="49" t="str">
        <f t="shared" si="19"/>
        <v>'COMMON'</v>
      </c>
      <c r="AB258" s="67"/>
      <c r="AD258" s="70" t="str">
        <f t="shared" si="20"/>
        <v/>
      </c>
      <c r="AE258" s="67"/>
      <c r="AF258" s="67"/>
      <c r="AG258" s="67"/>
    </row>
    <row r="259" spans="1:33" ht="18" customHeight="1">
      <c r="A259" s="67"/>
      <c r="B259" s="49">
        <f t="shared" si="16"/>
        <v>253</v>
      </c>
      <c r="C259" s="73" t="str">
        <f>"'"&amp;プロジェクトデータ!$C$4&amp;"'"</f>
        <v>'80001'</v>
      </c>
      <c r="D259" s="80" t="s">
        <v>491</v>
      </c>
      <c r="E259" s="42" t="str">
        <f>"'"&amp;No.5＿契約者【データ】!E255&amp;"'"</f>
        <v>''</v>
      </c>
      <c r="F259" s="81" t="str">
        <f>"'"&amp;IF(No.5＿契約者【データ】!R255="郵送","郵送",IF(No.5＿契約者【データ】!R255="","","出席"))&amp;"'"</f>
        <v>''</v>
      </c>
      <c r="G259" s="75" t="str">
        <f>"'"&amp;IF(No.5＿契約者【データ】!R255="","",IF(No.5＿契約者【データ】!R255="郵送","",TEXT(No.5＿契約者【データ】!R255,"yyyy/mm/dd")))&amp;"'"</f>
        <v>''</v>
      </c>
      <c r="H259" s="75" t="str">
        <f>"'"&amp;IF(No.5＿契約者【データ】!S255="","",TEXT(No.5＿契約者【データ】!S255,"hh:mm"))&amp;"'"</f>
        <v>''</v>
      </c>
      <c r="I259" s="82" t="s">
        <v>494</v>
      </c>
      <c r="J259" s="82" t="s">
        <v>494</v>
      </c>
      <c r="K259" s="82" t="s">
        <v>494</v>
      </c>
      <c r="L259" s="82" t="s">
        <v>494</v>
      </c>
      <c r="M259" s="82" t="s">
        <v>494</v>
      </c>
      <c r="N259" s="82" t="s">
        <v>494</v>
      </c>
      <c r="O259" s="82" t="s">
        <v>494</v>
      </c>
      <c r="P259" s="82" t="s">
        <v>494</v>
      </c>
      <c r="Q259" s="82" t="s">
        <v>494</v>
      </c>
      <c r="R259" s="75" t="s">
        <v>497</v>
      </c>
      <c r="S259" s="42" t="s">
        <v>448</v>
      </c>
      <c r="T259" s="75" t="s">
        <v>497</v>
      </c>
      <c r="U259" s="74" t="s">
        <v>497</v>
      </c>
      <c r="V259" s="49" t="str">
        <f t="shared" si="17"/>
        <v>'COMMON'</v>
      </c>
      <c r="W259" s="69" t="s">
        <v>449</v>
      </c>
      <c r="X259" s="49" t="str">
        <f t="shared" si="18"/>
        <v>'COMMON'</v>
      </c>
      <c r="Y259" s="49" t="str">
        <f t="shared" si="18"/>
        <v>'COMMON'</v>
      </c>
      <c r="Z259" s="69" t="s">
        <v>449</v>
      </c>
      <c r="AA259" s="49" t="str">
        <f t="shared" si="19"/>
        <v>'COMMON'</v>
      </c>
      <c r="AB259" s="67"/>
      <c r="AD259" s="70" t="str">
        <f t="shared" si="20"/>
        <v/>
      </c>
      <c r="AE259" s="67"/>
      <c r="AF259" s="67"/>
      <c r="AG259" s="67"/>
    </row>
    <row r="260" spans="1:33" ht="18" customHeight="1">
      <c r="A260" s="67"/>
      <c r="B260" s="49">
        <f t="shared" si="16"/>
        <v>254</v>
      </c>
      <c r="C260" s="73" t="str">
        <f>"'"&amp;プロジェクトデータ!$C$4&amp;"'"</f>
        <v>'80001'</v>
      </c>
      <c r="D260" s="80" t="s">
        <v>491</v>
      </c>
      <c r="E260" s="42" t="str">
        <f>"'"&amp;No.5＿契約者【データ】!E256&amp;"'"</f>
        <v>''</v>
      </c>
      <c r="F260" s="81" t="str">
        <f>"'"&amp;IF(No.5＿契約者【データ】!R256="郵送","郵送",IF(No.5＿契約者【データ】!R256="","","出席"))&amp;"'"</f>
        <v>''</v>
      </c>
      <c r="G260" s="75" t="str">
        <f>"'"&amp;IF(No.5＿契約者【データ】!R256="","",IF(No.5＿契約者【データ】!R256="郵送","",TEXT(No.5＿契約者【データ】!R256,"yyyy/mm/dd")))&amp;"'"</f>
        <v>''</v>
      </c>
      <c r="H260" s="75" t="str">
        <f>"'"&amp;IF(No.5＿契約者【データ】!S256="","",TEXT(No.5＿契約者【データ】!S256,"hh:mm"))&amp;"'"</f>
        <v>''</v>
      </c>
      <c r="I260" s="82" t="s">
        <v>494</v>
      </c>
      <c r="J260" s="82" t="s">
        <v>494</v>
      </c>
      <c r="K260" s="82" t="s">
        <v>494</v>
      </c>
      <c r="L260" s="82" t="s">
        <v>494</v>
      </c>
      <c r="M260" s="82" t="s">
        <v>494</v>
      </c>
      <c r="N260" s="82" t="s">
        <v>494</v>
      </c>
      <c r="O260" s="82" t="s">
        <v>494</v>
      </c>
      <c r="P260" s="82" t="s">
        <v>494</v>
      </c>
      <c r="Q260" s="82" t="s">
        <v>494</v>
      </c>
      <c r="R260" s="75" t="s">
        <v>497</v>
      </c>
      <c r="S260" s="42" t="s">
        <v>448</v>
      </c>
      <c r="T260" s="75" t="s">
        <v>497</v>
      </c>
      <c r="U260" s="74" t="s">
        <v>497</v>
      </c>
      <c r="V260" s="49" t="str">
        <f t="shared" si="17"/>
        <v>'COMMON'</v>
      </c>
      <c r="W260" s="69" t="s">
        <v>449</v>
      </c>
      <c r="X260" s="49" t="str">
        <f t="shared" si="18"/>
        <v>'COMMON'</v>
      </c>
      <c r="Y260" s="49" t="str">
        <f t="shared" si="18"/>
        <v>'COMMON'</v>
      </c>
      <c r="Z260" s="69" t="s">
        <v>449</v>
      </c>
      <c r="AA260" s="49" t="str">
        <f t="shared" si="19"/>
        <v>'COMMON'</v>
      </c>
      <c r="AB260" s="67"/>
      <c r="AD260" s="70" t="str">
        <f t="shared" si="20"/>
        <v/>
      </c>
      <c r="AE260" s="67"/>
      <c r="AF260" s="67"/>
      <c r="AG260" s="67"/>
    </row>
    <row r="261" spans="1:33" ht="18" customHeight="1">
      <c r="A261" s="67"/>
      <c r="B261" s="49">
        <f t="shared" si="16"/>
        <v>255</v>
      </c>
      <c r="C261" s="73" t="str">
        <f>"'"&amp;プロジェクトデータ!$C$4&amp;"'"</f>
        <v>'80001'</v>
      </c>
      <c r="D261" s="80" t="s">
        <v>491</v>
      </c>
      <c r="E261" s="42" t="str">
        <f>"'"&amp;No.5＿契約者【データ】!E257&amp;"'"</f>
        <v>''</v>
      </c>
      <c r="F261" s="81" t="str">
        <f>"'"&amp;IF(No.5＿契約者【データ】!R257="郵送","郵送",IF(No.5＿契約者【データ】!R257="","","出席"))&amp;"'"</f>
        <v>''</v>
      </c>
      <c r="G261" s="75" t="str">
        <f>"'"&amp;IF(No.5＿契約者【データ】!R257="","",IF(No.5＿契約者【データ】!R257="郵送","",TEXT(No.5＿契約者【データ】!R257,"yyyy/mm/dd")))&amp;"'"</f>
        <v>''</v>
      </c>
      <c r="H261" s="75" t="str">
        <f>"'"&amp;IF(No.5＿契約者【データ】!S257="","",TEXT(No.5＿契約者【データ】!S257,"hh:mm"))&amp;"'"</f>
        <v>''</v>
      </c>
      <c r="I261" s="82" t="s">
        <v>494</v>
      </c>
      <c r="J261" s="82" t="s">
        <v>494</v>
      </c>
      <c r="K261" s="82" t="s">
        <v>494</v>
      </c>
      <c r="L261" s="82" t="s">
        <v>494</v>
      </c>
      <c r="M261" s="82" t="s">
        <v>494</v>
      </c>
      <c r="N261" s="82" t="s">
        <v>494</v>
      </c>
      <c r="O261" s="82" t="s">
        <v>494</v>
      </c>
      <c r="P261" s="82" t="s">
        <v>494</v>
      </c>
      <c r="Q261" s="82" t="s">
        <v>494</v>
      </c>
      <c r="R261" s="75" t="s">
        <v>497</v>
      </c>
      <c r="S261" s="42" t="s">
        <v>448</v>
      </c>
      <c r="T261" s="75" t="s">
        <v>497</v>
      </c>
      <c r="U261" s="74" t="s">
        <v>497</v>
      </c>
      <c r="V261" s="49" t="str">
        <f t="shared" si="17"/>
        <v>'COMMON'</v>
      </c>
      <c r="W261" s="69" t="s">
        <v>449</v>
      </c>
      <c r="X261" s="49" t="str">
        <f t="shared" si="18"/>
        <v>'COMMON'</v>
      </c>
      <c r="Y261" s="49" t="str">
        <f t="shared" si="18"/>
        <v>'COMMON'</v>
      </c>
      <c r="Z261" s="69" t="s">
        <v>449</v>
      </c>
      <c r="AA261" s="49" t="str">
        <f t="shared" si="19"/>
        <v>'COMMON'</v>
      </c>
      <c r="AB261" s="67"/>
      <c r="AD261" s="70" t="str">
        <f t="shared" si="20"/>
        <v/>
      </c>
      <c r="AE261" s="67"/>
      <c r="AF261" s="67"/>
      <c r="AG261" s="67"/>
    </row>
    <row r="262" spans="1:33" ht="18" customHeight="1">
      <c r="A262" s="67"/>
      <c r="B262" s="49">
        <f t="shared" si="16"/>
        <v>256</v>
      </c>
      <c r="C262" s="73" t="str">
        <f>"'"&amp;プロジェクトデータ!$C$4&amp;"'"</f>
        <v>'80001'</v>
      </c>
      <c r="D262" s="80" t="s">
        <v>491</v>
      </c>
      <c r="E262" s="42" t="str">
        <f>"'"&amp;No.5＿契約者【データ】!E258&amp;"'"</f>
        <v>''</v>
      </c>
      <c r="F262" s="81" t="str">
        <f>"'"&amp;IF(No.5＿契約者【データ】!R258="郵送","郵送",IF(No.5＿契約者【データ】!R258="","","出席"))&amp;"'"</f>
        <v>''</v>
      </c>
      <c r="G262" s="75" t="str">
        <f>"'"&amp;IF(No.5＿契約者【データ】!R258="","",IF(No.5＿契約者【データ】!R258="郵送","",TEXT(No.5＿契約者【データ】!R258,"yyyy/mm/dd")))&amp;"'"</f>
        <v>''</v>
      </c>
      <c r="H262" s="75" t="str">
        <f>"'"&amp;IF(No.5＿契約者【データ】!S258="","",TEXT(No.5＿契約者【データ】!S258,"hh:mm"))&amp;"'"</f>
        <v>''</v>
      </c>
      <c r="I262" s="82" t="s">
        <v>494</v>
      </c>
      <c r="J262" s="82" t="s">
        <v>494</v>
      </c>
      <c r="K262" s="82" t="s">
        <v>494</v>
      </c>
      <c r="L262" s="82" t="s">
        <v>494</v>
      </c>
      <c r="M262" s="82" t="s">
        <v>494</v>
      </c>
      <c r="N262" s="82" t="s">
        <v>494</v>
      </c>
      <c r="O262" s="82" t="s">
        <v>494</v>
      </c>
      <c r="P262" s="82" t="s">
        <v>494</v>
      </c>
      <c r="Q262" s="82" t="s">
        <v>494</v>
      </c>
      <c r="R262" s="75" t="s">
        <v>497</v>
      </c>
      <c r="S262" s="42" t="s">
        <v>448</v>
      </c>
      <c r="T262" s="75" t="s">
        <v>497</v>
      </c>
      <c r="U262" s="74" t="s">
        <v>497</v>
      </c>
      <c r="V262" s="49" t="str">
        <f t="shared" si="17"/>
        <v>'COMMON'</v>
      </c>
      <c r="W262" s="69" t="s">
        <v>449</v>
      </c>
      <c r="X262" s="49" t="str">
        <f t="shared" si="18"/>
        <v>'COMMON'</v>
      </c>
      <c r="Y262" s="49" t="str">
        <f t="shared" si="18"/>
        <v>'COMMON'</v>
      </c>
      <c r="Z262" s="69" t="s">
        <v>449</v>
      </c>
      <c r="AA262" s="49" t="str">
        <f t="shared" si="19"/>
        <v>'COMMON'</v>
      </c>
      <c r="AB262" s="67"/>
      <c r="AD262" s="70" t="str">
        <f t="shared" si="20"/>
        <v/>
      </c>
      <c r="AE262" s="67"/>
      <c r="AF262" s="67"/>
      <c r="AG262" s="67"/>
    </row>
    <row r="263" spans="1:33" ht="18" customHeight="1">
      <c r="A263" s="67"/>
      <c r="B263" s="49">
        <f t="shared" ref="B263:B326" si="21">ROW()-6</f>
        <v>257</v>
      </c>
      <c r="C263" s="73" t="str">
        <f>"'"&amp;プロジェクトデータ!$C$4&amp;"'"</f>
        <v>'80001'</v>
      </c>
      <c r="D263" s="80" t="s">
        <v>491</v>
      </c>
      <c r="E263" s="42" t="str">
        <f>"'"&amp;No.5＿契約者【データ】!E259&amp;"'"</f>
        <v>''</v>
      </c>
      <c r="F263" s="81" t="str">
        <f>"'"&amp;IF(No.5＿契約者【データ】!R259="郵送","郵送",IF(No.5＿契約者【データ】!R259="","","出席"))&amp;"'"</f>
        <v>''</v>
      </c>
      <c r="G263" s="75" t="str">
        <f>"'"&amp;IF(No.5＿契約者【データ】!R259="","",IF(No.5＿契約者【データ】!R259="郵送","",TEXT(No.5＿契約者【データ】!R259,"yyyy/mm/dd")))&amp;"'"</f>
        <v>''</v>
      </c>
      <c r="H263" s="75" t="str">
        <f>"'"&amp;IF(No.5＿契約者【データ】!S259="","",TEXT(No.5＿契約者【データ】!S259,"hh:mm"))&amp;"'"</f>
        <v>''</v>
      </c>
      <c r="I263" s="82" t="s">
        <v>494</v>
      </c>
      <c r="J263" s="82" t="s">
        <v>494</v>
      </c>
      <c r="K263" s="82" t="s">
        <v>494</v>
      </c>
      <c r="L263" s="82" t="s">
        <v>494</v>
      </c>
      <c r="M263" s="82" t="s">
        <v>494</v>
      </c>
      <c r="N263" s="82" t="s">
        <v>494</v>
      </c>
      <c r="O263" s="82" t="s">
        <v>494</v>
      </c>
      <c r="P263" s="82" t="s">
        <v>494</v>
      </c>
      <c r="Q263" s="82" t="s">
        <v>494</v>
      </c>
      <c r="R263" s="75" t="s">
        <v>497</v>
      </c>
      <c r="S263" s="42" t="s">
        <v>448</v>
      </c>
      <c r="T263" s="75" t="s">
        <v>497</v>
      </c>
      <c r="U263" s="74" t="s">
        <v>497</v>
      </c>
      <c r="V263" s="49" t="str">
        <f t="shared" ref="V263:V326" si="22">"'COMMON'"</f>
        <v>'COMMON'</v>
      </c>
      <c r="W263" s="69" t="s">
        <v>449</v>
      </c>
      <c r="X263" s="49" t="str">
        <f t="shared" ref="X263:Y326" si="23">"'COMMON'"</f>
        <v>'COMMON'</v>
      </c>
      <c r="Y263" s="49" t="str">
        <f t="shared" si="23"/>
        <v>'COMMON'</v>
      </c>
      <c r="Z263" s="69" t="s">
        <v>449</v>
      </c>
      <c r="AA263" s="49" t="str">
        <f t="shared" ref="AA263:AA326" si="24">"'COMMON'"</f>
        <v>'COMMON'</v>
      </c>
      <c r="AB263" s="67"/>
      <c r="AD263" s="70" t="str">
        <f t="shared" si="20"/>
        <v/>
      </c>
      <c r="AE263" s="67"/>
      <c r="AF263" s="67"/>
      <c r="AG263" s="67"/>
    </row>
    <row r="264" spans="1:33" ht="18" customHeight="1">
      <c r="A264" s="67"/>
      <c r="B264" s="49">
        <f t="shared" si="21"/>
        <v>258</v>
      </c>
      <c r="C264" s="73" t="str">
        <f>"'"&amp;プロジェクトデータ!$C$4&amp;"'"</f>
        <v>'80001'</v>
      </c>
      <c r="D264" s="80" t="s">
        <v>491</v>
      </c>
      <c r="E264" s="42" t="str">
        <f>"'"&amp;No.5＿契約者【データ】!E260&amp;"'"</f>
        <v>''</v>
      </c>
      <c r="F264" s="81" t="str">
        <f>"'"&amp;IF(No.5＿契約者【データ】!R260="郵送","郵送",IF(No.5＿契約者【データ】!R260="","","出席"))&amp;"'"</f>
        <v>''</v>
      </c>
      <c r="G264" s="75" t="str">
        <f>"'"&amp;IF(No.5＿契約者【データ】!R260="","",IF(No.5＿契約者【データ】!R260="郵送","",TEXT(No.5＿契約者【データ】!R260,"yyyy/mm/dd")))&amp;"'"</f>
        <v>''</v>
      </c>
      <c r="H264" s="75" t="str">
        <f>"'"&amp;IF(No.5＿契約者【データ】!S260="","",TEXT(No.5＿契約者【データ】!S260,"hh:mm"))&amp;"'"</f>
        <v>''</v>
      </c>
      <c r="I264" s="82" t="s">
        <v>494</v>
      </c>
      <c r="J264" s="82" t="s">
        <v>494</v>
      </c>
      <c r="K264" s="82" t="s">
        <v>494</v>
      </c>
      <c r="L264" s="82" t="s">
        <v>494</v>
      </c>
      <c r="M264" s="82" t="s">
        <v>494</v>
      </c>
      <c r="N264" s="82" t="s">
        <v>494</v>
      </c>
      <c r="O264" s="82" t="s">
        <v>494</v>
      </c>
      <c r="P264" s="82" t="s">
        <v>494</v>
      </c>
      <c r="Q264" s="82" t="s">
        <v>494</v>
      </c>
      <c r="R264" s="75" t="s">
        <v>497</v>
      </c>
      <c r="S264" s="42" t="s">
        <v>448</v>
      </c>
      <c r="T264" s="75" t="s">
        <v>497</v>
      </c>
      <c r="U264" s="74" t="s">
        <v>497</v>
      </c>
      <c r="V264" s="49" t="str">
        <f t="shared" si="22"/>
        <v>'COMMON'</v>
      </c>
      <c r="W264" s="69" t="s">
        <v>449</v>
      </c>
      <c r="X264" s="49" t="str">
        <f t="shared" si="23"/>
        <v>'COMMON'</v>
      </c>
      <c r="Y264" s="49" t="str">
        <f t="shared" si="23"/>
        <v>'COMMON'</v>
      </c>
      <c r="Z264" s="69" t="s">
        <v>449</v>
      </c>
      <c r="AA264" s="49" t="str">
        <f t="shared" si="24"/>
        <v>'COMMON'</v>
      </c>
      <c r="AB264" s="67"/>
      <c r="AD264" s="70" t="str">
        <f t="shared" ref="AD264:AD327" si="25">IF(F264="''","","INSERT INTO "&amp;$C$3&amp;" ("&amp;_xlfn.TEXTJOIN(",",FALSE,$C$5:$AA$5)&amp;") VALUES ("&amp;_xlfn.TEXTJOIN(",",FALSE,C264:AA264)&amp;");")</f>
        <v/>
      </c>
      <c r="AE264" s="67"/>
      <c r="AF264" s="67"/>
      <c r="AG264" s="67"/>
    </row>
    <row r="265" spans="1:33" ht="18" customHeight="1">
      <c r="A265" s="67"/>
      <c r="B265" s="49">
        <f t="shared" si="21"/>
        <v>259</v>
      </c>
      <c r="C265" s="73" t="str">
        <f>"'"&amp;プロジェクトデータ!$C$4&amp;"'"</f>
        <v>'80001'</v>
      </c>
      <c r="D265" s="80" t="s">
        <v>491</v>
      </c>
      <c r="E265" s="42" t="str">
        <f>"'"&amp;No.5＿契約者【データ】!E261&amp;"'"</f>
        <v>''</v>
      </c>
      <c r="F265" s="81" t="str">
        <f>"'"&amp;IF(No.5＿契約者【データ】!R261="郵送","郵送",IF(No.5＿契約者【データ】!R261="","","出席"))&amp;"'"</f>
        <v>''</v>
      </c>
      <c r="G265" s="75" t="str">
        <f>"'"&amp;IF(No.5＿契約者【データ】!R261="","",IF(No.5＿契約者【データ】!R261="郵送","",TEXT(No.5＿契約者【データ】!R261,"yyyy/mm/dd")))&amp;"'"</f>
        <v>''</v>
      </c>
      <c r="H265" s="75" t="str">
        <f>"'"&amp;IF(No.5＿契約者【データ】!S261="","",TEXT(No.5＿契約者【データ】!S261,"hh:mm"))&amp;"'"</f>
        <v>''</v>
      </c>
      <c r="I265" s="82" t="s">
        <v>494</v>
      </c>
      <c r="J265" s="82" t="s">
        <v>494</v>
      </c>
      <c r="K265" s="82" t="s">
        <v>494</v>
      </c>
      <c r="L265" s="82" t="s">
        <v>494</v>
      </c>
      <c r="M265" s="82" t="s">
        <v>494</v>
      </c>
      <c r="N265" s="82" t="s">
        <v>494</v>
      </c>
      <c r="O265" s="82" t="s">
        <v>494</v>
      </c>
      <c r="P265" s="82" t="s">
        <v>494</v>
      </c>
      <c r="Q265" s="82" t="s">
        <v>494</v>
      </c>
      <c r="R265" s="75" t="s">
        <v>497</v>
      </c>
      <c r="S265" s="42" t="s">
        <v>448</v>
      </c>
      <c r="T265" s="75" t="s">
        <v>497</v>
      </c>
      <c r="U265" s="74" t="s">
        <v>497</v>
      </c>
      <c r="V265" s="49" t="str">
        <f t="shared" si="22"/>
        <v>'COMMON'</v>
      </c>
      <c r="W265" s="69" t="s">
        <v>449</v>
      </c>
      <c r="X265" s="49" t="str">
        <f t="shared" si="23"/>
        <v>'COMMON'</v>
      </c>
      <c r="Y265" s="49" t="str">
        <f t="shared" si="23"/>
        <v>'COMMON'</v>
      </c>
      <c r="Z265" s="69" t="s">
        <v>449</v>
      </c>
      <c r="AA265" s="49" t="str">
        <f t="shared" si="24"/>
        <v>'COMMON'</v>
      </c>
      <c r="AB265" s="67"/>
      <c r="AD265" s="70" t="str">
        <f t="shared" si="25"/>
        <v/>
      </c>
      <c r="AE265" s="67"/>
      <c r="AF265" s="67"/>
      <c r="AG265" s="67"/>
    </row>
    <row r="266" spans="1:33" ht="18" customHeight="1">
      <c r="A266" s="67"/>
      <c r="B266" s="49">
        <f t="shared" si="21"/>
        <v>260</v>
      </c>
      <c r="C266" s="73" t="str">
        <f>"'"&amp;プロジェクトデータ!$C$4&amp;"'"</f>
        <v>'80001'</v>
      </c>
      <c r="D266" s="80" t="s">
        <v>491</v>
      </c>
      <c r="E266" s="42" t="str">
        <f>"'"&amp;No.5＿契約者【データ】!E262&amp;"'"</f>
        <v>''</v>
      </c>
      <c r="F266" s="81" t="str">
        <f>"'"&amp;IF(No.5＿契約者【データ】!R262="郵送","郵送",IF(No.5＿契約者【データ】!R262="","","出席"))&amp;"'"</f>
        <v>''</v>
      </c>
      <c r="G266" s="75" t="str">
        <f>"'"&amp;IF(No.5＿契約者【データ】!R262="","",IF(No.5＿契約者【データ】!R262="郵送","",TEXT(No.5＿契約者【データ】!R262,"yyyy/mm/dd")))&amp;"'"</f>
        <v>''</v>
      </c>
      <c r="H266" s="75" t="str">
        <f>"'"&amp;IF(No.5＿契約者【データ】!S262="","",TEXT(No.5＿契約者【データ】!S262,"hh:mm"))&amp;"'"</f>
        <v>''</v>
      </c>
      <c r="I266" s="82" t="s">
        <v>494</v>
      </c>
      <c r="J266" s="82" t="s">
        <v>494</v>
      </c>
      <c r="K266" s="82" t="s">
        <v>494</v>
      </c>
      <c r="L266" s="82" t="s">
        <v>494</v>
      </c>
      <c r="M266" s="82" t="s">
        <v>494</v>
      </c>
      <c r="N266" s="82" t="s">
        <v>494</v>
      </c>
      <c r="O266" s="82" t="s">
        <v>494</v>
      </c>
      <c r="P266" s="82" t="s">
        <v>494</v>
      </c>
      <c r="Q266" s="82" t="s">
        <v>494</v>
      </c>
      <c r="R266" s="75" t="s">
        <v>497</v>
      </c>
      <c r="S266" s="42" t="s">
        <v>448</v>
      </c>
      <c r="T266" s="75" t="s">
        <v>497</v>
      </c>
      <c r="U266" s="74" t="s">
        <v>497</v>
      </c>
      <c r="V266" s="49" t="str">
        <f t="shared" si="22"/>
        <v>'COMMON'</v>
      </c>
      <c r="W266" s="69" t="s">
        <v>449</v>
      </c>
      <c r="X266" s="49" t="str">
        <f t="shared" si="23"/>
        <v>'COMMON'</v>
      </c>
      <c r="Y266" s="49" t="str">
        <f t="shared" si="23"/>
        <v>'COMMON'</v>
      </c>
      <c r="Z266" s="69" t="s">
        <v>449</v>
      </c>
      <c r="AA266" s="49" t="str">
        <f t="shared" si="24"/>
        <v>'COMMON'</v>
      </c>
      <c r="AB266" s="67"/>
      <c r="AD266" s="70" t="str">
        <f t="shared" si="25"/>
        <v/>
      </c>
      <c r="AE266" s="67"/>
      <c r="AF266" s="67"/>
      <c r="AG266" s="67"/>
    </row>
    <row r="267" spans="1:33" ht="18" customHeight="1">
      <c r="A267" s="67"/>
      <c r="B267" s="49">
        <f t="shared" si="21"/>
        <v>261</v>
      </c>
      <c r="C267" s="73" t="str">
        <f>"'"&amp;プロジェクトデータ!$C$4&amp;"'"</f>
        <v>'80001'</v>
      </c>
      <c r="D267" s="80" t="s">
        <v>491</v>
      </c>
      <c r="E267" s="42" t="str">
        <f>"'"&amp;No.5＿契約者【データ】!E263&amp;"'"</f>
        <v>''</v>
      </c>
      <c r="F267" s="81" t="str">
        <f>"'"&amp;IF(No.5＿契約者【データ】!R263="郵送","郵送",IF(No.5＿契約者【データ】!R263="","","出席"))&amp;"'"</f>
        <v>''</v>
      </c>
      <c r="G267" s="75" t="str">
        <f>"'"&amp;IF(No.5＿契約者【データ】!R263="","",IF(No.5＿契約者【データ】!R263="郵送","",TEXT(No.5＿契約者【データ】!R263,"yyyy/mm/dd")))&amp;"'"</f>
        <v>''</v>
      </c>
      <c r="H267" s="75" t="str">
        <f>"'"&amp;IF(No.5＿契約者【データ】!S263="","",TEXT(No.5＿契約者【データ】!S263,"hh:mm"))&amp;"'"</f>
        <v>''</v>
      </c>
      <c r="I267" s="82" t="s">
        <v>494</v>
      </c>
      <c r="J267" s="82" t="s">
        <v>494</v>
      </c>
      <c r="K267" s="82" t="s">
        <v>494</v>
      </c>
      <c r="L267" s="82" t="s">
        <v>494</v>
      </c>
      <c r="M267" s="82" t="s">
        <v>494</v>
      </c>
      <c r="N267" s="82" t="s">
        <v>494</v>
      </c>
      <c r="O267" s="82" t="s">
        <v>494</v>
      </c>
      <c r="P267" s="82" t="s">
        <v>494</v>
      </c>
      <c r="Q267" s="82" t="s">
        <v>494</v>
      </c>
      <c r="R267" s="75" t="s">
        <v>497</v>
      </c>
      <c r="S267" s="42" t="s">
        <v>448</v>
      </c>
      <c r="T267" s="75" t="s">
        <v>497</v>
      </c>
      <c r="U267" s="74" t="s">
        <v>497</v>
      </c>
      <c r="V267" s="49" t="str">
        <f t="shared" si="22"/>
        <v>'COMMON'</v>
      </c>
      <c r="W267" s="69" t="s">
        <v>449</v>
      </c>
      <c r="X267" s="49" t="str">
        <f t="shared" si="23"/>
        <v>'COMMON'</v>
      </c>
      <c r="Y267" s="49" t="str">
        <f t="shared" si="23"/>
        <v>'COMMON'</v>
      </c>
      <c r="Z267" s="69" t="s">
        <v>449</v>
      </c>
      <c r="AA267" s="49" t="str">
        <f t="shared" si="24"/>
        <v>'COMMON'</v>
      </c>
      <c r="AB267" s="67"/>
      <c r="AD267" s="70" t="str">
        <f t="shared" si="25"/>
        <v/>
      </c>
      <c r="AE267" s="67"/>
      <c r="AF267" s="67"/>
      <c r="AG267" s="67"/>
    </row>
    <row r="268" spans="1:33" ht="18" customHeight="1">
      <c r="A268" s="67"/>
      <c r="B268" s="49">
        <f t="shared" si="21"/>
        <v>262</v>
      </c>
      <c r="C268" s="73" t="str">
        <f>"'"&amp;プロジェクトデータ!$C$4&amp;"'"</f>
        <v>'80001'</v>
      </c>
      <c r="D268" s="80" t="s">
        <v>491</v>
      </c>
      <c r="E268" s="42" t="str">
        <f>"'"&amp;No.5＿契約者【データ】!E264&amp;"'"</f>
        <v>''</v>
      </c>
      <c r="F268" s="81" t="str">
        <f>"'"&amp;IF(No.5＿契約者【データ】!R264="郵送","郵送",IF(No.5＿契約者【データ】!R264="","","出席"))&amp;"'"</f>
        <v>''</v>
      </c>
      <c r="G268" s="75" t="str">
        <f>"'"&amp;IF(No.5＿契約者【データ】!R264="","",IF(No.5＿契約者【データ】!R264="郵送","",TEXT(No.5＿契約者【データ】!R264,"yyyy/mm/dd")))&amp;"'"</f>
        <v>''</v>
      </c>
      <c r="H268" s="75" t="str">
        <f>"'"&amp;IF(No.5＿契約者【データ】!S264="","",TEXT(No.5＿契約者【データ】!S264,"hh:mm"))&amp;"'"</f>
        <v>''</v>
      </c>
      <c r="I268" s="82" t="s">
        <v>494</v>
      </c>
      <c r="J268" s="82" t="s">
        <v>494</v>
      </c>
      <c r="K268" s="82" t="s">
        <v>494</v>
      </c>
      <c r="L268" s="82" t="s">
        <v>494</v>
      </c>
      <c r="M268" s="82" t="s">
        <v>494</v>
      </c>
      <c r="N268" s="82" t="s">
        <v>494</v>
      </c>
      <c r="O268" s="82" t="s">
        <v>494</v>
      </c>
      <c r="P268" s="82" t="s">
        <v>494</v>
      </c>
      <c r="Q268" s="82" t="s">
        <v>494</v>
      </c>
      <c r="R268" s="75" t="s">
        <v>497</v>
      </c>
      <c r="S268" s="42" t="s">
        <v>448</v>
      </c>
      <c r="T268" s="75" t="s">
        <v>497</v>
      </c>
      <c r="U268" s="74" t="s">
        <v>497</v>
      </c>
      <c r="V268" s="49" t="str">
        <f t="shared" si="22"/>
        <v>'COMMON'</v>
      </c>
      <c r="W268" s="69" t="s">
        <v>449</v>
      </c>
      <c r="X268" s="49" t="str">
        <f t="shared" si="23"/>
        <v>'COMMON'</v>
      </c>
      <c r="Y268" s="49" t="str">
        <f t="shared" si="23"/>
        <v>'COMMON'</v>
      </c>
      <c r="Z268" s="69" t="s">
        <v>449</v>
      </c>
      <c r="AA268" s="49" t="str">
        <f t="shared" si="24"/>
        <v>'COMMON'</v>
      </c>
      <c r="AB268" s="67"/>
      <c r="AD268" s="70" t="str">
        <f t="shared" si="25"/>
        <v/>
      </c>
      <c r="AE268" s="67"/>
      <c r="AF268" s="67"/>
      <c r="AG268" s="67"/>
    </row>
    <row r="269" spans="1:33" ht="18" customHeight="1">
      <c r="A269" s="67"/>
      <c r="B269" s="49">
        <f t="shared" si="21"/>
        <v>263</v>
      </c>
      <c r="C269" s="73" t="str">
        <f>"'"&amp;プロジェクトデータ!$C$4&amp;"'"</f>
        <v>'80001'</v>
      </c>
      <c r="D269" s="80" t="s">
        <v>491</v>
      </c>
      <c r="E269" s="42" t="str">
        <f>"'"&amp;No.5＿契約者【データ】!E265&amp;"'"</f>
        <v>''</v>
      </c>
      <c r="F269" s="81" t="str">
        <f>"'"&amp;IF(No.5＿契約者【データ】!R265="郵送","郵送",IF(No.5＿契約者【データ】!R265="","","出席"))&amp;"'"</f>
        <v>''</v>
      </c>
      <c r="G269" s="75" t="str">
        <f>"'"&amp;IF(No.5＿契約者【データ】!R265="","",IF(No.5＿契約者【データ】!R265="郵送","",TEXT(No.5＿契約者【データ】!R265,"yyyy/mm/dd")))&amp;"'"</f>
        <v>''</v>
      </c>
      <c r="H269" s="75" t="str">
        <f>"'"&amp;IF(No.5＿契約者【データ】!S265="","",TEXT(No.5＿契約者【データ】!S265,"hh:mm"))&amp;"'"</f>
        <v>''</v>
      </c>
      <c r="I269" s="82" t="s">
        <v>494</v>
      </c>
      <c r="J269" s="82" t="s">
        <v>494</v>
      </c>
      <c r="K269" s="82" t="s">
        <v>494</v>
      </c>
      <c r="L269" s="82" t="s">
        <v>494</v>
      </c>
      <c r="M269" s="82" t="s">
        <v>494</v>
      </c>
      <c r="N269" s="82" t="s">
        <v>494</v>
      </c>
      <c r="O269" s="82" t="s">
        <v>494</v>
      </c>
      <c r="P269" s="82" t="s">
        <v>494</v>
      </c>
      <c r="Q269" s="82" t="s">
        <v>494</v>
      </c>
      <c r="R269" s="75" t="s">
        <v>497</v>
      </c>
      <c r="S269" s="42" t="s">
        <v>448</v>
      </c>
      <c r="T269" s="75" t="s">
        <v>497</v>
      </c>
      <c r="U269" s="74" t="s">
        <v>497</v>
      </c>
      <c r="V269" s="49" t="str">
        <f t="shared" si="22"/>
        <v>'COMMON'</v>
      </c>
      <c r="W269" s="69" t="s">
        <v>449</v>
      </c>
      <c r="X269" s="49" t="str">
        <f t="shared" si="23"/>
        <v>'COMMON'</v>
      </c>
      <c r="Y269" s="49" t="str">
        <f t="shared" si="23"/>
        <v>'COMMON'</v>
      </c>
      <c r="Z269" s="69" t="s">
        <v>449</v>
      </c>
      <c r="AA269" s="49" t="str">
        <f t="shared" si="24"/>
        <v>'COMMON'</v>
      </c>
      <c r="AB269" s="67"/>
      <c r="AD269" s="70" t="str">
        <f t="shared" si="25"/>
        <v/>
      </c>
      <c r="AE269" s="67"/>
      <c r="AF269" s="67"/>
      <c r="AG269" s="67"/>
    </row>
    <row r="270" spans="1:33" ht="18" customHeight="1">
      <c r="A270" s="67"/>
      <c r="B270" s="49">
        <f t="shared" si="21"/>
        <v>264</v>
      </c>
      <c r="C270" s="73" t="str">
        <f>"'"&amp;プロジェクトデータ!$C$4&amp;"'"</f>
        <v>'80001'</v>
      </c>
      <c r="D270" s="80" t="s">
        <v>491</v>
      </c>
      <c r="E270" s="42" t="str">
        <f>"'"&amp;No.5＿契約者【データ】!E266&amp;"'"</f>
        <v>''</v>
      </c>
      <c r="F270" s="81" t="str">
        <f>"'"&amp;IF(No.5＿契約者【データ】!R266="郵送","郵送",IF(No.5＿契約者【データ】!R266="","","出席"))&amp;"'"</f>
        <v>''</v>
      </c>
      <c r="G270" s="75" t="str">
        <f>"'"&amp;IF(No.5＿契約者【データ】!R266="","",IF(No.5＿契約者【データ】!R266="郵送","",TEXT(No.5＿契約者【データ】!R266,"yyyy/mm/dd")))&amp;"'"</f>
        <v>''</v>
      </c>
      <c r="H270" s="75" t="str">
        <f>"'"&amp;IF(No.5＿契約者【データ】!S266="","",TEXT(No.5＿契約者【データ】!S266,"hh:mm"))&amp;"'"</f>
        <v>''</v>
      </c>
      <c r="I270" s="82" t="s">
        <v>494</v>
      </c>
      <c r="J270" s="82" t="s">
        <v>494</v>
      </c>
      <c r="K270" s="82" t="s">
        <v>494</v>
      </c>
      <c r="L270" s="82" t="s">
        <v>494</v>
      </c>
      <c r="M270" s="82" t="s">
        <v>494</v>
      </c>
      <c r="N270" s="82" t="s">
        <v>494</v>
      </c>
      <c r="O270" s="82" t="s">
        <v>494</v>
      </c>
      <c r="P270" s="82" t="s">
        <v>494</v>
      </c>
      <c r="Q270" s="82" t="s">
        <v>494</v>
      </c>
      <c r="R270" s="75" t="s">
        <v>497</v>
      </c>
      <c r="S270" s="42" t="s">
        <v>448</v>
      </c>
      <c r="T270" s="75" t="s">
        <v>497</v>
      </c>
      <c r="U270" s="74" t="s">
        <v>497</v>
      </c>
      <c r="V270" s="49" t="str">
        <f t="shared" si="22"/>
        <v>'COMMON'</v>
      </c>
      <c r="W270" s="69" t="s">
        <v>449</v>
      </c>
      <c r="X270" s="49" t="str">
        <f t="shared" si="23"/>
        <v>'COMMON'</v>
      </c>
      <c r="Y270" s="49" t="str">
        <f t="shared" si="23"/>
        <v>'COMMON'</v>
      </c>
      <c r="Z270" s="69" t="s">
        <v>449</v>
      </c>
      <c r="AA270" s="49" t="str">
        <f t="shared" si="24"/>
        <v>'COMMON'</v>
      </c>
      <c r="AB270" s="67"/>
      <c r="AD270" s="70" t="str">
        <f t="shared" si="25"/>
        <v/>
      </c>
      <c r="AE270" s="67"/>
      <c r="AF270" s="67"/>
      <c r="AG270" s="67"/>
    </row>
    <row r="271" spans="1:33" ht="18" customHeight="1">
      <c r="A271" s="67"/>
      <c r="B271" s="49">
        <f t="shared" si="21"/>
        <v>265</v>
      </c>
      <c r="C271" s="73" t="str">
        <f>"'"&amp;プロジェクトデータ!$C$4&amp;"'"</f>
        <v>'80001'</v>
      </c>
      <c r="D271" s="80" t="s">
        <v>491</v>
      </c>
      <c r="E271" s="42" t="str">
        <f>"'"&amp;No.5＿契約者【データ】!E267&amp;"'"</f>
        <v>''</v>
      </c>
      <c r="F271" s="81" t="str">
        <f>"'"&amp;IF(No.5＿契約者【データ】!R267="郵送","郵送",IF(No.5＿契約者【データ】!R267="","","出席"))&amp;"'"</f>
        <v>''</v>
      </c>
      <c r="G271" s="75" t="str">
        <f>"'"&amp;IF(No.5＿契約者【データ】!R267="","",IF(No.5＿契約者【データ】!R267="郵送","",TEXT(No.5＿契約者【データ】!R267,"yyyy/mm/dd")))&amp;"'"</f>
        <v>''</v>
      </c>
      <c r="H271" s="75" t="str">
        <f>"'"&amp;IF(No.5＿契約者【データ】!S267="","",TEXT(No.5＿契約者【データ】!S267,"hh:mm"))&amp;"'"</f>
        <v>''</v>
      </c>
      <c r="I271" s="82" t="s">
        <v>494</v>
      </c>
      <c r="J271" s="82" t="s">
        <v>494</v>
      </c>
      <c r="K271" s="82" t="s">
        <v>494</v>
      </c>
      <c r="L271" s="82" t="s">
        <v>494</v>
      </c>
      <c r="M271" s="82" t="s">
        <v>494</v>
      </c>
      <c r="N271" s="82" t="s">
        <v>494</v>
      </c>
      <c r="O271" s="82" t="s">
        <v>494</v>
      </c>
      <c r="P271" s="82" t="s">
        <v>494</v>
      </c>
      <c r="Q271" s="82" t="s">
        <v>494</v>
      </c>
      <c r="R271" s="75" t="s">
        <v>497</v>
      </c>
      <c r="S271" s="42" t="s">
        <v>448</v>
      </c>
      <c r="T271" s="75" t="s">
        <v>497</v>
      </c>
      <c r="U271" s="74" t="s">
        <v>497</v>
      </c>
      <c r="V271" s="49" t="str">
        <f t="shared" si="22"/>
        <v>'COMMON'</v>
      </c>
      <c r="W271" s="69" t="s">
        <v>449</v>
      </c>
      <c r="X271" s="49" t="str">
        <f t="shared" si="23"/>
        <v>'COMMON'</v>
      </c>
      <c r="Y271" s="49" t="str">
        <f t="shared" si="23"/>
        <v>'COMMON'</v>
      </c>
      <c r="Z271" s="69" t="s">
        <v>449</v>
      </c>
      <c r="AA271" s="49" t="str">
        <f t="shared" si="24"/>
        <v>'COMMON'</v>
      </c>
      <c r="AB271" s="67"/>
      <c r="AD271" s="70" t="str">
        <f t="shared" si="25"/>
        <v/>
      </c>
      <c r="AE271" s="67"/>
      <c r="AF271" s="67"/>
      <c r="AG271" s="67"/>
    </row>
    <row r="272" spans="1:33" ht="18" customHeight="1">
      <c r="A272" s="67"/>
      <c r="B272" s="49">
        <f t="shared" si="21"/>
        <v>266</v>
      </c>
      <c r="C272" s="73" t="str">
        <f>"'"&amp;プロジェクトデータ!$C$4&amp;"'"</f>
        <v>'80001'</v>
      </c>
      <c r="D272" s="80" t="s">
        <v>491</v>
      </c>
      <c r="E272" s="42" t="str">
        <f>"'"&amp;No.5＿契約者【データ】!E268&amp;"'"</f>
        <v>''</v>
      </c>
      <c r="F272" s="81" t="str">
        <f>"'"&amp;IF(No.5＿契約者【データ】!R268="郵送","郵送",IF(No.5＿契約者【データ】!R268="","","出席"))&amp;"'"</f>
        <v>''</v>
      </c>
      <c r="G272" s="75" t="str">
        <f>"'"&amp;IF(No.5＿契約者【データ】!R268="","",IF(No.5＿契約者【データ】!R268="郵送","",TEXT(No.5＿契約者【データ】!R268,"yyyy/mm/dd")))&amp;"'"</f>
        <v>''</v>
      </c>
      <c r="H272" s="75" t="str">
        <f>"'"&amp;IF(No.5＿契約者【データ】!S268="","",TEXT(No.5＿契約者【データ】!S268,"hh:mm"))&amp;"'"</f>
        <v>''</v>
      </c>
      <c r="I272" s="82" t="s">
        <v>494</v>
      </c>
      <c r="J272" s="82" t="s">
        <v>494</v>
      </c>
      <c r="K272" s="82" t="s">
        <v>494</v>
      </c>
      <c r="L272" s="82" t="s">
        <v>494</v>
      </c>
      <c r="M272" s="82" t="s">
        <v>494</v>
      </c>
      <c r="N272" s="82" t="s">
        <v>494</v>
      </c>
      <c r="O272" s="82" t="s">
        <v>494</v>
      </c>
      <c r="P272" s="82" t="s">
        <v>494</v>
      </c>
      <c r="Q272" s="82" t="s">
        <v>494</v>
      </c>
      <c r="R272" s="75" t="s">
        <v>497</v>
      </c>
      <c r="S272" s="42" t="s">
        <v>448</v>
      </c>
      <c r="T272" s="75" t="s">
        <v>497</v>
      </c>
      <c r="U272" s="74" t="s">
        <v>497</v>
      </c>
      <c r="V272" s="49" t="str">
        <f t="shared" si="22"/>
        <v>'COMMON'</v>
      </c>
      <c r="W272" s="69" t="s">
        <v>449</v>
      </c>
      <c r="X272" s="49" t="str">
        <f t="shared" si="23"/>
        <v>'COMMON'</v>
      </c>
      <c r="Y272" s="49" t="str">
        <f t="shared" si="23"/>
        <v>'COMMON'</v>
      </c>
      <c r="Z272" s="69" t="s">
        <v>449</v>
      </c>
      <c r="AA272" s="49" t="str">
        <f t="shared" si="24"/>
        <v>'COMMON'</v>
      </c>
      <c r="AB272" s="67"/>
      <c r="AD272" s="70" t="str">
        <f t="shared" si="25"/>
        <v/>
      </c>
      <c r="AE272" s="67"/>
      <c r="AF272" s="67"/>
      <c r="AG272" s="67"/>
    </row>
    <row r="273" spans="1:33" ht="18" customHeight="1">
      <c r="A273" s="67"/>
      <c r="B273" s="49">
        <f t="shared" si="21"/>
        <v>267</v>
      </c>
      <c r="C273" s="73" t="str">
        <f>"'"&amp;プロジェクトデータ!$C$4&amp;"'"</f>
        <v>'80001'</v>
      </c>
      <c r="D273" s="80" t="s">
        <v>491</v>
      </c>
      <c r="E273" s="42" t="str">
        <f>"'"&amp;No.5＿契約者【データ】!E269&amp;"'"</f>
        <v>''</v>
      </c>
      <c r="F273" s="81" t="str">
        <f>"'"&amp;IF(No.5＿契約者【データ】!R269="郵送","郵送",IF(No.5＿契約者【データ】!R269="","","出席"))&amp;"'"</f>
        <v>''</v>
      </c>
      <c r="G273" s="75" t="str">
        <f>"'"&amp;IF(No.5＿契約者【データ】!R269="","",IF(No.5＿契約者【データ】!R269="郵送","",TEXT(No.5＿契約者【データ】!R269,"yyyy/mm/dd")))&amp;"'"</f>
        <v>''</v>
      </c>
      <c r="H273" s="75" t="str">
        <f>"'"&amp;IF(No.5＿契約者【データ】!S269="","",TEXT(No.5＿契約者【データ】!S269,"hh:mm"))&amp;"'"</f>
        <v>''</v>
      </c>
      <c r="I273" s="82" t="s">
        <v>494</v>
      </c>
      <c r="J273" s="82" t="s">
        <v>494</v>
      </c>
      <c r="K273" s="82" t="s">
        <v>494</v>
      </c>
      <c r="L273" s="82" t="s">
        <v>494</v>
      </c>
      <c r="M273" s="82" t="s">
        <v>494</v>
      </c>
      <c r="N273" s="82" t="s">
        <v>494</v>
      </c>
      <c r="O273" s="82" t="s">
        <v>494</v>
      </c>
      <c r="P273" s="82" t="s">
        <v>494</v>
      </c>
      <c r="Q273" s="82" t="s">
        <v>494</v>
      </c>
      <c r="R273" s="75" t="s">
        <v>497</v>
      </c>
      <c r="S273" s="42" t="s">
        <v>448</v>
      </c>
      <c r="T273" s="75" t="s">
        <v>497</v>
      </c>
      <c r="U273" s="74" t="s">
        <v>497</v>
      </c>
      <c r="V273" s="49" t="str">
        <f t="shared" si="22"/>
        <v>'COMMON'</v>
      </c>
      <c r="W273" s="69" t="s">
        <v>449</v>
      </c>
      <c r="X273" s="49" t="str">
        <f t="shared" si="23"/>
        <v>'COMMON'</v>
      </c>
      <c r="Y273" s="49" t="str">
        <f t="shared" si="23"/>
        <v>'COMMON'</v>
      </c>
      <c r="Z273" s="69" t="s">
        <v>449</v>
      </c>
      <c r="AA273" s="49" t="str">
        <f t="shared" si="24"/>
        <v>'COMMON'</v>
      </c>
      <c r="AB273" s="67"/>
      <c r="AD273" s="70" t="str">
        <f t="shared" si="25"/>
        <v/>
      </c>
      <c r="AE273" s="67"/>
      <c r="AF273" s="67"/>
      <c r="AG273" s="67"/>
    </row>
    <row r="274" spans="1:33" ht="18" customHeight="1">
      <c r="A274" s="67"/>
      <c r="B274" s="49">
        <f t="shared" si="21"/>
        <v>268</v>
      </c>
      <c r="C274" s="73" t="str">
        <f>"'"&amp;プロジェクトデータ!$C$4&amp;"'"</f>
        <v>'80001'</v>
      </c>
      <c r="D274" s="80" t="s">
        <v>491</v>
      </c>
      <c r="E274" s="42" t="str">
        <f>"'"&amp;No.5＿契約者【データ】!E270&amp;"'"</f>
        <v>''</v>
      </c>
      <c r="F274" s="81" t="str">
        <f>"'"&amp;IF(No.5＿契約者【データ】!R270="郵送","郵送",IF(No.5＿契約者【データ】!R270="","","出席"))&amp;"'"</f>
        <v>''</v>
      </c>
      <c r="G274" s="75" t="str">
        <f>"'"&amp;IF(No.5＿契約者【データ】!R270="","",IF(No.5＿契約者【データ】!R270="郵送","",TEXT(No.5＿契約者【データ】!R270,"yyyy/mm/dd")))&amp;"'"</f>
        <v>''</v>
      </c>
      <c r="H274" s="75" t="str">
        <f>"'"&amp;IF(No.5＿契約者【データ】!S270="","",TEXT(No.5＿契約者【データ】!S270,"hh:mm"))&amp;"'"</f>
        <v>''</v>
      </c>
      <c r="I274" s="82" t="s">
        <v>494</v>
      </c>
      <c r="J274" s="82" t="s">
        <v>494</v>
      </c>
      <c r="K274" s="82" t="s">
        <v>494</v>
      </c>
      <c r="L274" s="82" t="s">
        <v>494</v>
      </c>
      <c r="M274" s="82" t="s">
        <v>494</v>
      </c>
      <c r="N274" s="82" t="s">
        <v>494</v>
      </c>
      <c r="O274" s="82" t="s">
        <v>494</v>
      </c>
      <c r="P274" s="82" t="s">
        <v>494</v>
      </c>
      <c r="Q274" s="82" t="s">
        <v>494</v>
      </c>
      <c r="R274" s="75" t="s">
        <v>497</v>
      </c>
      <c r="S274" s="42" t="s">
        <v>448</v>
      </c>
      <c r="T274" s="75" t="s">
        <v>497</v>
      </c>
      <c r="U274" s="74" t="s">
        <v>497</v>
      </c>
      <c r="V274" s="49" t="str">
        <f t="shared" si="22"/>
        <v>'COMMON'</v>
      </c>
      <c r="W274" s="69" t="s">
        <v>449</v>
      </c>
      <c r="X274" s="49" t="str">
        <f t="shared" si="23"/>
        <v>'COMMON'</v>
      </c>
      <c r="Y274" s="49" t="str">
        <f t="shared" si="23"/>
        <v>'COMMON'</v>
      </c>
      <c r="Z274" s="69" t="s">
        <v>449</v>
      </c>
      <c r="AA274" s="49" t="str">
        <f t="shared" si="24"/>
        <v>'COMMON'</v>
      </c>
      <c r="AB274" s="67"/>
      <c r="AD274" s="70" t="str">
        <f t="shared" si="25"/>
        <v/>
      </c>
      <c r="AE274" s="67"/>
      <c r="AF274" s="67"/>
      <c r="AG274" s="67"/>
    </row>
    <row r="275" spans="1:33" ht="18" customHeight="1">
      <c r="A275" s="67"/>
      <c r="B275" s="49">
        <f t="shared" si="21"/>
        <v>269</v>
      </c>
      <c r="C275" s="73" t="str">
        <f>"'"&amp;プロジェクトデータ!$C$4&amp;"'"</f>
        <v>'80001'</v>
      </c>
      <c r="D275" s="80" t="s">
        <v>491</v>
      </c>
      <c r="E275" s="42" t="str">
        <f>"'"&amp;No.5＿契約者【データ】!E271&amp;"'"</f>
        <v>''</v>
      </c>
      <c r="F275" s="81" t="str">
        <f>"'"&amp;IF(No.5＿契約者【データ】!R271="郵送","郵送",IF(No.5＿契約者【データ】!R271="","","出席"))&amp;"'"</f>
        <v>''</v>
      </c>
      <c r="G275" s="75" t="str">
        <f>"'"&amp;IF(No.5＿契約者【データ】!R271="","",IF(No.5＿契約者【データ】!R271="郵送","",TEXT(No.5＿契約者【データ】!R271,"yyyy/mm/dd")))&amp;"'"</f>
        <v>''</v>
      </c>
      <c r="H275" s="75" t="str">
        <f>"'"&amp;IF(No.5＿契約者【データ】!S271="","",TEXT(No.5＿契約者【データ】!S271,"hh:mm"))&amp;"'"</f>
        <v>''</v>
      </c>
      <c r="I275" s="82" t="s">
        <v>494</v>
      </c>
      <c r="J275" s="82" t="s">
        <v>494</v>
      </c>
      <c r="K275" s="82" t="s">
        <v>494</v>
      </c>
      <c r="L275" s="82" t="s">
        <v>494</v>
      </c>
      <c r="M275" s="82" t="s">
        <v>494</v>
      </c>
      <c r="N275" s="82" t="s">
        <v>494</v>
      </c>
      <c r="O275" s="82" t="s">
        <v>494</v>
      </c>
      <c r="P275" s="82" t="s">
        <v>494</v>
      </c>
      <c r="Q275" s="82" t="s">
        <v>494</v>
      </c>
      <c r="R275" s="75" t="s">
        <v>497</v>
      </c>
      <c r="S275" s="42" t="s">
        <v>448</v>
      </c>
      <c r="T275" s="75" t="s">
        <v>497</v>
      </c>
      <c r="U275" s="74" t="s">
        <v>497</v>
      </c>
      <c r="V275" s="49" t="str">
        <f t="shared" si="22"/>
        <v>'COMMON'</v>
      </c>
      <c r="W275" s="69" t="s">
        <v>449</v>
      </c>
      <c r="X275" s="49" t="str">
        <f t="shared" si="23"/>
        <v>'COMMON'</v>
      </c>
      <c r="Y275" s="49" t="str">
        <f t="shared" si="23"/>
        <v>'COMMON'</v>
      </c>
      <c r="Z275" s="69" t="s">
        <v>449</v>
      </c>
      <c r="AA275" s="49" t="str">
        <f t="shared" si="24"/>
        <v>'COMMON'</v>
      </c>
      <c r="AB275" s="67"/>
      <c r="AD275" s="70" t="str">
        <f t="shared" si="25"/>
        <v/>
      </c>
      <c r="AE275" s="67"/>
      <c r="AF275" s="67"/>
      <c r="AG275" s="67"/>
    </row>
    <row r="276" spans="1:33" ht="18" customHeight="1">
      <c r="A276" s="67"/>
      <c r="B276" s="49">
        <f t="shared" si="21"/>
        <v>270</v>
      </c>
      <c r="C276" s="73" t="str">
        <f>"'"&amp;プロジェクトデータ!$C$4&amp;"'"</f>
        <v>'80001'</v>
      </c>
      <c r="D276" s="80" t="s">
        <v>491</v>
      </c>
      <c r="E276" s="42" t="str">
        <f>"'"&amp;No.5＿契約者【データ】!E272&amp;"'"</f>
        <v>''</v>
      </c>
      <c r="F276" s="81" t="str">
        <f>"'"&amp;IF(No.5＿契約者【データ】!R272="郵送","郵送",IF(No.5＿契約者【データ】!R272="","","出席"))&amp;"'"</f>
        <v>''</v>
      </c>
      <c r="G276" s="75" t="str">
        <f>"'"&amp;IF(No.5＿契約者【データ】!R272="","",IF(No.5＿契約者【データ】!R272="郵送","",TEXT(No.5＿契約者【データ】!R272,"yyyy/mm/dd")))&amp;"'"</f>
        <v>''</v>
      </c>
      <c r="H276" s="75" t="str">
        <f>"'"&amp;IF(No.5＿契約者【データ】!S272="","",TEXT(No.5＿契約者【データ】!S272,"hh:mm"))&amp;"'"</f>
        <v>''</v>
      </c>
      <c r="I276" s="82" t="s">
        <v>494</v>
      </c>
      <c r="J276" s="82" t="s">
        <v>494</v>
      </c>
      <c r="K276" s="82" t="s">
        <v>494</v>
      </c>
      <c r="L276" s="82" t="s">
        <v>494</v>
      </c>
      <c r="M276" s="82" t="s">
        <v>494</v>
      </c>
      <c r="N276" s="82" t="s">
        <v>494</v>
      </c>
      <c r="O276" s="82" t="s">
        <v>494</v>
      </c>
      <c r="P276" s="82" t="s">
        <v>494</v>
      </c>
      <c r="Q276" s="82" t="s">
        <v>494</v>
      </c>
      <c r="R276" s="75" t="s">
        <v>497</v>
      </c>
      <c r="S276" s="42" t="s">
        <v>448</v>
      </c>
      <c r="T276" s="75" t="s">
        <v>497</v>
      </c>
      <c r="U276" s="74" t="s">
        <v>497</v>
      </c>
      <c r="V276" s="49" t="str">
        <f t="shared" si="22"/>
        <v>'COMMON'</v>
      </c>
      <c r="W276" s="69" t="s">
        <v>449</v>
      </c>
      <c r="X276" s="49" t="str">
        <f t="shared" si="23"/>
        <v>'COMMON'</v>
      </c>
      <c r="Y276" s="49" t="str">
        <f t="shared" si="23"/>
        <v>'COMMON'</v>
      </c>
      <c r="Z276" s="69" t="s">
        <v>449</v>
      </c>
      <c r="AA276" s="49" t="str">
        <f t="shared" si="24"/>
        <v>'COMMON'</v>
      </c>
      <c r="AB276" s="67"/>
      <c r="AD276" s="70" t="str">
        <f t="shared" si="25"/>
        <v/>
      </c>
      <c r="AE276" s="67"/>
      <c r="AF276" s="67"/>
      <c r="AG276" s="67"/>
    </row>
    <row r="277" spans="1:33" ht="18" customHeight="1">
      <c r="A277" s="67"/>
      <c r="B277" s="49">
        <f t="shared" si="21"/>
        <v>271</v>
      </c>
      <c r="C277" s="73" t="str">
        <f>"'"&amp;プロジェクトデータ!$C$4&amp;"'"</f>
        <v>'80001'</v>
      </c>
      <c r="D277" s="80" t="s">
        <v>491</v>
      </c>
      <c r="E277" s="42" t="str">
        <f>"'"&amp;No.5＿契約者【データ】!E273&amp;"'"</f>
        <v>''</v>
      </c>
      <c r="F277" s="81" t="str">
        <f>"'"&amp;IF(No.5＿契約者【データ】!R273="郵送","郵送",IF(No.5＿契約者【データ】!R273="","","出席"))&amp;"'"</f>
        <v>''</v>
      </c>
      <c r="G277" s="75" t="str">
        <f>"'"&amp;IF(No.5＿契約者【データ】!R273="","",IF(No.5＿契約者【データ】!R273="郵送","",TEXT(No.5＿契約者【データ】!R273,"yyyy/mm/dd")))&amp;"'"</f>
        <v>''</v>
      </c>
      <c r="H277" s="75" t="str">
        <f>"'"&amp;IF(No.5＿契約者【データ】!S273="","",TEXT(No.5＿契約者【データ】!S273,"hh:mm"))&amp;"'"</f>
        <v>''</v>
      </c>
      <c r="I277" s="82" t="s">
        <v>494</v>
      </c>
      <c r="J277" s="82" t="s">
        <v>494</v>
      </c>
      <c r="K277" s="82" t="s">
        <v>494</v>
      </c>
      <c r="L277" s="82" t="s">
        <v>494</v>
      </c>
      <c r="M277" s="82" t="s">
        <v>494</v>
      </c>
      <c r="N277" s="82" t="s">
        <v>494</v>
      </c>
      <c r="O277" s="82" t="s">
        <v>494</v>
      </c>
      <c r="P277" s="82" t="s">
        <v>494</v>
      </c>
      <c r="Q277" s="82" t="s">
        <v>494</v>
      </c>
      <c r="R277" s="75" t="s">
        <v>497</v>
      </c>
      <c r="S277" s="42" t="s">
        <v>448</v>
      </c>
      <c r="T277" s="75" t="s">
        <v>497</v>
      </c>
      <c r="U277" s="74" t="s">
        <v>497</v>
      </c>
      <c r="V277" s="49" t="str">
        <f t="shared" si="22"/>
        <v>'COMMON'</v>
      </c>
      <c r="W277" s="69" t="s">
        <v>449</v>
      </c>
      <c r="X277" s="49" t="str">
        <f t="shared" si="23"/>
        <v>'COMMON'</v>
      </c>
      <c r="Y277" s="49" t="str">
        <f t="shared" si="23"/>
        <v>'COMMON'</v>
      </c>
      <c r="Z277" s="69" t="s">
        <v>449</v>
      </c>
      <c r="AA277" s="49" t="str">
        <f t="shared" si="24"/>
        <v>'COMMON'</v>
      </c>
      <c r="AB277" s="67"/>
      <c r="AD277" s="70" t="str">
        <f t="shared" si="25"/>
        <v/>
      </c>
      <c r="AE277" s="67"/>
      <c r="AF277" s="67"/>
      <c r="AG277" s="67"/>
    </row>
    <row r="278" spans="1:33" ht="18" customHeight="1">
      <c r="A278" s="67"/>
      <c r="B278" s="49">
        <f t="shared" si="21"/>
        <v>272</v>
      </c>
      <c r="C278" s="73" t="str">
        <f>"'"&amp;プロジェクトデータ!$C$4&amp;"'"</f>
        <v>'80001'</v>
      </c>
      <c r="D278" s="80" t="s">
        <v>491</v>
      </c>
      <c r="E278" s="42" t="str">
        <f>"'"&amp;No.5＿契約者【データ】!E274&amp;"'"</f>
        <v>''</v>
      </c>
      <c r="F278" s="81" t="str">
        <f>"'"&amp;IF(No.5＿契約者【データ】!R274="郵送","郵送",IF(No.5＿契約者【データ】!R274="","","出席"))&amp;"'"</f>
        <v>''</v>
      </c>
      <c r="G278" s="75" t="str">
        <f>"'"&amp;IF(No.5＿契約者【データ】!R274="","",IF(No.5＿契約者【データ】!R274="郵送","",TEXT(No.5＿契約者【データ】!R274,"yyyy/mm/dd")))&amp;"'"</f>
        <v>''</v>
      </c>
      <c r="H278" s="75" t="str">
        <f>"'"&amp;IF(No.5＿契約者【データ】!S274="","",TEXT(No.5＿契約者【データ】!S274,"hh:mm"))&amp;"'"</f>
        <v>''</v>
      </c>
      <c r="I278" s="82" t="s">
        <v>494</v>
      </c>
      <c r="J278" s="82" t="s">
        <v>494</v>
      </c>
      <c r="K278" s="82" t="s">
        <v>494</v>
      </c>
      <c r="L278" s="82" t="s">
        <v>494</v>
      </c>
      <c r="M278" s="82" t="s">
        <v>494</v>
      </c>
      <c r="N278" s="82" t="s">
        <v>494</v>
      </c>
      <c r="O278" s="82" t="s">
        <v>494</v>
      </c>
      <c r="P278" s="82" t="s">
        <v>494</v>
      </c>
      <c r="Q278" s="82" t="s">
        <v>494</v>
      </c>
      <c r="R278" s="75" t="s">
        <v>497</v>
      </c>
      <c r="S278" s="42" t="s">
        <v>448</v>
      </c>
      <c r="T278" s="75" t="s">
        <v>497</v>
      </c>
      <c r="U278" s="74" t="s">
        <v>497</v>
      </c>
      <c r="V278" s="49" t="str">
        <f t="shared" si="22"/>
        <v>'COMMON'</v>
      </c>
      <c r="W278" s="69" t="s">
        <v>449</v>
      </c>
      <c r="X278" s="49" t="str">
        <f t="shared" si="23"/>
        <v>'COMMON'</v>
      </c>
      <c r="Y278" s="49" t="str">
        <f t="shared" si="23"/>
        <v>'COMMON'</v>
      </c>
      <c r="Z278" s="69" t="s">
        <v>449</v>
      </c>
      <c r="AA278" s="49" t="str">
        <f t="shared" si="24"/>
        <v>'COMMON'</v>
      </c>
      <c r="AB278" s="67"/>
      <c r="AD278" s="70" t="str">
        <f t="shared" si="25"/>
        <v/>
      </c>
      <c r="AE278" s="67"/>
      <c r="AF278" s="67"/>
      <c r="AG278" s="67"/>
    </row>
    <row r="279" spans="1:33" ht="18" customHeight="1">
      <c r="A279" s="67"/>
      <c r="B279" s="49">
        <f t="shared" si="21"/>
        <v>273</v>
      </c>
      <c r="C279" s="73" t="str">
        <f>"'"&amp;プロジェクトデータ!$C$4&amp;"'"</f>
        <v>'80001'</v>
      </c>
      <c r="D279" s="80" t="s">
        <v>491</v>
      </c>
      <c r="E279" s="42" t="str">
        <f>"'"&amp;No.5＿契約者【データ】!E275&amp;"'"</f>
        <v>''</v>
      </c>
      <c r="F279" s="81" t="str">
        <f>"'"&amp;IF(No.5＿契約者【データ】!R275="郵送","郵送",IF(No.5＿契約者【データ】!R275="","","出席"))&amp;"'"</f>
        <v>''</v>
      </c>
      <c r="G279" s="75" t="str">
        <f>"'"&amp;IF(No.5＿契約者【データ】!R275="","",IF(No.5＿契約者【データ】!R275="郵送","",TEXT(No.5＿契約者【データ】!R275,"yyyy/mm/dd")))&amp;"'"</f>
        <v>''</v>
      </c>
      <c r="H279" s="75" t="str">
        <f>"'"&amp;IF(No.5＿契約者【データ】!S275="","",TEXT(No.5＿契約者【データ】!S275,"hh:mm"))&amp;"'"</f>
        <v>''</v>
      </c>
      <c r="I279" s="82" t="s">
        <v>494</v>
      </c>
      <c r="J279" s="82" t="s">
        <v>494</v>
      </c>
      <c r="K279" s="82" t="s">
        <v>494</v>
      </c>
      <c r="L279" s="82" t="s">
        <v>494</v>
      </c>
      <c r="M279" s="82" t="s">
        <v>494</v>
      </c>
      <c r="N279" s="82" t="s">
        <v>494</v>
      </c>
      <c r="O279" s="82" t="s">
        <v>494</v>
      </c>
      <c r="P279" s="82" t="s">
        <v>494</v>
      </c>
      <c r="Q279" s="82" t="s">
        <v>494</v>
      </c>
      <c r="R279" s="75" t="s">
        <v>497</v>
      </c>
      <c r="S279" s="42" t="s">
        <v>448</v>
      </c>
      <c r="T279" s="75" t="s">
        <v>497</v>
      </c>
      <c r="U279" s="74" t="s">
        <v>497</v>
      </c>
      <c r="V279" s="49" t="str">
        <f t="shared" si="22"/>
        <v>'COMMON'</v>
      </c>
      <c r="W279" s="69" t="s">
        <v>449</v>
      </c>
      <c r="X279" s="49" t="str">
        <f t="shared" si="23"/>
        <v>'COMMON'</v>
      </c>
      <c r="Y279" s="49" t="str">
        <f t="shared" si="23"/>
        <v>'COMMON'</v>
      </c>
      <c r="Z279" s="69" t="s">
        <v>449</v>
      </c>
      <c r="AA279" s="49" t="str">
        <f t="shared" si="24"/>
        <v>'COMMON'</v>
      </c>
      <c r="AB279" s="67"/>
      <c r="AD279" s="70" t="str">
        <f t="shared" si="25"/>
        <v/>
      </c>
      <c r="AE279" s="67"/>
      <c r="AF279" s="67"/>
      <c r="AG279" s="67"/>
    </row>
    <row r="280" spans="1:33" ht="18" customHeight="1">
      <c r="A280" s="67"/>
      <c r="B280" s="49">
        <f t="shared" si="21"/>
        <v>274</v>
      </c>
      <c r="C280" s="73" t="str">
        <f>"'"&amp;プロジェクトデータ!$C$4&amp;"'"</f>
        <v>'80001'</v>
      </c>
      <c r="D280" s="80" t="s">
        <v>491</v>
      </c>
      <c r="E280" s="42" t="str">
        <f>"'"&amp;No.5＿契約者【データ】!E276&amp;"'"</f>
        <v>''</v>
      </c>
      <c r="F280" s="81" t="str">
        <f>"'"&amp;IF(No.5＿契約者【データ】!R276="郵送","郵送",IF(No.5＿契約者【データ】!R276="","","出席"))&amp;"'"</f>
        <v>''</v>
      </c>
      <c r="G280" s="75" t="str">
        <f>"'"&amp;IF(No.5＿契約者【データ】!R276="","",IF(No.5＿契約者【データ】!R276="郵送","",TEXT(No.5＿契約者【データ】!R276,"yyyy/mm/dd")))&amp;"'"</f>
        <v>''</v>
      </c>
      <c r="H280" s="75" t="str">
        <f>"'"&amp;IF(No.5＿契約者【データ】!S276="","",TEXT(No.5＿契約者【データ】!S276,"hh:mm"))&amp;"'"</f>
        <v>''</v>
      </c>
      <c r="I280" s="82" t="s">
        <v>494</v>
      </c>
      <c r="J280" s="82" t="s">
        <v>494</v>
      </c>
      <c r="K280" s="82" t="s">
        <v>494</v>
      </c>
      <c r="L280" s="82" t="s">
        <v>494</v>
      </c>
      <c r="M280" s="82" t="s">
        <v>494</v>
      </c>
      <c r="N280" s="82" t="s">
        <v>494</v>
      </c>
      <c r="O280" s="82" t="s">
        <v>494</v>
      </c>
      <c r="P280" s="82" t="s">
        <v>494</v>
      </c>
      <c r="Q280" s="82" t="s">
        <v>494</v>
      </c>
      <c r="R280" s="75" t="s">
        <v>497</v>
      </c>
      <c r="S280" s="42" t="s">
        <v>448</v>
      </c>
      <c r="T280" s="75" t="s">
        <v>497</v>
      </c>
      <c r="U280" s="74" t="s">
        <v>497</v>
      </c>
      <c r="V280" s="49" t="str">
        <f t="shared" si="22"/>
        <v>'COMMON'</v>
      </c>
      <c r="W280" s="69" t="s">
        <v>449</v>
      </c>
      <c r="X280" s="49" t="str">
        <f t="shared" si="23"/>
        <v>'COMMON'</v>
      </c>
      <c r="Y280" s="49" t="str">
        <f t="shared" si="23"/>
        <v>'COMMON'</v>
      </c>
      <c r="Z280" s="69" t="s">
        <v>449</v>
      </c>
      <c r="AA280" s="49" t="str">
        <f t="shared" si="24"/>
        <v>'COMMON'</v>
      </c>
      <c r="AB280" s="67"/>
      <c r="AD280" s="70" t="str">
        <f t="shared" si="25"/>
        <v/>
      </c>
      <c r="AE280" s="67"/>
      <c r="AF280" s="67"/>
      <c r="AG280" s="67"/>
    </row>
    <row r="281" spans="1:33" ht="18" customHeight="1">
      <c r="A281" s="67"/>
      <c r="B281" s="49">
        <f t="shared" si="21"/>
        <v>275</v>
      </c>
      <c r="C281" s="73" t="str">
        <f>"'"&amp;プロジェクトデータ!$C$4&amp;"'"</f>
        <v>'80001'</v>
      </c>
      <c r="D281" s="80" t="s">
        <v>491</v>
      </c>
      <c r="E281" s="42" t="str">
        <f>"'"&amp;No.5＿契約者【データ】!E277&amp;"'"</f>
        <v>''</v>
      </c>
      <c r="F281" s="81" t="str">
        <f>"'"&amp;IF(No.5＿契約者【データ】!R277="郵送","郵送",IF(No.5＿契約者【データ】!R277="","","出席"))&amp;"'"</f>
        <v>''</v>
      </c>
      <c r="G281" s="75" t="str">
        <f>"'"&amp;IF(No.5＿契約者【データ】!R277="","",IF(No.5＿契約者【データ】!R277="郵送","",TEXT(No.5＿契約者【データ】!R277,"yyyy/mm/dd")))&amp;"'"</f>
        <v>''</v>
      </c>
      <c r="H281" s="75" t="str">
        <f>"'"&amp;IF(No.5＿契約者【データ】!S277="","",TEXT(No.5＿契約者【データ】!S277,"hh:mm"))&amp;"'"</f>
        <v>''</v>
      </c>
      <c r="I281" s="82" t="s">
        <v>494</v>
      </c>
      <c r="J281" s="82" t="s">
        <v>494</v>
      </c>
      <c r="K281" s="82" t="s">
        <v>494</v>
      </c>
      <c r="L281" s="82" t="s">
        <v>494</v>
      </c>
      <c r="M281" s="82" t="s">
        <v>494</v>
      </c>
      <c r="N281" s="82" t="s">
        <v>494</v>
      </c>
      <c r="O281" s="82" t="s">
        <v>494</v>
      </c>
      <c r="P281" s="82" t="s">
        <v>494</v>
      </c>
      <c r="Q281" s="82" t="s">
        <v>494</v>
      </c>
      <c r="R281" s="75" t="s">
        <v>497</v>
      </c>
      <c r="S281" s="42" t="s">
        <v>448</v>
      </c>
      <c r="T281" s="75" t="s">
        <v>497</v>
      </c>
      <c r="U281" s="74" t="s">
        <v>497</v>
      </c>
      <c r="V281" s="49" t="str">
        <f t="shared" si="22"/>
        <v>'COMMON'</v>
      </c>
      <c r="W281" s="69" t="s">
        <v>449</v>
      </c>
      <c r="X281" s="49" t="str">
        <f t="shared" si="23"/>
        <v>'COMMON'</v>
      </c>
      <c r="Y281" s="49" t="str">
        <f t="shared" si="23"/>
        <v>'COMMON'</v>
      </c>
      <c r="Z281" s="69" t="s">
        <v>449</v>
      </c>
      <c r="AA281" s="49" t="str">
        <f t="shared" si="24"/>
        <v>'COMMON'</v>
      </c>
      <c r="AB281" s="67"/>
      <c r="AD281" s="70" t="str">
        <f t="shared" si="25"/>
        <v/>
      </c>
      <c r="AE281" s="67"/>
      <c r="AF281" s="67"/>
      <c r="AG281" s="67"/>
    </row>
    <row r="282" spans="1:33" ht="18" customHeight="1">
      <c r="A282" s="67"/>
      <c r="B282" s="49">
        <f t="shared" si="21"/>
        <v>276</v>
      </c>
      <c r="C282" s="73" t="str">
        <f>"'"&amp;プロジェクトデータ!$C$4&amp;"'"</f>
        <v>'80001'</v>
      </c>
      <c r="D282" s="80" t="s">
        <v>491</v>
      </c>
      <c r="E282" s="42" t="str">
        <f>"'"&amp;No.5＿契約者【データ】!E278&amp;"'"</f>
        <v>''</v>
      </c>
      <c r="F282" s="81" t="str">
        <f>"'"&amp;IF(No.5＿契約者【データ】!R278="郵送","郵送",IF(No.5＿契約者【データ】!R278="","","出席"))&amp;"'"</f>
        <v>''</v>
      </c>
      <c r="G282" s="75" t="str">
        <f>"'"&amp;IF(No.5＿契約者【データ】!R278="","",IF(No.5＿契約者【データ】!R278="郵送","",TEXT(No.5＿契約者【データ】!R278,"yyyy/mm/dd")))&amp;"'"</f>
        <v>''</v>
      </c>
      <c r="H282" s="75" t="str">
        <f>"'"&amp;IF(No.5＿契約者【データ】!S278="","",TEXT(No.5＿契約者【データ】!S278,"hh:mm"))&amp;"'"</f>
        <v>''</v>
      </c>
      <c r="I282" s="82" t="s">
        <v>494</v>
      </c>
      <c r="J282" s="82" t="s">
        <v>494</v>
      </c>
      <c r="K282" s="82" t="s">
        <v>494</v>
      </c>
      <c r="L282" s="82" t="s">
        <v>494</v>
      </c>
      <c r="M282" s="82" t="s">
        <v>494</v>
      </c>
      <c r="N282" s="82" t="s">
        <v>494</v>
      </c>
      <c r="O282" s="82" t="s">
        <v>494</v>
      </c>
      <c r="P282" s="82" t="s">
        <v>494</v>
      </c>
      <c r="Q282" s="82" t="s">
        <v>494</v>
      </c>
      <c r="R282" s="75" t="s">
        <v>497</v>
      </c>
      <c r="S282" s="42" t="s">
        <v>448</v>
      </c>
      <c r="T282" s="75" t="s">
        <v>497</v>
      </c>
      <c r="U282" s="74" t="s">
        <v>497</v>
      </c>
      <c r="V282" s="49" t="str">
        <f t="shared" si="22"/>
        <v>'COMMON'</v>
      </c>
      <c r="W282" s="69" t="s">
        <v>449</v>
      </c>
      <c r="X282" s="49" t="str">
        <f t="shared" si="23"/>
        <v>'COMMON'</v>
      </c>
      <c r="Y282" s="49" t="str">
        <f t="shared" si="23"/>
        <v>'COMMON'</v>
      </c>
      <c r="Z282" s="69" t="s">
        <v>449</v>
      </c>
      <c r="AA282" s="49" t="str">
        <f t="shared" si="24"/>
        <v>'COMMON'</v>
      </c>
      <c r="AB282" s="67"/>
      <c r="AD282" s="70" t="str">
        <f t="shared" si="25"/>
        <v/>
      </c>
      <c r="AE282" s="67"/>
      <c r="AF282" s="67"/>
      <c r="AG282" s="67"/>
    </row>
    <row r="283" spans="1:33" ht="18" customHeight="1">
      <c r="A283" s="67"/>
      <c r="B283" s="49">
        <f t="shared" si="21"/>
        <v>277</v>
      </c>
      <c r="C283" s="73" t="str">
        <f>"'"&amp;プロジェクトデータ!$C$4&amp;"'"</f>
        <v>'80001'</v>
      </c>
      <c r="D283" s="80" t="s">
        <v>491</v>
      </c>
      <c r="E283" s="42" t="str">
        <f>"'"&amp;No.5＿契約者【データ】!E279&amp;"'"</f>
        <v>''</v>
      </c>
      <c r="F283" s="81" t="str">
        <f>"'"&amp;IF(No.5＿契約者【データ】!R279="郵送","郵送",IF(No.5＿契約者【データ】!R279="","","出席"))&amp;"'"</f>
        <v>''</v>
      </c>
      <c r="G283" s="75" t="str">
        <f>"'"&amp;IF(No.5＿契約者【データ】!R279="","",IF(No.5＿契約者【データ】!R279="郵送","",TEXT(No.5＿契約者【データ】!R279,"yyyy/mm/dd")))&amp;"'"</f>
        <v>''</v>
      </c>
      <c r="H283" s="75" t="str">
        <f>"'"&amp;IF(No.5＿契約者【データ】!S279="","",TEXT(No.5＿契約者【データ】!S279,"hh:mm"))&amp;"'"</f>
        <v>''</v>
      </c>
      <c r="I283" s="82" t="s">
        <v>494</v>
      </c>
      <c r="J283" s="82" t="s">
        <v>494</v>
      </c>
      <c r="K283" s="82" t="s">
        <v>494</v>
      </c>
      <c r="L283" s="82" t="s">
        <v>494</v>
      </c>
      <c r="M283" s="82" t="s">
        <v>494</v>
      </c>
      <c r="N283" s="82" t="s">
        <v>494</v>
      </c>
      <c r="O283" s="82" t="s">
        <v>494</v>
      </c>
      <c r="P283" s="82" t="s">
        <v>494</v>
      </c>
      <c r="Q283" s="82" t="s">
        <v>494</v>
      </c>
      <c r="R283" s="75" t="s">
        <v>497</v>
      </c>
      <c r="S283" s="42" t="s">
        <v>448</v>
      </c>
      <c r="T283" s="75" t="s">
        <v>497</v>
      </c>
      <c r="U283" s="74" t="s">
        <v>497</v>
      </c>
      <c r="V283" s="49" t="str">
        <f t="shared" si="22"/>
        <v>'COMMON'</v>
      </c>
      <c r="W283" s="69" t="s">
        <v>449</v>
      </c>
      <c r="X283" s="49" t="str">
        <f t="shared" si="23"/>
        <v>'COMMON'</v>
      </c>
      <c r="Y283" s="49" t="str">
        <f t="shared" si="23"/>
        <v>'COMMON'</v>
      </c>
      <c r="Z283" s="69" t="s">
        <v>449</v>
      </c>
      <c r="AA283" s="49" t="str">
        <f t="shared" si="24"/>
        <v>'COMMON'</v>
      </c>
      <c r="AB283" s="67"/>
      <c r="AD283" s="70" t="str">
        <f t="shared" si="25"/>
        <v/>
      </c>
      <c r="AE283" s="67"/>
      <c r="AF283" s="67"/>
      <c r="AG283" s="67"/>
    </row>
    <row r="284" spans="1:33" ht="18" customHeight="1">
      <c r="A284" s="67"/>
      <c r="B284" s="49">
        <f t="shared" si="21"/>
        <v>278</v>
      </c>
      <c r="C284" s="73" t="str">
        <f>"'"&amp;プロジェクトデータ!$C$4&amp;"'"</f>
        <v>'80001'</v>
      </c>
      <c r="D284" s="80" t="s">
        <v>491</v>
      </c>
      <c r="E284" s="42" t="str">
        <f>"'"&amp;No.5＿契約者【データ】!E280&amp;"'"</f>
        <v>''</v>
      </c>
      <c r="F284" s="81" t="str">
        <f>"'"&amp;IF(No.5＿契約者【データ】!R280="郵送","郵送",IF(No.5＿契約者【データ】!R280="","","出席"))&amp;"'"</f>
        <v>''</v>
      </c>
      <c r="G284" s="75" t="str">
        <f>"'"&amp;IF(No.5＿契約者【データ】!R280="","",IF(No.5＿契約者【データ】!R280="郵送","",TEXT(No.5＿契約者【データ】!R280,"yyyy/mm/dd")))&amp;"'"</f>
        <v>''</v>
      </c>
      <c r="H284" s="75" t="str">
        <f>"'"&amp;IF(No.5＿契約者【データ】!S280="","",TEXT(No.5＿契約者【データ】!S280,"hh:mm"))&amp;"'"</f>
        <v>''</v>
      </c>
      <c r="I284" s="82" t="s">
        <v>494</v>
      </c>
      <c r="J284" s="82" t="s">
        <v>494</v>
      </c>
      <c r="K284" s="82" t="s">
        <v>494</v>
      </c>
      <c r="L284" s="82" t="s">
        <v>494</v>
      </c>
      <c r="M284" s="82" t="s">
        <v>494</v>
      </c>
      <c r="N284" s="82" t="s">
        <v>494</v>
      </c>
      <c r="O284" s="82" t="s">
        <v>494</v>
      </c>
      <c r="P284" s="82" t="s">
        <v>494</v>
      </c>
      <c r="Q284" s="82" t="s">
        <v>494</v>
      </c>
      <c r="R284" s="75" t="s">
        <v>497</v>
      </c>
      <c r="S284" s="42" t="s">
        <v>448</v>
      </c>
      <c r="T284" s="75" t="s">
        <v>497</v>
      </c>
      <c r="U284" s="74" t="s">
        <v>497</v>
      </c>
      <c r="V284" s="49" t="str">
        <f t="shared" si="22"/>
        <v>'COMMON'</v>
      </c>
      <c r="W284" s="69" t="s">
        <v>449</v>
      </c>
      <c r="X284" s="49" t="str">
        <f t="shared" si="23"/>
        <v>'COMMON'</v>
      </c>
      <c r="Y284" s="49" t="str">
        <f t="shared" si="23"/>
        <v>'COMMON'</v>
      </c>
      <c r="Z284" s="69" t="s">
        <v>449</v>
      </c>
      <c r="AA284" s="49" t="str">
        <f t="shared" si="24"/>
        <v>'COMMON'</v>
      </c>
      <c r="AB284" s="67"/>
      <c r="AD284" s="70" t="str">
        <f t="shared" si="25"/>
        <v/>
      </c>
      <c r="AE284" s="67"/>
      <c r="AF284" s="67"/>
      <c r="AG284" s="67"/>
    </row>
    <row r="285" spans="1:33" ht="18" customHeight="1">
      <c r="A285" s="67"/>
      <c r="B285" s="49">
        <f t="shared" si="21"/>
        <v>279</v>
      </c>
      <c r="C285" s="73" t="str">
        <f>"'"&amp;プロジェクトデータ!$C$4&amp;"'"</f>
        <v>'80001'</v>
      </c>
      <c r="D285" s="80" t="s">
        <v>491</v>
      </c>
      <c r="E285" s="42" t="str">
        <f>"'"&amp;No.5＿契約者【データ】!E281&amp;"'"</f>
        <v>''</v>
      </c>
      <c r="F285" s="81" t="str">
        <f>"'"&amp;IF(No.5＿契約者【データ】!R281="郵送","郵送",IF(No.5＿契約者【データ】!R281="","","出席"))&amp;"'"</f>
        <v>''</v>
      </c>
      <c r="G285" s="75" t="str">
        <f>"'"&amp;IF(No.5＿契約者【データ】!R281="","",IF(No.5＿契約者【データ】!R281="郵送","",TEXT(No.5＿契約者【データ】!R281,"yyyy/mm/dd")))&amp;"'"</f>
        <v>''</v>
      </c>
      <c r="H285" s="75" t="str">
        <f>"'"&amp;IF(No.5＿契約者【データ】!S281="","",TEXT(No.5＿契約者【データ】!S281,"hh:mm"))&amp;"'"</f>
        <v>''</v>
      </c>
      <c r="I285" s="82" t="s">
        <v>494</v>
      </c>
      <c r="J285" s="82" t="s">
        <v>494</v>
      </c>
      <c r="K285" s="82" t="s">
        <v>494</v>
      </c>
      <c r="L285" s="82" t="s">
        <v>494</v>
      </c>
      <c r="M285" s="82" t="s">
        <v>494</v>
      </c>
      <c r="N285" s="82" t="s">
        <v>494</v>
      </c>
      <c r="O285" s="82" t="s">
        <v>494</v>
      </c>
      <c r="P285" s="82" t="s">
        <v>494</v>
      </c>
      <c r="Q285" s="82" t="s">
        <v>494</v>
      </c>
      <c r="R285" s="75" t="s">
        <v>497</v>
      </c>
      <c r="S285" s="42" t="s">
        <v>448</v>
      </c>
      <c r="T285" s="75" t="s">
        <v>497</v>
      </c>
      <c r="U285" s="74" t="s">
        <v>497</v>
      </c>
      <c r="V285" s="49" t="str">
        <f t="shared" si="22"/>
        <v>'COMMON'</v>
      </c>
      <c r="W285" s="69" t="s">
        <v>449</v>
      </c>
      <c r="X285" s="49" t="str">
        <f t="shared" si="23"/>
        <v>'COMMON'</v>
      </c>
      <c r="Y285" s="49" t="str">
        <f t="shared" si="23"/>
        <v>'COMMON'</v>
      </c>
      <c r="Z285" s="69" t="s">
        <v>449</v>
      </c>
      <c r="AA285" s="49" t="str">
        <f t="shared" si="24"/>
        <v>'COMMON'</v>
      </c>
      <c r="AB285" s="67"/>
      <c r="AD285" s="70" t="str">
        <f t="shared" si="25"/>
        <v/>
      </c>
      <c r="AE285" s="67"/>
      <c r="AF285" s="67"/>
      <c r="AG285" s="67"/>
    </row>
    <row r="286" spans="1:33" ht="18" customHeight="1">
      <c r="A286" s="67"/>
      <c r="B286" s="49">
        <f t="shared" si="21"/>
        <v>280</v>
      </c>
      <c r="C286" s="73" t="str">
        <f>"'"&amp;プロジェクトデータ!$C$4&amp;"'"</f>
        <v>'80001'</v>
      </c>
      <c r="D286" s="80" t="s">
        <v>491</v>
      </c>
      <c r="E286" s="42" t="str">
        <f>"'"&amp;No.5＿契約者【データ】!E282&amp;"'"</f>
        <v>''</v>
      </c>
      <c r="F286" s="81" t="str">
        <f>"'"&amp;IF(No.5＿契約者【データ】!R282="郵送","郵送",IF(No.5＿契約者【データ】!R282="","","出席"))&amp;"'"</f>
        <v>''</v>
      </c>
      <c r="G286" s="75" t="str">
        <f>"'"&amp;IF(No.5＿契約者【データ】!R282="","",IF(No.5＿契約者【データ】!R282="郵送","",TEXT(No.5＿契約者【データ】!R282,"yyyy/mm/dd")))&amp;"'"</f>
        <v>''</v>
      </c>
      <c r="H286" s="75" t="str">
        <f>"'"&amp;IF(No.5＿契約者【データ】!S282="","",TEXT(No.5＿契約者【データ】!S282,"hh:mm"))&amp;"'"</f>
        <v>''</v>
      </c>
      <c r="I286" s="82" t="s">
        <v>494</v>
      </c>
      <c r="J286" s="82" t="s">
        <v>494</v>
      </c>
      <c r="K286" s="82" t="s">
        <v>494</v>
      </c>
      <c r="L286" s="82" t="s">
        <v>494</v>
      </c>
      <c r="M286" s="82" t="s">
        <v>494</v>
      </c>
      <c r="N286" s="82" t="s">
        <v>494</v>
      </c>
      <c r="O286" s="82" t="s">
        <v>494</v>
      </c>
      <c r="P286" s="82" t="s">
        <v>494</v>
      </c>
      <c r="Q286" s="82" t="s">
        <v>494</v>
      </c>
      <c r="R286" s="75" t="s">
        <v>497</v>
      </c>
      <c r="S286" s="42" t="s">
        <v>448</v>
      </c>
      <c r="T286" s="75" t="s">
        <v>497</v>
      </c>
      <c r="U286" s="74" t="s">
        <v>497</v>
      </c>
      <c r="V286" s="49" t="str">
        <f t="shared" si="22"/>
        <v>'COMMON'</v>
      </c>
      <c r="W286" s="69" t="s">
        <v>449</v>
      </c>
      <c r="X286" s="49" t="str">
        <f t="shared" si="23"/>
        <v>'COMMON'</v>
      </c>
      <c r="Y286" s="49" t="str">
        <f t="shared" si="23"/>
        <v>'COMMON'</v>
      </c>
      <c r="Z286" s="69" t="s">
        <v>449</v>
      </c>
      <c r="AA286" s="49" t="str">
        <f t="shared" si="24"/>
        <v>'COMMON'</v>
      </c>
      <c r="AB286" s="67"/>
      <c r="AD286" s="70" t="str">
        <f t="shared" si="25"/>
        <v/>
      </c>
      <c r="AE286" s="67"/>
      <c r="AF286" s="67"/>
      <c r="AG286" s="67"/>
    </row>
    <row r="287" spans="1:33" ht="18" customHeight="1">
      <c r="A287" s="67"/>
      <c r="B287" s="49">
        <f t="shared" si="21"/>
        <v>281</v>
      </c>
      <c r="C287" s="73" t="str">
        <f>"'"&amp;プロジェクトデータ!$C$4&amp;"'"</f>
        <v>'80001'</v>
      </c>
      <c r="D287" s="80" t="s">
        <v>491</v>
      </c>
      <c r="E287" s="42" t="str">
        <f>"'"&amp;No.5＿契約者【データ】!E283&amp;"'"</f>
        <v>''</v>
      </c>
      <c r="F287" s="81" t="str">
        <f>"'"&amp;IF(No.5＿契約者【データ】!R283="郵送","郵送",IF(No.5＿契約者【データ】!R283="","","出席"))&amp;"'"</f>
        <v>''</v>
      </c>
      <c r="G287" s="75" t="str">
        <f>"'"&amp;IF(No.5＿契約者【データ】!R283="","",IF(No.5＿契約者【データ】!R283="郵送","",TEXT(No.5＿契約者【データ】!R283,"yyyy/mm/dd")))&amp;"'"</f>
        <v>''</v>
      </c>
      <c r="H287" s="75" t="str">
        <f>"'"&amp;IF(No.5＿契約者【データ】!S283="","",TEXT(No.5＿契約者【データ】!S283,"hh:mm"))&amp;"'"</f>
        <v>''</v>
      </c>
      <c r="I287" s="82" t="s">
        <v>494</v>
      </c>
      <c r="J287" s="82" t="s">
        <v>494</v>
      </c>
      <c r="K287" s="82" t="s">
        <v>494</v>
      </c>
      <c r="L287" s="82" t="s">
        <v>494</v>
      </c>
      <c r="M287" s="82" t="s">
        <v>494</v>
      </c>
      <c r="N287" s="82" t="s">
        <v>494</v>
      </c>
      <c r="O287" s="82" t="s">
        <v>494</v>
      </c>
      <c r="P287" s="82" t="s">
        <v>494</v>
      </c>
      <c r="Q287" s="82" t="s">
        <v>494</v>
      </c>
      <c r="R287" s="75" t="s">
        <v>497</v>
      </c>
      <c r="S287" s="42" t="s">
        <v>448</v>
      </c>
      <c r="T287" s="75" t="s">
        <v>497</v>
      </c>
      <c r="U287" s="74" t="s">
        <v>497</v>
      </c>
      <c r="V287" s="49" t="str">
        <f t="shared" si="22"/>
        <v>'COMMON'</v>
      </c>
      <c r="W287" s="69" t="s">
        <v>449</v>
      </c>
      <c r="X287" s="49" t="str">
        <f t="shared" si="23"/>
        <v>'COMMON'</v>
      </c>
      <c r="Y287" s="49" t="str">
        <f t="shared" si="23"/>
        <v>'COMMON'</v>
      </c>
      <c r="Z287" s="69" t="s">
        <v>449</v>
      </c>
      <c r="AA287" s="49" t="str">
        <f t="shared" si="24"/>
        <v>'COMMON'</v>
      </c>
      <c r="AB287" s="67"/>
      <c r="AD287" s="70" t="str">
        <f t="shared" si="25"/>
        <v/>
      </c>
      <c r="AE287" s="67"/>
      <c r="AF287" s="67"/>
      <c r="AG287" s="67"/>
    </row>
    <row r="288" spans="1:33" ht="18" customHeight="1">
      <c r="A288" s="67"/>
      <c r="B288" s="49">
        <f t="shared" si="21"/>
        <v>282</v>
      </c>
      <c r="C288" s="73" t="str">
        <f>"'"&amp;プロジェクトデータ!$C$4&amp;"'"</f>
        <v>'80001'</v>
      </c>
      <c r="D288" s="80" t="s">
        <v>491</v>
      </c>
      <c r="E288" s="42" t="str">
        <f>"'"&amp;No.5＿契約者【データ】!E284&amp;"'"</f>
        <v>''</v>
      </c>
      <c r="F288" s="81" t="str">
        <f>"'"&amp;IF(No.5＿契約者【データ】!R284="郵送","郵送",IF(No.5＿契約者【データ】!R284="","","出席"))&amp;"'"</f>
        <v>''</v>
      </c>
      <c r="G288" s="75" t="str">
        <f>"'"&amp;IF(No.5＿契約者【データ】!R284="","",IF(No.5＿契約者【データ】!R284="郵送","",TEXT(No.5＿契約者【データ】!R284,"yyyy/mm/dd")))&amp;"'"</f>
        <v>''</v>
      </c>
      <c r="H288" s="75" t="str">
        <f>"'"&amp;IF(No.5＿契約者【データ】!S284="","",TEXT(No.5＿契約者【データ】!S284,"hh:mm"))&amp;"'"</f>
        <v>''</v>
      </c>
      <c r="I288" s="82" t="s">
        <v>494</v>
      </c>
      <c r="J288" s="82" t="s">
        <v>494</v>
      </c>
      <c r="K288" s="82" t="s">
        <v>494</v>
      </c>
      <c r="L288" s="82" t="s">
        <v>494</v>
      </c>
      <c r="M288" s="82" t="s">
        <v>494</v>
      </c>
      <c r="N288" s="82" t="s">
        <v>494</v>
      </c>
      <c r="O288" s="82" t="s">
        <v>494</v>
      </c>
      <c r="P288" s="82" t="s">
        <v>494</v>
      </c>
      <c r="Q288" s="82" t="s">
        <v>494</v>
      </c>
      <c r="R288" s="75" t="s">
        <v>497</v>
      </c>
      <c r="S288" s="42" t="s">
        <v>448</v>
      </c>
      <c r="T288" s="75" t="s">
        <v>497</v>
      </c>
      <c r="U288" s="74" t="s">
        <v>497</v>
      </c>
      <c r="V288" s="49" t="str">
        <f t="shared" si="22"/>
        <v>'COMMON'</v>
      </c>
      <c r="W288" s="69" t="s">
        <v>449</v>
      </c>
      <c r="X288" s="49" t="str">
        <f t="shared" si="23"/>
        <v>'COMMON'</v>
      </c>
      <c r="Y288" s="49" t="str">
        <f t="shared" si="23"/>
        <v>'COMMON'</v>
      </c>
      <c r="Z288" s="69" t="s">
        <v>449</v>
      </c>
      <c r="AA288" s="49" t="str">
        <f t="shared" si="24"/>
        <v>'COMMON'</v>
      </c>
      <c r="AB288" s="67"/>
      <c r="AD288" s="70" t="str">
        <f t="shared" si="25"/>
        <v/>
      </c>
      <c r="AE288" s="67"/>
      <c r="AF288" s="67"/>
      <c r="AG288" s="67"/>
    </row>
    <row r="289" spans="1:33" ht="18" customHeight="1">
      <c r="A289" s="67"/>
      <c r="B289" s="49">
        <f t="shared" si="21"/>
        <v>283</v>
      </c>
      <c r="C289" s="73" t="str">
        <f>"'"&amp;プロジェクトデータ!$C$4&amp;"'"</f>
        <v>'80001'</v>
      </c>
      <c r="D289" s="80" t="s">
        <v>491</v>
      </c>
      <c r="E289" s="42" t="str">
        <f>"'"&amp;No.5＿契約者【データ】!E285&amp;"'"</f>
        <v>''</v>
      </c>
      <c r="F289" s="81" t="str">
        <f>"'"&amp;IF(No.5＿契約者【データ】!R285="郵送","郵送",IF(No.5＿契約者【データ】!R285="","","出席"))&amp;"'"</f>
        <v>''</v>
      </c>
      <c r="G289" s="75" t="str">
        <f>"'"&amp;IF(No.5＿契約者【データ】!R285="","",IF(No.5＿契約者【データ】!R285="郵送","",TEXT(No.5＿契約者【データ】!R285,"yyyy/mm/dd")))&amp;"'"</f>
        <v>''</v>
      </c>
      <c r="H289" s="75" t="str">
        <f>"'"&amp;IF(No.5＿契約者【データ】!S285="","",TEXT(No.5＿契約者【データ】!S285,"hh:mm"))&amp;"'"</f>
        <v>''</v>
      </c>
      <c r="I289" s="82" t="s">
        <v>494</v>
      </c>
      <c r="J289" s="82" t="s">
        <v>494</v>
      </c>
      <c r="K289" s="82" t="s">
        <v>494</v>
      </c>
      <c r="L289" s="82" t="s">
        <v>494</v>
      </c>
      <c r="M289" s="82" t="s">
        <v>494</v>
      </c>
      <c r="N289" s="82" t="s">
        <v>494</v>
      </c>
      <c r="O289" s="82" t="s">
        <v>494</v>
      </c>
      <c r="P289" s="82" t="s">
        <v>494</v>
      </c>
      <c r="Q289" s="82" t="s">
        <v>494</v>
      </c>
      <c r="R289" s="75" t="s">
        <v>497</v>
      </c>
      <c r="S289" s="42" t="s">
        <v>448</v>
      </c>
      <c r="T289" s="75" t="s">
        <v>497</v>
      </c>
      <c r="U289" s="74" t="s">
        <v>497</v>
      </c>
      <c r="V289" s="49" t="str">
        <f t="shared" si="22"/>
        <v>'COMMON'</v>
      </c>
      <c r="W289" s="69" t="s">
        <v>449</v>
      </c>
      <c r="X289" s="49" t="str">
        <f t="shared" si="23"/>
        <v>'COMMON'</v>
      </c>
      <c r="Y289" s="49" t="str">
        <f t="shared" si="23"/>
        <v>'COMMON'</v>
      </c>
      <c r="Z289" s="69" t="s">
        <v>449</v>
      </c>
      <c r="AA289" s="49" t="str">
        <f t="shared" si="24"/>
        <v>'COMMON'</v>
      </c>
      <c r="AB289" s="67"/>
      <c r="AD289" s="70" t="str">
        <f t="shared" si="25"/>
        <v/>
      </c>
      <c r="AE289" s="67"/>
      <c r="AF289" s="67"/>
      <c r="AG289" s="67"/>
    </row>
    <row r="290" spans="1:33" ht="18" customHeight="1">
      <c r="A290" s="67"/>
      <c r="B290" s="49">
        <f t="shared" si="21"/>
        <v>284</v>
      </c>
      <c r="C290" s="73" t="str">
        <f>"'"&amp;プロジェクトデータ!$C$4&amp;"'"</f>
        <v>'80001'</v>
      </c>
      <c r="D290" s="80" t="s">
        <v>491</v>
      </c>
      <c r="E290" s="42" t="str">
        <f>"'"&amp;No.5＿契約者【データ】!E286&amp;"'"</f>
        <v>''</v>
      </c>
      <c r="F290" s="81" t="str">
        <f>"'"&amp;IF(No.5＿契約者【データ】!R286="郵送","郵送",IF(No.5＿契約者【データ】!R286="","","出席"))&amp;"'"</f>
        <v>''</v>
      </c>
      <c r="G290" s="75" t="str">
        <f>"'"&amp;IF(No.5＿契約者【データ】!R286="","",IF(No.5＿契約者【データ】!R286="郵送","",TEXT(No.5＿契約者【データ】!R286,"yyyy/mm/dd")))&amp;"'"</f>
        <v>''</v>
      </c>
      <c r="H290" s="75" t="str">
        <f>"'"&amp;IF(No.5＿契約者【データ】!S286="","",TEXT(No.5＿契約者【データ】!S286,"hh:mm"))&amp;"'"</f>
        <v>''</v>
      </c>
      <c r="I290" s="82" t="s">
        <v>494</v>
      </c>
      <c r="J290" s="82" t="s">
        <v>494</v>
      </c>
      <c r="K290" s="82" t="s">
        <v>494</v>
      </c>
      <c r="L290" s="82" t="s">
        <v>494</v>
      </c>
      <c r="M290" s="82" t="s">
        <v>494</v>
      </c>
      <c r="N290" s="82" t="s">
        <v>494</v>
      </c>
      <c r="O290" s="82" t="s">
        <v>494</v>
      </c>
      <c r="P290" s="82" t="s">
        <v>494</v>
      </c>
      <c r="Q290" s="82" t="s">
        <v>494</v>
      </c>
      <c r="R290" s="75" t="s">
        <v>497</v>
      </c>
      <c r="S290" s="42" t="s">
        <v>448</v>
      </c>
      <c r="T290" s="75" t="s">
        <v>497</v>
      </c>
      <c r="U290" s="74" t="s">
        <v>497</v>
      </c>
      <c r="V290" s="49" t="str">
        <f t="shared" si="22"/>
        <v>'COMMON'</v>
      </c>
      <c r="W290" s="69" t="s">
        <v>449</v>
      </c>
      <c r="X290" s="49" t="str">
        <f t="shared" si="23"/>
        <v>'COMMON'</v>
      </c>
      <c r="Y290" s="49" t="str">
        <f t="shared" si="23"/>
        <v>'COMMON'</v>
      </c>
      <c r="Z290" s="69" t="s">
        <v>449</v>
      </c>
      <c r="AA290" s="49" t="str">
        <f t="shared" si="24"/>
        <v>'COMMON'</v>
      </c>
      <c r="AB290" s="67"/>
      <c r="AD290" s="70" t="str">
        <f t="shared" si="25"/>
        <v/>
      </c>
      <c r="AE290" s="67"/>
      <c r="AF290" s="67"/>
      <c r="AG290" s="67"/>
    </row>
    <row r="291" spans="1:33" ht="18" customHeight="1">
      <c r="A291" s="67"/>
      <c r="B291" s="49">
        <f t="shared" si="21"/>
        <v>285</v>
      </c>
      <c r="C291" s="73" t="str">
        <f>"'"&amp;プロジェクトデータ!$C$4&amp;"'"</f>
        <v>'80001'</v>
      </c>
      <c r="D291" s="80" t="s">
        <v>491</v>
      </c>
      <c r="E291" s="42" t="str">
        <f>"'"&amp;No.5＿契約者【データ】!E287&amp;"'"</f>
        <v>''</v>
      </c>
      <c r="F291" s="81" t="str">
        <f>"'"&amp;IF(No.5＿契約者【データ】!R287="郵送","郵送",IF(No.5＿契約者【データ】!R287="","","出席"))&amp;"'"</f>
        <v>''</v>
      </c>
      <c r="G291" s="75" t="str">
        <f>"'"&amp;IF(No.5＿契約者【データ】!R287="","",IF(No.5＿契約者【データ】!R287="郵送","",TEXT(No.5＿契約者【データ】!R287,"yyyy/mm/dd")))&amp;"'"</f>
        <v>''</v>
      </c>
      <c r="H291" s="75" t="str">
        <f>"'"&amp;IF(No.5＿契約者【データ】!S287="","",TEXT(No.5＿契約者【データ】!S287,"hh:mm"))&amp;"'"</f>
        <v>''</v>
      </c>
      <c r="I291" s="82" t="s">
        <v>494</v>
      </c>
      <c r="J291" s="82" t="s">
        <v>494</v>
      </c>
      <c r="K291" s="82" t="s">
        <v>494</v>
      </c>
      <c r="L291" s="82" t="s">
        <v>494</v>
      </c>
      <c r="M291" s="82" t="s">
        <v>494</v>
      </c>
      <c r="N291" s="82" t="s">
        <v>494</v>
      </c>
      <c r="O291" s="82" t="s">
        <v>494</v>
      </c>
      <c r="P291" s="82" t="s">
        <v>494</v>
      </c>
      <c r="Q291" s="82" t="s">
        <v>494</v>
      </c>
      <c r="R291" s="75" t="s">
        <v>497</v>
      </c>
      <c r="S291" s="42" t="s">
        <v>448</v>
      </c>
      <c r="T291" s="75" t="s">
        <v>497</v>
      </c>
      <c r="U291" s="74" t="s">
        <v>497</v>
      </c>
      <c r="V291" s="49" t="str">
        <f t="shared" si="22"/>
        <v>'COMMON'</v>
      </c>
      <c r="W291" s="69" t="s">
        <v>449</v>
      </c>
      <c r="X291" s="49" t="str">
        <f t="shared" si="23"/>
        <v>'COMMON'</v>
      </c>
      <c r="Y291" s="49" t="str">
        <f t="shared" si="23"/>
        <v>'COMMON'</v>
      </c>
      <c r="Z291" s="69" t="s">
        <v>449</v>
      </c>
      <c r="AA291" s="49" t="str">
        <f t="shared" si="24"/>
        <v>'COMMON'</v>
      </c>
      <c r="AB291" s="67"/>
      <c r="AD291" s="70" t="str">
        <f t="shared" si="25"/>
        <v/>
      </c>
      <c r="AE291" s="67"/>
      <c r="AF291" s="67"/>
      <c r="AG291" s="67"/>
    </row>
    <row r="292" spans="1:33" ht="18" customHeight="1">
      <c r="A292" s="67"/>
      <c r="B292" s="49">
        <f t="shared" si="21"/>
        <v>286</v>
      </c>
      <c r="C292" s="73" t="str">
        <f>"'"&amp;プロジェクトデータ!$C$4&amp;"'"</f>
        <v>'80001'</v>
      </c>
      <c r="D292" s="80" t="s">
        <v>491</v>
      </c>
      <c r="E292" s="42" t="str">
        <f>"'"&amp;No.5＿契約者【データ】!E288&amp;"'"</f>
        <v>''</v>
      </c>
      <c r="F292" s="81" t="str">
        <f>"'"&amp;IF(No.5＿契約者【データ】!R288="郵送","郵送",IF(No.5＿契約者【データ】!R288="","","出席"))&amp;"'"</f>
        <v>''</v>
      </c>
      <c r="G292" s="75" t="str">
        <f>"'"&amp;IF(No.5＿契約者【データ】!R288="","",IF(No.5＿契約者【データ】!R288="郵送","",TEXT(No.5＿契約者【データ】!R288,"yyyy/mm/dd")))&amp;"'"</f>
        <v>''</v>
      </c>
      <c r="H292" s="75" t="str">
        <f>"'"&amp;IF(No.5＿契約者【データ】!S288="","",TEXT(No.5＿契約者【データ】!S288,"hh:mm"))&amp;"'"</f>
        <v>''</v>
      </c>
      <c r="I292" s="82" t="s">
        <v>494</v>
      </c>
      <c r="J292" s="82" t="s">
        <v>494</v>
      </c>
      <c r="K292" s="82" t="s">
        <v>494</v>
      </c>
      <c r="L292" s="82" t="s">
        <v>494</v>
      </c>
      <c r="M292" s="82" t="s">
        <v>494</v>
      </c>
      <c r="N292" s="82" t="s">
        <v>494</v>
      </c>
      <c r="O292" s="82" t="s">
        <v>494</v>
      </c>
      <c r="P292" s="82" t="s">
        <v>494</v>
      </c>
      <c r="Q292" s="82" t="s">
        <v>494</v>
      </c>
      <c r="R292" s="75" t="s">
        <v>497</v>
      </c>
      <c r="S292" s="42" t="s">
        <v>448</v>
      </c>
      <c r="T292" s="75" t="s">
        <v>497</v>
      </c>
      <c r="U292" s="74" t="s">
        <v>497</v>
      </c>
      <c r="V292" s="49" t="str">
        <f t="shared" si="22"/>
        <v>'COMMON'</v>
      </c>
      <c r="W292" s="69" t="s">
        <v>449</v>
      </c>
      <c r="X292" s="49" t="str">
        <f t="shared" si="23"/>
        <v>'COMMON'</v>
      </c>
      <c r="Y292" s="49" t="str">
        <f t="shared" si="23"/>
        <v>'COMMON'</v>
      </c>
      <c r="Z292" s="69" t="s">
        <v>449</v>
      </c>
      <c r="AA292" s="49" t="str">
        <f t="shared" si="24"/>
        <v>'COMMON'</v>
      </c>
      <c r="AB292" s="67"/>
      <c r="AD292" s="70" t="str">
        <f t="shared" si="25"/>
        <v/>
      </c>
      <c r="AE292" s="67"/>
      <c r="AF292" s="67"/>
      <c r="AG292" s="67"/>
    </row>
    <row r="293" spans="1:33" ht="18" customHeight="1">
      <c r="A293" s="67"/>
      <c r="B293" s="49">
        <f t="shared" si="21"/>
        <v>287</v>
      </c>
      <c r="C293" s="73" t="str">
        <f>"'"&amp;プロジェクトデータ!$C$4&amp;"'"</f>
        <v>'80001'</v>
      </c>
      <c r="D293" s="80" t="s">
        <v>491</v>
      </c>
      <c r="E293" s="42" t="str">
        <f>"'"&amp;No.5＿契約者【データ】!E289&amp;"'"</f>
        <v>''</v>
      </c>
      <c r="F293" s="81" t="str">
        <f>"'"&amp;IF(No.5＿契約者【データ】!R289="郵送","郵送",IF(No.5＿契約者【データ】!R289="","","出席"))&amp;"'"</f>
        <v>''</v>
      </c>
      <c r="G293" s="75" t="str">
        <f>"'"&amp;IF(No.5＿契約者【データ】!R289="","",IF(No.5＿契約者【データ】!R289="郵送","",TEXT(No.5＿契約者【データ】!R289,"yyyy/mm/dd")))&amp;"'"</f>
        <v>''</v>
      </c>
      <c r="H293" s="75" t="str">
        <f>"'"&amp;IF(No.5＿契約者【データ】!S289="","",TEXT(No.5＿契約者【データ】!S289,"hh:mm"))&amp;"'"</f>
        <v>''</v>
      </c>
      <c r="I293" s="82" t="s">
        <v>494</v>
      </c>
      <c r="J293" s="82" t="s">
        <v>494</v>
      </c>
      <c r="K293" s="82" t="s">
        <v>494</v>
      </c>
      <c r="L293" s="82" t="s">
        <v>494</v>
      </c>
      <c r="M293" s="82" t="s">
        <v>494</v>
      </c>
      <c r="N293" s="82" t="s">
        <v>494</v>
      </c>
      <c r="O293" s="82" t="s">
        <v>494</v>
      </c>
      <c r="P293" s="82" t="s">
        <v>494</v>
      </c>
      <c r="Q293" s="82" t="s">
        <v>494</v>
      </c>
      <c r="R293" s="75" t="s">
        <v>497</v>
      </c>
      <c r="S293" s="42" t="s">
        <v>448</v>
      </c>
      <c r="T293" s="75" t="s">
        <v>497</v>
      </c>
      <c r="U293" s="74" t="s">
        <v>497</v>
      </c>
      <c r="V293" s="49" t="str">
        <f t="shared" si="22"/>
        <v>'COMMON'</v>
      </c>
      <c r="W293" s="69" t="s">
        <v>449</v>
      </c>
      <c r="X293" s="49" t="str">
        <f t="shared" si="23"/>
        <v>'COMMON'</v>
      </c>
      <c r="Y293" s="49" t="str">
        <f t="shared" si="23"/>
        <v>'COMMON'</v>
      </c>
      <c r="Z293" s="69" t="s">
        <v>449</v>
      </c>
      <c r="AA293" s="49" t="str">
        <f t="shared" si="24"/>
        <v>'COMMON'</v>
      </c>
      <c r="AB293" s="67"/>
      <c r="AD293" s="70" t="str">
        <f t="shared" si="25"/>
        <v/>
      </c>
      <c r="AE293" s="67"/>
      <c r="AF293" s="67"/>
      <c r="AG293" s="67"/>
    </row>
    <row r="294" spans="1:33" ht="18" customHeight="1">
      <c r="A294" s="67"/>
      <c r="B294" s="49">
        <f t="shared" si="21"/>
        <v>288</v>
      </c>
      <c r="C294" s="73" t="str">
        <f>"'"&amp;プロジェクトデータ!$C$4&amp;"'"</f>
        <v>'80001'</v>
      </c>
      <c r="D294" s="80" t="s">
        <v>491</v>
      </c>
      <c r="E294" s="42" t="str">
        <f>"'"&amp;No.5＿契約者【データ】!E290&amp;"'"</f>
        <v>''</v>
      </c>
      <c r="F294" s="81" t="str">
        <f>"'"&amp;IF(No.5＿契約者【データ】!R290="郵送","郵送",IF(No.5＿契約者【データ】!R290="","","出席"))&amp;"'"</f>
        <v>''</v>
      </c>
      <c r="G294" s="75" t="str">
        <f>"'"&amp;IF(No.5＿契約者【データ】!R290="","",IF(No.5＿契約者【データ】!R290="郵送","",TEXT(No.5＿契約者【データ】!R290,"yyyy/mm/dd")))&amp;"'"</f>
        <v>''</v>
      </c>
      <c r="H294" s="75" t="str">
        <f>"'"&amp;IF(No.5＿契約者【データ】!S290="","",TEXT(No.5＿契約者【データ】!S290,"hh:mm"))&amp;"'"</f>
        <v>''</v>
      </c>
      <c r="I294" s="82" t="s">
        <v>494</v>
      </c>
      <c r="J294" s="82" t="s">
        <v>494</v>
      </c>
      <c r="K294" s="82" t="s">
        <v>494</v>
      </c>
      <c r="L294" s="82" t="s">
        <v>494</v>
      </c>
      <c r="M294" s="82" t="s">
        <v>494</v>
      </c>
      <c r="N294" s="82" t="s">
        <v>494</v>
      </c>
      <c r="O294" s="82" t="s">
        <v>494</v>
      </c>
      <c r="P294" s="82" t="s">
        <v>494</v>
      </c>
      <c r="Q294" s="82" t="s">
        <v>494</v>
      </c>
      <c r="R294" s="75" t="s">
        <v>497</v>
      </c>
      <c r="S294" s="42" t="s">
        <v>448</v>
      </c>
      <c r="T294" s="75" t="s">
        <v>497</v>
      </c>
      <c r="U294" s="74" t="s">
        <v>497</v>
      </c>
      <c r="V294" s="49" t="str">
        <f t="shared" si="22"/>
        <v>'COMMON'</v>
      </c>
      <c r="W294" s="69" t="s">
        <v>449</v>
      </c>
      <c r="X294" s="49" t="str">
        <f t="shared" si="23"/>
        <v>'COMMON'</v>
      </c>
      <c r="Y294" s="49" t="str">
        <f t="shared" si="23"/>
        <v>'COMMON'</v>
      </c>
      <c r="Z294" s="69" t="s">
        <v>449</v>
      </c>
      <c r="AA294" s="49" t="str">
        <f t="shared" si="24"/>
        <v>'COMMON'</v>
      </c>
      <c r="AB294" s="67"/>
      <c r="AD294" s="70" t="str">
        <f t="shared" si="25"/>
        <v/>
      </c>
      <c r="AE294" s="67"/>
      <c r="AF294" s="67"/>
      <c r="AG294" s="67"/>
    </row>
    <row r="295" spans="1:33" ht="18" customHeight="1">
      <c r="A295" s="67"/>
      <c r="B295" s="49">
        <f t="shared" si="21"/>
        <v>289</v>
      </c>
      <c r="C295" s="73" t="str">
        <f>"'"&amp;プロジェクトデータ!$C$4&amp;"'"</f>
        <v>'80001'</v>
      </c>
      <c r="D295" s="80" t="s">
        <v>491</v>
      </c>
      <c r="E295" s="42" t="str">
        <f>"'"&amp;No.5＿契約者【データ】!E291&amp;"'"</f>
        <v>''</v>
      </c>
      <c r="F295" s="81" t="str">
        <f>"'"&amp;IF(No.5＿契約者【データ】!R291="郵送","郵送",IF(No.5＿契約者【データ】!R291="","","出席"))&amp;"'"</f>
        <v>''</v>
      </c>
      <c r="G295" s="75" t="str">
        <f>"'"&amp;IF(No.5＿契約者【データ】!R291="","",IF(No.5＿契約者【データ】!R291="郵送","",TEXT(No.5＿契約者【データ】!R291,"yyyy/mm/dd")))&amp;"'"</f>
        <v>''</v>
      </c>
      <c r="H295" s="75" t="str">
        <f>"'"&amp;IF(No.5＿契約者【データ】!S291="","",TEXT(No.5＿契約者【データ】!S291,"hh:mm"))&amp;"'"</f>
        <v>''</v>
      </c>
      <c r="I295" s="82" t="s">
        <v>494</v>
      </c>
      <c r="J295" s="82" t="s">
        <v>494</v>
      </c>
      <c r="K295" s="82" t="s">
        <v>494</v>
      </c>
      <c r="L295" s="82" t="s">
        <v>494</v>
      </c>
      <c r="M295" s="82" t="s">
        <v>494</v>
      </c>
      <c r="N295" s="82" t="s">
        <v>494</v>
      </c>
      <c r="O295" s="82" t="s">
        <v>494</v>
      </c>
      <c r="P295" s="82" t="s">
        <v>494</v>
      </c>
      <c r="Q295" s="82" t="s">
        <v>494</v>
      </c>
      <c r="R295" s="75" t="s">
        <v>497</v>
      </c>
      <c r="S295" s="42" t="s">
        <v>448</v>
      </c>
      <c r="T295" s="75" t="s">
        <v>497</v>
      </c>
      <c r="U295" s="74" t="s">
        <v>497</v>
      </c>
      <c r="V295" s="49" t="str">
        <f t="shared" si="22"/>
        <v>'COMMON'</v>
      </c>
      <c r="W295" s="69" t="s">
        <v>449</v>
      </c>
      <c r="X295" s="49" t="str">
        <f t="shared" si="23"/>
        <v>'COMMON'</v>
      </c>
      <c r="Y295" s="49" t="str">
        <f t="shared" si="23"/>
        <v>'COMMON'</v>
      </c>
      <c r="Z295" s="69" t="s">
        <v>449</v>
      </c>
      <c r="AA295" s="49" t="str">
        <f t="shared" si="24"/>
        <v>'COMMON'</v>
      </c>
      <c r="AB295" s="67"/>
      <c r="AD295" s="70" t="str">
        <f t="shared" si="25"/>
        <v/>
      </c>
      <c r="AE295" s="67"/>
      <c r="AF295" s="67"/>
      <c r="AG295" s="67"/>
    </row>
    <row r="296" spans="1:33" ht="18" customHeight="1">
      <c r="A296" s="67"/>
      <c r="B296" s="49">
        <f t="shared" si="21"/>
        <v>290</v>
      </c>
      <c r="C296" s="73" t="str">
        <f>"'"&amp;プロジェクトデータ!$C$4&amp;"'"</f>
        <v>'80001'</v>
      </c>
      <c r="D296" s="80" t="s">
        <v>491</v>
      </c>
      <c r="E296" s="42" t="str">
        <f>"'"&amp;No.5＿契約者【データ】!E292&amp;"'"</f>
        <v>''</v>
      </c>
      <c r="F296" s="81" t="str">
        <f>"'"&amp;IF(No.5＿契約者【データ】!R292="郵送","郵送",IF(No.5＿契約者【データ】!R292="","","出席"))&amp;"'"</f>
        <v>''</v>
      </c>
      <c r="G296" s="75" t="str">
        <f>"'"&amp;IF(No.5＿契約者【データ】!R292="","",IF(No.5＿契約者【データ】!R292="郵送","",TEXT(No.5＿契約者【データ】!R292,"yyyy/mm/dd")))&amp;"'"</f>
        <v>''</v>
      </c>
      <c r="H296" s="75" t="str">
        <f>"'"&amp;IF(No.5＿契約者【データ】!S292="","",TEXT(No.5＿契約者【データ】!S292,"hh:mm"))&amp;"'"</f>
        <v>''</v>
      </c>
      <c r="I296" s="82" t="s">
        <v>494</v>
      </c>
      <c r="J296" s="82" t="s">
        <v>494</v>
      </c>
      <c r="K296" s="82" t="s">
        <v>494</v>
      </c>
      <c r="L296" s="82" t="s">
        <v>494</v>
      </c>
      <c r="M296" s="82" t="s">
        <v>494</v>
      </c>
      <c r="N296" s="82" t="s">
        <v>494</v>
      </c>
      <c r="O296" s="82" t="s">
        <v>494</v>
      </c>
      <c r="P296" s="82" t="s">
        <v>494</v>
      </c>
      <c r="Q296" s="82" t="s">
        <v>494</v>
      </c>
      <c r="R296" s="75" t="s">
        <v>497</v>
      </c>
      <c r="S296" s="42" t="s">
        <v>448</v>
      </c>
      <c r="T296" s="75" t="s">
        <v>497</v>
      </c>
      <c r="U296" s="74" t="s">
        <v>497</v>
      </c>
      <c r="V296" s="49" t="str">
        <f t="shared" si="22"/>
        <v>'COMMON'</v>
      </c>
      <c r="W296" s="69" t="s">
        <v>449</v>
      </c>
      <c r="X296" s="49" t="str">
        <f t="shared" si="23"/>
        <v>'COMMON'</v>
      </c>
      <c r="Y296" s="49" t="str">
        <f t="shared" si="23"/>
        <v>'COMMON'</v>
      </c>
      <c r="Z296" s="69" t="s">
        <v>449</v>
      </c>
      <c r="AA296" s="49" t="str">
        <f t="shared" si="24"/>
        <v>'COMMON'</v>
      </c>
      <c r="AB296" s="67"/>
      <c r="AD296" s="70" t="str">
        <f t="shared" si="25"/>
        <v/>
      </c>
      <c r="AE296" s="67"/>
      <c r="AF296" s="67"/>
      <c r="AG296" s="67"/>
    </row>
    <row r="297" spans="1:33" ht="18" customHeight="1">
      <c r="A297" s="67"/>
      <c r="B297" s="49">
        <f t="shared" si="21"/>
        <v>291</v>
      </c>
      <c r="C297" s="73" t="str">
        <f>"'"&amp;プロジェクトデータ!$C$4&amp;"'"</f>
        <v>'80001'</v>
      </c>
      <c r="D297" s="80" t="s">
        <v>491</v>
      </c>
      <c r="E297" s="42" t="str">
        <f>"'"&amp;No.5＿契約者【データ】!E293&amp;"'"</f>
        <v>''</v>
      </c>
      <c r="F297" s="81" t="str">
        <f>"'"&amp;IF(No.5＿契約者【データ】!R293="郵送","郵送",IF(No.5＿契約者【データ】!R293="","","出席"))&amp;"'"</f>
        <v>''</v>
      </c>
      <c r="G297" s="75" t="str">
        <f>"'"&amp;IF(No.5＿契約者【データ】!R293="","",IF(No.5＿契約者【データ】!R293="郵送","",TEXT(No.5＿契約者【データ】!R293,"yyyy/mm/dd")))&amp;"'"</f>
        <v>''</v>
      </c>
      <c r="H297" s="75" t="str">
        <f>"'"&amp;IF(No.5＿契約者【データ】!S293="","",TEXT(No.5＿契約者【データ】!S293,"hh:mm"))&amp;"'"</f>
        <v>''</v>
      </c>
      <c r="I297" s="82" t="s">
        <v>494</v>
      </c>
      <c r="J297" s="82" t="s">
        <v>494</v>
      </c>
      <c r="K297" s="82" t="s">
        <v>494</v>
      </c>
      <c r="L297" s="82" t="s">
        <v>494</v>
      </c>
      <c r="M297" s="82" t="s">
        <v>494</v>
      </c>
      <c r="N297" s="82" t="s">
        <v>494</v>
      </c>
      <c r="O297" s="82" t="s">
        <v>494</v>
      </c>
      <c r="P297" s="82" t="s">
        <v>494</v>
      </c>
      <c r="Q297" s="82" t="s">
        <v>494</v>
      </c>
      <c r="R297" s="75" t="s">
        <v>497</v>
      </c>
      <c r="S297" s="42" t="s">
        <v>448</v>
      </c>
      <c r="T297" s="75" t="s">
        <v>497</v>
      </c>
      <c r="U297" s="74" t="s">
        <v>497</v>
      </c>
      <c r="V297" s="49" t="str">
        <f t="shared" si="22"/>
        <v>'COMMON'</v>
      </c>
      <c r="W297" s="69" t="s">
        <v>449</v>
      </c>
      <c r="X297" s="49" t="str">
        <f t="shared" si="23"/>
        <v>'COMMON'</v>
      </c>
      <c r="Y297" s="49" t="str">
        <f t="shared" si="23"/>
        <v>'COMMON'</v>
      </c>
      <c r="Z297" s="69" t="s">
        <v>449</v>
      </c>
      <c r="AA297" s="49" t="str">
        <f t="shared" si="24"/>
        <v>'COMMON'</v>
      </c>
      <c r="AB297" s="67"/>
      <c r="AD297" s="70" t="str">
        <f t="shared" si="25"/>
        <v/>
      </c>
      <c r="AE297" s="67"/>
      <c r="AF297" s="67"/>
      <c r="AG297" s="67"/>
    </row>
    <row r="298" spans="1:33" ht="18" customHeight="1">
      <c r="A298" s="67"/>
      <c r="B298" s="49">
        <f t="shared" si="21"/>
        <v>292</v>
      </c>
      <c r="C298" s="73" t="str">
        <f>"'"&amp;プロジェクトデータ!$C$4&amp;"'"</f>
        <v>'80001'</v>
      </c>
      <c r="D298" s="80" t="s">
        <v>491</v>
      </c>
      <c r="E298" s="42" t="str">
        <f>"'"&amp;No.5＿契約者【データ】!E294&amp;"'"</f>
        <v>''</v>
      </c>
      <c r="F298" s="81" t="str">
        <f>"'"&amp;IF(No.5＿契約者【データ】!R294="郵送","郵送",IF(No.5＿契約者【データ】!R294="","","出席"))&amp;"'"</f>
        <v>''</v>
      </c>
      <c r="G298" s="75" t="str">
        <f>"'"&amp;IF(No.5＿契約者【データ】!R294="","",IF(No.5＿契約者【データ】!R294="郵送","",TEXT(No.5＿契約者【データ】!R294,"yyyy/mm/dd")))&amp;"'"</f>
        <v>''</v>
      </c>
      <c r="H298" s="75" t="str">
        <f>"'"&amp;IF(No.5＿契約者【データ】!S294="","",TEXT(No.5＿契約者【データ】!S294,"hh:mm"))&amp;"'"</f>
        <v>''</v>
      </c>
      <c r="I298" s="82" t="s">
        <v>494</v>
      </c>
      <c r="J298" s="82" t="s">
        <v>494</v>
      </c>
      <c r="K298" s="82" t="s">
        <v>494</v>
      </c>
      <c r="L298" s="82" t="s">
        <v>494</v>
      </c>
      <c r="M298" s="82" t="s">
        <v>494</v>
      </c>
      <c r="N298" s="82" t="s">
        <v>494</v>
      </c>
      <c r="O298" s="82" t="s">
        <v>494</v>
      </c>
      <c r="P298" s="82" t="s">
        <v>494</v>
      </c>
      <c r="Q298" s="82" t="s">
        <v>494</v>
      </c>
      <c r="R298" s="75" t="s">
        <v>497</v>
      </c>
      <c r="S298" s="42" t="s">
        <v>448</v>
      </c>
      <c r="T298" s="75" t="s">
        <v>497</v>
      </c>
      <c r="U298" s="74" t="s">
        <v>497</v>
      </c>
      <c r="V298" s="49" t="str">
        <f t="shared" si="22"/>
        <v>'COMMON'</v>
      </c>
      <c r="W298" s="69" t="s">
        <v>449</v>
      </c>
      <c r="X298" s="49" t="str">
        <f t="shared" si="23"/>
        <v>'COMMON'</v>
      </c>
      <c r="Y298" s="49" t="str">
        <f t="shared" si="23"/>
        <v>'COMMON'</v>
      </c>
      <c r="Z298" s="69" t="s">
        <v>449</v>
      </c>
      <c r="AA298" s="49" t="str">
        <f t="shared" si="24"/>
        <v>'COMMON'</v>
      </c>
      <c r="AB298" s="67"/>
      <c r="AD298" s="70" t="str">
        <f t="shared" si="25"/>
        <v/>
      </c>
      <c r="AE298" s="67"/>
      <c r="AF298" s="67"/>
      <c r="AG298" s="67"/>
    </row>
    <row r="299" spans="1:33" ht="18" customHeight="1">
      <c r="A299" s="67"/>
      <c r="B299" s="49">
        <f t="shared" si="21"/>
        <v>293</v>
      </c>
      <c r="C299" s="73" t="str">
        <f>"'"&amp;プロジェクトデータ!$C$4&amp;"'"</f>
        <v>'80001'</v>
      </c>
      <c r="D299" s="80" t="s">
        <v>491</v>
      </c>
      <c r="E299" s="42" t="str">
        <f>"'"&amp;No.5＿契約者【データ】!E295&amp;"'"</f>
        <v>''</v>
      </c>
      <c r="F299" s="81" t="str">
        <f>"'"&amp;IF(No.5＿契約者【データ】!R295="郵送","郵送",IF(No.5＿契約者【データ】!R295="","","出席"))&amp;"'"</f>
        <v>''</v>
      </c>
      <c r="G299" s="75" t="str">
        <f>"'"&amp;IF(No.5＿契約者【データ】!R295="","",IF(No.5＿契約者【データ】!R295="郵送","",TEXT(No.5＿契約者【データ】!R295,"yyyy/mm/dd")))&amp;"'"</f>
        <v>''</v>
      </c>
      <c r="H299" s="75" t="str">
        <f>"'"&amp;IF(No.5＿契約者【データ】!S295="","",TEXT(No.5＿契約者【データ】!S295,"hh:mm"))&amp;"'"</f>
        <v>''</v>
      </c>
      <c r="I299" s="82" t="s">
        <v>494</v>
      </c>
      <c r="J299" s="82" t="s">
        <v>494</v>
      </c>
      <c r="K299" s="82" t="s">
        <v>494</v>
      </c>
      <c r="L299" s="82" t="s">
        <v>494</v>
      </c>
      <c r="M299" s="82" t="s">
        <v>494</v>
      </c>
      <c r="N299" s="82" t="s">
        <v>494</v>
      </c>
      <c r="O299" s="82" t="s">
        <v>494</v>
      </c>
      <c r="P299" s="82" t="s">
        <v>494</v>
      </c>
      <c r="Q299" s="82" t="s">
        <v>494</v>
      </c>
      <c r="R299" s="75" t="s">
        <v>497</v>
      </c>
      <c r="S299" s="42" t="s">
        <v>448</v>
      </c>
      <c r="T299" s="75" t="s">
        <v>497</v>
      </c>
      <c r="U299" s="74" t="s">
        <v>497</v>
      </c>
      <c r="V299" s="49" t="str">
        <f t="shared" si="22"/>
        <v>'COMMON'</v>
      </c>
      <c r="W299" s="69" t="s">
        <v>449</v>
      </c>
      <c r="X299" s="49" t="str">
        <f t="shared" si="23"/>
        <v>'COMMON'</v>
      </c>
      <c r="Y299" s="49" t="str">
        <f t="shared" si="23"/>
        <v>'COMMON'</v>
      </c>
      <c r="Z299" s="69" t="s">
        <v>449</v>
      </c>
      <c r="AA299" s="49" t="str">
        <f t="shared" si="24"/>
        <v>'COMMON'</v>
      </c>
      <c r="AB299" s="67"/>
      <c r="AD299" s="70" t="str">
        <f t="shared" si="25"/>
        <v/>
      </c>
      <c r="AE299" s="67"/>
      <c r="AF299" s="67"/>
      <c r="AG299" s="67"/>
    </row>
    <row r="300" spans="1:33" ht="18" customHeight="1">
      <c r="A300" s="67"/>
      <c r="B300" s="49">
        <f t="shared" si="21"/>
        <v>294</v>
      </c>
      <c r="C300" s="73" t="str">
        <f>"'"&amp;プロジェクトデータ!$C$4&amp;"'"</f>
        <v>'80001'</v>
      </c>
      <c r="D300" s="80" t="s">
        <v>491</v>
      </c>
      <c r="E300" s="42" t="str">
        <f>"'"&amp;No.5＿契約者【データ】!E296&amp;"'"</f>
        <v>''</v>
      </c>
      <c r="F300" s="81" t="str">
        <f>"'"&amp;IF(No.5＿契約者【データ】!R296="郵送","郵送",IF(No.5＿契約者【データ】!R296="","","出席"))&amp;"'"</f>
        <v>''</v>
      </c>
      <c r="G300" s="75" t="str">
        <f>"'"&amp;IF(No.5＿契約者【データ】!R296="","",IF(No.5＿契約者【データ】!R296="郵送","",TEXT(No.5＿契約者【データ】!R296,"yyyy/mm/dd")))&amp;"'"</f>
        <v>''</v>
      </c>
      <c r="H300" s="75" t="str">
        <f>"'"&amp;IF(No.5＿契約者【データ】!S296="","",TEXT(No.5＿契約者【データ】!S296,"hh:mm"))&amp;"'"</f>
        <v>''</v>
      </c>
      <c r="I300" s="82" t="s">
        <v>494</v>
      </c>
      <c r="J300" s="82" t="s">
        <v>494</v>
      </c>
      <c r="K300" s="82" t="s">
        <v>494</v>
      </c>
      <c r="L300" s="82" t="s">
        <v>494</v>
      </c>
      <c r="M300" s="82" t="s">
        <v>494</v>
      </c>
      <c r="N300" s="82" t="s">
        <v>494</v>
      </c>
      <c r="O300" s="82" t="s">
        <v>494</v>
      </c>
      <c r="P300" s="82" t="s">
        <v>494</v>
      </c>
      <c r="Q300" s="82" t="s">
        <v>494</v>
      </c>
      <c r="R300" s="75" t="s">
        <v>497</v>
      </c>
      <c r="S300" s="42" t="s">
        <v>448</v>
      </c>
      <c r="T300" s="75" t="s">
        <v>497</v>
      </c>
      <c r="U300" s="74" t="s">
        <v>497</v>
      </c>
      <c r="V300" s="49" t="str">
        <f t="shared" si="22"/>
        <v>'COMMON'</v>
      </c>
      <c r="W300" s="69" t="s">
        <v>449</v>
      </c>
      <c r="X300" s="49" t="str">
        <f t="shared" si="23"/>
        <v>'COMMON'</v>
      </c>
      <c r="Y300" s="49" t="str">
        <f t="shared" si="23"/>
        <v>'COMMON'</v>
      </c>
      <c r="Z300" s="69" t="s">
        <v>449</v>
      </c>
      <c r="AA300" s="49" t="str">
        <f t="shared" si="24"/>
        <v>'COMMON'</v>
      </c>
      <c r="AB300" s="67"/>
      <c r="AD300" s="70" t="str">
        <f t="shared" si="25"/>
        <v/>
      </c>
      <c r="AE300" s="67"/>
      <c r="AF300" s="67"/>
      <c r="AG300" s="67"/>
    </row>
    <row r="301" spans="1:33" ht="18" customHeight="1">
      <c r="A301" s="67"/>
      <c r="B301" s="49">
        <f t="shared" si="21"/>
        <v>295</v>
      </c>
      <c r="C301" s="73" t="str">
        <f>"'"&amp;プロジェクトデータ!$C$4&amp;"'"</f>
        <v>'80001'</v>
      </c>
      <c r="D301" s="80" t="s">
        <v>491</v>
      </c>
      <c r="E301" s="42" t="str">
        <f>"'"&amp;No.5＿契約者【データ】!E297&amp;"'"</f>
        <v>''</v>
      </c>
      <c r="F301" s="81" t="str">
        <f>"'"&amp;IF(No.5＿契約者【データ】!R297="郵送","郵送",IF(No.5＿契約者【データ】!R297="","","出席"))&amp;"'"</f>
        <v>''</v>
      </c>
      <c r="G301" s="75" t="str">
        <f>"'"&amp;IF(No.5＿契約者【データ】!R297="","",IF(No.5＿契約者【データ】!R297="郵送","",TEXT(No.5＿契約者【データ】!R297,"yyyy/mm/dd")))&amp;"'"</f>
        <v>''</v>
      </c>
      <c r="H301" s="75" t="str">
        <f>"'"&amp;IF(No.5＿契約者【データ】!S297="","",TEXT(No.5＿契約者【データ】!S297,"hh:mm"))&amp;"'"</f>
        <v>''</v>
      </c>
      <c r="I301" s="82" t="s">
        <v>494</v>
      </c>
      <c r="J301" s="82" t="s">
        <v>494</v>
      </c>
      <c r="K301" s="82" t="s">
        <v>494</v>
      </c>
      <c r="L301" s="82" t="s">
        <v>494</v>
      </c>
      <c r="M301" s="82" t="s">
        <v>494</v>
      </c>
      <c r="N301" s="82" t="s">
        <v>494</v>
      </c>
      <c r="O301" s="82" t="s">
        <v>494</v>
      </c>
      <c r="P301" s="82" t="s">
        <v>494</v>
      </c>
      <c r="Q301" s="82" t="s">
        <v>494</v>
      </c>
      <c r="R301" s="75" t="s">
        <v>497</v>
      </c>
      <c r="S301" s="42" t="s">
        <v>448</v>
      </c>
      <c r="T301" s="75" t="s">
        <v>497</v>
      </c>
      <c r="U301" s="74" t="s">
        <v>497</v>
      </c>
      <c r="V301" s="49" t="str">
        <f t="shared" si="22"/>
        <v>'COMMON'</v>
      </c>
      <c r="W301" s="69" t="s">
        <v>449</v>
      </c>
      <c r="X301" s="49" t="str">
        <f t="shared" si="23"/>
        <v>'COMMON'</v>
      </c>
      <c r="Y301" s="49" t="str">
        <f t="shared" si="23"/>
        <v>'COMMON'</v>
      </c>
      <c r="Z301" s="69" t="s">
        <v>449</v>
      </c>
      <c r="AA301" s="49" t="str">
        <f t="shared" si="24"/>
        <v>'COMMON'</v>
      </c>
      <c r="AB301" s="67"/>
      <c r="AD301" s="70" t="str">
        <f t="shared" si="25"/>
        <v/>
      </c>
      <c r="AE301" s="67"/>
      <c r="AF301" s="67"/>
      <c r="AG301" s="67"/>
    </row>
    <row r="302" spans="1:33" ht="18" customHeight="1">
      <c r="A302" s="67"/>
      <c r="B302" s="49">
        <f t="shared" si="21"/>
        <v>296</v>
      </c>
      <c r="C302" s="73" t="str">
        <f>"'"&amp;プロジェクトデータ!$C$4&amp;"'"</f>
        <v>'80001'</v>
      </c>
      <c r="D302" s="80" t="s">
        <v>491</v>
      </c>
      <c r="E302" s="42" t="str">
        <f>"'"&amp;No.5＿契約者【データ】!E298&amp;"'"</f>
        <v>''</v>
      </c>
      <c r="F302" s="81" t="str">
        <f>"'"&amp;IF(No.5＿契約者【データ】!R298="郵送","郵送",IF(No.5＿契約者【データ】!R298="","","出席"))&amp;"'"</f>
        <v>''</v>
      </c>
      <c r="G302" s="75" t="str">
        <f>"'"&amp;IF(No.5＿契約者【データ】!R298="","",IF(No.5＿契約者【データ】!R298="郵送","",TEXT(No.5＿契約者【データ】!R298,"yyyy/mm/dd")))&amp;"'"</f>
        <v>''</v>
      </c>
      <c r="H302" s="75" t="str">
        <f>"'"&amp;IF(No.5＿契約者【データ】!S298="","",TEXT(No.5＿契約者【データ】!S298,"hh:mm"))&amp;"'"</f>
        <v>''</v>
      </c>
      <c r="I302" s="82" t="s">
        <v>494</v>
      </c>
      <c r="J302" s="82" t="s">
        <v>494</v>
      </c>
      <c r="K302" s="82" t="s">
        <v>494</v>
      </c>
      <c r="L302" s="82" t="s">
        <v>494</v>
      </c>
      <c r="M302" s="82" t="s">
        <v>494</v>
      </c>
      <c r="N302" s="82" t="s">
        <v>494</v>
      </c>
      <c r="O302" s="82" t="s">
        <v>494</v>
      </c>
      <c r="P302" s="82" t="s">
        <v>494</v>
      </c>
      <c r="Q302" s="82" t="s">
        <v>494</v>
      </c>
      <c r="R302" s="75" t="s">
        <v>497</v>
      </c>
      <c r="S302" s="42" t="s">
        <v>448</v>
      </c>
      <c r="T302" s="75" t="s">
        <v>497</v>
      </c>
      <c r="U302" s="74" t="s">
        <v>497</v>
      </c>
      <c r="V302" s="49" t="str">
        <f t="shared" si="22"/>
        <v>'COMMON'</v>
      </c>
      <c r="W302" s="69" t="s">
        <v>449</v>
      </c>
      <c r="X302" s="49" t="str">
        <f t="shared" si="23"/>
        <v>'COMMON'</v>
      </c>
      <c r="Y302" s="49" t="str">
        <f t="shared" si="23"/>
        <v>'COMMON'</v>
      </c>
      <c r="Z302" s="69" t="s">
        <v>449</v>
      </c>
      <c r="AA302" s="49" t="str">
        <f t="shared" si="24"/>
        <v>'COMMON'</v>
      </c>
      <c r="AB302" s="67"/>
      <c r="AD302" s="70" t="str">
        <f t="shared" si="25"/>
        <v/>
      </c>
      <c r="AE302" s="67"/>
      <c r="AF302" s="67"/>
      <c r="AG302" s="67"/>
    </row>
    <row r="303" spans="1:33" ht="18" customHeight="1">
      <c r="A303" s="67"/>
      <c r="B303" s="49">
        <f t="shared" si="21"/>
        <v>297</v>
      </c>
      <c r="C303" s="73" t="str">
        <f>"'"&amp;プロジェクトデータ!$C$4&amp;"'"</f>
        <v>'80001'</v>
      </c>
      <c r="D303" s="80" t="s">
        <v>491</v>
      </c>
      <c r="E303" s="42" t="str">
        <f>"'"&amp;No.5＿契約者【データ】!E299&amp;"'"</f>
        <v>''</v>
      </c>
      <c r="F303" s="81" t="str">
        <f>"'"&amp;IF(No.5＿契約者【データ】!R299="郵送","郵送",IF(No.5＿契約者【データ】!R299="","","出席"))&amp;"'"</f>
        <v>''</v>
      </c>
      <c r="G303" s="75" t="str">
        <f>"'"&amp;IF(No.5＿契約者【データ】!R299="","",IF(No.5＿契約者【データ】!R299="郵送","",TEXT(No.5＿契約者【データ】!R299,"yyyy/mm/dd")))&amp;"'"</f>
        <v>''</v>
      </c>
      <c r="H303" s="75" t="str">
        <f>"'"&amp;IF(No.5＿契約者【データ】!S299="","",TEXT(No.5＿契約者【データ】!S299,"hh:mm"))&amp;"'"</f>
        <v>''</v>
      </c>
      <c r="I303" s="82" t="s">
        <v>494</v>
      </c>
      <c r="J303" s="82" t="s">
        <v>494</v>
      </c>
      <c r="K303" s="82" t="s">
        <v>494</v>
      </c>
      <c r="L303" s="82" t="s">
        <v>494</v>
      </c>
      <c r="M303" s="82" t="s">
        <v>494</v>
      </c>
      <c r="N303" s="82" t="s">
        <v>494</v>
      </c>
      <c r="O303" s="82" t="s">
        <v>494</v>
      </c>
      <c r="P303" s="82" t="s">
        <v>494</v>
      </c>
      <c r="Q303" s="82" t="s">
        <v>494</v>
      </c>
      <c r="R303" s="75" t="s">
        <v>497</v>
      </c>
      <c r="S303" s="42" t="s">
        <v>448</v>
      </c>
      <c r="T303" s="75" t="s">
        <v>497</v>
      </c>
      <c r="U303" s="74" t="s">
        <v>497</v>
      </c>
      <c r="V303" s="49" t="str">
        <f t="shared" si="22"/>
        <v>'COMMON'</v>
      </c>
      <c r="W303" s="69" t="s">
        <v>449</v>
      </c>
      <c r="X303" s="49" t="str">
        <f t="shared" si="23"/>
        <v>'COMMON'</v>
      </c>
      <c r="Y303" s="49" t="str">
        <f t="shared" si="23"/>
        <v>'COMMON'</v>
      </c>
      <c r="Z303" s="69" t="s">
        <v>449</v>
      </c>
      <c r="AA303" s="49" t="str">
        <f t="shared" si="24"/>
        <v>'COMMON'</v>
      </c>
      <c r="AB303" s="67"/>
      <c r="AD303" s="70" t="str">
        <f t="shared" si="25"/>
        <v/>
      </c>
      <c r="AE303" s="67"/>
      <c r="AF303" s="67"/>
      <c r="AG303" s="67"/>
    </row>
    <row r="304" spans="1:33" ht="18" customHeight="1">
      <c r="A304" s="67"/>
      <c r="B304" s="49">
        <f t="shared" si="21"/>
        <v>298</v>
      </c>
      <c r="C304" s="73" t="str">
        <f>"'"&amp;プロジェクトデータ!$C$4&amp;"'"</f>
        <v>'80001'</v>
      </c>
      <c r="D304" s="80" t="s">
        <v>491</v>
      </c>
      <c r="E304" s="42" t="str">
        <f>"'"&amp;No.5＿契約者【データ】!E300&amp;"'"</f>
        <v>''</v>
      </c>
      <c r="F304" s="81" t="str">
        <f>"'"&amp;IF(No.5＿契約者【データ】!R300="郵送","郵送",IF(No.5＿契約者【データ】!R300="","","出席"))&amp;"'"</f>
        <v>''</v>
      </c>
      <c r="G304" s="75" t="str">
        <f>"'"&amp;IF(No.5＿契約者【データ】!R300="","",IF(No.5＿契約者【データ】!R300="郵送","",TEXT(No.5＿契約者【データ】!R300,"yyyy/mm/dd")))&amp;"'"</f>
        <v>''</v>
      </c>
      <c r="H304" s="75" t="str">
        <f>"'"&amp;IF(No.5＿契約者【データ】!S300="","",TEXT(No.5＿契約者【データ】!S300,"hh:mm"))&amp;"'"</f>
        <v>''</v>
      </c>
      <c r="I304" s="82" t="s">
        <v>494</v>
      </c>
      <c r="J304" s="82" t="s">
        <v>494</v>
      </c>
      <c r="K304" s="82" t="s">
        <v>494</v>
      </c>
      <c r="L304" s="82" t="s">
        <v>494</v>
      </c>
      <c r="M304" s="82" t="s">
        <v>494</v>
      </c>
      <c r="N304" s="82" t="s">
        <v>494</v>
      </c>
      <c r="O304" s="82" t="s">
        <v>494</v>
      </c>
      <c r="P304" s="82" t="s">
        <v>494</v>
      </c>
      <c r="Q304" s="82" t="s">
        <v>494</v>
      </c>
      <c r="R304" s="75" t="s">
        <v>497</v>
      </c>
      <c r="S304" s="42" t="s">
        <v>448</v>
      </c>
      <c r="T304" s="75" t="s">
        <v>497</v>
      </c>
      <c r="U304" s="74" t="s">
        <v>497</v>
      </c>
      <c r="V304" s="49" t="str">
        <f t="shared" si="22"/>
        <v>'COMMON'</v>
      </c>
      <c r="W304" s="69" t="s">
        <v>449</v>
      </c>
      <c r="X304" s="49" t="str">
        <f t="shared" si="23"/>
        <v>'COMMON'</v>
      </c>
      <c r="Y304" s="49" t="str">
        <f t="shared" si="23"/>
        <v>'COMMON'</v>
      </c>
      <c r="Z304" s="69" t="s">
        <v>449</v>
      </c>
      <c r="AA304" s="49" t="str">
        <f t="shared" si="24"/>
        <v>'COMMON'</v>
      </c>
      <c r="AB304" s="67"/>
      <c r="AD304" s="70" t="str">
        <f t="shared" si="25"/>
        <v/>
      </c>
      <c r="AE304" s="67"/>
      <c r="AF304" s="67"/>
      <c r="AG304" s="67"/>
    </row>
    <row r="305" spans="1:33" ht="18" customHeight="1">
      <c r="A305" s="67"/>
      <c r="B305" s="49">
        <f t="shared" si="21"/>
        <v>299</v>
      </c>
      <c r="C305" s="73" t="str">
        <f>"'"&amp;プロジェクトデータ!$C$4&amp;"'"</f>
        <v>'80001'</v>
      </c>
      <c r="D305" s="80" t="s">
        <v>491</v>
      </c>
      <c r="E305" s="42" t="str">
        <f>"'"&amp;No.5＿契約者【データ】!E301&amp;"'"</f>
        <v>''</v>
      </c>
      <c r="F305" s="81" t="str">
        <f>"'"&amp;IF(No.5＿契約者【データ】!R301="郵送","郵送",IF(No.5＿契約者【データ】!R301="","","出席"))&amp;"'"</f>
        <v>''</v>
      </c>
      <c r="G305" s="75" t="str">
        <f>"'"&amp;IF(No.5＿契約者【データ】!R301="","",IF(No.5＿契約者【データ】!R301="郵送","",TEXT(No.5＿契約者【データ】!R301,"yyyy/mm/dd")))&amp;"'"</f>
        <v>''</v>
      </c>
      <c r="H305" s="75" t="str">
        <f>"'"&amp;IF(No.5＿契約者【データ】!S301="","",TEXT(No.5＿契約者【データ】!S301,"hh:mm"))&amp;"'"</f>
        <v>''</v>
      </c>
      <c r="I305" s="82" t="s">
        <v>494</v>
      </c>
      <c r="J305" s="82" t="s">
        <v>494</v>
      </c>
      <c r="K305" s="82" t="s">
        <v>494</v>
      </c>
      <c r="L305" s="82" t="s">
        <v>494</v>
      </c>
      <c r="M305" s="82" t="s">
        <v>494</v>
      </c>
      <c r="N305" s="82" t="s">
        <v>494</v>
      </c>
      <c r="O305" s="82" t="s">
        <v>494</v>
      </c>
      <c r="P305" s="82" t="s">
        <v>494</v>
      </c>
      <c r="Q305" s="82" t="s">
        <v>494</v>
      </c>
      <c r="R305" s="75" t="s">
        <v>497</v>
      </c>
      <c r="S305" s="42" t="s">
        <v>448</v>
      </c>
      <c r="T305" s="75" t="s">
        <v>497</v>
      </c>
      <c r="U305" s="74" t="s">
        <v>497</v>
      </c>
      <c r="V305" s="49" t="str">
        <f t="shared" si="22"/>
        <v>'COMMON'</v>
      </c>
      <c r="W305" s="69" t="s">
        <v>449</v>
      </c>
      <c r="X305" s="49" t="str">
        <f t="shared" si="23"/>
        <v>'COMMON'</v>
      </c>
      <c r="Y305" s="49" t="str">
        <f t="shared" si="23"/>
        <v>'COMMON'</v>
      </c>
      <c r="Z305" s="69" t="s">
        <v>449</v>
      </c>
      <c r="AA305" s="49" t="str">
        <f t="shared" si="24"/>
        <v>'COMMON'</v>
      </c>
      <c r="AB305" s="67"/>
      <c r="AD305" s="70" t="str">
        <f t="shared" si="25"/>
        <v/>
      </c>
      <c r="AE305" s="67"/>
      <c r="AF305" s="67"/>
      <c r="AG305" s="67"/>
    </row>
    <row r="306" spans="1:33" ht="18" customHeight="1">
      <c r="A306" s="67"/>
      <c r="B306" s="49">
        <f t="shared" si="21"/>
        <v>300</v>
      </c>
      <c r="C306" s="73" t="str">
        <f>"'"&amp;プロジェクトデータ!$C$4&amp;"'"</f>
        <v>'80001'</v>
      </c>
      <c r="D306" s="80" t="s">
        <v>491</v>
      </c>
      <c r="E306" s="42" t="str">
        <f>"'"&amp;No.5＿契約者【データ】!E302&amp;"'"</f>
        <v>''</v>
      </c>
      <c r="F306" s="81" t="str">
        <f>"'"&amp;IF(No.5＿契約者【データ】!R302="郵送","郵送",IF(No.5＿契約者【データ】!R302="","","出席"))&amp;"'"</f>
        <v>''</v>
      </c>
      <c r="G306" s="75" t="str">
        <f>"'"&amp;IF(No.5＿契約者【データ】!R302="","",IF(No.5＿契約者【データ】!R302="郵送","",TEXT(No.5＿契約者【データ】!R302,"yyyy/mm/dd")))&amp;"'"</f>
        <v>''</v>
      </c>
      <c r="H306" s="75" t="str">
        <f>"'"&amp;IF(No.5＿契約者【データ】!S302="","",TEXT(No.5＿契約者【データ】!S302,"hh:mm"))&amp;"'"</f>
        <v>''</v>
      </c>
      <c r="I306" s="82" t="s">
        <v>494</v>
      </c>
      <c r="J306" s="82" t="s">
        <v>494</v>
      </c>
      <c r="K306" s="82" t="s">
        <v>494</v>
      </c>
      <c r="L306" s="82" t="s">
        <v>494</v>
      </c>
      <c r="M306" s="82" t="s">
        <v>494</v>
      </c>
      <c r="N306" s="82" t="s">
        <v>494</v>
      </c>
      <c r="O306" s="82" t="s">
        <v>494</v>
      </c>
      <c r="P306" s="82" t="s">
        <v>494</v>
      </c>
      <c r="Q306" s="82" t="s">
        <v>494</v>
      </c>
      <c r="R306" s="75" t="s">
        <v>497</v>
      </c>
      <c r="S306" s="42" t="s">
        <v>448</v>
      </c>
      <c r="T306" s="75" t="s">
        <v>497</v>
      </c>
      <c r="U306" s="74" t="s">
        <v>497</v>
      </c>
      <c r="V306" s="49" t="str">
        <f t="shared" si="22"/>
        <v>'COMMON'</v>
      </c>
      <c r="W306" s="69" t="s">
        <v>449</v>
      </c>
      <c r="X306" s="49" t="str">
        <f t="shared" si="23"/>
        <v>'COMMON'</v>
      </c>
      <c r="Y306" s="49" t="str">
        <f t="shared" si="23"/>
        <v>'COMMON'</v>
      </c>
      <c r="Z306" s="69" t="s">
        <v>449</v>
      </c>
      <c r="AA306" s="49" t="str">
        <f t="shared" si="24"/>
        <v>'COMMON'</v>
      </c>
      <c r="AB306" s="67"/>
      <c r="AD306" s="70" t="str">
        <f t="shared" si="25"/>
        <v/>
      </c>
      <c r="AE306" s="67"/>
      <c r="AF306" s="67"/>
      <c r="AG306" s="67"/>
    </row>
    <row r="307" spans="1:33" ht="18" customHeight="1">
      <c r="A307" s="67"/>
      <c r="B307" s="49">
        <f t="shared" si="21"/>
        <v>301</v>
      </c>
      <c r="C307" s="73" t="str">
        <f>"'"&amp;プロジェクトデータ!$C$4&amp;"'"</f>
        <v>'80001'</v>
      </c>
      <c r="D307" s="80" t="s">
        <v>491</v>
      </c>
      <c r="E307" s="42" t="str">
        <f>"'"&amp;No.5＿契約者【データ】!E303&amp;"'"</f>
        <v>''</v>
      </c>
      <c r="F307" s="81" t="str">
        <f>"'"&amp;IF(No.5＿契約者【データ】!R303="郵送","郵送",IF(No.5＿契約者【データ】!R303="","","出席"))&amp;"'"</f>
        <v>''</v>
      </c>
      <c r="G307" s="75" t="str">
        <f>"'"&amp;IF(No.5＿契約者【データ】!R303="","",IF(No.5＿契約者【データ】!R303="郵送","",TEXT(No.5＿契約者【データ】!R303,"yyyy/mm/dd")))&amp;"'"</f>
        <v>''</v>
      </c>
      <c r="H307" s="75" t="str">
        <f>"'"&amp;IF(No.5＿契約者【データ】!S303="","",TEXT(No.5＿契約者【データ】!S303,"hh:mm"))&amp;"'"</f>
        <v>''</v>
      </c>
      <c r="I307" s="82" t="s">
        <v>494</v>
      </c>
      <c r="J307" s="82" t="s">
        <v>494</v>
      </c>
      <c r="K307" s="82" t="s">
        <v>494</v>
      </c>
      <c r="L307" s="82" t="s">
        <v>494</v>
      </c>
      <c r="M307" s="82" t="s">
        <v>494</v>
      </c>
      <c r="N307" s="82" t="s">
        <v>494</v>
      </c>
      <c r="O307" s="82" t="s">
        <v>494</v>
      </c>
      <c r="P307" s="82" t="s">
        <v>494</v>
      </c>
      <c r="Q307" s="82" t="s">
        <v>494</v>
      </c>
      <c r="R307" s="75" t="s">
        <v>497</v>
      </c>
      <c r="S307" s="42" t="s">
        <v>448</v>
      </c>
      <c r="T307" s="75" t="s">
        <v>497</v>
      </c>
      <c r="U307" s="74" t="s">
        <v>497</v>
      </c>
      <c r="V307" s="49" t="str">
        <f t="shared" si="22"/>
        <v>'COMMON'</v>
      </c>
      <c r="W307" s="69" t="s">
        <v>449</v>
      </c>
      <c r="X307" s="49" t="str">
        <f t="shared" si="23"/>
        <v>'COMMON'</v>
      </c>
      <c r="Y307" s="49" t="str">
        <f t="shared" si="23"/>
        <v>'COMMON'</v>
      </c>
      <c r="Z307" s="69" t="s">
        <v>449</v>
      </c>
      <c r="AA307" s="49" t="str">
        <f t="shared" si="24"/>
        <v>'COMMON'</v>
      </c>
      <c r="AB307" s="67"/>
      <c r="AD307" s="70" t="str">
        <f t="shared" si="25"/>
        <v/>
      </c>
      <c r="AE307" s="67"/>
      <c r="AF307" s="67"/>
      <c r="AG307" s="67"/>
    </row>
    <row r="308" spans="1:33" ht="18" customHeight="1">
      <c r="A308" s="67"/>
      <c r="B308" s="49">
        <f t="shared" si="21"/>
        <v>302</v>
      </c>
      <c r="C308" s="73" t="str">
        <f>"'"&amp;プロジェクトデータ!$C$4&amp;"'"</f>
        <v>'80001'</v>
      </c>
      <c r="D308" s="80" t="s">
        <v>491</v>
      </c>
      <c r="E308" s="42" t="str">
        <f>"'"&amp;No.5＿契約者【データ】!E304&amp;"'"</f>
        <v>''</v>
      </c>
      <c r="F308" s="81" t="str">
        <f>"'"&amp;IF(No.5＿契約者【データ】!R304="郵送","郵送",IF(No.5＿契約者【データ】!R304="","","出席"))&amp;"'"</f>
        <v>''</v>
      </c>
      <c r="G308" s="75" t="str">
        <f>"'"&amp;IF(No.5＿契約者【データ】!R304="","",IF(No.5＿契約者【データ】!R304="郵送","",TEXT(No.5＿契約者【データ】!R304,"yyyy/mm/dd")))&amp;"'"</f>
        <v>''</v>
      </c>
      <c r="H308" s="75" t="str">
        <f>"'"&amp;IF(No.5＿契約者【データ】!S304="","",TEXT(No.5＿契約者【データ】!S304,"hh:mm"))&amp;"'"</f>
        <v>''</v>
      </c>
      <c r="I308" s="82" t="s">
        <v>494</v>
      </c>
      <c r="J308" s="82" t="s">
        <v>494</v>
      </c>
      <c r="K308" s="82" t="s">
        <v>494</v>
      </c>
      <c r="L308" s="82" t="s">
        <v>494</v>
      </c>
      <c r="M308" s="82" t="s">
        <v>494</v>
      </c>
      <c r="N308" s="82" t="s">
        <v>494</v>
      </c>
      <c r="O308" s="82" t="s">
        <v>494</v>
      </c>
      <c r="P308" s="82" t="s">
        <v>494</v>
      </c>
      <c r="Q308" s="82" t="s">
        <v>494</v>
      </c>
      <c r="R308" s="75" t="s">
        <v>497</v>
      </c>
      <c r="S308" s="42" t="s">
        <v>448</v>
      </c>
      <c r="T308" s="75" t="s">
        <v>497</v>
      </c>
      <c r="U308" s="74" t="s">
        <v>497</v>
      </c>
      <c r="V308" s="49" t="str">
        <f t="shared" si="22"/>
        <v>'COMMON'</v>
      </c>
      <c r="W308" s="69" t="s">
        <v>449</v>
      </c>
      <c r="X308" s="49" t="str">
        <f t="shared" si="23"/>
        <v>'COMMON'</v>
      </c>
      <c r="Y308" s="49" t="str">
        <f t="shared" si="23"/>
        <v>'COMMON'</v>
      </c>
      <c r="Z308" s="69" t="s">
        <v>449</v>
      </c>
      <c r="AA308" s="49" t="str">
        <f t="shared" si="24"/>
        <v>'COMMON'</v>
      </c>
      <c r="AB308" s="67"/>
      <c r="AD308" s="70" t="str">
        <f t="shared" si="25"/>
        <v/>
      </c>
      <c r="AE308" s="67"/>
      <c r="AF308" s="67"/>
      <c r="AG308" s="67"/>
    </row>
    <row r="309" spans="1:33" ht="18" customHeight="1">
      <c r="A309" s="67"/>
      <c r="B309" s="49">
        <f t="shared" si="21"/>
        <v>303</v>
      </c>
      <c r="C309" s="73" t="str">
        <f>"'"&amp;プロジェクトデータ!$C$4&amp;"'"</f>
        <v>'80001'</v>
      </c>
      <c r="D309" s="80" t="s">
        <v>491</v>
      </c>
      <c r="E309" s="42" t="str">
        <f>"'"&amp;No.5＿契約者【データ】!E305&amp;"'"</f>
        <v>''</v>
      </c>
      <c r="F309" s="81" t="str">
        <f>"'"&amp;IF(No.5＿契約者【データ】!R305="郵送","郵送",IF(No.5＿契約者【データ】!R305="","","出席"))&amp;"'"</f>
        <v>''</v>
      </c>
      <c r="G309" s="75" t="str">
        <f>"'"&amp;IF(No.5＿契約者【データ】!R305="","",IF(No.5＿契約者【データ】!R305="郵送","",TEXT(No.5＿契約者【データ】!R305,"yyyy/mm/dd")))&amp;"'"</f>
        <v>''</v>
      </c>
      <c r="H309" s="75" t="str">
        <f>"'"&amp;IF(No.5＿契約者【データ】!S305="","",TEXT(No.5＿契約者【データ】!S305,"hh:mm"))&amp;"'"</f>
        <v>''</v>
      </c>
      <c r="I309" s="82" t="s">
        <v>494</v>
      </c>
      <c r="J309" s="82" t="s">
        <v>494</v>
      </c>
      <c r="K309" s="82" t="s">
        <v>494</v>
      </c>
      <c r="L309" s="82" t="s">
        <v>494</v>
      </c>
      <c r="M309" s="82" t="s">
        <v>494</v>
      </c>
      <c r="N309" s="82" t="s">
        <v>494</v>
      </c>
      <c r="O309" s="82" t="s">
        <v>494</v>
      </c>
      <c r="P309" s="82" t="s">
        <v>494</v>
      </c>
      <c r="Q309" s="82" t="s">
        <v>494</v>
      </c>
      <c r="R309" s="75" t="s">
        <v>497</v>
      </c>
      <c r="S309" s="42" t="s">
        <v>448</v>
      </c>
      <c r="T309" s="75" t="s">
        <v>497</v>
      </c>
      <c r="U309" s="74" t="s">
        <v>497</v>
      </c>
      <c r="V309" s="49" t="str">
        <f t="shared" si="22"/>
        <v>'COMMON'</v>
      </c>
      <c r="W309" s="69" t="s">
        <v>449</v>
      </c>
      <c r="X309" s="49" t="str">
        <f t="shared" si="23"/>
        <v>'COMMON'</v>
      </c>
      <c r="Y309" s="49" t="str">
        <f t="shared" si="23"/>
        <v>'COMMON'</v>
      </c>
      <c r="Z309" s="69" t="s">
        <v>449</v>
      </c>
      <c r="AA309" s="49" t="str">
        <f t="shared" si="24"/>
        <v>'COMMON'</v>
      </c>
      <c r="AB309" s="67"/>
      <c r="AD309" s="70" t="str">
        <f t="shared" si="25"/>
        <v/>
      </c>
      <c r="AE309" s="67"/>
      <c r="AF309" s="67"/>
      <c r="AG309" s="67"/>
    </row>
    <row r="310" spans="1:33" ht="18" customHeight="1">
      <c r="A310" s="67"/>
      <c r="B310" s="49">
        <f t="shared" si="21"/>
        <v>304</v>
      </c>
      <c r="C310" s="73" t="str">
        <f>"'"&amp;プロジェクトデータ!$C$4&amp;"'"</f>
        <v>'80001'</v>
      </c>
      <c r="D310" s="80" t="s">
        <v>491</v>
      </c>
      <c r="E310" s="42" t="str">
        <f>"'"&amp;No.5＿契約者【データ】!E306&amp;"'"</f>
        <v>''</v>
      </c>
      <c r="F310" s="81" t="str">
        <f>"'"&amp;IF(No.5＿契約者【データ】!R306="郵送","郵送",IF(No.5＿契約者【データ】!R306="","","出席"))&amp;"'"</f>
        <v>''</v>
      </c>
      <c r="G310" s="75" t="str">
        <f>"'"&amp;IF(No.5＿契約者【データ】!R306="","",IF(No.5＿契約者【データ】!R306="郵送","",TEXT(No.5＿契約者【データ】!R306,"yyyy/mm/dd")))&amp;"'"</f>
        <v>''</v>
      </c>
      <c r="H310" s="75" t="str">
        <f>"'"&amp;IF(No.5＿契約者【データ】!S306="","",TEXT(No.5＿契約者【データ】!S306,"hh:mm"))&amp;"'"</f>
        <v>''</v>
      </c>
      <c r="I310" s="82" t="s">
        <v>494</v>
      </c>
      <c r="J310" s="82" t="s">
        <v>494</v>
      </c>
      <c r="K310" s="82" t="s">
        <v>494</v>
      </c>
      <c r="L310" s="82" t="s">
        <v>494</v>
      </c>
      <c r="M310" s="82" t="s">
        <v>494</v>
      </c>
      <c r="N310" s="82" t="s">
        <v>494</v>
      </c>
      <c r="O310" s="82" t="s">
        <v>494</v>
      </c>
      <c r="P310" s="82" t="s">
        <v>494</v>
      </c>
      <c r="Q310" s="82" t="s">
        <v>494</v>
      </c>
      <c r="R310" s="75" t="s">
        <v>497</v>
      </c>
      <c r="S310" s="42" t="s">
        <v>448</v>
      </c>
      <c r="T310" s="75" t="s">
        <v>497</v>
      </c>
      <c r="U310" s="74" t="s">
        <v>497</v>
      </c>
      <c r="V310" s="49" t="str">
        <f t="shared" si="22"/>
        <v>'COMMON'</v>
      </c>
      <c r="W310" s="69" t="s">
        <v>449</v>
      </c>
      <c r="X310" s="49" t="str">
        <f t="shared" si="23"/>
        <v>'COMMON'</v>
      </c>
      <c r="Y310" s="49" t="str">
        <f t="shared" si="23"/>
        <v>'COMMON'</v>
      </c>
      <c r="Z310" s="69" t="s">
        <v>449</v>
      </c>
      <c r="AA310" s="49" t="str">
        <f t="shared" si="24"/>
        <v>'COMMON'</v>
      </c>
      <c r="AB310" s="67"/>
      <c r="AD310" s="70" t="str">
        <f t="shared" si="25"/>
        <v/>
      </c>
      <c r="AE310" s="67"/>
      <c r="AF310" s="67"/>
      <c r="AG310" s="67"/>
    </row>
    <row r="311" spans="1:33" ht="18" customHeight="1">
      <c r="A311" s="67"/>
      <c r="B311" s="49">
        <f t="shared" si="21"/>
        <v>305</v>
      </c>
      <c r="C311" s="73" t="str">
        <f>"'"&amp;プロジェクトデータ!$C$4&amp;"'"</f>
        <v>'80001'</v>
      </c>
      <c r="D311" s="80" t="s">
        <v>491</v>
      </c>
      <c r="E311" s="42" t="str">
        <f>"'"&amp;No.5＿契約者【データ】!E307&amp;"'"</f>
        <v>''</v>
      </c>
      <c r="F311" s="81" t="str">
        <f>"'"&amp;IF(No.5＿契約者【データ】!R307="郵送","郵送",IF(No.5＿契約者【データ】!R307="","","出席"))&amp;"'"</f>
        <v>''</v>
      </c>
      <c r="G311" s="75" t="str">
        <f>"'"&amp;IF(No.5＿契約者【データ】!R307="","",IF(No.5＿契約者【データ】!R307="郵送","",TEXT(No.5＿契約者【データ】!R307,"yyyy/mm/dd")))&amp;"'"</f>
        <v>''</v>
      </c>
      <c r="H311" s="75" t="str">
        <f>"'"&amp;IF(No.5＿契約者【データ】!S307="","",TEXT(No.5＿契約者【データ】!S307,"hh:mm"))&amp;"'"</f>
        <v>''</v>
      </c>
      <c r="I311" s="82" t="s">
        <v>494</v>
      </c>
      <c r="J311" s="82" t="s">
        <v>494</v>
      </c>
      <c r="K311" s="82" t="s">
        <v>494</v>
      </c>
      <c r="L311" s="82" t="s">
        <v>494</v>
      </c>
      <c r="M311" s="82" t="s">
        <v>494</v>
      </c>
      <c r="N311" s="82" t="s">
        <v>494</v>
      </c>
      <c r="O311" s="82" t="s">
        <v>494</v>
      </c>
      <c r="P311" s="82" t="s">
        <v>494</v>
      </c>
      <c r="Q311" s="82" t="s">
        <v>494</v>
      </c>
      <c r="R311" s="75" t="s">
        <v>497</v>
      </c>
      <c r="S311" s="42" t="s">
        <v>448</v>
      </c>
      <c r="T311" s="75" t="s">
        <v>497</v>
      </c>
      <c r="U311" s="74" t="s">
        <v>497</v>
      </c>
      <c r="V311" s="49" t="str">
        <f t="shared" si="22"/>
        <v>'COMMON'</v>
      </c>
      <c r="W311" s="69" t="s">
        <v>449</v>
      </c>
      <c r="X311" s="49" t="str">
        <f t="shared" si="23"/>
        <v>'COMMON'</v>
      </c>
      <c r="Y311" s="49" t="str">
        <f t="shared" si="23"/>
        <v>'COMMON'</v>
      </c>
      <c r="Z311" s="69" t="s">
        <v>449</v>
      </c>
      <c r="AA311" s="49" t="str">
        <f t="shared" si="24"/>
        <v>'COMMON'</v>
      </c>
      <c r="AB311" s="67"/>
      <c r="AD311" s="70" t="str">
        <f t="shared" si="25"/>
        <v/>
      </c>
      <c r="AE311" s="67"/>
      <c r="AF311" s="67"/>
      <c r="AG311" s="67"/>
    </row>
    <row r="312" spans="1:33" ht="18" customHeight="1">
      <c r="A312" s="67"/>
      <c r="B312" s="49">
        <f t="shared" si="21"/>
        <v>306</v>
      </c>
      <c r="C312" s="73" t="str">
        <f>"'"&amp;プロジェクトデータ!$C$4&amp;"'"</f>
        <v>'80001'</v>
      </c>
      <c r="D312" s="80" t="s">
        <v>491</v>
      </c>
      <c r="E312" s="42" t="str">
        <f>"'"&amp;No.5＿契約者【データ】!E308&amp;"'"</f>
        <v>''</v>
      </c>
      <c r="F312" s="81" t="str">
        <f>"'"&amp;IF(No.5＿契約者【データ】!R308="郵送","郵送",IF(No.5＿契約者【データ】!R308="","","出席"))&amp;"'"</f>
        <v>''</v>
      </c>
      <c r="G312" s="75" t="str">
        <f>"'"&amp;IF(No.5＿契約者【データ】!R308="","",IF(No.5＿契約者【データ】!R308="郵送","",TEXT(No.5＿契約者【データ】!R308,"yyyy/mm/dd")))&amp;"'"</f>
        <v>''</v>
      </c>
      <c r="H312" s="75" t="str">
        <f>"'"&amp;IF(No.5＿契約者【データ】!S308="","",TEXT(No.5＿契約者【データ】!S308,"hh:mm"))&amp;"'"</f>
        <v>''</v>
      </c>
      <c r="I312" s="82" t="s">
        <v>494</v>
      </c>
      <c r="J312" s="82" t="s">
        <v>494</v>
      </c>
      <c r="K312" s="82" t="s">
        <v>494</v>
      </c>
      <c r="L312" s="82" t="s">
        <v>494</v>
      </c>
      <c r="M312" s="82" t="s">
        <v>494</v>
      </c>
      <c r="N312" s="82" t="s">
        <v>494</v>
      </c>
      <c r="O312" s="82" t="s">
        <v>494</v>
      </c>
      <c r="P312" s="82" t="s">
        <v>494</v>
      </c>
      <c r="Q312" s="82" t="s">
        <v>494</v>
      </c>
      <c r="R312" s="75" t="s">
        <v>497</v>
      </c>
      <c r="S312" s="42" t="s">
        <v>448</v>
      </c>
      <c r="T312" s="75" t="s">
        <v>497</v>
      </c>
      <c r="U312" s="74" t="s">
        <v>497</v>
      </c>
      <c r="V312" s="49" t="str">
        <f t="shared" si="22"/>
        <v>'COMMON'</v>
      </c>
      <c r="W312" s="69" t="s">
        <v>449</v>
      </c>
      <c r="X312" s="49" t="str">
        <f t="shared" si="23"/>
        <v>'COMMON'</v>
      </c>
      <c r="Y312" s="49" t="str">
        <f t="shared" si="23"/>
        <v>'COMMON'</v>
      </c>
      <c r="Z312" s="69" t="s">
        <v>449</v>
      </c>
      <c r="AA312" s="49" t="str">
        <f t="shared" si="24"/>
        <v>'COMMON'</v>
      </c>
      <c r="AB312" s="67"/>
      <c r="AD312" s="70" t="str">
        <f t="shared" si="25"/>
        <v/>
      </c>
      <c r="AE312" s="67"/>
      <c r="AF312" s="67"/>
      <c r="AG312" s="67"/>
    </row>
    <row r="313" spans="1:33" ht="18" customHeight="1">
      <c r="A313" s="67"/>
      <c r="B313" s="49">
        <f t="shared" si="21"/>
        <v>307</v>
      </c>
      <c r="C313" s="73" t="str">
        <f>"'"&amp;プロジェクトデータ!$C$4&amp;"'"</f>
        <v>'80001'</v>
      </c>
      <c r="D313" s="80" t="s">
        <v>491</v>
      </c>
      <c r="E313" s="42" t="str">
        <f>"'"&amp;No.5＿契約者【データ】!E309&amp;"'"</f>
        <v>''</v>
      </c>
      <c r="F313" s="81" t="str">
        <f>"'"&amp;IF(No.5＿契約者【データ】!R309="郵送","郵送",IF(No.5＿契約者【データ】!R309="","","出席"))&amp;"'"</f>
        <v>''</v>
      </c>
      <c r="G313" s="75" t="str">
        <f>"'"&amp;IF(No.5＿契約者【データ】!R309="","",IF(No.5＿契約者【データ】!R309="郵送","",TEXT(No.5＿契約者【データ】!R309,"yyyy/mm/dd")))&amp;"'"</f>
        <v>''</v>
      </c>
      <c r="H313" s="75" t="str">
        <f>"'"&amp;IF(No.5＿契約者【データ】!S309="","",TEXT(No.5＿契約者【データ】!S309,"hh:mm"))&amp;"'"</f>
        <v>''</v>
      </c>
      <c r="I313" s="82" t="s">
        <v>494</v>
      </c>
      <c r="J313" s="82" t="s">
        <v>494</v>
      </c>
      <c r="K313" s="82" t="s">
        <v>494</v>
      </c>
      <c r="L313" s="82" t="s">
        <v>494</v>
      </c>
      <c r="M313" s="82" t="s">
        <v>494</v>
      </c>
      <c r="N313" s="82" t="s">
        <v>494</v>
      </c>
      <c r="O313" s="82" t="s">
        <v>494</v>
      </c>
      <c r="P313" s="82" t="s">
        <v>494</v>
      </c>
      <c r="Q313" s="82" t="s">
        <v>494</v>
      </c>
      <c r="R313" s="75" t="s">
        <v>497</v>
      </c>
      <c r="S313" s="42" t="s">
        <v>448</v>
      </c>
      <c r="T313" s="75" t="s">
        <v>497</v>
      </c>
      <c r="U313" s="74" t="s">
        <v>497</v>
      </c>
      <c r="V313" s="49" t="str">
        <f t="shared" si="22"/>
        <v>'COMMON'</v>
      </c>
      <c r="W313" s="69" t="s">
        <v>449</v>
      </c>
      <c r="X313" s="49" t="str">
        <f t="shared" si="23"/>
        <v>'COMMON'</v>
      </c>
      <c r="Y313" s="49" t="str">
        <f t="shared" si="23"/>
        <v>'COMMON'</v>
      </c>
      <c r="Z313" s="69" t="s">
        <v>449</v>
      </c>
      <c r="AA313" s="49" t="str">
        <f t="shared" si="24"/>
        <v>'COMMON'</v>
      </c>
      <c r="AB313" s="67"/>
      <c r="AD313" s="70" t="str">
        <f t="shared" si="25"/>
        <v/>
      </c>
      <c r="AE313" s="67"/>
      <c r="AF313" s="67"/>
      <c r="AG313" s="67"/>
    </row>
    <row r="314" spans="1:33" ht="18" customHeight="1">
      <c r="A314" s="67"/>
      <c r="B314" s="49">
        <f t="shared" si="21"/>
        <v>308</v>
      </c>
      <c r="C314" s="73" t="str">
        <f>"'"&amp;プロジェクトデータ!$C$4&amp;"'"</f>
        <v>'80001'</v>
      </c>
      <c r="D314" s="80" t="s">
        <v>491</v>
      </c>
      <c r="E314" s="42" t="str">
        <f>"'"&amp;No.5＿契約者【データ】!E310&amp;"'"</f>
        <v>''</v>
      </c>
      <c r="F314" s="81" t="str">
        <f>"'"&amp;IF(No.5＿契約者【データ】!R310="郵送","郵送",IF(No.5＿契約者【データ】!R310="","","出席"))&amp;"'"</f>
        <v>''</v>
      </c>
      <c r="G314" s="75" t="str">
        <f>"'"&amp;IF(No.5＿契約者【データ】!R310="","",IF(No.5＿契約者【データ】!R310="郵送","",TEXT(No.5＿契約者【データ】!R310,"yyyy/mm/dd")))&amp;"'"</f>
        <v>''</v>
      </c>
      <c r="H314" s="75" t="str">
        <f>"'"&amp;IF(No.5＿契約者【データ】!S310="","",TEXT(No.5＿契約者【データ】!S310,"hh:mm"))&amp;"'"</f>
        <v>''</v>
      </c>
      <c r="I314" s="82" t="s">
        <v>494</v>
      </c>
      <c r="J314" s="82" t="s">
        <v>494</v>
      </c>
      <c r="K314" s="82" t="s">
        <v>494</v>
      </c>
      <c r="L314" s="82" t="s">
        <v>494</v>
      </c>
      <c r="M314" s="82" t="s">
        <v>494</v>
      </c>
      <c r="N314" s="82" t="s">
        <v>494</v>
      </c>
      <c r="O314" s="82" t="s">
        <v>494</v>
      </c>
      <c r="P314" s="82" t="s">
        <v>494</v>
      </c>
      <c r="Q314" s="82" t="s">
        <v>494</v>
      </c>
      <c r="R314" s="75" t="s">
        <v>497</v>
      </c>
      <c r="S314" s="42" t="s">
        <v>448</v>
      </c>
      <c r="T314" s="75" t="s">
        <v>497</v>
      </c>
      <c r="U314" s="74" t="s">
        <v>497</v>
      </c>
      <c r="V314" s="49" t="str">
        <f t="shared" si="22"/>
        <v>'COMMON'</v>
      </c>
      <c r="W314" s="69" t="s">
        <v>449</v>
      </c>
      <c r="X314" s="49" t="str">
        <f t="shared" si="23"/>
        <v>'COMMON'</v>
      </c>
      <c r="Y314" s="49" t="str">
        <f t="shared" si="23"/>
        <v>'COMMON'</v>
      </c>
      <c r="Z314" s="69" t="s">
        <v>449</v>
      </c>
      <c r="AA314" s="49" t="str">
        <f t="shared" si="24"/>
        <v>'COMMON'</v>
      </c>
      <c r="AB314" s="67"/>
      <c r="AD314" s="70" t="str">
        <f t="shared" si="25"/>
        <v/>
      </c>
      <c r="AE314" s="67"/>
      <c r="AF314" s="67"/>
      <c r="AG314" s="67"/>
    </row>
    <row r="315" spans="1:33" ht="18" customHeight="1">
      <c r="A315" s="67"/>
      <c r="B315" s="49">
        <f t="shared" si="21"/>
        <v>309</v>
      </c>
      <c r="C315" s="73" t="str">
        <f>"'"&amp;プロジェクトデータ!$C$4&amp;"'"</f>
        <v>'80001'</v>
      </c>
      <c r="D315" s="80" t="s">
        <v>491</v>
      </c>
      <c r="E315" s="42" t="str">
        <f>"'"&amp;No.5＿契約者【データ】!E311&amp;"'"</f>
        <v>''</v>
      </c>
      <c r="F315" s="81" t="str">
        <f>"'"&amp;IF(No.5＿契約者【データ】!R311="郵送","郵送",IF(No.5＿契約者【データ】!R311="","","出席"))&amp;"'"</f>
        <v>''</v>
      </c>
      <c r="G315" s="75" t="str">
        <f>"'"&amp;IF(No.5＿契約者【データ】!R311="","",IF(No.5＿契約者【データ】!R311="郵送","",TEXT(No.5＿契約者【データ】!R311,"yyyy/mm/dd")))&amp;"'"</f>
        <v>''</v>
      </c>
      <c r="H315" s="75" t="str">
        <f>"'"&amp;IF(No.5＿契約者【データ】!S311="","",TEXT(No.5＿契約者【データ】!S311,"hh:mm"))&amp;"'"</f>
        <v>''</v>
      </c>
      <c r="I315" s="82" t="s">
        <v>494</v>
      </c>
      <c r="J315" s="82" t="s">
        <v>494</v>
      </c>
      <c r="K315" s="82" t="s">
        <v>494</v>
      </c>
      <c r="L315" s="82" t="s">
        <v>494</v>
      </c>
      <c r="M315" s="82" t="s">
        <v>494</v>
      </c>
      <c r="N315" s="82" t="s">
        <v>494</v>
      </c>
      <c r="O315" s="82" t="s">
        <v>494</v>
      </c>
      <c r="P315" s="82" t="s">
        <v>494</v>
      </c>
      <c r="Q315" s="82" t="s">
        <v>494</v>
      </c>
      <c r="R315" s="75" t="s">
        <v>497</v>
      </c>
      <c r="S315" s="42" t="s">
        <v>448</v>
      </c>
      <c r="T315" s="75" t="s">
        <v>497</v>
      </c>
      <c r="U315" s="74" t="s">
        <v>497</v>
      </c>
      <c r="V315" s="49" t="str">
        <f t="shared" si="22"/>
        <v>'COMMON'</v>
      </c>
      <c r="W315" s="69" t="s">
        <v>449</v>
      </c>
      <c r="X315" s="49" t="str">
        <f t="shared" si="23"/>
        <v>'COMMON'</v>
      </c>
      <c r="Y315" s="49" t="str">
        <f t="shared" si="23"/>
        <v>'COMMON'</v>
      </c>
      <c r="Z315" s="69" t="s">
        <v>449</v>
      </c>
      <c r="AA315" s="49" t="str">
        <f t="shared" si="24"/>
        <v>'COMMON'</v>
      </c>
      <c r="AB315" s="67"/>
      <c r="AD315" s="70" t="str">
        <f t="shared" si="25"/>
        <v/>
      </c>
      <c r="AE315" s="67"/>
      <c r="AF315" s="67"/>
      <c r="AG315" s="67"/>
    </row>
    <row r="316" spans="1:33" ht="18" customHeight="1">
      <c r="A316" s="67"/>
      <c r="B316" s="49">
        <f t="shared" si="21"/>
        <v>310</v>
      </c>
      <c r="C316" s="73" t="str">
        <f>"'"&amp;プロジェクトデータ!$C$4&amp;"'"</f>
        <v>'80001'</v>
      </c>
      <c r="D316" s="80" t="s">
        <v>491</v>
      </c>
      <c r="E316" s="42" t="str">
        <f>"'"&amp;No.5＿契約者【データ】!E312&amp;"'"</f>
        <v>''</v>
      </c>
      <c r="F316" s="81" t="str">
        <f>"'"&amp;IF(No.5＿契約者【データ】!R312="郵送","郵送",IF(No.5＿契約者【データ】!R312="","","出席"))&amp;"'"</f>
        <v>''</v>
      </c>
      <c r="G316" s="75" t="str">
        <f>"'"&amp;IF(No.5＿契約者【データ】!R312="","",IF(No.5＿契約者【データ】!R312="郵送","",TEXT(No.5＿契約者【データ】!R312,"yyyy/mm/dd")))&amp;"'"</f>
        <v>''</v>
      </c>
      <c r="H316" s="75" t="str">
        <f>"'"&amp;IF(No.5＿契約者【データ】!S312="","",TEXT(No.5＿契約者【データ】!S312,"hh:mm"))&amp;"'"</f>
        <v>''</v>
      </c>
      <c r="I316" s="82" t="s">
        <v>494</v>
      </c>
      <c r="J316" s="82" t="s">
        <v>494</v>
      </c>
      <c r="K316" s="82" t="s">
        <v>494</v>
      </c>
      <c r="L316" s="82" t="s">
        <v>494</v>
      </c>
      <c r="M316" s="82" t="s">
        <v>494</v>
      </c>
      <c r="N316" s="82" t="s">
        <v>494</v>
      </c>
      <c r="O316" s="82" t="s">
        <v>494</v>
      </c>
      <c r="P316" s="82" t="s">
        <v>494</v>
      </c>
      <c r="Q316" s="82" t="s">
        <v>494</v>
      </c>
      <c r="R316" s="75" t="s">
        <v>497</v>
      </c>
      <c r="S316" s="42" t="s">
        <v>448</v>
      </c>
      <c r="T316" s="75" t="s">
        <v>497</v>
      </c>
      <c r="U316" s="74" t="s">
        <v>497</v>
      </c>
      <c r="V316" s="49" t="str">
        <f t="shared" si="22"/>
        <v>'COMMON'</v>
      </c>
      <c r="W316" s="69" t="s">
        <v>449</v>
      </c>
      <c r="X316" s="49" t="str">
        <f t="shared" si="23"/>
        <v>'COMMON'</v>
      </c>
      <c r="Y316" s="49" t="str">
        <f t="shared" si="23"/>
        <v>'COMMON'</v>
      </c>
      <c r="Z316" s="69" t="s">
        <v>449</v>
      </c>
      <c r="AA316" s="49" t="str">
        <f t="shared" si="24"/>
        <v>'COMMON'</v>
      </c>
      <c r="AB316" s="67"/>
      <c r="AD316" s="70" t="str">
        <f t="shared" si="25"/>
        <v/>
      </c>
      <c r="AE316" s="67"/>
      <c r="AF316" s="67"/>
      <c r="AG316" s="67"/>
    </row>
    <row r="317" spans="1:33" ht="18" customHeight="1">
      <c r="A317" s="67"/>
      <c r="B317" s="49">
        <f t="shared" si="21"/>
        <v>311</v>
      </c>
      <c r="C317" s="73" t="str">
        <f>"'"&amp;プロジェクトデータ!$C$4&amp;"'"</f>
        <v>'80001'</v>
      </c>
      <c r="D317" s="80" t="s">
        <v>491</v>
      </c>
      <c r="E317" s="42" t="str">
        <f>"'"&amp;No.5＿契約者【データ】!E313&amp;"'"</f>
        <v>''</v>
      </c>
      <c r="F317" s="81" t="str">
        <f>"'"&amp;IF(No.5＿契約者【データ】!R313="郵送","郵送",IF(No.5＿契約者【データ】!R313="","","出席"))&amp;"'"</f>
        <v>''</v>
      </c>
      <c r="G317" s="75" t="str">
        <f>"'"&amp;IF(No.5＿契約者【データ】!R313="","",IF(No.5＿契約者【データ】!R313="郵送","",TEXT(No.5＿契約者【データ】!R313,"yyyy/mm/dd")))&amp;"'"</f>
        <v>''</v>
      </c>
      <c r="H317" s="75" t="str">
        <f>"'"&amp;IF(No.5＿契約者【データ】!S313="","",TEXT(No.5＿契約者【データ】!S313,"hh:mm"))&amp;"'"</f>
        <v>''</v>
      </c>
      <c r="I317" s="82" t="s">
        <v>494</v>
      </c>
      <c r="J317" s="82" t="s">
        <v>494</v>
      </c>
      <c r="K317" s="82" t="s">
        <v>494</v>
      </c>
      <c r="L317" s="82" t="s">
        <v>494</v>
      </c>
      <c r="M317" s="82" t="s">
        <v>494</v>
      </c>
      <c r="N317" s="82" t="s">
        <v>494</v>
      </c>
      <c r="O317" s="82" t="s">
        <v>494</v>
      </c>
      <c r="P317" s="82" t="s">
        <v>494</v>
      </c>
      <c r="Q317" s="82" t="s">
        <v>494</v>
      </c>
      <c r="R317" s="75" t="s">
        <v>497</v>
      </c>
      <c r="S317" s="42" t="s">
        <v>448</v>
      </c>
      <c r="T317" s="75" t="s">
        <v>497</v>
      </c>
      <c r="U317" s="74" t="s">
        <v>497</v>
      </c>
      <c r="V317" s="49" t="str">
        <f t="shared" si="22"/>
        <v>'COMMON'</v>
      </c>
      <c r="W317" s="69" t="s">
        <v>449</v>
      </c>
      <c r="X317" s="49" t="str">
        <f t="shared" si="23"/>
        <v>'COMMON'</v>
      </c>
      <c r="Y317" s="49" t="str">
        <f t="shared" si="23"/>
        <v>'COMMON'</v>
      </c>
      <c r="Z317" s="69" t="s">
        <v>449</v>
      </c>
      <c r="AA317" s="49" t="str">
        <f t="shared" si="24"/>
        <v>'COMMON'</v>
      </c>
      <c r="AB317" s="67"/>
      <c r="AD317" s="70" t="str">
        <f t="shared" si="25"/>
        <v/>
      </c>
      <c r="AE317" s="67"/>
      <c r="AF317" s="67"/>
      <c r="AG317" s="67"/>
    </row>
    <row r="318" spans="1:33" ht="18" customHeight="1">
      <c r="A318" s="67"/>
      <c r="B318" s="49">
        <f t="shared" si="21"/>
        <v>312</v>
      </c>
      <c r="C318" s="73" t="str">
        <f>"'"&amp;プロジェクトデータ!$C$4&amp;"'"</f>
        <v>'80001'</v>
      </c>
      <c r="D318" s="80" t="s">
        <v>491</v>
      </c>
      <c r="E318" s="42" t="str">
        <f>"'"&amp;No.5＿契約者【データ】!E314&amp;"'"</f>
        <v>''</v>
      </c>
      <c r="F318" s="81" t="str">
        <f>"'"&amp;IF(No.5＿契約者【データ】!R314="郵送","郵送",IF(No.5＿契約者【データ】!R314="","","出席"))&amp;"'"</f>
        <v>''</v>
      </c>
      <c r="G318" s="75" t="str">
        <f>"'"&amp;IF(No.5＿契約者【データ】!R314="","",IF(No.5＿契約者【データ】!R314="郵送","",TEXT(No.5＿契約者【データ】!R314,"yyyy/mm/dd")))&amp;"'"</f>
        <v>''</v>
      </c>
      <c r="H318" s="75" t="str">
        <f>"'"&amp;IF(No.5＿契約者【データ】!S314="","",TEXT(No.5＿契約者【データ】!S314,"hh:mm"))&amp;"'"</f>
        <v>''</v>
      </c>
      <c r="I318" s="82" t="s">
        <v>494</v>
      </c>
      <c r="J318" s="82" t="s">
        <v>494</v>
      </c>
      <c r="K318" s="82" t="s">
        <v>494</v>
      </c>
      <c r="L318" s="82" t="s">
        <v>494</v>
      </c>
      <c r="M318" s="82" t="s">
        <v>494</v>
      </c>
      <c r="N318" s="82" t="s">
        <v>494</v>
      </c>
      <c r="O318" s="82" t="s">
        <v>494</v>
      </c>
      <c r="P318" s="82" t="s">
        <v>494</v>
      </c>
      <c r="Q318" s="82" t="s">
        <v>494</v>
      </c>
      <c r="R318" s="75" t="s">
        <v>497</v>
      </c>
      <c r="S318" s="42" t="s">
        <v>448</v>
      </c>
      <c r="T318" s="75" t="s">
        <v>497</v>
      </c>
      <c r="U318" s="74" t="s">
        <v>497</v>
      </c>
      <c r="V318" s="49" t="str">
        <f t="shared" si="22"/>
        <v>'COMMON'</v>
      </c>
      <c r="W318" s="69" t="s">
        <v>449</v>
      </c>
      <c r="X318" s="49" t="str">
        <f t="shared" si="23"/>
        <v>'COMMON'</v>
      </c>
      <c r="Y318" s="49" t="str">
        <f t="shared" si="23"/>
        <v>'COMMON'</v>
      </c>
      <c r="Z318" s="69" t="s">
        <v>449</v>
      </c>
      <c r="AA318" s="49" t="str">
        <f t="shared" si="24"/>
        <v>'COMMON'</v>
      </c>
      <c r="AB318" s="67"/>
      <c r="AD318" s="70" t="str">
        <f t="shared" si="25"/>
        <v/>
      </c>
      <c r="AE318" s="67"/>
      <c r="AF318" s="67"/>
      <c r="AG318" s="67"/>
    </row>
    <row r="319" spans="1:33" ht="18" customHeight="1">
      <c r="A319" s="67"/>
      <c r="B319" s="49">
        <f t="shared" si="21"/>
        <v>313</v>
      </c>
      <c r="C319" s="73" t="str">
        <f>"'"&amp;プロジェクトデータ!$C$4&amp;"'"</f>
        <v>'80001'</v>
      </c>
      <c r="D319" s="80" t="s">
        <v>491</v>
      </c>
      <c r="E319" s="42" t="str">
        <f>"'"&amp;No.5＿契約者【データ】!E315&amp;"'"</f>
        <v>''</v>
      </c>
      <c r="F319" s="81" t="str">
        <f>"'"&amp;IF(No.5＿契約者【データ】!R315="郵送","郵送",IF(No.5＿契約者【データ】!R315="","","出席"))&amp;"'"</f>
        <v>''</v>
      </c>
      <c r="G319" s="75" t="str">
        <f>"'"&amp;IF(No.5＿契約者【データ】!R315="","",IF(No.5＿契約者【データ】!R315="郵送","",TEXT(No.5＿契約者【データ】!R315,"yyyy/mm/dd")))&amp;"'"</f>
        <v>''</v>
      </c>
      <c r="H319" s="75" t="str">
        <f>"'"&amp;IF(No.5＿契約者【データ】!S315="","",TEXT(No.5＿契約者【データ】!S315,"hh:mm"))&amp;"'"</f>
        <v>''</v>
      </c>
      <c r="I319" s="82" t="s">
        <v>494</v>
      </c>
      <c r="J319" s="82" t="s">
        <v>494</v>
      </c>
      <c r="K319" s="82" t="s">
        <v>494</v>
      </c>
      <c r="L319" s="82" t="s">
        <v>494</v>
      </c>
      <c r="M319" s="82" t="s">
        <v>494</v>
      </c>
      <c r="N319" s="82" t="s">
        <v>494</v>
      </c>
      <c r="O319" s="82" t="s">
        <v>494</v>
      </c>
      <c r="P319" s="82" t="s">
        <v>494</v>
      </c>
      <c r="Q319" s="82" t="s">
        <v>494</v>
      </c>
      <c r="R319" s="75" t="s">
        <v>497</v>
      </c>
      <c r="S319" s="42" t="s">
        <v>448</v>
      </c>
      <c r="T319" s="75" t="s">
        <v>497</v>
      </c>
      <c r="U319" s="74" t="s">
        <v>497</v>
      </c>
      <c r="V319" s="49" t="str">
        <f t="shared" si="22"/>
        <v>'COMMON'</v>
      </c>
      <c r="W319" s="69" t="s">
        <v>449</v>
      </c>
      <c r="X319" s="49" t="str">
        <f t="shared" si="23"/>
        <v>'COMMON'</v>
      </c>
      <c r="Y319" s="49" t="str">
        <f t="shared" si="23"/>
        <v>'COMMON'</v>
      </c>
      <c r="Z319" s="69" t="s">
        <v>449</v>
      </c>
      <c r="AA319" s="49" t="str">
        <f t="shared" si="24"/>
        <v>'COMMON'</v>
      </c>
      <c r="AB319" s="67"/>
      <c r="AD319" s="70" t="str">
        <f t="shared" si="25"/>
        <v/>
      </c>
      <c r="AE319" s="67"/>
      <c r="AF319" s="67"/>
      <c r="AG319" s="67"/>
    </row>
    <row r="320" spans="1:33" ht="18" customHeight="1">
      <c r="A320" s="67"/>
      <c r="B320" s="49">
        <f t="shared" si="21"/>
        <v>314</v>
      </c>
      <c r="C320" s="73" t="str">
        <f>"'"&amp;プロジェクトデータ!$C$4&amp;"'"</f>
        <v>'80001'</v>
      </c>
      <c r="D320" s="80" t="s">
        <v>491</v>
      </c>
      <c r="E320" s="42" t="str">
        <f>"'"&amp;No.5＿契約者【データ】!E316&amp;"'"</f>
        <v>''</v>
      </c>
      <c r="F320" s="81" t="str">
        <f>"'"&amp;IF(No.5＿契約者【データ】!R316="郵送","郵送",IF(No.5＿契約者【データ】!R316="","","出席"))&amp;"'"</f>
        <v>''</v>
      </c>
      <c r="G320" s="75" t="str">
        <f>"'"&amp;IF(No.5＿契約者【データ】!R316="","",IF(No.5＿契約者【データ】!R316="郵送","",TEXT(No.5＿契約者【データ】!R316,"yyyy/mm/dd")))&amp;"'"</f>
        <v>''</v>
      </c>
      <c r="H320" s="75" t="str">
        <f>"'"&amp;IF(No.5＿契約者【データ】!S316="","",TEXT(No.5＿契約者【データ】!S316,"hh:mm"))&amp;"'"</f>
        <v>''</v>
      </c>
      <c r="I320" s="82" t="s">
        <v>494</v>
      </c>
      <c r="J320" s="82" t="s">
        <v>494</v>
      </c>
      <c r="K320" s="82" t="s">
        <v>494</v>
      </c>
      <c r="L320" s="82" t="s">
        <v>494</v>
      </c>
      <c r="M320" s="82" t="s">
        <v>494</v>
      </c>
      <c r="N320" s="82" t="s">
        <v>494</v>
      </c>
      <c r="O320" s="82" t="s">
        <v>494</v>
      </c>
      <c r="P320" s="82" t="s">
        <v>494</v>
      </c>
      <c r="Q320" s="82" t="s">
        <v>494</v>
      </c>
      <c r="R320" s="75" t="s">
        <v>497</v>
      </c>
      <c r="S320" s="42" t="s">
        <v>448</v>
      </c>
      <c r="T320" s="75" t="s">
        <v>497</v>
      </c>
      <c r="U320" s="74" t="s">
        <v>497</v>
      </c>
      <c r="V320" s="49" t="str">
        <f t="shared" si="22"/>
        <v>'COMMON'</v>
      </c>
      <c r="W320" s="69" t="s">
        <v>449</v>
      </c>
      <c r="X320" s="49" t="str">
        <f t="shared" si="23"/>
        <v>'COMMON'</v>
      </c>
      <c r="Y320" s="49" t="str">
        <f t="shared" si="23"/>
        <v>'COMMON'</v>
      </c>
      <c r="Z320" s="69" t="s">
        <v>449</v>
      </c>
      <c r="AA320" s="49" t="str">
        <f t="shared" si="24"/>
        <v>'COMMON'</v>
      </c>
      <c r="AB320" s="67"/>
      <c r="AD320" s="70" t="str">
        <f t="shared" si="25"/>
        <v/>
      </c>
      <c r="AE320" s="67"/>
      <c r="AF320" s="67"/>
      <c r="AG320" s="67"/>
    </row>
    <row r="321" spans="1:33" ht="18" customHeight="1">
      <c r="A321" s="67"/>
      <c r="B321" s="49">
        <f t="shared" si="21"/>
        <v>315</v>
      </c>
      <c r="C321" s="73" t="str">
        <f>"'"&amp;プロジェクトデータ!$C$4&amp;"'"</f>
        <v>'80001'</v>
      </c>
      <c r="D321" s="80" t="s">
        <v>491</v>
      </c>
      <c r="E321" s="42" t="str">
        <f>"'"&amp;No.5＿契約者【データ】!E317&amp;"'"</f>
        <v>''</v>
      </c>
      <c r="F321" s="81" t="str">
        <f>"'"&amp;IF(No.5＿契約者【データ】!R317="郵送","郵送",IF(No.5＿契約者【データ】!R317="","","出席"))&amp;"'"</f>
        <v>''</v>
      </c>
      <c r="G321" s="75" t="str">
        <f>"'"&amp;IF(No.5＿契約者【データ】!R317="","",IF(No.5＿契約者【データ】!R317="郵送","",TEXT(No.5＿契約者【データ】!R317,"yyyy/mm/dd")))&amp;"'"</f>
        <v>''</v>
      </c>
      <c r="H321" s="75" t="str">
        <f>"'"&amp;IF(No.5＿契約者【データ】!S317="","",TEXT(No.5＿契約者【データ】!S317,"hh:mm"))&amp;"'"</f>
        <v>''</v>
      </c>
      <c r="I321" s="82" t="s">
        <v>494</v>
      </c>
      <c r="J321" s="82" t="s">
        <v>494</v>
      </c>
      <c r="K321" s="82" t="s">
        <v>494</v>
      </c>
      <c r="L321" s="82" t="s">
        <v>494</v>
      </c>
      <c r="M321" s="82" t="s">
        <v>494</v>
      </c>
      <c r="N321" s="82" t="s">
        <v>494</v>
      </c>
      <c r="O321" s="82" t="s">
        <v>494</v>
      </c>
      <c r="P321" s="82" t="s">
        <v>494</v>
      </c>
      <c r="Q321" s="82" t="s">
        <v>494</v>
      </c>
      <c r="R321" s="75" t="s">
        <v>497</v>
      </c>
      <c r="S321" s="42" t="s">
        <v>448</v>
      </c>
      <c r="T321" s="75" t="s">
        <v>497</v>
      </c>
      <c r="U321" s="74" t="s">
        <v>497</v>
      </c>
      <c r="V321" s="49" t="str">
        <f t="shared" si="22"/>
        <v>'COMMON'</v>
      </c>
      <c r="W321" s="69" t="s">
        <v>449</v>
      </c>
      <c r="X321" s="49" t="str">
        <f t="shared" si="23"/>
        <v>'COMMON'</v>
      </c>
      <c r="Y321" s="49" t="str">
        <f t="shared" si="23"/>
        <v>'COMMON'</v>
      </c>
      <c r="Z321" s="69" t="s">
        <v>449</v>
      </c>
      <c r="AA321" s="49" t="str">
        <f t="shared" si="24"/>
        <v>'COMMON'</v>
      </c>
      <c r="AB321" s="67"/>
      <c r="AD321" s="70" t="str">
        <f t="shared" si="25"/>
        <v/>
      </c>
      <c r="AE321" s="67"/>
      <c r="AF321" s="67"/>
      <c r="AG321" s="67"/>
    </row>
    <row r="322" spans="1:33" ht="18" customHeight="1">
      <c r="A322" s="67"/>
      <c r="B322" s="49">
        <f t="shared" si="21"/>
        <v>316</v>
      </c>
      <c r="C322" s="73" t="str">
        <f>"'"&amp;プロジェクトデータ!$C$4&amp;"'"</f>
        <v>'80001'</v>
      </c>
      <c r="D322" s="80" t="s">
        <v>491</v>
      </c>
      <c r="E322" s="42" t="str">
        <f>"'"&amp;No.5＿契約者【データ】!E318&amp;"'"</f>
        <v>''</v>
      </c>
      <c r="F322" s="81" t="str">
        <f>"'"&amp;IF(No.5＿契約者【データ】!R318="郵送","郵送",IF(No.5＿契約者【データ】!R318="","","出席"))&amp;"'"</f>
        <v>''</v>
      </c>
      <c r="G322" s="75" t="str">
        <f>"'"&amp;IF(No.5＿契約者【データ】!R318="","",IF(No.5＿契約者【データ】!R318="郵送","",TEXT(No.5＿契約者【データ】!R318,"yyyy/mm/dd")))&amp;"'"</f>
        <v>''</v>
      </c>
      <c r="H322" s="75" t="str">
        <f>"'"&amp;IF(No.5＿契約者【データ】!S318="","",TEXT(No.5＿契約者【データ】!S318,"hh:mm"))&amp;"'"</f>
        <v>''</v>
      </c>
      <c r="I322" s="82" t="s">
        <v>494</v>
      </c>
      <c r="J322" s="82" t="s">
        <v>494</v>
      </c>
      <c r="K322" s="82" t="s">
        <v>494</v>
      </c>
      <c r="L322" s="82" t="s">
        <v>494</v>
      </c>
      <c r="M322" s="82" t="s">
        <v>494</v>
      </c>
      <c r="N322" s="82" t="s">
        <v>494</v>
      </c>
      <c r="O322" s="82" t="s">
        <v>494</v>
      </c>
      <c r="P322" s="82" t="s">
        <v>494</v>
      </c>
      <c r="Q322" s="82" t="s">
        <v>494</v>
      </c>
      <c r="R322" s="75" t="s">
        <v>497</v>
      </c>
      <c r="S322" s="42" t="s">
        <v>448</v>
      </c>
      <c r="T322" s="75" t="s">
        <v>497</v>
      </c>
      <c r="U322" s="74" t="s">
        <v>497</v>
      </c>
      <c r="V322" s="49" t="str">
        <f t="shared" si="22"/>
        <v>'COMMON'</v>
      </c>
      <c r="W322" s="69" t="s">
        <v>449</v>
      </c>
      <c r="X322" s="49" t="str">
        <f t="shared" si="23"/>
        <v>'COMMON'</v>
      </c>
      <c r="Y322" s="49" t="str">
        <f t="shared" si="23"/>
        <v>'COMMON'</v>
      </c>
      <c r="Z322" s="69" t="s">
        <v>449</v>
      </c>
      <c r="AA322" s="49" t="str">
        <f t="shared" si="24"/>
        <v>'COMMON'</v>
      </c>
      <c r="AB322" s="67"/>
      <c r="AD322" s="70" t="str">
        <f t="shared" si="25"/>
        <v/>
      </c>
      <c r="AE322" s="67"/>
      <c r="AF322" s="67"/>
      <c r="AG322" s="67"/>
    </row>
    <row r="323" spans="1:33" ht="18" customHeight="1">
      <c r="A323" s="67"/>
      <c r="B323" s="49">
        <f t="shared" si="21"/>
        <v>317</v>
      </c>
      <c r="C323" s="73" t="str">
        <f>"'"&amp;プロジェクトデータ!$C$4&amp;"'"</f>
        <v>'80001'</v>
      </c>
      <c r="D323" s="80" t="s">
        <v>491</v>
      </c>
      <c r="E323" s="42" t="str">
        <f>"'"&amp;No.5＿契約者【データ】!E319&amp;"'"</f>
        <v>''</v>
      </c>
      <c r="F323" s="81" t="str">
        <f>"'"&amp;IF(No.5＿契約者【データ】!R319="郵送","郵送",IF(No.5＿契約者【データ】!R319="","","出席"))&amp;"'"</f>
        <v>''</v>
      </c>
      <c r="G323" s="75" t="str">
        <f>"'"&amp;IF(No.5＿契約者【データ】!R319="","",IF(No.5＿契約者【データ】!R319="郵送","",TEXT(No.5＿契約者【データ】!R319,"yyyy/mm/dd")))&amp;"'"</f>
        <v>''</v>
      </c>
      <c r="H323" s="75" t="str">
        <f>"'"&amp;IF(No.5＿契約者【データ】!S319="","",TEXT(No.5＿契約者【データ】!S319,"hh:mm"))&amp;"'"</f>
        <v>''</v>
      </c>
      <c r="I323" s="82" t="s">
        <v>494</v>
      </c>
      <c r="J323" s="82" t="s">
        <v>494</v>
      </c>
      <c r="K323" s="82" t="s">
        <v>494</v>
      </c>
      <c r="L323" s="82" t="s">
        <v>494</v>
      </c>
      <c r="M323" s="82" t="s">
        <v>494</v>
      </c>
      <c r="N323" s="82" t="s">
        <v>494</v>
      </c>
      <c r="O323" s="82" t="s">
        <v>494</v>
      </c>
      <c r="P323" s="82" t="s">
        <v>494</v>
      </c>
      <c r="Q323" s="82" t="s">
        <v>494</v>
      </c>
      <c r="R323" s="75" t="s">
        <v>497</v>
      </c>
      <c r="S323" s="42" t="s">
        <v>448</v>
      </c>
      <c r="T323" s="75" t="s">
        <v>497</v>
      </c>
      <c r="U323" s="74" t="s">
        <v>497</v>
      </c>
      <c r="V323" s="49" t="str">
        <f t="shared" si="22"/>
        <v>'COMMON'</v>
      </c>
      <c r="W323" s="69" t="s">
        <v>449</v>
      </c>
      <c r="X323" s="49" t="str">
        <f t="shared" si="23"/>
        <v>'COMMON'</v>
      </c>
      <c r="Y323" s="49" t="str">
        <f t="shared" si="23"/>
        <v>'COMMON'</v>
      </c>
      <c r="Z323" s="69" t="s">
        <v>449</v>
      </c>
      <c r="AA323" s="49" t="str">
        <f t="shared" si="24"/>
        <v>'COMMON'</v>
      </c>
      <c r="AB323" s="67"/>
      <c r="AD323" s="70" t="str">
        <f t="shared" si="25"/>
        <v/>
      </c>
      <c r="AE323" s="67"/>
      <c r="AF323" s="67"/>
      <c r="AG323" s="67"/>
    </row>
    <row r="324" spans="1:33" ht="18" customHeight="1">
      <c r="A324" s="67"/>
      <c r="B324" s="49">
        <f t="shared" si="21"/>
        <v>318</v>
      </c>
      <c r="C324" s="73" t="str">
        <f>"'"&amp;プロジェクトデータ!$C$4&amp;"'"</f>
        <v>'80001'</v>
      </c>
      <c r="D324" s="80" t="s">
        <v>491</v>
      </c>
      <c r="E324" s="42" t="str">
        <f>"'"&amp;No.5＿契約者【データ】!E320&amp;"'"</f>
        <v>''</v>
      </c>
      <c r="F324" s="81" t="str">
        <f>"'"&amp;IF(No.5＿契約者【データ】!R320="郵送","郵送",IF(No.5＿契約者【データ】!R320="","","出席"))&amp;"'"</f>
        <v>''</v>
      </c>
      <c r="G324" s="75" t="str">
        <f>"'"&amp;IF(No.5＿契約者【データ】!R320="","",IF(No.5＿契約者【データ】!R320="郵送","",TEXT(No.5＿契約者【データ】!R320,"yyyy/mm/dd")))&amp;"'"</f>
        <v>''</v>
      </c>
      <c r="H324" s="75" t="str">
        <f>"'"&amp;IF(No.5＿契約者【データ】!S320="","",TEXT(No.5＿契約者【データ】!S320,"hh:mm"))&amp;"'"</f>
        <v>''</v>
      </c>
      <c r="I324" s="82" t="s">
        <v>494</v>
      </c>
      <c r="J324" s="82" t="s">
        <v>494</v>
      </c>
      <c r="K324" s="82" t="s">
        <v>494</v>
      </c>
      <c r="L324" s="82" t="s">
        <v>494</v>
      </c>
      <c r="M324" s="82" t="s">
        <v>494</v>
      </c>
      <c r="N324" s="82" t="s">
        <v>494</v>
      </c>
      <c r="O324" s="82" t="s">
        <v>494</v>
      </c>
      <c r="P324" s="82" t="s">
        <v>494</v>
      </c>
      <c r="Q324" s="82" t="s">
        <v>494</v>
      </c>
      <c r="R324" s="75" t="s">
        <v>497</v>
      </c>
      <c r="S324" s="42" t="s">
        <v>448</v>
      </c>
      <c r="T324" s="75" t="s">
        <v>497</v>
      </c>
      <c r="U324" s="74" t="s">
        <v>497</v>
      </c>
      <c r="V324" s="49" t="str">
        <f t="shared" si="22"/>
        <v>'COMMON'</v>
      </c>
      <c r="W324" s="69" t="s">
        <v>449</v>
      </c>
      <c r="X324" s="49" t="str">
        <f t="shared" si="23"/>
        <v>'COMMON'</v>
      </c>
      <c r="Y324" s="49" t="str">
        <f t="shared" si="23"/>
        <v>'COMMON'</v>
      </c>
      <c r="Z324" s="69" t="s">
        <v>449</v>
      </c>
      <c r="AA324" s="49" t="str">
        <f t="shared" si="24"/>
        <v>'COMMON'</v>
      </c>
      <c r="AB324" s="67"/>
      <c r="AD324" s="70" t="str">
        <f t="shared" si="25"/>
        <v/>
      </c>
      <c r="AE324" s="67"/>
      <c r="AF324" s="67"/>
      <c r="AG324" s="67"/>
    </row>
    <row r="325" spans="1:33" ht="18" customHeight="1">
      <c r="A325" s="67"/>
      <c r="B325" s="49">
        <f t="shared" si="21"/>
        <v>319</v>
      </c>
      <c r="C325" s="73" t="str">
        <f>"'"&amp;プロジェクトデータ!$C$4&amp;"'"</f>
        <v>'80001'</v>
      </c>
      <c r="D325" s="80" t="s">
        <v>491</v>
      </c>
      <c r="E325" s="42" t="str">
        <f>"'"&amp;No.5＿契約者【データ】!E321&amp;"'"</f>
        <v>''</v>
      </c>
      <c r="F325" s="81" t="str">
        <f>"'"&amp;IF(No.5＿契約者【データ】!R321="郵送","郵送",IF(No.5＿契約者【データ】!R321="","","出席"))&amp;"'"</f>
        <v>''</v>
      </c>
      <c r="G325" s="75" t="str">
        <f>"'"&amp;IF(No.5＿契約者【データ】!R321="","",IF(No.5＿契約者【データ】!R321="郵送","",TEXT(No.5＿契約者【データ】!R321,"yyyy/mm/dd")))&amp;"'"</f>
        <v>''</v>
      </c>
      <c r="H325" s="75" t="str">
        <f>"'"&amp;IF(No.5＿契約者【データ】!S321="","",TEXT(No.5＿契約者【データ】!S321,"hh:mm"))&amp;"'"</f>
        <v>''</v>
      </c>
      <c r="I325" s="82" t="s">
        <v>494</v>
      </c>
      <c r="J325" s="82" t="s">
        <v>494</v>
      </c>
      <c r="K325" s="82" t="s">
        <v>494</v>
      </c>
      <c r="L325" s="82" t="s">
        <v>494</v>
      </c>
      <c r="M325" s="82" t="s">
        <v>494</v>
      </c>
      <c r="N325" s="82" t="s">
        <v>494</v>
      </c>
      <c r="O325" s="82" t="s">
        <v>494</v>
      </c>
      <c r="P325" s="82" t="s">
        <v>494</v>
      </c>
      <c r="Q325" s="82" t="s">
        <v>494</v>
      </c>
      <c r="R325" s="75" t="s">
        <v>497</v>
      </c>
      <c r="S325" s="42" t="s">
        <v>448</v>
      </c>
      <c r="T325" s="75" t="s">
        <v>497</v>
      </c>
      <c r="U325" s="74" t="s">
        <v>497</v>
      </c>
      <c r="V325" s="49" t="str">
        <f t="shared" si="22"/>
        <v>'COMMON'</v>
      </c>
      <c r="W325" s="69" t="s">
        <v>449</v>
      </c>
      <c r="X325" s="49" t="str">
        <f t="shared" si="23"/>
        <v>'COMMON'</v>
      </c>
      <c r="Y325" s="49" t="str">
        <f t="shared" si="23"/>
        <v>'COMMON'</v>
      </c>
      <c r="Z325" s="69" t="s">
        <v>449</v>
      </c>
      <c r="AA325" s="49" t="str">
        <f t="shared" si="24"/>
        <v>'COMMON'</v>
      </c>
      <c r="AB325" s="67"/>
      <c r="AD325" s="70" t="str">
        <f t="shared" si="25"/>
        <v/>
      </c>
      <c r="AE325" s="67"/>
      <c r="AF325" s="67"/>
      <c r="AG325" s="67"/>
    </row>
    <row r="326" spans="1:33" ht="18" customHeight="1">
      <c r="A326" s="67"/>
      <c r="B326" s="49">
        <f t="shared" si="21"/>
        <v>320</v>
      </c>
      <c r="C326" s="73" t="str">
        <f>"'"&amp;プロジェクトデータ!$C$4&amp;"'"</f>
        <v>'80001'</v>
      </c>
      <c r="D326" s="80" t="s">
        <v>491</v>
      </c>
      <c r="E326" s="42" t="str">
        <f>"'"&amp;No.5＿契約者【データ】!E322&amp;"'"</f>
        <v>''</v>
      </c>
      <c r="F326" s="81" t="str">
        <f>"'"&amp;IF(No.5＿契約者【データ】!R322="郵送","郵送",IF(No.5＿契約者【データ】!R322="","","出席"))&amp;"'"</f>
        <v>''</v>
      </c>
      <c r="G326" s="75" t="str">
        <f>"'"&amp;IF(No.5＿契約者【データ】!R322="","",IF(No.5＿契約者【データ】!R322="郵送","",TEXT(No.5＿契約者【データ】!R322,"yyyy/mm/dd")))&amp;"'"</f>
        <v>''</v>
      </c>
      <c r="H326" s="75" t="str">
        <f>"'"&amp;IF(No.5＿契約者【データ】!S322="","",TEXT(No.5＿契約者【データ】!S322,"hh:mm"))&amp;"'"</f>
        <v>''</v>
      </c>
      <c r="I326" s="82" t="s">
        <v>494</v>
      </c>
      <c r="J326" s="82" t="s">
        <v>494</v>
      </c>
      <c r="K326" s="82" t="s">
        <v>494</v>
      </c>
      <c r="L326" s="82" t="s">
        <v>494</v>
      </c>
      <c r="M326" s="82" t="s">
        <v>494</v>
      </c>
      <c r="N326" s="82" t="s">
        <v>494</v>
      </c>
      <c r="O326" s="82" t="s">
        <v>494</v>
      </c>
      <c r="P326" s="82" t="s">
        <v>494</v>
      </c>
      <c r="Q326" s="82" t="s">
        <v>494</v>
      </c>
      <c r="R326" s="75" t="s">
        <v>497</v>
      </c>
      <c r="S326" s="42" t="s">
        <v>448</v>
      </c>
      <c r="T326" s="75" t="s">
        <v>497</v>
      </c>
      <c r="U326" s="74" t="s">
        <v>497</v>
      </c>
      <c r="V326" s="49" t="str">
        <f t="shared" si="22"/>
        <v>'COMMON'</v>
      </c>
      <c r="W326" s="69" t="s">
        <v>449</v>
      </c>
      <c r="X326" s="49" t="str">
        <f t="shared" si="23"/>
        <v>'COMMON'</v>
      </c>
      <c r="Y326" s="49" t="str">
        <f t="shared" si="23"/>
        <v>'COMMON'</v>
      </c>
      <c r="Z326" s="69" t="s">
        <v>449</v>
      </c>
      <c r="AA326" s="49" t="str">
        <f t="shared" si="24"/>
        <v>'COMMON'</v>
      </c>
      <c r="AB326" s="67"/>
      <c r="AD326" s="70" t="str">
        <f t="shared" si="25"/>
        <v/>
      </c>
      <c r="AE326" s="67"/>
      <c r="AF326" s="67"/>
      <c r="AG326" s="67"/>
    </row>
    <row r="327" spans="1:33" ht="18" customHeight="1">
      <c r="A327" s="67"/>
      <c r="B327" s="49">
        <f t="shared" ref="B327:B390" si="26">ROW()-6</f>
        <v>321</v>
      </c>
      <c r="C327" s="73" t="str">
        <f>"'"&amp;プロジェクトデータ!$C$4&amp;"'"</f>
        <v>'80001'</v>
      </c>
      <c r="D327" s="80" t="s">
        <v>491</v>
      </c>
      <c r="E327" s="42" t="str">
        <f>"'"&amp;No.5＿契約者【データ】!E323&amp;"'"</f>
        <v>''</v>
      </c>
      <c r="F327" s="81" t="str">
        <f>"'"&amp;IF(No.5＿契約者【データ】!R323="郵送","郵送",IF(No.5＿契約者【データ】!R323="","","出席"))&amp;"'"</f>
        <v>''</v>
      </c>
      <c r="G327" s="75" t="str">
        <f>"'"&amp;IF(No.5＿契約者【データ】!R323="","",IF(No.5＿契約者【データ】!R323="郵送","",TEXT(No.5＿契約者【データ】!R323,"yyyy/mm/dd")))&amp;"'"</f>
        <v>''</v>
      </c>
      <c r="H327" s="75" t="str">
        <f>"'"&amp;IF(No.5＿契約者【データ】!S323="","",TEXT(No.5＿契約者【データ】!S323,"hh:mm"))&amp;"'"</f>
        <v>''</v>
      </c>
      <c r="I327" s="82" t="s">
        <v>494</v>
      </c>
      <c r="J327" s="82" t="s">
        <v>494</v>
      </c>
      <c r="K327" s="82" t="s">
        <v>494</v>
      </c>
      <c r="L327" s="82" t="s">
        <v>494</v>
      </c>
      <c r="M327" s="82" t="s">
        <v>494</v>
      </c>
      <c r="N327" s="82" t="s">
        <v>494</v>
      </c>
      <c r="O327" s="82" t="s">
        <v>494</v>
      </c>
      <c r="P327" s="82" t="s">
        <v>494</v>
      </c>
      <c r="Q327" s="82" t="s">
        <v>494</v>
      </c>
      <c r="R327" s="75" t="s">
        <v>497</v>
      </c>
      <c r="S327" s="42" t="s">
        <v>448</v>
      </c>
      <c r="T327" s="75" t="s">
        <v>497</v>
      </c>
      <c r="U327" s="74" t="s">
        <v>497</v>
      </c>
      <c r="V327" s="49" t="str">
        <f t="shared" ref="V327:V390" si="27">"'COMMON'"</f>
        <v>'COMMON'</v>
      </c>
      <c r="W327" s="69" t="s">
        <v>449</v>
      </c>
      <c r="X327" s="49" t="str">
        <f t="shared" ref="X327:Y390" si="28">"'COMMON'"</f>
        <v>'COMMON'</v>
      </c>
      <c r="Y327" s="49" t="str">
        <f t="shared" si="28"/>
        <v>'COMMON'</v>
      </c>
      <c r="Z327" s="69" t="s">
        <v>449</v>
      </c>
      <c r="AA327" s="49" t="str">
        <f t="shared" ref="AA327:AA390" si="29">"'COMMON'"</f>
        <v>'COMMON'</v>
      </c>
      <c r="AB327" s="67"/>
      <c r="AD327" s="70" t="str">
        <f t="shared" si="25"/>
        <v/>
      </c>
      <c r="AE327" s="67"/>
      <c r="AF327" s="67"/>
      <c r="AG327" s="67"/>
    </row>
    <row r="328" spans="1:33" ht="18" customHeight="1">
      <c r="A328" s="67"/>
      <c r="B328" s="49">
        <f t="shared" si="26"/>
        <v>322</v>
      </c>
      <c r="C328" s="73" t="str">
        <f>"'"&amp;プロジェクトデータ!$C$4&amp;"'"</f>
        <v>'80001'</v>
      </c>
      <c r="D328" s="80" t="s">
        <v>491</v>
      </c>
      <c r="E328" s="42" t="str">
        <f>"'"&amp;No.5＿契約者【データ】!E324&amp;"'"</f>
        <v>''</v>
      </c>
      <c r="F328" s="81" t="str">
        <f>"'"&amp;IF(No.5＿契約者【データ】!R324="郵送","郵送",IF(No.5＿契約者【データ】!R324="","","出席"))&amp;"'"</f>
        <v>''</v>
      </c>
      <c r="G328" s="75" t="str">
        <f>"'"&amp;IF(No.5＿契約者【データ】!R324="","",IF(No.5＿契約者【データ】!R324="郵送","",TEXT(No.5＿契約者【データ】!R324,"yyyy/mm/dd")))&amp;"'"</f>
        <v>''</v>
      </c>
      <c r="H328" s="75" t="str">
        <f>"'"&amp;IF(No.5＿契約者【データ】!S324="","",TEXT(No.5＿契約者【データ】!S324,"hh:mm"))&amp;"'"</f>
        <v>''</v>
      </c>
      <c r="I328" s="82" t="s">
        <v>494</v>
      </c>
      <c r="J328" s="82" t="s">
        <v>494</v>
      </c>
      <c r="K328" s="82" t="s">
        <v>494</v>
      </c>
      <c r="L328" s="82" t="s">
        <v>494</v>
      </c>
      <c r="M328" s="82" t="s">
        <v>494</v>
      </c>
      <c r="N328" s="82" t="s">
        <v>494</v>
      </c>
      <c r="O328" s="82" t="s">
        <v>494</v>
      </c>
      <c r="P328" s="82" t="s">
        <v>494</v>
      </c>
      <c r="Q328" s="82" t="s">
        <v>494</v>
      </c>
      <c r="R328" s="75" t="s">
        <v>497</v>
      </c>
      <c r="S328" s="42" t="s">
        <v>448</v>
      </c>
      <c r="T328" s="75" t="s">
        <v>497</v>
      </c>
      <c r="U328" s="74" t="s">
        <v>497</v>
      </c>
      <c r="V328" s="49" t="str">
        <f t="shared" si="27"/>
        <v>'COMMON'</v>
      </c>
      <c r="W328" s="69" t="s">
        <v>449</v>
      </c>
      <c r="X328" s="49" t="str">
        <f t="shared" si="28"/>
        <v>'COMMON'</v>
      </c>
      <c r="Y328" s="49" t="str">
        <f t="shared" si="28"/>
        <v>'COMMON'</v>
      </c>
      <c r="Z328" s="69" t="s">
        <v>449</v>
      </c>
      <c r="AA328" s="49" t="str">
        <f t="shared" si="29"/>
        <v>'COMMON'</v>
      </c>
      <c r="AB328" s="67"/>
      <c r="AD328" s="70" t="str">
        <f t="shared" ref="AD328:AD391" si="30">IF(F328="''","","INSERT INTO "&amp;$C$3&amp;" ("&amp;_xlfn.TEXTJOIN(",",FALSE,$C$5:$AA$5)&amp;") VALUES ("&amp;_xlfn.TEXTJOIN(",",FALSE,C328:AA328)&amp;");")</f>
        <v/>
      </c>
      <c r="AE328" s="67"/>
      <c r="AF328" s="67"/>
      <c r="AG328" s="67"/>
    </row>
    <row r="329" spans="1:33" ht="18" customHeight="1">
      <c r="A329" s="67"/>
      <c r="B329" s="49">
        <f t="shared" si="26"/>
        <v>323</v>
      </c>
      <c r="C329" s="73" t="str">
        <f>"'"&amp;プロジェクトデータ!$C$4&amp;"'"</f>
        <v>'80001'</v>
      </c>
      <c r="D329" s="80" t="s">
        <v>491</v>
      </c>
      <c r="E329" s="42" t="str">
        <f>"'"&amp;No.5＿契約者【データ】!E325&amp;"'"</f>
        <v>''</v>
      </c>
      <c r="F329" s="81" t="str">
        <f>"'"&amp;IF(No.5＿契約者【データ】!R325="郵送","郵送",IF(No.5＿契約者【データ】!R325="","","出席"))&amp;"'"</f>
        <v>''</v>
      </c>
      <c r="G329" s="75" t="str">
        <f>"'"&amp;IF(No.5＿契約者【データ】!R325="","",IF(No.5＿契約者【データ】!R325="郵送","",TEXT(No.5＿契約者【データ】!R325,"yyyy/mm/dd")))&amp;"'"</f>
        <v>''</v>
      </c>
      <c r="H329" s="75" t="str">
        <f>"'"&amp;IF(No.5＿契約者【データ】!S325="","",TEXT(No.5＿契約者【データ】!S325,"hh:mm"))&amp;"'"</f>
        <v>''</v>
      </c>
      <c r="I329" s="82" t="s">
        <v>494</v>
      </c>
      <c r="J329" s="82" t="s">
        <v>494</v>
      </c>
      <c r="K329" s="82" t="s">
        <v>494</v>
      </c>
      <c r="L329" s="82" t="s">
        <v>494</v>
      </c>
      <c r="M329" s="82" t="s">
        <v>494</v>
      </c>
      <c r="N329" s="82" t="s">
        <v>494</v>
      </c>
      <c r="O329" s="82" t="s">
        <v>494</v>
      </c>
      <c r="P329" s="82" t="s">
        <v>494</v>
      </c>
      <c r="Q329" s="82" t="s">
        <v>494</v>
      </c>
      <c r="R329" s="75" t="s">
        <v>497</v>
      </c>
      <c r="S329" s="42" t="s">
        <v>448</v>
      </c>
      <c r="T329" s="75" t="s">
        <v>497</v>
      </c>
      <c r="U329" s="74" t="s">
        <v>497</v>
      </c>
      <c r="V329" s="49" t="str">
        <f t="shared" si="27"/>
        <v>'COMMON'</v>
      </c>
      <c r="W329" s="69" t="s">
        <v>449</v>
      </c>
      <c r="X329" s="49" t="str">
        <f t="shared" si="28"/>
        <v>'COMMON'</v>
      </c>
      <c r="Y329" s="49" t="str">
        <f t="shared" si="28"/>
        <v>'COMMON'</v>
      </c>
      <c r="Z329" s="69" t="s">
        <v>449</v>
      </c>
      <c r="AA329" s="49" t="str">
        <f t="shared" si="29"/>
        <v>'COMMON'</v>
      </c>
      <c r="AB329" s="67"/>
      <c r="AD329" s="70" t="str">
        <f t="shared" si="30"/>
        <v/>
      </c>
      <c r="AE329" s="67"/>
      <c r="AF329" s="67"/>
      <c r="AG329" s="67"/>
    </row>
    <row r="330" spans="1:33" ht="18" customHeight="1">
      <c r="A330" s="67"/>
      <c r="B330" s="49">
        <f t="shared" si="26"/>
        <v>324</v>
      </c>
      <c r="C330" s="73" t="str">
        <f>"'"&amp;プロジェクトデータ!$C$4&amp;"'"</f>
        <v>'80001'</v>
      </c>
      <c r="D330" s="80" t="s">
        <v>491</v>
      </c>
      <c r="E330" s="42" t="str">
        <f>"'"&amp;No.5＿契約者【データ】!E326&amp;"'"</f>
        <v>''</v>
      </c>
      <c r="F330" s="81" t="str">
        <f>"'"&amp;IF(No.5＿契約者【データ】!R326="郵送","郵送",IF(No.5＿契約者【データ】!R326="","","出席"))&amp;"'"</f>
        <v>''</v>
      </c>
      <c r="G330" s="75" t="str">
        <f>"'"&amp;IF(No.5＿契約者【データ】!R326="","",IF(No.5＿契約者【データ】!R326="郵送","",TEXT(No.5＿契約者【データ】!R326,"yyyy/mm/dd")))&amp;"'"</f>
        <v>''</v>
      </c>
      <c r="H330" s="75" t="str">
        <f>"'"&amp;IF(No.5＿契約者【データ】!S326="","",TEXT(No.5＿契約者【データ】!S326,"hh:mm"))&amp;"'"</f>
        <v>''</v>
      </c>
      <c r="I330" s="82" t="s">
        <v>494</v>
      </c>
      <c r="J330" s="82" t="s">
        <v>494</v>
      </c>
      <c r="K330" s="82" t="s">
        <v>494</v>
      </c>
      <c r="L330" s="82" t="s">
        <v>494</v>
      </c>
      <c r="M330" s="82" t="s">
        <v>494</v>
      </c>
      <c r="N330" s="82" t="s">
        <v>494</v>
      </c>
      <c r="O330" s="82" t="s">
        <v>494</v>
      </c>
      <c r="P330" s="82" t="s">
        <v>494</v>
      </c>
      <c r="Q330" s="82" t="s">
        <v>494</v>
      </c>
      <c r="R330" s="75" t="s">
        <v>497</v>
      </c>
      <c r="S330" s="42" t="s">
        <v>448</v>
      </c>
      <c r="T330" s="75" t="s">
        <v>497</v>
      </c>
      <c r="U330" s="74" t="s">
        <v>497</v>
      </c>
      <c r="V330" s="49" t="str">
        <f t="shared" si="27"/>
        <v>'COMMON'</v>
      </c>
      <c r="W330" s="69" t="s">
        <v>449</v>
      </c>
      <c r="X330" s="49" t="str">
        <f t="shared" si="28"/>
        <v>'COMMON'</v>
      </c>
      <c r="Y330" s="49" t="str">
        <f t="shared" si="28"/>
        <v>'COMMON'</v>
      </c>
      <c r="Z330" s="69" t="s">
        <v>449</v>
      </c>
      <c r="AA330" s="49" t="str">
        <f t="shared" si="29"/>
        <v>'COMMON'</v>
      </c>
      <c r="AB330" s="67"/>
      <c r="AD330" s="70" t="str">
        <f t="shared" si="30"/>
        <v/>
      </c>
      <c r="AE330" s="67"/>
      <c r="AF330" s="67"/>
      <c r="AG330" s="67"/>
    </row>
    <row r="331" spans="1:33" ht="18" customHeight="1">
      <c r="A331" s="67"/>
      <c r="B331" s="49">
        <f t="shared" si="26"/>
        <v>325</v>
      </c>
      <c r="C331" s="73" t="str">
        <f>"'"&amp;プロジェクトデータ!$C$4&amp;"'"</f>
        <v>'80001'</v>
      </c>
      <c r="D331" s="80" t="s">
        <v>491</v>
      </c>
      <c r="E331" s="42" t="str">
        <f>"'"&amp;No.5＿契約者【データ】!E327&amp;"'"</f>
        <v>''</v>
      </c>
      <c r="F331" s="81" t="str">
        <f>"'"&amp;IF(No.5＿契約者【データ】!R327="郵送","郵送",IF(No.5＿契約者【データ】!R327="","","出席"))&amp;"'"</f>
        <v>''</v>
      </c>
      <c r="G331" s="75" t="str">
        <f>"'"&amp;IF(No.5＿契約者【データ】!R327="","",IF(No.5＿契約者【データ】!R327="郵送","",TEXT(No.5＿契約者【データ】!R327,"yyyy/mm/dd")))&amp;"'"</f>
        <v>''</v>
      </c>
      <c r="H331" s="75" t="str">
        <f>"'"&amp;IF(No.5＿契約者【データ】!S327="","",TEXT(No.5＿契約者【データ】!S327,"hh:mm"))&amp;"'"</f>
        <v>''</v>
      </c>
      <c r="I331" s="82" t="s">
        <v>494</v>
      </c>
      <c r="J331" s="82" t="s">
        <v>494</v>
      </c>
      <c r="K331" s="82" t="s">
        <v>494</v>
      </c>
      <c r="L331" s="82" t="s">
        <v>494</v>
      </c>
      <c r="M331" s="82" t="s">
        <v>494</v>
      </c>
      <c r="N331" s="82" t="s">
        <v>494</v>
      </c>
      <c r="O331" s="82" t="s">
        <v>494</v>
      </c>
      <c r="P331" s="82" t="s">
        <v>494</v>
      </c>
      <c r="Q331" s="82" t="s">
        <v>494</v>
      </c>
      <c r="R331" s="75" t="s">
        <v>497</v>
      </c>
      <c r="S331" s="42" t="s">
        <v>448</v>
      </c>
      <c r="T331" s="75" t="s">
        <v>497</v>
      </c>
      <c r="U331" s="74" t="s">
        <v>497</v>
      </c>
      <c r="V331" s="49" t="str">
        <f t="shared" si="27"/>
        <v>'COMMON'</v>
      </c>
      <c r="W331" s="69" t="s">
        <v>449</v>
      </c>
      <c r="X331" s="49" t="str">
        <f t="shared" si="28"/>
        <v>'COMMON'</v>
      </c>
      <c r="Y331" s="49" t="str">
        <f t="shared" si="28"/>
        <v>'COMMON'</v>
      </c>
      <c r="Z331" s="69" t="s">
        <v>449</v>
      </c>
      <c r="AA331" s="49" t="str">
        <f t="shared" si="29"/>
        <v>'COMMON'</v>
      </c>
      <c r="AB331" s="67"/>
      <c r="AD331" s="70" t="str">
        <f t="shared" si="30"/>
        <v/>
      </c>
      <c r="AE331" s="67"/>
      <c r="AF331" s="67"/>
      <c r="AG331" s="67"/>
    </row>
    <row r="332" spans="1:33" ht="18" customHeight="1">
      <c r="A332" s="67"/>
      <c r="B332" s="49">
        <f t="shared" si="26"/>
        <v>326</v>
      </c>
      <c r="C332" s="73" t="str">
        <f>"'"&amp;プロジェクトデータ!$C$4&amp;"'"</f>
        <v>'80001'</v>
      </c>
      <c r="D332" s="80" t="s">
        <v>491</v>
      </c>
      <c r="E332" s="42" t="str">
        <f>"'"&amp;No.5＿契約者【データ】!E328&amp;"'"</f>
        <v>''</v>
      </c>
      <c r="F332" s="81" t="str">
        <f>"'"&amp;IF(No.5＿契約者【データ】!R328="郵送","郵送",IF(No.5＿契約者【データ】!R328="","","出席"))&amp;"'"</f>
        <v>''</v>
      </c>
      <c r="G332" s="75" t="str">
        <f>"'"&amp;IF(No.5＿契約者【データ】!R328="","",IF(No.5＿契約者【データ】!R328="郵送","",TEXT(No.5＿契約者【データ】!R328,"yyyy/mm/dd")))&amp;"'"</f>
        <v>''</v>
      </c>
      <c r="H332" s="75" t="str">
        <f>"'"&amp;IF(No.5＿契約者【データ】!S328="","",TEXT(No.5＿契約者【データ】!S328,"hh:mm"))&amp;"'"</f>
        <v>''</v>
      </c>
      <c r="I332" s="82" t="s">
        <v>494</v>
      </c>
      <c r="J332" s="82" t="s">
        <v>494</v>
      </c>
      <c r="K332" s="82" t="s">
        <v>494</v>
      </c>
      <c r="L332" s="82" t="s">
        <v>494</v>
      </c>
      <c r="M332" s="82" t="s">
        <v>494</v>
      </c>
      <c r="N332" s="82" t="s">
        <v>494</v>
      </c>
      <c r="O332" s="82" t="s">
        <v>494</v>
      </c>
      <c r="P332" s="82" t="s">
        <v>494</v>
      </c>
      <c r="Q332" s="82" t="s">
        <v>494</v>
      </c>
      <c r="R332" s="75" t="s">
        <v>497</v>
      </c>
      <c r="S332" s="42" t="s">
        <v>448</v>
      </c>
      <c r="T332" s="75" t="s">
        <v>497</v>
      </c>
      <c r="U332" s="74" t="s">
        <v>497</v>
      </c>
      <c r="V332" s="49" t="str">
        <f t="shared" si="27"/>
        <v>'COMMON'</v>
      </c>
      <c r="W332" s="69" t="s">
        <v>449</v>
      </c>
      <c r="X332" s="49" t="str">
        <f t="shared" si="28"/>
        <v>'COMMON'</v>
      </c>
      <c r="Y332" s="49" t="str">
        <f t="shared" si="28"/>
        <v>'COMMON'</v>
      </c>
      <c r="Z332" s="69" t="s">
        <v>449</v>
      </c>
      <c r="AA332" s="49" t="str">
        <f t="shared" si="29"/>
        <v>'COMMON'</v>
      </c>
      <c r="AB332" s="67"/>
      <c r="AD332" s="70" t="str">
        <f t="shared" si="30"/>
        <v/>
      </c>
      <c r="AE332" s="67"/>
      <c r="AF332" s="67"/>
      <c r="AG332" s="67"/>
    </row>
    <row r="333" spans="1:33" ht="18" customHeight="1">
      <c r="A333" s="67"/>
      <c r="B333" s="49">
        <f t="shared" si="26"/>
        <v>327</v>
      </c>
      <c r="C333" s="73" t="str">
        <f>"'"&amp;プロジェクトデータ!$C$4&amp;"'"</f>
        <v>'80001'</v>
      </c>
      <c r="D333" s="80" t="s">
        <v>491</v>
      </c>
      <c r="E333" s="42" t="str">
        <f>"'"&amp;No.5＿契約者【データ】!E329&amp;"'"</f>
        <v>''</v>
      </c>
      <c r="F333" s="81" t="str">
        <f>"'"&amp;IF(No.5＿契約者【データ】!R329="郵送","郵送",IF(No.5＿契約者【データ】!R329="","","出席"))&amp;"'"</f>
        <v>''</v>
      </c>
      <c r="G333" s="75" t="str">
        <f>"'"&amp;IF(No.5＿契約者【データ】!R329="","",IF(No.5＿契約者【データ】!R329="郵送","",TEXT(No.5＿契約者【データ】!R329,"yyyy/mm/dd")))&amp;"'"</f>
        <v>''</v>
      </c>
      <c r="H333" s="75" t="str">
        <f>"'"&amp;IF(No.5＿契約者【データ】!S329="","",TEXT(No.5＿契約者【データ】!S329,"hh:mm"))&amp;"'"</f>
        <v>''</v>
      </c>
      <c r="I333" s="82" t="s">
        <v>494</v>
      </c>
      <c r="J333" s="82" t="s">
        <v>494</v>
      </c>
      <c r="K333" s="82" t="s">
        <v>494</v>
      </c>
      <c r="L333" s="82" t="s">
        <v>494</v>
      </c>
      <c r="M333" s="82" t="s">
        <v>494</v>
      </c>
      <c r="N333" s="82" t="s">
        <v>494</v>
      </c>
      <c r="O333" s="82" t="s">
        <v>494</v>
      </c>
      <c r="P333" s="82" t="s">
        <v>494</v>
      </c>
      <c r="Q333" s="82" t="s">
        <v>494</v>
      </c>
      <c r="R333" s="75" t="s">
        <v>497</v>
      </c>
      <c r="S333" s="42" t="s">
        <v>448</v>
      </c>
      <c r="T333" s="75" t="s">
        <v>497</v>
      </c>
      <c r="U333" s="74" t="s">
        <v>497</v>
      </c>
      <c r="V333" s="49" t="str">
        <f t="shared" si="27"/>
        <v>'COMMON'</v>
      </c>
      <c r="W333" s="69" t="s">
        <v>449</v>
      </c>
      <c r="X333" s="49" t="str">
        <f t="shared" si="28"/>
        <v>'COMMON'</v>
      </c>
      <c r="Y333" s="49" t="str">
        <f t="shared" si="28"/>
        <v>'COMMON'</v>
      </c>
      <c r="Z333" s="69" t="s">
        <v>449</v>
      </c>
      <c r="AA333" s="49" t="str">
        <f t="shared" si="29"/>
        <v>'COMMON'</v>
      </c>
      <c r="AB333" s="67"/>
      <c r="AD333" s="70" t="str">
        <f t="shared" si="30"/>
        <v/>
      </c>
      <c r="AE333" s="67"/>
      <c r="AF333" s="67"/>
      <c r="AG333" s="67"/>
    </row>
    <row r="334" spans="1:33" ht="18" customHeight="1">
      <c r="A334" s="67"/>
      <c r="B334" s="49">
        <f t="shared" si="26"/>
        <v>328</v>
      </c>
      <c r="C334" s="73" t="str">
        <f>"'"&amp;プロジェクトデータ!$C$4&amp;"'"</f>
        <v>'80001'</v>
      </c>
      <c r="D334" s="80" t="s">
        <v>491</v>
      </c>
      <c r="E334" s="42" t="str">
        <f>"'"&amp;No.5＿契約者【データ】!E330&amp;"'"</f>
        <v>''</v>
      </c>
      <c r="F334" s="81" t="str">
        <f>"'"&amp;IF(No.5＿契約者【データ】!R330="郵送","郵送",IF(No.5＿契約者【データ】!R330="","","出席"))&amp;"'"</f>
        <v>''</v>
      </c>
      <c r="G334" s="75" t="str">
        <f>"'"&amp;IF(No.5＿契約者【データ】!R330="","",IF(No.5＿契約者【データ】!R330="郵送","",TEXT(No.5＿契約者【データ】!R330,"yyyy/mm/dd")))&amp;"'"</f>
        <v>''</v>
      </c>
      <c r="H334" s="75" t="str">
        <f>"'"&amp;IF(No.5＿契約者【データ】!S330="","",TEXT(No.5＿契約者【データ】!S330,"hh:mm"))&amp;"'"</f>
        <v>''</v>
      </c>
      <c r="I334" s="82" t="s">
        <v>494</v>
      </c>
      <c r="J334" s="82" t="s">
        <v>494</v>
      </c>
      <c r="K334" s="82" t="s">
        <v>494</v>
      </c>
      <c r="L334" s="82" t="s">
        <v>494</v>
      </c>
      <c r="M334" s="82" t="s">
        <v>494</v>
      </c>
      <c r="N334" s="82" t="s">
        <v>494</v>
      </c>
      <c r="O334" s="82" t="s">
        <v>494</v>
      </c>
      <c r="P334" s="82" t="s">
        <v>494</v>
      </c>
      <c r="Q334" s="82" t="s">
        <v>494</v>
      </c>
      <c r="R334" s="75" t="s">
        <v>497</v>
      </c>
      <c r="S334" s="42" t="s">
        <v>448</v>
      </c>
      <c r="T334" s="75" t="s">
        <v>497</v>
      </c>
      <c r="U334" s="74" t="s">
        <v>497</v>
      </c>
      <c r="V334" s="49" t="str">
        <f t="shared" si="27"/>
        <v>'COMMON'</v>
      </c>
      <c r="W334" s="69" t="s">
        <v>449</v>
      </c>
      <c r="X334" s="49" t="str">
        <f t="shared" si="28"/>
        <v>'COMMON'</v>
      </c>
      <c r="Y334" s="49" t="str">
        <f t="shared" si="28"/>
        <v>'COMMON'</v>
      </c>
      <c r="Z334" s="69" t="s">
        <v>449</v>
      </c>
      <c r="AA334" s="49" t="str">
        <f t="shared" si="29"/>
        <v>'COMMON'</v>
      </c>
      <c r="AB334" s="67"/>
      <c r="AD334" s="70" t="str">
        <f t="shared" si="30"/>
        <v/>
      </c>
      <c r="AE334" s="67"/>
      <c r="AF334" s="67"/>
      <c r="AG334" s="67"/>
    </row>
    <row r="335" spans="1:33" ht="18" customHeight="1">
      <c r="A335" s="67"/>
      <c r="B335" s="49">
        <f t="shared" si="26"/>
        <v>329</v>
      </c>
      <c r="C335" s="73" t="str">
        <f>"'"&amp;プロジェクトデータ!$C$4&amp;"'"</f>
        <v>'80001'</v>
      </c>
      <c r="D335" s="80" t="s">
        <v>491</v>
      </c>
      <c r="E335" s="42" t="str">
        <f>"'"&amp;No.5＿契約者【データ】!E331&amp;"'"</f>
        <v>''</v>
      </c>
      <c r="F335" s="81" t="str">
        <f>"'"&amp;IF(No.5＿契約者【データ】!R331="郵送","郵送",IF(No.5＿契約者【データ】!R331="","","出席"))&amp;"'"</f>
        <v>''</v>
      </c>
      <c r="G335" s="75" t="str">
        <f>"'"&amp;IF(No.5＿契約者【データ】!R331="","",IF(No.5＿契約者【データ】!R331="郵送","",TEXT(No.5＿契約者【データ】!R331,"yyyy/mm/dd")))&amp;"'"</f>
        <v>''</v>
      </c>
      <c r="H335" s="75" t="str">
        <f>"'"&amp;IF(No.5＿契約者【データ】!S331="","",TEXT(No.5＿契約者【データ】!S331,"hh:mm"))&amp;"'"</f>
        <v>''</v>
      </c>
      <c r="I335" s="82" t="s">
        <v>494</v>
      </c>
      <c r="J335" s="82" t="s">
        <v>494</v>
      </c>
      <c r="K335" s="82" t="s">
        <v>494</v>
      </c>
      <c r="L335" s="82" t="s">
        <v>494</v>
      </c>
      <c r="M335" s="82" t="s">
        <v>494</v>
      </c>
      <c r="N335" s="82" t="s">
        <v>494</v>
      </c>
      <c r="O335" s="82" t="s">
        <v>494</v>
      </c>
      <c r="P335" s="82" t="s">
        <v>494</v>
      </c>
      <c r="Q335" s="82" t="s">
        <v>494</v>
      </c>
      <c r="R335" s="75" t="s">
        <v>497</v>
      </c>
      <c r="S335" s="42" t="s">
        <v>448</v>
      </c>
      <c r="T335" s="75" t="s">
        <v>497</v>
      </c>
      <c r="U335" s="74" t="s">
        <v>497</v>
      </c>
      <c r="V335" s="49" t="str">
        <f t="shared" si="27"/>
        <v>'COMMON'</v>
      </c>
      <c r="W335" s="69" t="s">
        <v>449</v>
      </c>
      <c r="X335" s="49" t="str">
        <f t="shared" si="28"/>
        <v>'COMMON'</v>
      </c>
      <c r="Y335" s="49" t="str">
        <f t="shared" si="28"/>
        <v>'COMMON'</v>
      </c>
      <c r="Z335" s="69" t="s">
        <v>449</v>
      </c>
      <c r="AA335" s="49" t="str">
        <f t="shared" si="29"/>
        <v>'COMMON'</v>
      </c>
      <c r="AB335" s="67"/>
      <c r="AD335" s="70" t="str">
        <f t="shared" si="30"/>
        <v/>
      </c>
      <c r="AE335" s="67"/>
      <c r="AF335" s="67"/>
      <c r="AG335" s="67"/>
    </row>
    <row r="336" spans="1:33" ht="18" customHeight="1">
      <c r="A336" s="67"/>
      <c r="B336" s="49">
        <f t="shared" si="26"/>
        <v>330</v>
      </c>
      <c r="C336" s="73" t="str">
        <f>"'"&amp;プロジェクトデータ!$C$4&amp;"'"</f>
        <v>'80001'</v>
      </c>
      <c r="D336" s="80" t="s">
        <v>491</v>
      </c>
      <c r="E336" s="42" t="str">
        <f>"'"&amp;No.5＿契約者【データ】!E332&amp;"'"</f>
        <v>''</v>
      </c>
      <c r="F336" s="81" t="str">
        <f>"'"&amp;IF(No.5＿契約者【データ】!R332="郵送","郵送",IF(No.5＿契約者【データ】!R332="","","出席"))&amp;"'"</f>
        <v>''</v>
      </c>
      <c r="G336" s="75" t="str">
        <f>"'"&amp;IF(No.5＿契約者【データ】!R332="","",IF(No.5＿契約者【データ】!R332="郵送","",TEXT(No.5＿契約者【データ】!R332,"yyyy/mm/dd")))&amp;"'"</f>
        <v>''</v>
      </c>
      <c r="H336" s="75" t="str">
        <f>"'"&amp;IF(No.5＿契約者【データ】!S332="","",TEXT(No.5＿契約者【データ】!S332,"hh:mm"))&amp;"'"</f>
        <v>''</v>
      </c>
      <c r="I336" s="82" t="s">
        <v>494</v>
      </c>
      <c r="J336" s="82" t="s">
        <v>494</v>
      </c>
      <c r="K336" s="82" t="s">
        <v>494</v>
      </c>
      <c r="L336" s="82" t="s">
        <v>494</v>
      </c>
      <c r="M336" s="82" t="s">
        <v>494</v>
      </c>
      <c r="N336" s="82" t="s">
        <v>494</v>
      </c>
      <c r="O336" s="82" t="s">
        <v>494</v>
      </c>
      <c r="P336" s="82" t="s">
        <v>494</v>
      </c>
      <c r="Q336" s="82" t="s">
        <v>494</v>
      </c>
      <c r="R336" s="75" t="s">
        <v>497</v>
      </c>
      <c r="S336" s="42" t="s">
        <v>448</v>
      </c>
      <c r="T336" s="75" t="s">
        <v>497</v>
      </c>
      <c r="U336" s="74" t="s">
        <v>497</v>
      </c>
      <c r="V336" s="49" t="str">
        <f t="shared" si="27"/>
        <v>'COMMON'</v>
      </c>
      <c r="W336" s="69" t="s">
        <v>449</v>
      </c>
      <c r="X336" s="49" t="str">
        <f t="shared" si="28"/>
        <v>'COMMON'</v>
      </c>
      <c r="Y336" s="49" t="str">
        <f t="shared" si="28"/>
        <v>'COMMON'</v>
      </c>
      <c r="Z336" s="69" t="s">
        <v>449</v>
      </c>
      <c r="AA336" s="49" t="str">
        <f t="shared" si="29"/>
        <v>'COMMON'</v>
      </c>
      <c r="AB336" s="67"/>
      <c r="AD336" s="70" t="str">
        <f t="shared" si="30"/>
        <v/>
      </c>
      <c r="AE336" s="67"/>
      <c r="AF336" s="67"/>
      <c r="AG336" s="67"/>
    </row>
    <row r="337" spans="1:33" ht="18" customHeight="1">
      <c r="A337" s="67"/>
      <c r="B337" s="49">
        <f t="shared" si="26"/>
        <v>331</v>
      </c>
      <c r="C337" s="73" t="str">
        <f>"'"&amp;プロジェクトデータ!$C$4&amp;"'"</f>
        <v>'80001'</v>
      </c>
      <c r="D337" s="80" t="s">
        <v>491</v>
      </c>
      <c r="E337" s="42" t="str">
        <f>"'"&amp;No.5＿契約者【データ】!E333&amp;"'"</f>
        <v>''</v>
      </c>
      <c r="F337" s="81" t="str">
        <f>"'"&amp;IF(No.5＿契約者【データ】!R333="郵送","郵送",IF(No.5＿契約者【データ】!R333="","","出席"))&amp;"'"</f>
        <v>''</v>
      </c>
      <c r="G337" s="75" t="str">
        <f>"'"&amp;IF(No.5＿契約者【データ】!R333="","",IF(No.5＿契約者【データ】!R333="郵送","",TEXT(No.5＿契約者【データ】!R333,"yyyy/mm/dd")))&amp;"'"</f>
        <v>''</v>
      </c>
      <c r="H337" s="75" t="str">
        <f>"'"&amp;IF(No.5＿契約者【データ】!S333="","",TEXT(No.5＿契約者【データ】!S333,"hh:mm"))&amp;"'"</f>
        <v>''</v>
      </c>
      <c r="I337" s="82" t="s">
        <v>494</v>
      </c>
      <c r="J337" s="82" t="s">
        <v>494</v>
      </c>
      <c r="K337" s="82" t="s">
        <v>494</v>
      </c>
      <c r="L337" s="82" t="s">
        <v>494</v>
      </c>
      <c r="M337" s="82" t="s">
        <v>494</v>
      </c>
      <c r="N337" s="82" t="s">
        <v>494</v>
      </c>
      <c r="O337" s="82" t="s">
        <v>494</v>
      </c>
      <c r="P337" s="82" t="s">
        <v>494</v>
      </c>
      <c r="Q337" s="82" t="s">
        <v>494</v>
      </c>
      <c r="R337" s="75" t="s">
        <v>497</v>
      </c>
      <c r="S337" s="42" t="s">
        <v>448</v>
      </c>
      <c r="T337" s="75" t="s">
        <v>497</v>
      </c>
      <c r="U337" s="74" t="s">
        <v>497</v>
      </c>
      <c r="V337" s="49" t="str">
        <f t="shared" si="27"/>
        <v>'COMMON'</v>
      </c>
      <c r="W337" s="69" t="s">
        <v>449</v>
      </c>
      <c r="X337" s="49" t="str">
        <f t="shared" si="28"/>
        <v>'COMMON'</v>
      </c>
      <c r="Y337" s="49" t="str">
        <f t="shared" si="28"/>
        <v>'COMMON'</v>
      </c>
      <c r="Z337" s="69" t="s">
        <v>449</v>
      </c>
      <c r="AA337" s="49" t="str">
        <f t="shared" si="29"/>
        <v>'COMMON'</v>
      </c>
      <c r="AB337" s="67"/>
      <c r="AD337" s="70" t="str">
        <f t="shared" si="30"/>
        <v/>
      </c>
      <c r="AE337" s="67"/>
      <c r="AF337" s="67"/>
      <c r="AG337" s="67"/>
    </row>
    <row r="338" spans="1:33" ht="18" customHeight="1">
      <c r="A338" s="67"/>
      <c r="B338" s="49">
        <f t="shared" si="26"/>
        <v>332</v>
      </c>
      <c r="C338" s="73" t="str">
        <f>"'"&amp;プロジェクトデータ!$C$4&amp;"'"</f>
        <v>'80001'</v>
      </c>
      <c r="D338" s="80" t="s">
        <v>491</v>
      </c>
      <c r="E338" s="42" t="str">
        <f>"'"&amp;No.5＿契約者【データ】!E334&amp;"'"</f>
        <v>''</v>
      </c>
      <c r="F338" s="81" t="str">
        <f>"'"&amp;IF(No.5＿契約者【データ】!R334="郵送","郵送",IF(No.5＿契約者【データ】!R334="","","出席"))&amp;"'"</f>
        <v>''</v>
      </c>
      <c r="G338" s="75" t="str">
        <f>"'"&amp;IF(No.5＿契約者【データ】!R334="","",IF(No.5＿契約者【データ】!R334="郵送","",TEXT(No.5＿契約者【データ】!R334,"yyyy/mm/dd")))&amp;"'"</f>
        <v>''</v>
      </c>
      <c r="H338" s="75" t="str">
        <f>"'"&amp;IF(No.5＿契約者【データ】!S334="","",TEXT(No.5＿契約者【データ】!S334,"hh:mm"))&amp;"'"</f>
        <v>''</v>
      </c>
      <c r="I338" s="82" t="s">
        <v>494</v>
      </c>
      <c r="J338" s="82" t="s">
        <v>494</v>
      </c>
      <c r="K338" s="82" t="s">
        <v>494</v>
      </c>
      <c r="L338" s="82" t="s">
        <v>494</v>
      </c>
      <c r="M338" s="82" t="s">
        <v>494</v>
      </c>
      <c r="N338" s="82" t="s">
        <v>494</v>
      </c>
      <c r="O338" s="82" t="s">
        <v>494</v>
      </c>
      <c r="P338" s="82" t="s">
        <v>494</v>
      </c>
      <c r="Q338" s="82" t="s">
        <v>494</v>
      </c>
      <c r="R338" s="75" t="s">
        <v>497</v>
      </c>
      <c r="S338" s="42" t="s">
        <v>448</v>
      </c>
      <c r="T338" s="75" t="s">
        <v>497</v>
      </c>
      <c r="U338" s="74" t="s">
        <v>497</v>
      </c>
      <c r="V338" s="49" t="str">
        <f t="shared" si="27"/>
        <v>'COMMON'</v>
      </c>
      <c r="W338" s="69" t="s">
        <v>449</v>
      </c>
      <c r="X338" s="49" t="str">
        <f t="shared" si="28"/>
        <v>'COMMON'</v>
      </c>
      <c r="Y338" s="49" t="str">
        <f t="shared" si="28"/>
        <v>'COMMON'</v>
      </c>
      <c r="Z338" s="69" t="s">
        <v>449</v>
      </c>
      <c r="AA338" s="49" t="str">
        <f t="shared" si="29"/>
        <v>'COMMON'</v>
      </c>
      <c r="AB338" s="67"/>
      <c r="AD338" s="70" t="str">
        <f t="shared" si="30"/>
        <v/>
      </c>
      <c r="AE338" s="67"/>
      <c r="AF338" s="67"/>
      <c r="AG338" s="67"/>
    </row>
    <row r="339" spans="1:33" ht="18" customHeight="1">
      <c r="A339" s="67"/>
      <c r="B339" s="49">
        <f t="shared" si="26"/>
        <v>333</v>
      </c>
      <c r="C339" s="73" t="str">
        <f>"'"&amp;プロジェクトデータ!$C$4&amp;"'"</f>
        <v>'80001'</v>
      </c>
      <c r="D339" s="80" t="s">
        <v>491</v>
      </c>
      <c r="E339" s="42" t="str">
        <f>"'"&amp;No.5＿契約者【データ】!E335&amp;"'"</f>
        <v>''</v>
      </c>
      <c r="F339" s="81" t="str">
        <f>"'"&amp;IF(No.5＿契約者【データ】!R335="郵送","郵送",IF(No.5＿契約者【データ】!R335="","","出席"))&amp;"'"</f>
        <v>''</v>
      </c>
      <c r="G339" s="75" t="str">
        <f>"'"&amp;IF(No.5＿契約者【データ】!R335="","",IF(No.5＿契約者【データ】!R335="郵送","",TEXT(No.5＿契約者【データ】!R335,"yyyy/mm/dd")))&amp;"'"</f>
        <v>''</v>
      </c>
      <c r="H339" s="75" t="str">
        <f>"'"&amp;IF(No.5＿契約者【データ】!S335="","",TEXT(No.5＿契約者【データ】!S335,"hh:mm"))&amp;"'"</f>
        <v>''</v>
      </c>
      <c r="I339" s="82" t="s">
        <v>494</v>
      </c>
      <c r="J339" s="82" t="s">
        <v>494</v>
      </c>
      <c r="K339" s="82" t="s">
        <v>494</v>
      </c>
      <c r="L339" s="82" t="s">
        <v>494</v>
      </c>
      <c r="M339" s="82" t="s">
        <v>494</v>
      </c>
      <c r="N339" s="82" t="s">
        <v>494</v>
      </c>
      <c r="O339" s="82" t="s">
        <v>494</v>
      </c>
      <c r="P339" s="82" t="s">
        <v>494</v>
      </c>
      <c r="Q339" s="82" t="s">
        <v>494</v>
      </c>
      <c r="R339" s="75" t="s">
        <v>497</v>
      </c>
      <c r="S339" s="42" t="s">
        <v>448</v>
      </c>
      <c r="T339" s="75" t="s">
        <v>497</v>
      </c>
      <c r="U339" s="74" t="s">
        <v>497</v>
      </c>
      <c r="V339" s="49" t="str">
        <f t="shared" si="27"/>
        <v>'COMMON'</v>
      </c>
      <c r="W339" s="69" t="s">
        <v>449</v>
      </c>
      <c r="X339" s="49" t="str">
        <f t="shared" si="28"/>
        <v>'COMMON'</v>
      </c>
      <c r="Y339" s="49" t="str">
        <f t="shared" si="28"/>
        <v>'COMMON'</v>
      </c>
      <c r="Z339" s="69" t="s">
        <v>449</v>
      </c>
      <c r="AA339" s="49" t="str">
        <f t="shared" si="29"/>
        <v>'COMMON'</v>
      </c>
      <c r="AB339" s="67"/>
      <c r="AD339" s="70" t="str">
        <f t="shared" si="30"/>
        <v/>
      </c>
      <c r="AE339" s="67"/>
      <c r="AF339" s="67"/>
      <c r="AG339" s="67"/>
    </row>
    <row r="340" spans="1:33" ht="18" customHeight="1">
      <c r="A340" s="67"/>
      <c r="B340" s="49">
        <f t="shared" si="26"/>
        <v>334</v>
      </c>
      <c r="C340" s="73" t="str">
        <f>"'"&amp;プロジェクトデータ!$C$4&amp;"'"</f>
        <v>'80001'</v>
      </c>
      <c r="D340" s="80" t="s">
        <v>491</v>
      </c>
      <c r="E340" s="42" t="str">
        <f>"'"&amp;No.5＿契約者【データ】!E336&amp;"'"</f>
        <v>''</v>
      </c>
      <c r="F340" s="81" t="str">
        <f>"'"&amp;IF(No.5＿契約者【データ】!R336="郵送","郵送",IF(No.5＿契約者【データ】!R336="","","出席"))&amp;"'"</f>
        <v>''</v>
      </c>
      <c r="G340" s="75" t="str">
        <f>"'"&amp;IF(No.5＿契約者【データ】!R336="","",IF(No.5＿契約者【データ】!R336="郵送","",TEXT(No.5＿契約者【データ】!R336,"yyyy/mm/dd")))&amp;"'"</f>
        <v>''</v>
      </c>
      <c r="H340" s="75" t="str">
        <f>"'"&amp;IF(No.5＿契約者【データ】!S336="","",TEXT(No.5＿契約者【データ】!S336,"hh:mm"))&amp;"'"</f>
        <v>''</v>
      </c>
      <c r="I340" s="82" t="s">
        <v>494</v>
      </c>
      <c r="J340" s="82" t="s">
        <v>494</v>
      </c>
      <c r="K340" s="82" t="s">
        <v>494</v>
      </c>
      <c r="L340" s="82" t="s">
        <v>494</v>
      </c>
      <c r="M340" s="82" t="s">
        <v>494</v>
      </c>
      <c r="N340" s="82" t="s">
        <v>494</v>
      </c>
      <c r="O340" s="82" t="s">
        <v>494</v>
      </c>
      <c r="P340" s="82" t="s">
        <v>494</v>
      </c>
      <c r="Q340" s="82" t="s">
        <v>494</v>
      </c>
      <c r="R340" s="75" t="s">
        <v>497</v>
      </c>
      <c r="S340" s="42" t="s">
        <v>448</v>
      </c>
      <c r="T340" s="75" t="s">
        <v>497</v>
      </c>
      <c r="U340" s="74" t="s">
        <v>497</v>
      </c>
      <c r="V340" s="49" t="str">
        <f t="shared" si="27"/>
        <v>'COMMON'</v>
      </c>
      <c r="W340" s="69" t="s">
        <v>449</v>
      </c>
      <c r="X340" s="49" t="str">
        <f t="shared" si="28"/>
        <v>'COMMON'</v>
      </c>
      <c r="Y340" s="49" t="str">
        <f t="shared" si="28"/>
        <v>'COMMON'</v>
      </c>
      <c r="Z340" s="69" t="s">
        <v>449</v>
      </c>
      <c r="AA340" s="49" t="str">
        <f t="shared" si="29"/>
        <v>'COMMON'</v>
      </c>
      <c r="AB340" s="67"/>
      <c r="AD340" s="70" t="str">
        <f t="shared" si="30"/>
        <v/>
      </c>
      <c r="AE340" s="67"/>
      <c r="AF340" s="67"/>
      <c r="AG340" s="67"/>
    </row>
    <row r="341" spans="1:33" ht="18" customHeight="1">
      <c r="A341" s="67"/>
      <c r="B341" s="49">
        <f t="shared" si="26"/>
        <v>335</v>
      </c>
      <c r="C341" s="73" t="str">
        <f>"'"&amp;プロジェクトデータ!$C$4&amp;"'"</f>
        <v>'80001'</v>
      </c>
      <c r="D341" s="80" t="s">
        <v>491</v>
      </c>
      <c r="E341" s="42" t="str">
        <f>"'"&amp;No.5＿契約者【データ】!E337&amp;"'"</f>
        <v>''</v>
      </c>
      <c r="F341" s="81" t="str">
        <f>"'"&amp;IF(No.5＿契約者【データ】!R337="郵送","郵送",IF(No.5＿契約者【データ】!R337="","","出席"))&amp;"'"</f>
        <v>''</v>
      </c>
      <c r="G341" s="75" t="str">
        <f>"'"&amp;IF(No.5＿契約者【データ】!R337="","",IF(No.5＿契約者【データ】!R337="郵送","",TEXT(No.5＿契約者【データ】!R337,"yyyy/mm/dd")))&amp;"'"</f>
        <v>''</v>
      </c>
      <c r="H341" s="75" t="str">
        <f>"'"&amp;IF(No.5＿契約者【データ】!S337="","",TEXT(No.5＿契約者【データ】!S337,"hh:mm"))&amp;"'"</f>
        <v>''</v>
      </c>
      <c r="I341" s="82" t="s">
        <v>494</v>
      </c>
      <c r="J341" s="82" t="s">
        <v>494</v>
      </c>
      <c r="K341" s="82" t="s">
        <v>494</v>
      </c>
      <c r="L341" s="82" t="s">
        <v>494</v>
      </c>
      <c r="M341" s="82" t="s">
        <v>494</v>
      </c>
      <c r="N341" s="82" t="s">
        <v>494</v>
      </c>
      <c r="O341" s="82" t="s">
        <v>494</v>
      </c>
      <c r="P341" s="82" t="s">
        <v>494</v>
      </c>
      <c r="Q341" s="82" t="s">
        <v>494</v>
      </c>
      <c r="R341" s="75" t="s">
        <v>497</v>
      </c>
      <c r="S341" s="42" t="s">
        <v>448</v>
      </c>
      <c r="T341" s="75" t="s">
        <v>497</v>
      </c>
      <c r="U341" s="74" t="s">
        <v>497</v>
      </c>
      <c r="V341" s="49" t="str">
        <f t="shared" si="27"/>
        <v>'COMMON'</v>
      </c>
      <c r="W341" s="69" t="s">
        <v>449</v>
      </c>
      <c r="X341" s="49" t="str">
        <f t="shared" si="28"/>
        <v>'COMMON'</v>
      </c>
      <c r="Y341" s="49" t="str">
        <f t="shared" si="28"/>
        <v>'COMMON'</v>
      </c>
      <c r="Z341" s="69" t="s">
        <v>449</v>
      </c>
      <c r="AA341" s="49" t="str">
        <f t="shared" si="29"/>
        <v>'COMMON'</v>
      </c>
      <c r="AB341" s="67"/>
      <c r="AD341" s="70" t="str">
        <f t="shared" si="30"/>
        <v/>
      </c>
      <c r="AE341" s="67"/>
      <c r="AF341" s="67"/>
      <c r="AG341" s="67"/>
    </row>
    <row r="342" spans="1:33" ht="18" customHeight="1">
      <c r="A342" s="67"/>
      <c r="B342" s="49">
        <f t="shared" si="26"/>
        <v>336</v>
      </c>
      <c r="C342" s="73" t="str">
        <f>"'"&amp;プロジェクトデータ!$C$4&amp;"'"</f>
        <v>'80001'</v>
      </c>
      <c r="D342" s="80" t="s">
        <v>491</v>
      </c>
      <c r="E342" s="42" t="str">
        <f>"'"&amp;No.5＿契約者【データ】!E338&amp;"'"</f>
        <v>''</v>
      </c>
      <c r="F342" s="81" t="str">
        <f>"'"&amp;IF(No.5＿契約者【データ】!R338="郵送","郵送",IF(No.5＿契約者【データ】!R338="","","出席"))&amp;"'"</f>
        <v>''</v>
      </c>
      <c r="G342" s="75" t="str">
        <f>"'"&amp;IF(No.5＿契約者【データ】!R338="","",IF(No.5＿契約者【データ】!R338="郵送","",TEXT(No.5＿契約者【データ】!R338,"yyyy/mm/dd")))&amp;"'"</f>
        <v>''</v>
      </c>
      <c r="H342" s="75" t="str">
        <f>"'"&amp;IF(No.5＿契約者【データ】!S338="","",TEXT(No.5＿契約者【データ】!S338,"hh:mm"))&amp;"'"</f>
        <v>''</v>
      </c>
      <c r="I342" s="82" t="s">
        <v>494</v>
      </c>
      <c r="J342" s="82" t="s">
        <v>494</v>
      </c>
      <c r="K342" s="82" t="s">
        <v>494</v>
      </c>
      <c r="L342" s="82" t="s">
        <v>494</v>
      </c>
      <c r="M342" s="82" t="s">
        <v>494</v>
      </c>
      <c r="N342" s="82" t="s">
        <v>494</v>
      </c>
      <c r="O342" s="82" t="s">
        <v>494</v>
      </c>
      <c r="P342" s="82" t="s">
        <v>494</v>
      </c>
      <c r="Q342" s="82" t="s">
        <v>494</v>
      </c>
      <c r="R342" s="75" t="s">
        <v>497</v>
      </c>
      <c r="S342" s="42" t="s">
        <v>448</v>
      </c>
      <c r="T342" s="75" t="s">
        <v>497</v>
      </c>
      <c r="U342" s="74" t="s">
        <v>497</v>
      </c>
      <c r="V342" s="49" t="str">
        <f t="shared" si="27"/>
        <v>'COMMON'</v>
      </c>
      <c r="W342" s="69" t="s">
        <v>449</v>
      </c>
      <c r="X342" s="49" t="str">
        <f t="shared" si="28"/>
        <v>'COMMON'</v>
      </c>
      <c r="Y342" s="49" t="str">
        <f t="shared" si="28"/>
        <v>'COMMON'</v>
      </c>
      <c r="Z342" s="69" t="s">
        <v>449</v>
      </c>
      <c r="AA342" s="49" t="str">
        <f t="shared" si="29"/>
        <v>'COMMON'</v>
      </c>
      <c r="AB342" s="67"/>
      <c r="AD342" s="70" t="str">
        <f t="shared" si="30"/>
        <v/>
      </c>
      <c r="AE342" s="67"/>
      <c r="AF342" s="67"/>
      <c r="AG342" s="67"/>
    </row>
    <row r="343" spans="1:33" ht="18" customHeight="1">
      <c r="A343" s="67"/>
      <c r="B343" s="49">
        <f t="shared" si="26"/>
        <v>337</v>
      </c>
      <c r="C343" s="73" t="str">
        <f>"'"&amp;プロジェクトデータ!$C$4&amp;"'"</f>
        <v>'80001'</v>
      </c>
      <c r="D343" s="80" t="s">
        <v>491</v>
      </c>
      <c r="E343" s="42" t="str">
        <f>"'"&amp;No.5＿契約者【データ】!E339&amp;"'"</f>
        <v>''</v>
      </c>
      <c r="F343" s="81" t="str">
        <f>"'"&amp;IF(No.5＿契約者【データ】!R339="郵送","郵送",IF(No.5＿契約者【データ】!R339="","","出席"))&amp;"'"</f>
        <v>''</v>
      </c>
      <c r="G343" s="75" t="str">
        <f>"'"&amp;IF(No.5＿契約者【データ】!R339="","",IF(No.5＿契約者【データ】!R339="郵送","",TEXT(No.5＿契約者【データ】!R339,"yyyy/mm/dd")))&amp;"'"</f>
        <v>''</v>
      </c>
      <c r="H343" s="75" t="str">
        <f>"'"&amp;IF(No.5＿契約者【データ】!S339="","",TEXT(No.5＿契約者【データ】!S339,"hh:mm"))&amp;"'"</f>
        <v>''</v>
      </c>
      <c r="I343" s="82" t="s">
        <v>494</v>
      </c>
      <c r="J343" s="82" t="s">
        <v>494</v>
      </c>
      <c r="K343" s="82" t="s">
        <v>494</v>
      </c>
      <c r="L343" s="82" t="s">
        <v>494</v>
      </c>
      <c r="M343" s="82" t="s">
        <v>494</v>
      </c>
      <c r="N343" s="82" t="s">
        <v>494</v>
      </c>
      <c r="O343" s="82" t="s">
        <v>494</v>
      </c>
      <c r="P343" s="82" t="s">
        <v>494</v>
      </c>
      <c r="Q343" s="82" t="s">
        <v>494</v>
      </c>
      <c r="R343" s="75" t="s">
        <v>497</v>
      </c>
      <c r="S343" s="42" t="s">
        <v>448</v>
      </c>
      <c r="T343" s="75" t="s">
        <v>497</v>
      </c>
      <c r="U343" s="74" t="s">
        <v>497</v>
      </c>
      <c r="V343" s="49" t="str">
        <f t="shared" si="27"/>
        <v>'COMMON'</v>
      </c>
      <c r="W343" s="69" t="s">
        <v>449</v>
      </c>
      <c r="X343" s="49" t="str">
        <f t="shared" si="28"/>
        <v>'COMMON'</v>
      </c>
      <c r="Y343" s="49" t="str">
        <f t="shared" si="28"/>
        <v>'COMMON'</v>
      </c>
      <c r="Z343" s="69" t="s">
        <v>449</v>
      </c>
      <c r="AA343" s="49" t="str">
        <f t="shared" si="29"/>
        <v>'COMMON'</v>
      </c>
      <c r="AB343" s="67"/>
      <c r="AD343" s="70" t="str">
        <f t="shared" si="30"/>
        <v/>
      </c>
      <c r="AE343" s="67"/>
      <c r="AF343" s="67"/>
      <c r="AG343" s="67"/>
    </row>
    <row r="344" spans="1:33" ht="18" customHeight="1">
      <c r="A344" s="67"/>
      <c r="B344" s="49">
        <f t="shared" si="26"/>
        <v>338</v>
      </c>
      <c r="C344" s="73" t="str">
        <f>"'"&amp;プロジェクトデータ!$C$4&amp;"'"</f>
        <v>'80001'</v>
      </c>
      <c r="D344" s="80" t="s">
        <v>491</v>
      </c>
      <c r="E344" s="42" t="str">
        <f>"'"&amp;No.5＿契約者【データ】!E340&amp;"'"</f>
        <v>''</v>
      </c>
      <c r="F344" s="81" t="str">
        <f>"'"&amp;IF(No.5＿契約者【データ】!R340="郵送","郵送",IF(No.5＿契約者【データ】!R340="","","出席"))&amp;"'"</f>
        <v>''</v>
      </c>
      <c r="G344" s="75" t="str">
        <f>"'"&amp;IF(No.5＿契約者【データ】!R340="","",IF(No.5＿契約者【データ】!R340="郵送","",TEXT(No.5＿契約者【データ】!R340,"yyyy/mm/dd")))&amp;"'"</f>
        <v>''</v>
      </c>
      <c r="H344" s="75" t="str">
        <f>"'"&amp;IF(No.5＿契約者【データ】!S340="","",TEXT(No.5＿契約者【データ】!S340,"hh:mm"))&amp;"'"</f>
        <v>''</v>
      </c>
      <c r="I344" s="82" t="s">
        <v>494</v>
      </c>
      <c r="J344" s="82" t="s">
        <v>494</v>
      </c>
      <c r="K344" s="82" t="s">
        <v>494</v>
      </c>
      <c r="L344" s="82" t="s">
        <v>494</v>
      </c>
      <c r="M344" s="82" t="s">
        <v>494</v>
      </c>
      <c r="N344" s="82" t="s">
        <v>494</v>
      </c>
      <c r="O344" s="82" t="s">
        <v>494</v>
      </c>
      <c r="P344" s="82" t="s">
        <v>494</v>
      </c>
      <c r="Q344" s="82" t="s">
        <v>494</v>
      </c>
      <c r="R344" s="75" t="s">
        <v>497</v>
      </c>
      <c r="S344" s="42" t="s">
        <v>448</v>
      </c>
      <c r="T344" s="75" t="s">
        <v>497</v>
      </c>
      <c r="U344" s="74" t="s">
        <v>497</v>
      </c>
      <c r="V344" s="49" t="str">
        <f t="shared" si="27"/>
        <v>'COMMON'</v>
      </c>
      <c r="W344" s="69" t="s">
        <v>449</v>
      </c>
      <c r="X344" s="49" t="str">
        <f t="shared" si="28"/>
        <v>'COMMON'</v>
      </c>
      <c r="Y344" s="49" t="str">
        <f t="shared" si="28"/>
        <v>'COMMON'</v>
      </c>
      <c r="Z344" s="69" t="s">
        <v>449</v>
      </c>
      <c r="AA344" s="49" t="str">
        <f t="shared" si="29"/>
        <v>'COMMON'</v>
      </c>
      <c r="AB344" s="67"/>
      <c r="AD344" s="70" t="str">
        <f t="shared" si="30"/>
        <v/>
      </c>
      <c r="AE344" s="67"/>
      <c r="AF344" s="67"/>
      <c r="AG344" s="67"/>
    </row>
    <row r="345" spans="1:33" ht="18" customHeight="1">
      <c r="A345" s="67"/>
      <c r="B345" s="49">
        <f t="shared" si="26"/>
        <v>339</v>
      </c>
      <c r="C345" s="73" t="str">
        <f>"'"&amp;プロジェクトデータ!$C$4&amp;"'"</f>
        <v>'80001'</v>
      </c>
      <c r="D345" s="80" t="s">
        <v>491</v>
      </c>
      <c r="E345" s="42" t="str">
        <f>"'"&amp;No.5＿契約者【データ】!E341&amp;"'"</f>
        <v>''</v>
      </c>
      <c r="F345" s="81" t="str">
        <f>"'"&amp;IF(No.5＿契約者【データ】!R341="郵送","郵送",IF(No.5＿契約者【データ】!R341="","","出席"))&amp;"'"</f>
        <v>''</v>
      </c>
      <c r="G345" s="75" t="str">
        <f>"'"&amp;IF(No.5＿契約者【データ】!R341="","",IF(No.5＿契約者【データ】!R341="郵送","",TEXT(No.5＿契約者【データ】!R341,"yyyy/mm/dd")))&amp;"'"</f>
        <v>''</v>
      </c>
      <c r="H345" s="75" t="str">
        <f>"'"&amp;IF(No.5＿契約者【データ】!S341="","",TEXT(No.5＿契約者【データ】!S341,"hh:mm"))&amp;"'"</f>
        <v>''</v>
      </c>
      <c r="I345" s="82" t="s">
        <v>494</v>
      </c>
      <c r="J345" s="82" t="s">
        <v>494</v>
      </c>
      <c r="K345" s="82" t="s">
        <v>494</v>
      </c>
      <c r="L345" s="82" t="s">
        <v>494</v>
      </c>
      <c r="M345" s="82" t="s">
        <v>494</v>
      </c>
      <c r="N345" s="82" t="s">
        <v>494</v>
      </c>
      <c r="O345" s="82" t="s">
        <v>494</v>
      </c>
      <c r="P345" s="82" t="s">
        <v>494</v>
      </c>
      <c r="Q345" s="82" t="s">
        <v>494</v>
      </c>
      <c r="R345" s="75" t="s">
        <v>497</v>
      </c>
      <c r="S345" s="42" t="s">
        <v>448</v>
      </c>
      <c r="T345" s="75" t="s">
        <v>497</v>
      </c>
      <c r="U345" s="74" t="s">
        <v>497</v>
      </c>
      <c r="V345" s="49" t="str">
        <f t="shared" si="27"/>
        <v>'COMMON'</v>
      </c>
      <c r="W345" s="69" t="s">
        <v>449</v>
      </c>
      <c r="X345" s="49" t="str">
        <f t="shared" si="28"/>
        <v>'COMMON'</v>
      </c>
      <c r="Y345" s="49" t="str">
        <f t="shared" si="28"/>
        <v>'COMMON'</v>
      </c>
      <c r="Z345" s="69" t="s">
        <v>449</v>
      </c>
      <c r="AA345" s="49" t="str">
        <f t="shared" si="29"/>
        <v>'COMMON'</v>
      </c>
      <c r="AB345" s="67"/>
      <c r="AD345" s="70" t="str">
        <f t="shared" si="30"/>
        <v/>
      </c>
      <c r="AE345" s="67"/>
      <c r="AF345" s="67"/>
      <c r="AG345" s="67"/>
    </row>
    <row r="346" spans="1:33" ht="18" customHeight="1">
      <c r="A346" s="67"/>
      <c r="B346" s="49">
        <f t="shared" si="26"/>
        <v>340</v>
      </c>
      <c r="C346" s="73" t="str">
        <f>"'"&amp;プロジェクトデータ!$C$4&amp;"'"</f>
        <v>'80001'</v>
      </c>
      <c r="D346" s="80" t="s">
        <v>491</v>
      </c>
      <c r="E346" s="42" t="str">
        <f>"'"&amp;No.5＿契約者【データ】!E342&amp;"'"</f>
        <v>''</v>
      </c>
      <c r="F346" s="81" t="str">
        <f>"'"&amp;IF(No.5＿契約者【データ】!R342="郵送","郵送",IF(No.5＿契約者【データ】!R342="","","出席"))&amp;"'"</f>
        <v>''</v>
      </c>
      <c r="G346" s="75" t="str">
        <f>"'"&amp;IF(No.5＿契約者【データ】!R342="","",IF(No.5＿契約者【データ】!R342="郵送","",TEXT(No.5＿契約者【データ】!R342,"yyyy/mm/dd")))&amp;"'"</f>
        <v>''</v>
      </c>
      <c r="H346" s="75" t="str">
        <f>"'"&amp;IF(No.5＿契約者【データ】!S342="","",TEXT(No.5＿契約者【データ】!S342,"hh:mm"))&amp;"'"</f>
        <v>''</v>
      </c>
      <c r="I346" s="82" t="s">
        <v>494</v>
      </c>
      <c r="J346" s="82" t="s">
        <v>494</v>
      </c>
      <c r="K346" s="82" t="s">
        <v>494</v>
      </c>
      <c r="L346" s="82" t="s">
        <v>494</v>
      </c>
      <c r="M346" s="82" t="s">
        <v>494</v>
      </c>
      <c r="N346" s="82" t="s">
        <v>494</v>
      </c>
      <c r="O346" s="82" t="s">
        <v>494</v>
      </c>
      <c r="P346" s="82" t="s">
        <v>494</v>
      </c>
      <c r="Q346" s="82" t="s">
        <v>494</v>
      </c>
      <c r="R346" s="75" t="s">
        <v>497</v>
      </c>
      <c r="S346" s="42" t="s">
        <v>448</v>
      </c>
      <c r="T346" s="75" t="s">
        <v>497</v>
      </c>
      <c r="U346" s="74" t="s">
        <v>497</v>
      </c>
      <c r="V346" s="49" t="str">
        <f t="shared" si="27"/>
        <v>'COMMON'</v>
      </c>
      <c r="W346" s="69" t="s">
        <v>449</v>
      </c>
      <c r="X346" s="49" t="str">
        <f t="shared" si="28"/>
        <v>'COMMON'</v>
      </c>
      <c r="Y346" s="49" t="str">
        <f t="shared" si="28"/>
        <v>'COMMON'</v>
      </c>
      <c r="Z346" s="69" t="s">
        <v>449</v>
      </c>
      <c r="AA346" s="49" t="str">
        <f t="shared" si="29"/>
        <v>'COMMON'</v>
      </c>
      <c r="AB346" s="67"/>
      <c r="AD346" s="70" t="str">
        <f t="shared" si="30"/>
        <v/>
      </c>
      <c r="AE346" s="67"/>
      <c r="AF346" s="67"/>
      <c r="AG346" s="67"/>
    </row>
    <row r="347" spans="1:33" ht="18" customHeight="1">
      <c r="A347" s="67"/>
      <c r="B347" s="49">
        <f t="shared" si="26"/>
        <v>341</v>
      </c>
      <c r="C347" s="73" t="str">
        <f>"'"&amp;プロジェクトデータ!$C$4&amp;"'"</f>
        <v>'80001'</v>
      </c>
      <c r="D347" s="80" t="s">
        <v>491</v>
      </c>
      <c r="E347" s="42" t="str">
        <f>"'"&amp;No.5＿契約者【データ】!E343&amp;"'"</f>
        <v>''</v>
      </c>
      <c r="F347" s="81" t="str">
        <f>"'"&amp;IF(No.5＿契約者【データ】!R343="郵送","郵送",IF(No.5＿契約者【データ】!R343="","","出席"))&amp;"'"</f>
        <v>''</v>
      </c>
      <c r="G347" s="75" t="str">
        <f>"'"&amp;IF(No.5＿契約者【データ】!R343="","",IF(No.5＿契約者【データ】!R343="郵送","",TEXT(No.5＿契約者【データ】!R343,"yyyy/mm/dd")))&amp;"'"</f>
        <v>''</v>
      </c>
      <c r="H347" s="75" t="str">
        <f>"'"&amp;IF(No.5＿契約者【データ】!S343="","",TEXT(No.5＿契約者【データ】!S343,"hh:mm"))&amp;"'"</f>
        <v>''</v>
      </c>
      <c r="I347" s="82" t="s">
        <v>494</v>
      </c>
      <c r="J347" s="82" t="s">
        <v>494</v>
      </c>
      <c r="K347" s="82" t="s">
        <v>494</v>
      </c>
      <c r="L347" s="82" t="s">
        <v>494</v>
      </c>
      <c r="M347" s="82" t="s">
        <v>494</v>
      </c>
      <c r="N347" s="82" t="s">
        <v>494</v>
      </c>
      <c r="O347" s="82" t="s">
        <v>494</v>
      </c>
      <c r="P347" s="82" t="s">
        <v>494</v>
      </c>
      <c r="Q347" s="82" t="s">
        <v>494</v>
      </c>
      <c r="R347" s="75" t="s">
        <v>497</v>
      </c>
      <c r="S347" s="42" t="s">
        <v>448</v>
      </c>
      <c r="T347" s="75" t="s">
        <v>497</v>
      </c>
      <c r="U347" s="74" t="s">
        <v>497</v>
      </c>
      <c r="V347" s="49" t="str">
        <f t="shared" si="27"/>
        <v>'COMMON'</v>
      </c>
      <c r="W347" s="69" t="s">
        <v>449</v>
      </c>
      <c r="X347" s="49" t="str">
        <f t="shared" si="28"/>
        <v>'COMMON'</v>
      </c>
      <c r="Y347" s="49" t="str">
        <f t="shared" si="28"/>
        <v>'COMMON'</v>
      </c>
      <c r="Z347" s="69" t="s">
        <v>449</v>
      </c>
      <c r="AA347" s="49" t="str">
        <f t="shared" si="29"/>
        <v>'COMMON'</v>
      </c>
      <c r="AB347" s="67"/>
      <c r="AD347" s="70" t="str">
        <f t="shared" si="30"/>
        <v/>
      </c>
      <c r="AE347" s="67"/>
      <c r="AF347" s="67"/>
      <c r="AG347" s="67"/>
    </row>
    <row r="348" spans="1:33" ht="18" customHeight="1">
      <c r="A348" s="67"/>
      <c r="B348" s="49">
        <f t="shared" si="26"/>
        <v>342</v>
      </c>
      <c r="C348" s="73" t="str">
        <f>"'"&amp;プロジェクトデータ!$C$4&amp;"'"</f>
        <v>'80001'</v>
      </c>
      <c r="D348" s="80" t="s">
        <v>491</v>
      </c>
      <c r="E348" s="42" t="str">
        <f>"'"&amp;No.5＿契約者【データ】!E344&amp;"'"</f>
        <v>''</v>
      </c>
      <c r="F348" s="81" t="str">
        <f>"'"&amp;IF(No.5＿契約者【データ】!R344="郵送","郵送",IF(No.5＿契約者【データ】!R344="","","出席"))&amp;"'"</f>
        <v>''</v>
      </c>
      <c r="G348" s="75" t="str">
        <f>"'"&amp;IF(No.5＿契約者【データ】!R344="","",IF(No.5＿契約者【データ】!R344="郵送","",TEXT(No.5＿契約者【データ】!R344,"yyyy/mm/dd")))&amp;"'"</f>
        <v>''</v>
      </c>
      <c r="H348" s="75" t="str">
        <f>"'"&amp;IF(No.5＿契約者【データ】!S344="","",TEXT(No.5＿契約者【データ】!S344,"hh:mm"))&amp;"'"</f>
        <v>''</v>
      </c>
      <c r="I348" s="82" t="s">
        <v>494</v>
      </c>
      <c r="J348" s="82" t="s">
        <v>494</v>
      </c>
      <c r="K348" s="82" t="s">
        <v>494</v>
      </c>
      <c r="L348" s="82" t="s">
        <v>494</v>
      </c>
      <c r="M348" s="82" t="s">
        <v>494</v>
      </c>
      <c r="N348" s="82" t="s">
        <v>494</v>
      </c>
      <c r="O348" s="82" t="s">
        <v>494</v>
      </c>
      <c r="P348" s="82" t="s">
        <v>494</v>
      </c>
      <c r="Q348" s="82" t="s">
        <v>494</v>
      </c>
      <c r="R348" s="75" t="s">
        <v>497</v>
      </c>
      <c r="S348" s="42" t="s">
        <v>448</v>
      </c>
      <c r="T348" s="75" t="s">
        <v>497</v>
      </c>
      <c r="U348" s="74" t="s">
        <v>497</v>
      </c>
      <c r="V348" s="49" t="str">
        <f t="shared" si="27"/>
        <v>'COMMON'</v>
      </c>
      <c r="W348" s="69" t="s">
        <v>449</v>
      </c>
      <c r="X348" s="49" t="str">
        <f t="shared" si="28"/>
        <v>'COMMON'</v>
      </c>
      <c r="Y348" s="49" t="str">
        <f t="shared" si="28"/>
        <v>'COMMON'</v>
      </c>
      <c r="Z348" s="69" t="s">
        <v>449</v>
      </c>
      <c r="AA348" s="49" t="str">
        <f t="shared" si="29"/>
        <v>'COMMON'</v>
      </c>
      <c r="AB348" s="67"/>
      <c r="AD348" s="70" t="str">
        <f t="shared" si="30"/>
        <v/>
      </c>
      <c r="AE348" s="67"/>
      <c r="AF348" s="67"/>
      <c r="AG348" s="67"/>
    </row>
    <row r="349" spans="1:33" ht="18" customHeight="1">
      <c r="A349" s="67"/>
      <c r="B349" s="49">
        <f t="shared" si="26"/>
        <v>343</v>
      </c>
      <c r="C349" s="73" t="str">
        <f>"'"&amp;プロジェクトデータ!$C$4&amp;"'"</f>
        <v>'80001'</v>
      </c>
      <c r="D349" s="80" t="s">
        <v>491</v>
      </c>
      <c r="E349" s="42" t="str">
        <f>"'"&amp;No.5＿契約者【データ】!E345&amp;"'"</f>
        <v>''</v>
      </c>
      <c r="F349" s="81" t="str">
        <f>"'"&amp;IF(No.5＿契約者【データ】!R345="郵送","郵送",IF(No.5＿契約者【データ】!R345="","","出席"))&amp;"'"</f>
        <v>''</v>
      </c>
      <c r="G349" s="75" t="str">
        <f>"'"&amp;IF(No.5＿契約者【データ】!R345="","",IF(No.5＿契約者【データ】!R345="郵送","",TEXT(No.5＿契約者【データ】!R345,"yyyy/mm/dd")))&amp;"'"</f>
        <v>''</v>
      </c>
      <c r="H349" s="75" t="str">
        <f>"'"&amp;IF(No.5＿契約者【データ】!S345="","",TEXT(No.5＿契約者【データ】!S345,"hh:mm"))&amp;"'"</f>
        <v>''</v>
      </c>
      <c r="I349" s="82" t="s">
        <v>494</v>
      </c>
      <c r="J349" s="82" t="s">
        <v>494</v>
      </c>
      <c r="K349" s="82" t="s">
        <v>494</v>
      </c>
      <c r="L349" s="82" t="s">
        <v>494</v>
      </c>
      <c r="M349" s="82" t="s">
        <v>494</v>
      </c>
      <c r="N349" s="82" t="s">
        <v>494</v>
      </c>
      <c r="O349" s="82" t="s">
        <v>494</v>
      </c>
      <c r="P349" s="82" t="s">
        <v>494</v>
      </c>
      <c r="Q349" s="82" t="s">
        <v>494</v>
      </c>
      <c r="R349" s="75" t="s">
        <v>497</v>
      </c>
      <c r="S349" s="42" t="s">
        <v>448</v>
      </c>
      <c r="T349" s="75" t="s">
        <v>497</v>
      </c>
      <c r="U349" s="74" t="s">
        <v>497</v>
      </c>
      <c r="V349" s="49" t="str">
        <f t="shared" si="27"/>
        <v>'COMMON'</v>
      </c>
      <c r="W349" s="69" t="s">
        <v>449</v>
      </c>
      <c r="X349" s="49" t="str">
        <f t="shared" si="28"/>
        <v>'COMMON'</v>
      </c>
      <c r="Y349" s="49" t="str">
        <f t="shared" si="28"/>
        <v>'COMMON'</v>
      </c>
      <c r="Z349" s="69" t="s">
        <v>449</v>
      </c>
      <c r="AA349" s="49" t="str">
        <f t="shared" si="29"/>
        <v>'COMMON'</v>
      </c>
      <c r="AB349" s="67"/>
      <c r="AD349" s="70" t="str">
        <f t="shared" si="30"/>
        <v/>
      </c>
      <c r="AE349" s="67"/>
      <c r="AF349" s="67"/>
      <c r="AG349" s="67"/>
    </row>
    <row r="350" spans="1:33" ht="18" customHeight="1">
      <c r="A350" s="67"/>
      <c r="B350" s="49">
        <f t="shared" si="26"/>
        <v>344</v>
      </c>
      <c r="C350" s="73" t="str">
        <f>"'"&amp;プロジェクトデータ!$C$4&amp;"'"</f>
        <v>'80001'</v>
      </c>
      <c r="D350" s="80" t="s">
        <v>491</v>
      </c>
      <c r="E350" s="42" t="str">
        <f>"'"&amp;No.5＿契約者【データ】!E346&amp;"'"</f>
        <v>''</v>
      </c>
      <c r="F350" s="81" t="str">
        <f>"'"&amp;IF(No.5＿契約者【データ】!R346="郵送","郵送",IF(No.5＿契約者【データ】!R346="","","出席"))&amp;"'"</f>
        <v>''</v>
      </c>
      <c r="G350" s="75" t="str">
        <f>"'"&amp;IF(No.5＿契約者【データ】!R346="","",IF(No.5＿契約者【データ】!R346="郵送","",TEXT(No.5＿契約者【データ】!R346,"yyyy/mm/dd")))&amp;"'"</f>
        <v>''</v>
      </c>
      <c r="H350" s="75" t="str">
        <f>"'"&amp;IF(No.5＿契約者【データ】!S346="","",TEXT(No.5＿契約者【データ】!S346,"hh:mm"))&amp;"'"</f>
        <v>''</v>
      </c>
      <c r="I350" s="82" t="s">
        <v>494</v>
      </c>
      <c r="J350" s="82" t="s">
        <v>494</v>
      </c>
      <c r="K350" s="82" t="s">
        <v>494</v>
      </c>
      <c r="L350" s="82" t="s">
        <v>494</v>
      </c>
      <c r="M350" s="82" t="s">
        <v>494</v>
      </c>
      <c r="N350" s="82" t="s">
        <v>494</v>
      </c>
      <c r="O350" s="82" t="s">
        <v>494</v>
      </c>
      <c r="P350" s="82" t="s">
        <v>494</v>
      </c>
      <c r="Q350" s="82" t="s">
        <v>494</v>
      </c>
      <c r="R350" s="75" t="s">
        <v>497</v>
      </c>
      <c r="S350" s="42" t="s">
        <v>448</v>
      </c>
      <c r="T350" s="75" t="s">
        <v>497</v>
      </c>
      <c r="U350" s="74" t="s">
        <v>497</v>
      </c>
      <c r="V350" s="49" t="str">
        <f t="shared" si="27"/>
        <v>'COMMON'</v>
      </c>
      <c r="W350" s="69" t="s">
        <v>449</v>
      </c>
      <c r="X350" s="49" t="str">
        <f t="shared" si="28"/>
        <v>'COMMON'</v>
      </c>
      <c r="Y350" s="49" t="str">
        <f t="shared" si="28"/>
        <v>'COMMON'</v>
      </c>
      <c r="Z350" s="69" t="s">
        <v>449</v>
      </c>
      <c r="AA350" s="49" t="str">
        <f t="shared" si="29"/>
        <v>'COMMON'</v>
      </c>
      <c r="AB350" s="67"/>
      <c r="AD350" s="70" t="str">
        <f t="shared" si="30"/>
        <v/>
      </c>
      <c r="AE350" s="67"/>
      <c r="AF350" s="67"/>
      <c r="AG350" s="67"/>
    </row>
    <row r="351" spans="1:33" ht="18" customHeight="1">
      <c r="A351" s="67"/>
      <c r="B351" s="49">
        <f t="shared" si="26"/>
        <v>345</v>
      </c>
      <c r="C351" s="73" t="str">
        <f>"'"&amp;プロジェクトデータ!$C$4&amp;"'"</f>
        <v>'80001'</v>
      </c>
      <c r="D351" s="80" t="s">
        <v>491</v>
      </c>
      <c r="E351" s="42" t="str">
        <f>"'"&amp;No.5＿契約者【データ】!E347&amp;"'"</f>
        <v>''</v>
      </c>
      <c r="F351" s="81" t="str">
        <f>"'"&amp;IF(No.5＿契約者【データ】!R347="郵送","郵送",IF(No.5＿契約者【データ】!R347="","","出席"))&amp;"'"</f>
        <v>''</v>
      </c>
      <c r="G351" s="75" t="str">
        <f>"'"&amp;IF(No.5＿契約者【データ】!R347="","",IF(No.5＿契約者【データ】!R347="郵送","",TEXT(No.5＿契約者【データ】!R347,"yyyy/mm/dd")))&amp;"'"</f>
        <v>''</v>
      </c>
      <c r="H351" s="75" t="str">
        <f>"'"&amp;IF(No.5＿契約者【データ】!S347="","",TEXT(No.5＿契約者【データ】!S347,"hh:mm"))&amp;"'"</f>
        <v>''</v>
      </c>
      <c r="I351" s="82" t="s">
        <v>494</v>
      </c>
      <c r="J351" s="82" t="s">
        <v>494</v>
      </c>
      <c r="K351" s="82" t="s">
        <v>494</v>
      </c>
      <c r="L351" s="82" t="s">
        <v>494</v>
      </c>
      <c r="M351" s="82" t="s">
        <v>494</v>
      </c>
      <c r="N351" s="82" t="s">
        <v>494</v>
      </c>
      <c r="O351" s="82" t="s">
        <v>494</v>
      </c>
      <c r="P351" s="82" t="s">
        <v>494</v>
      </c>
      <c r="Q351" s="82" t="s">
        <v>494</v>
      </c>
      <c r="R351" s="75" t="s">
        <v>497</v>
      </c>
      <c r="S351" s="42" t="s">
        <v>448</v>
      </c>
      <c r="T351" s="75" t="s">
        <v>497</v>
      </c>
      <c r="U351" s="74" t="s">
        <v>497</v>
      </c>
      <c r="V351" s="49" t="str">
        <f t="shared" si="27"/>
        <v>'COMMON'</v>
      </c>
      <c r="W351" s="69" t="s">
        <v>449</v>
      </c>
      <c r="X351" s="49" t="str">
        <f t="shared" si="28"/>
        <v>'COMMON'</v>
      </c>
      <c r="Y351" s="49" t="str">
        <f t="shared" si="28"/>
        <v>'COMMON'</v>
      </c>
      <c r="Z351" s="69" t="s">
        <v>449</v>
      </c>
      <c r="AA351" s="49" t="str">
        <f t="shared" si="29"/>
        <v>'COMMON'</v>
      </c>
      <c r="AB351" s="67"/>
      <c r="AD351" s="70" t="str">
        <f t="shared" si="30"/>
        <v/>
      </c>
      <c r="AE351" s="67"/>
      <c r="AF351" s="67"/>
      <c r="AG351" s="67"/>
    </row>
    <row r="352" spans="1:33" ht="18" customHeight="1">
      <c r="A352" s="67"/>
      <c r="B352" s="49">
        <f t="shared" si="26"/>
        <v>346</v>
      </c>
      <c r="C352" s="73" t="str">
        <f>"'"&amp;プロジェクトデータ!$C$4&amp;"'"</f>
        <v>'80001'</v>
      </c>
      <c r="D352" s="80" t="s">
        <v>491</v>
      </c>
      <c r="E352" s="42" t="str">
        <f>"'"&amp;No.5＿契約者【データ】!E348&amp;"'"</f>
        <v>''</v>
      </c>
      <c r="F352" s="81" t="str">
        <f>"'"&amp;IF(No.5＿契約者【データ】!R348="郵送","郵送",IF(No.5＿契約者【データ】!R348="","","出席"))&amp;"'"</f>
        <v>''</v>
      </c>
      <c r="G352" s="75" t="str">
        <f>"'"&amp;IF(No.5＿契約者【データ】!R348="","",IF(No.5＿契約者【データ】!R348="郵送","",TEXT(No.5＿契約者【データ】!R348,"yyyy/mm/dd")))&amp;"'"</f>
        <v>''</v>
      </c>
      <c r="H352" s="75" t="str">
        <f>"'"&amp;IF(No.5＿契約者【データ】!S348="","",TEXT(No.5＿契約者【データ】!S348,"hh:mm"))&amp;"'"</f>
        <v>''</v>
      </c>
      <c r="I352" s="82" t="s">
        <v>494</v>
      </c>
      <c r="J352" s="82" t="s">
        <v>494</v>
      </c>
      <c r="K352" s="82" t="s">
        <v>494</v>
      </c>
      <c r="L352" s="82" t="s">
        <v>494</v>
      </c>
      <c r="M352" s="82" t="s">
        <v>494</v>
      </c>
      <c r="N352" s="82" t="s">
        <v>494</v>
      </c>
      <c r="O352" s="82" t="s">
        <v>494</v>
      </c>
      <c r="P352" s="82" t="s">
        <v>494</v>
      </c>
      <c r="Q352" s="82" t="s">
        <v>494</v>
      </c>
      <c r="R352" s="75" t="s">
        <v>497</v>
      </c>
      <c r="S352" s="42" t="s">
        <v>448</v>
      </c>
      <c r="T352" s="75" t="s">
        <v>497</v>
      </c>
      <c r="U352" s="74" t="s">
        <v>497</v>
      </c>
      <c r="V352" s="49" t="str">
        <f t="shared" si="27"/>
        <v>'COMMON'</v>
      </c>
      <c r="W352" s="69" t="s">
        <v>449</v>
      </c>
      <c r="X352" s="49" t="str">
        <f t="shared" si="28"/>
        <v>'COMMON'</v>
      </c>
      <c r="Y352" s="49" t="str">
        <f t="shared" si="28"/>
        <v>'COMMON'</v>
      </c>
      <c r="Z352" s="69" t="s">
        <v>449</v>
      </c>
      <c r="AA352" s="49" t="str">
        <f t="shared" si="29"/>
        <v>'COMMON'</v>
      </c>
      <c r="AB352" s="67"/>
      <c r="AD352" s="70" t="str">
        <f t="shared" si="30"/>
        <v/>
      </c>
      <c r="AE352" s="67"/>
      <c r="AF352" s="67"/>
      <c r="AG352" s="67"/>
    </row>
    <row r="353" spans="1:33" ht="18" customHeight="1">
      <c r="A353" s="67"/>
      <c r="B353" s="49">
        <f t="shared" si="26"/>
        <v>347</v>
      </c>
      <c r="C353" s="73" t="str">
        <f>"'"&amp;プロジェクトデータ!$C$4&amp;"'"</f>
        <v>'80001'</v>
      </c>
      <c r="D353" s="80" t="s">
        <v>491</v>
      </c>
      <c r="E353" s="42" t="str">
        <f>"'"&amp;No.5＿契約者【データ】!E349&amp;"'"</f>
        <v>''</v>
      </c>
      <c r="F353" s="81" t="str">
        <f>"'"&amp;IF(No.5＿契約者【データ】!R349="郵送","郵送",IF(No.5＿契約者【データ】!R349="","","出席"))&amp;"'"</f>
        <v>''</v>
      </c>
      <c r="G353" s="75" t="str">
        <f>"'"&amp;IF(No.5＿契約者【データ】!R349="","",IF(No.5＿契約者【データ】!R349="郵送","",TEXT(No.5＿契約者【データ】!R349,"yyyy/mm/dd")))&amp;"'"</f>
        <v>''</v>
      </c>
      <c r="H353" s="75" t="str">
        <f>"'"&amp;IF(No.5＿契約者【データ】!S349="","",TEXT(No.5＿契約者【データ】!S349,"hh:mm"))&amp;"'"</f>
        <v>''</v>
      </c>
      <c r="I353" s="82" t="s">
        <v>494</v>
      </c>
      <c r="J353" s="82" t="s">
        <v>494</v>
      </c>
      <c r="K353" s="82" t="s">
        <v>494</v>
      </c>
      <c r="L353" s="82" t="s">
        <v>494</v>
      </c>
      <c r="M353" s="82" t="s">
        <v>494</v>
      </c>
      <c r="N353" s="82" t="s">
        <v>494</v>
      </c>
      <c r="O353" s="82" t="s">
        <v>494</v>
      </c>
      <c r="P353" s="82" t="s">
        <v>494</v>
      </c>
      <c r="Q353" s="82" t="s">
        <v>494</v>
      </c>
      <c r="R353" s="75" t="s">
        <v>497</v>
      </c>
      <c r="S353" s="42" t="s">
        <v>448</v>
      </c>
      <c r="T353" s="75" t="s">
        <v>497</v>
      </c>
      <c r="U353" s="74" t="s">
        <v>497</v>
      </c>
      <c r="V353" s="49" t="str">
        <f t="shared" si="27"/>
        <v>'COMMON'</v>
      </c>
      <c r="W353" s="69" t="s">
        <v>449</v>
      </c>
      <c r="X353" s="49" t="str">
        <f t="shared" si="28"/>
        <v>'COMMON'</v>
      </c>
      <c r="Y353" s="49" t="str">
        <f t="shared" si="28"/>
        <v>'COMMON'</v>
      </c>
      <c r="Z353" s="69" t="s">
        <v>449</v>
      </c>
      <c r="AA353" s="49" t="str">
        <f t="shared" si="29"/>
        <v>'COMMON'</v>
      </c>
      <c r="AB353" s="67"/>
      <c r="AD353" s="70" t="str">
        <f t="shared" si="30"/>
        <v/>
      </c>
      <c r="AE353" s="67"/>
      <c r="AF353" s="67"/>
      <c r="AG353" s="67"/>
    </row>
    <row r="354" spans="1:33" ht="18" customHeight="1">
      <c r="A354" s="67"/>
      <c r="B354" s="49">
        <f t="shared" si="26"/>
        <v>348</v>
      </c>
      <c r="C354" s="73" t="str">
        <f>"'"&amp;プロジェクトデータ!$C$4&amp;"'"</f>
        <v>'80001'</v>
      </c>
      <c r="D354" s="80" t="s">
        <v>491</v>
      </c>
      <c r="E354" s="42" t="str">
        <f>"'"&amp;No.5＿契約者【データ】!E350&amp;"'"</f>
        <v>''</v>
      </c>
      <c r="F354" s="81" t="str">
        <f>"'"&amp;IF(No.5＿契約者【データ】!R350="郵送","郵送",IF(No.5＿契約者【データ】!R350="","","出席"))&amp;"'"</f>
        <v>''</v>
      </c>
      <c r="G354" s="75" t="str">
        <f>"'"&amp;IF(No.5＿契約者【データ】!R350="","",IF(No.5＿契約者【データ】!R350="郵送","",TEXT(No.5＿契約者【データ】!R350,"yyyy/mm/dd")))&amp;"'"</f>
        <v>''</v>
      </c>
      <c r="H354" s="75" t="str">
        <f>"'"&amp;IF(No.5＿契約者【データ】!S350="","",TEXT(No.5＿契約者【データ】!S350,"hh:mm"))&amp;"'"</f>
        <v>''</v>
      </c>
      <c r="I354" s="82" t="s">
        <v>494</v>
      </c>
      <c r="J354" s="82" t="s">
        <v>494</v>
      </c>
      <c r="K354" s="82" t="s">
        <v>494</v>
      </c>
      <c r="L354" s="82" t="s">
        <v>494</v>
      </c>
      <c r="M354" s="82" t="s">
        <v>494</v>
      </c>
      <c r="N354" s="82" t="s">
        <v>494</v>
      </c>
      <c r="O354" s="82" t="s">
        <v>494</v>
      </c>
      <c r="P354" s="82" t="s">
        <v>494</v>
      </c>
      <c r="Q354" s="82" t="s">
        <v>494</v>
      </c>
      <c r="R354" s="75" t="s">
        <v>497</v>
      </c>
      <c r="S354" s="42" t="s">
        <v>448</v>
      </c>
      <c r="T354" s="75" t="s">
        <v>497</v>
      </c>
      <c r="U354" s="74" t="s">
        <v>497</v>
      </c>
      <c r="V354" s="49" t="str">
        <f t="shared" si="27"/>
        <v>'COMMON'</v>
      </c>
      <c r="W354" s="69" t="s">
        <v>449</v>
      </c>
      <c r="X354" s="49" t="str">
        <f t="shared" si="28"/>
        <v>'COMMON'</v>
      </c>
      <c r="Y354" s="49" t="str">
        <f t="shared" si="28"/>
        <v>'COMMON'</v>
      </c>
      <c r="Z354" s="69" t="s">
        <v>449</v>
      </c>
      <c r="AA354" s="49" t="str">
        <f t="shared" si="29"/>
        <v>'COMMON'</v>
      </c>
      <c r="AB354" s="67"/>
      <c r="AD354" s="70" t="str">
        <f t="shared" si="30"/>
        <v/>
      </c>
      <c r="AE354" s="67"/>
      <c r="AF354" s="67"/>
      <c r="AG354" s="67"/>
    </row>
    <row r="355" spans="1:33" ht="18" customHeight="1">
      <c r="A355" s="67"/>
      <c r="B355" s="49">
        <f t="shared" si="26"/>
        <v>349</v>
      </c>
      <c r="C355" s="73" t="str">
        <f>"'"&amp;プロジェクトデータ!$C$4&amp;"'"</f>
        <v>'80001'</v>
      </c>
      <c r="D355" s="80" t="s">
        <v>491</v>
      </c>
      <c r="E355" s="42" t="str">
        <f>"'"&amp;No.5＿契約者【データ】!E351&amp;"'"</f>
        <v>''</v>
      </c>
      <c r="F355" s="81" t="str">
        <f>"'"&amp;IF(No.5＿契約者【データ】!R351="郵送","郵送",IF(No.5＿契約者【データ】!R351="","","出席"))&amp;"'"</f>
        <v>''</v>
      </c>
      <c r="G355" s="75" t="str">
        <f>"'"&amp;IF(No.5＿契約者【データ】!R351="","",IF(No.5＿契約者【データ】!R351="郵送","",TEXT(No.5＿契約者【データ】!R351,"yyyy/mm/dd")))&amp;"'"</f>
        <v>''</v>
      </c>
      <c r="H355" s="75" t="str">
        <f>"'"&amp;IF(No.5＿契約者【データ】!S351="","",TEXT(No.5＿契約者【データ】!S351,"hh:mm"))&amp;"'"</f>
        <v>''</v>
      </c>
      <c r="I355" s="82" t="s">
        <v>494</v>
      </c>
      <c r="J355" s="82" t="s">
        <v>494</v>
      </c>
      <c r="K355" s="82" t="s">
        <v>494</v>
      </c>
      <c r="L355" s="82" t="s">
        <v>494</v>
      </c>
      <c r="M355" s="82" t="s">
        <v>494</v>
      </c>
      <c r="N355" s="82" t="s">
        <v>494</v>
      </c>
      <c r="O355" s="82" t="s">
        <v>494</v>
      </c>
      <c r="P355" s="82" t="s">
        <v>494</v>
      </c>
      <c r="Q355" s="82" t="s">
        <v>494</v>
      </c>
      <c r="R355" s="75" t="s">
        <v>497</v>
      </c>
      <c r="S355" s="42" t="s">
        <v>448</v>
      </c>
      <c r="T355" s="75" t="s">
        <v>497</v>
      </c>
      <c r="U355" s="74" t="s">
        <v>497</v>
      </c>
      <c r="V355" s="49" t="str">
        <f t="shared" si="27"/>
        <v>'COMMON'</v>
      </c>
      <c r="W355" s="69" t="s">
        <v>449</v>
      </c>
      <c r="X355" s="49" t="str">
        <f t="shared" si="28"/>
        <v>'COMMON'</v>
      </c>
      <c r="Y355" s="49" t="str">
        <f t="shared" si="28"/>
        <v>'COMMON'</v>
      </c>
      <c r="Z355" s="69" t="s">
        <v>449</v>
      </c>
      <c r="AA355" s="49" t="str">
        <f t="shared" si="29"/>
        <v>'COMMON'</v>
      </c>
      <c r="AB355" s="67"/>
      <c r="AD355" s="70" t="str">
        <f t="shared" si="30"/>
        <v/>
      </c>
      <c r="AE355" s="67"/>
      <c r="AF355" s="67"/>
      <c r="AG355" s="67"/>
    </row>
    <row r="356" spans="1:33" ht="18" customHeight="1">
      <c r="A356" s="67"/>
      <c r="B356" s="49">
        <f t="shared" si="26"/>
        <v>350</v>
      </c>
      <c r="C356" s="73" t="str">
        <f>"'"&amp;プロジェクトデータ!$C$4&amp;"'"</f>
        <v>'80001'</v>
      </c>
      <c r="D356" s="80" t="s">
        <v>491</v>
      </c>
      <c r="E356" s="42" t="str">
        <f>"'"&amp;No.5＿契約者【データ】!E352&amp;"'"</f>
        <v>''</v>
      </c>
      <c r="F356" s="81" t="str">
        <f>"'"&amp;IF(No.5＿契約者【データ】!R352="郵送","郵送",IF(No.5＿契約者【データ】!R352="","","出席"))&amp;"'"</f>
        <v>''</v>
      </c>
      <c r="G356" s="75" t="str">
        <f>"'"&amp;IF(No.5＿契約者【データ】!R352="","",IF(No.5＿契約者【データ】!R352="郵送","",TEXT(No.5＿契約者【データ】!R352,"yyyy/mm/dd")))&amp;"'"</f>
        <v>''</v>
      </c>
      <c r="H356" s="75" t="str">
        <f>"'"&amp;IF(No.5＿契約者【データ】!S352="","",TEXT(No.5＿契約者【データ】!S352,"hh:mm"))&amp;"'"</f>
        <v>''</v>
      </c>
      <c r="I356" s="82" t="s">
        <v>494</v>
      </c>
      <c r="J356" s="82" t="s">
        <v>494</v>
      </c>
      <c r="K356" s="82" t="s">
        <v>494</v>
      </c>
      <c r="L356" s="82" t="s">
        <v>494</v>
      </c>
      <c r="M356" s="82" t="s">
        <v>494</v>
      </c>
      <c r="N356" s="82" t="s">
        <v>494</v>
      </c>
      <c r="O356" s="82" t="s">
        <v>494</v>
      </c>
      <c r="P356" s="82" t="s">
        <v>494</v>
      </c>
      <c r="Q356" s="82" t="s">
        <v>494</v>
      </c>
      <c r="R356" s="75" t="s">
        <v>497</v>
      </c>
      <c r="S356" s="42" t="s">
        <v>448</v>
      </c>
      <c r="T356" s="75" t="s">
        <v>497</v>
      </c>
      <c r="U356" s="74" t="s">
        <v>497</v>
      </c>
      <c r="V356" s="49" t="str">
        <f t="shared" si="27"/>
        <v>'COMMON'</v>
      </c>
      <c r="W356" s="69" t="s">
        <v>449</v>
      </c>
      <c r="X356" s="49" t="str">
        <f t="shared" si="28"/>
        <v>'COMMON'</v>
      </c>
      <c r="Y356" s="49" t="str">
        <f t="shared" si="28"/>
        <v>'COMMON'</v>
      </c>
      <c r="Z356" s="69" t="s">
        <v>449</v>
      </c>
      <c r="AA356" s="49" t="str">
        <f t="shared" si="29"/>
        <v>'COMMON'</v>
      </c>
      <c r="AB356" s="67"/>
      <c r="AD356" s="70" t="str">
        <f t="shared" si="30"/>
        <v/>
      </c>
      <c r="AE356" s="67"/>
      <c r="AF356" s="67"/>
      <c r="AG356" s="67"/>
    </row>
    <row r="357" spans="1:33" ht="18" customHeight="1">
      <c r="A357" s="67"/>
      <c r="B357" s="49">
        <f t="shared" si="26"/>
        <v>351</v>
      </c>
      <c r="C357" s="73" t="str">
        <f>"'"&amp;プロジェクトデータ!$C$4&amp;"'"</f>
        <v>'80001'</v>
      </c>
      <c r="D357" s="80" t="s">
        <v>491</v>
      </c>
      <c r="E357" s="42" t="str">
        <f>"'"&amp;No.5＿契約者【データ】!E353&amp;"'"</f>
        <v>''</v>
      </c>
      <c r="F357" s="81" t="str">
        <f>"'"&amp;IF(No.5＿契約者【データ】!R353="郵送","郵送",IF(No.5＿契約者【データ】!R353="","","出席"))&amp;"'"</f>
        <v>''</v>
      </c>
      <c r="G357" s="75" t="str">
        <f>"'"&amp;IF(No.5＿契約者【データ】!R353="","",IF(No.5＿契約者【データ】!R353="郵送","",TEXT(No.5＿契約者【データ】!R353,"yyyy/mm/dd")))&amp;"'"</f>
        <v>''</v>
      </c>
      <c r="H357" s="75" t="str">
        <f>"'"&amp;IF(No.5＿契約者【データ】!S353="","",TEXT(No.5＿契約者【データ】!S353,"hh:mm"))&amp;"'"</f>
        <v>''</v>
      </c>
      <c r="I357" s="82" t="s">
        <v>494</v>
      </c>
      <c r="J357" s="82" t="s">
        <v>494</v>
      </c>
      <c r="K357" s="82" t="s">
        <v>494</v>
      </c>
      <c r="L357" s="82" t="s">
        <v>494</v>
      </c>
      <c r="M357" s="82" t="s">
        <v>494</v>
      </c>
      <c r="N357" s="82" t="s">
        <v>494</v>
      </c>
      <c r="O357" s="82" t="s">
        <v>494</v>
      </c>
      <c r="P357" s="82" t="s">
        <v>494</v>
      </c>
      <c r="Q357" s="82" t="s">
        <v>494</v>
      </c>
      <c r="R357" s="75" t="s">
        <v>497</v>
      </c>
      <c r="S357" s="42" t="s">
        <v>448</v>
      </c>
      <c r="T357" s="75" t="s">
        <v>497</v>
      </c>
      <c r="U357" s="74" t="s">
        <v>497</v>
      </c>
      <c r="V357" s="49" t="str">
        <f t="shared" si="27"/>
        <v>'COMMON'</v>
      </c>
      <c r="W357" s="69" t="s">
        <v>449</v>
      </c>
      <c r="X357" s="49" t="str">
        <f t="shared" si="28"/>
        <v>'COMMON'</v>
      </c>
      <c r="Y357" s="49" t="str">
        <f t="shared" si="28"/>
        <v>'COMMON'</v>
      </c>
      <c r="Z357" s="69" t="s">
        <v>449</v>
      </c>
      <c r="AA357" s="49" t="str">
        <f t="shared" si="29"/>
        <v>'COMMON'</v>
      </c>
      <c r="AB357" s="67"/>
      <c r="AD357" s="70" t="str">
        <f t="shared" si="30"/>
        <v/>
      </c>
      <c r="AE357" s="67"/>
      <c r="AF357" s="67"/>
      <c r="AG357" s="67"/>
    </row>
    <row r="358" spans="1:33" ht="18" customHeight="1">
      <c r="A358" s="67"/>
      <c r="B358" s="49">
        <f t="shared" si="26"/>
        <v>352</v>
      </c>
      <c r="C358" s="73" t="str">
        <f>"'"&amp;プロジェクトデータ!$C$4&amp;"'"</f>
        <v>'80001'</v>
      </c>
      <c r="D358" s="80" t="s">
        <v>491</v>
      </c>
      <c r="E358" s="42" t="str">
        <f>"'"&amp;No.5＿契約者【データ】!E354&amp;"'"</f>
        <v>''</v>
      </c>
      <c r="F358" s="81" t="str">
        <f>"'"&amp;IF(No.5＿契約者【データ】!R354="郵送","郵送",IF(No.5＿契約者【データ】!R354="","","出席"))&amp;"'"</f>
        <v>''</v>
      </c>
      <c r="G358" s="75" t="str">
        <f>"'"&amp;IF(No.5＿契約者【データ】!R354="","",IF(No.5＿契約者【データ】!R354="郵送","",TEXT(No.5＿契約者【データ】!R354,"yyyy/mm/dd")))&amp;"'"</f>
        <v>''</v>
      </c>
      <c r="H358" s="75" t="str">
        <f>"'"&amp;IF(No.5＿契約者【データ】!S354="","",TEXT(No.5＿契約者【データ】!S354,"hh:mm"))&amp;"'"</f>
        <v>''</v>
      </c>
      <c r="I358" s="82" t="s">
        <v>494</v>
      </c>
      <c r="J358" s="82" t="s">
        <v>494</v>
      </c>
      <c r="K358" s="82" t="s">
        <v>494</v>
      </c>
      <c r="L358" s="82" t="s">
        <v>494</v>
      </c>
      <c r="M358" s="82" t="s">
        <v>494</v>
      </c>
      <c r="N358" s="82" t="s">
        <v>494</v>
      </c>
      <c r="O358" s="82" t="s">
        <v>494</v>
      </c>
      <c r="P358" s="82" t="s">
        <v>494</v>
      </c>
      <c r="Q358" s="82" t="s">
        <v>494</v>
      </c>
      <c r="R358" s="75" t="s">
        <v>497</v>
      </c>
      <c r="S358" s="42" t="s">
        <v>448</v>
      </c>
      <c r="T358" s="75" t="s">
        <v>497</v>
      </c>
      <c r="U358" s="74" t="s">
        <v>497</v>
      </c>
      <c r="V358" s="49" t="str">
        <f t="shared" si="27"/>
        <v>'COMMON'</v>
      </c>
      <c r="W358" s="69" t="s">
        <v>449</v>
      </c>
      <c r="X358" s="49" t="str">
        <f t="shared" si="28"/>
        <v>'COMMON'</v>
      </c>
      <c r="Y358" s="49" t="str">
        <f t="shared" si="28"/>
        <v>'COMMON'</v>
      </c>
      <c r="Z358" s="69" t="s">
        <v>449</v>
      </c>
      <c r="AA358" s="49" t="str">
        <f t="shared" si="29"/>
        <v>'COMMON'</v>
      </c>
      <c r="AB358" s="67"/>
      <c r="AD358" s="70" t="str">
        <f t="shared" si="30"/>
        <v/>
      </c>
      <c r="AE358" s="67"/>
      <c r="AF358" s="67"/>
      <c r="AG358" s="67"/>
    </row>
    <row r="359" spans="1:33" ht="18" customHeight="1">
      <c r="A359" s="67"/>
      <c r="B359" s="49">
        <f t="shared" si="26"/>
        <v>353</v>
      </c>
      <c r="C359" s="73" t="str">
        <f>"'"&amp;プロジェクトデータ!$C$4&amp;"'"</f>
        <v>'80001'</v>
      </c>
      <c r="D359" s="80" t="s">
        <v>491</v>
      </c>
      <c r="E359" s="42" t="str">
        <f>"'"&amp;No.5＿契約者【データ】!E355&amp;"'"</f>
        <v>''</v>
      </c>
      <c r="F359" s="81" t="str">
        <f>"'"&amp;IF(No.5＿契約者【データ】!R355="郵送","郵送",IF(No.5＿契約者【データ】!R355="","","出席"))&amp;"'"</f>
        <v>''</v>
      </c>
      <c r="G359" s="75" t="str">
        <f>"'"&amp;IF(No.5＿契約者【データ】!R355="","",IF(No.5＿契約者【データ】!R355="郵送","",TEXT(No.5＿契約者【データ】!R355,"yyyy/mm/dd")))&amp;"'"</f>
        <v>''</v>
      </c>
      <c r="H359" s="75" t="str">
        <f>"'"&amp;IF(No.5＿契約者【データ】!S355="","",TEXT(No.5＿契約者【データ】!S355,"hh:mm"))&amp;"'"</f>
        <v>''</v>
      </c>
      <c r="I359" s="82" t="s">
        <v>494</v>
      </c>
      <c r="J359" s="82" t="s">
        <v>494</v>
      </c>
      <c r="K359" s="82" t="s">
        <v>494</v>
      </c>
      <c r="L359" s="82" t="s">
        <v>494</v>
      </c>
      <c r="M359" s="82" t="s">
        <v>494</v>
      </c>
      <c r="N359" s="82" t="s">
        <v>494</v>
      </c>
      <c r="O359" s="82" t="s">
        <v>494</v>
      </c>
      <c r="P359" s="82" t="s">
        <v>494</v>
      </c>
      <c r="Q359" s="82" t="s">
        <v>494</v>
      </c>
      <c r="R359" s="75" t="s">
        <v>497</v>
      </c>
      <c r="S359" s="42" t="s">
        <v>448</v>
      </c>
      <c r="T359" s="75" t="s">
        <v>497</v>
      </c>
      <c r="U359" s="74" t="s">
        <v>497</v>
      </c>
      <c r="V359" s="49" t="str">
        <f t="shared" si="27"/>
        <v>'COMMON'</v>
      </c>
      <c r="W359" s="69" t="s">
        <v>449</v>
      </c>
      <c r="X359" s="49" t="str">
        <f t="shared" si="28"/>
        <v>'COMMON'</v>
      </c>
      <c r="Y359" s="49" t="str">
        <f t="shared" si="28"/>
        <v>'COMMON'</v>
      </c>
      <c r="Z359" s="69" t="s">
        <v>449</v>
      </c>
      <c r="AA359" s="49" t="str">
        <f t="shared" si="29"/>
        <v>'COMMON'</v>
      </c>
      <c r="AB359" s="67"/>
      <c r="AD359" s="70" t="str">
        <f t="shared" si="30"/>
        <v/>
      </c>
      <c r="AE359" s="67"/>
      <c r="AF359" s="67"/>
      <c r="AG359" s="67"/>
    </row>
    <row r="360" spans="1:33" ht="18" customHeight="1">
      <c r="A360" s="67"/>
      <c r="B360" s="49">
        <f t="shared" si="26"/>
        <v>354</v>
      </c>
      <c r="C360" s="73" t="str">
        <f>"'"&amp;プロジェクトデータ!$C$4&amp;"'"</f>
        <v>'80001'</v>
      </c>
      <c r="D360" s="80" t="s">
        <v>491</v>
      </c>
      <c r="E360" s="42" t="str">
        <f>"'"&amp;No.5＿契約者【データ】!E356&amp;"'"</f>
        <v>''</v>
      </c>
      <c r="F360" s="81" t="str">
        <f>"'"&amp;IF(No.5＿契約者【データ】!R356="郵送","郵送",IF(No.5＿契約者【データ】!R356="","","出席"))&amp;"'"</f>
        <v>''</v>
      </c>
      <c r="G360" s="75" t="str">
        <f>"'"&amp;IF(No.5＿契約者【データ】!R356="","",IF(No.5＿契約者【データ】!R356="郵送","",TEXT(No.5＿契約者【データ】!R356,"yyyy/mm/dd")))&amp;"'"</f>
        <v>''</v>
      </c>
      <c r="H360" s="75" t="str">
        <f>"'"&amp;IF(No.5＿契約者【データ】!S356="","",TEXT(No.5＿契約者【データ】!S356,"hh:mm"))&amp;"'"</f>
        <v>''</v>
      </c>
      <c r="I360" s="82" t="s">
        <v>494</v>
      </c>
      <c r="J360" s="82" t="s">
        <v>494</v>
      </c>
      <c r="K360" s="82" t="s">
        <v>494</v>
      </c>
      <c r="L360" s="82" t="s">
        <v>494</v>
      </c>
      <c r="M360" s="82" t="s">
        <v>494</v>
      </c>
      <c r="N360" s="82" t="s">
        <v>494</v>
      </c>
      <c r="O360" s="82" t="s">
        <v>494</v>
      </c>
      <c r="P360" s="82" t="s">
        <v>494</v>
      </c>
      <c r="Q360" s="82" t="s">
        <v>494</v>
      </c>
      <c r="R360" s="75" t="s">
        <v>497</v>
      </c>
      <c r="S360" s="42" t="s">
        <v>448</v>
      </c>
      <c r="T360" s="75" t="s">
        <v>497</v>
      </c>
      <c r="U360" s="74" t="s">
        <v>497</v>
      </c>
      <c r="V360" s="49" t="str">
        <f t="shared" si="27"/>
        <v>'COMMON'</v>
      </c>
      <c r="W360" s="69" t="s">
        <v>449</v>
      </c>
      <c r="X360" s="49" t="str">
        <f t="shared" si="28"/>
        <v>'COMMON'</v>
      </c>
      <c r="Y360" s="49" t="str">
        <f t="shared" si="28"/>
        <v>'COMMON'</v>
      </c>
      <c r="Z360" s="69" t="s">
        <v>449</v>
      </c>
      <c r="AA360" s="49" t="str">
        <f t="shared" si="29"/>
        <v>'COMMON'</v>
      </c>
      <c r="AB360" s="67"/>
      <c r="AD360" s="70" t="str">
        <f t="shared" si="30"/>
        <v/>
      </c>
      <c r="AE360" s="67"/>
      <c r="AF360" s="67"/>
      <c r="AG360" s="67"/>
    </row>
    <row r="361" spans="1:33" ht="18" customHeight="1">
      <c r="A361" s="67"/>
      <c r="B361" s="49">
        <f t="shared" si="26"/>
        <v>355</v>
      </c>
      <c r="C361" s="73" t="str">
        <f>"'"&amp;プロジェクトデータ!$C$4&amp;"'"</f>
        <v>'80001'</v>
      </c>
      <c r="D361" s="80" t="s">
        <v>491</v>
      </c>
      <c r="E361" s="42" t="str">
        <f>"'"&amp;No.5＿契約者【データ】!E357&amp;"'"</f>
        <v>''</v>
      </c>
      <c r="F361" s="81" t="str">
        <f>"'"&amp;IF(No.5＿契約者【データ】!R357="郵送","郵送",IF(No.5＿契約者【データ】!R357="","","出席"))&amp;"'"</f>
        <v>''</v>
      </c>
      <c r="G361" s="75" t="str">
        <f>"'"&amp;IF(No.5＿契約者【データ】!R357="","",IF(No.5＿契約者【データ】!R357="郵送","",TEXT(No.5＿契約者【データ】!R357,"yyyy/mm/dd")))&amp;"'"</f>
        <v>''</v>
      </c>
      <c r="H361" s="75" t="str">
        <f>"'"&amp;IF(No.5＿契約者【データ】!S357="","",TEXT(No.5＿契約者【データ】!S357,"hh:mm"))&amp;"'"</f>
        <v>''</v>
      </c>
      <c r="I361" s="82" t="s">
        <v>494</v>
      </c>
      <c r="J361" s="82" t="s">
        <v>494</v>
      </c>
      <c r="K361" s="82" t="s">
        <v>494</v>
      </c>
      <c r="L361" s="82" t="s">
        <v>494</v>
      </c>
      <c r="M361" s="82" t="s">
        <v>494</v>
      </c>
      <c r="N361" s="82" t="s">
        <v>494</v>
      </c>
      <c r="O361" s="82" t="s">
        <v>494</v>
      </c>
      <c r="P361" s="82" t="s">
        <v>494</v>
      </c>
      <c r="Q361" s="82" t="s">
        <v>494</v>
      </c>
      <c r="R361" s="75" t="s">
        <v>497</v>
      </c>
      <c r="S361" s="42" t="s">
        <v>448</v>
      </c>
      <c r="T361" s="75" t="s">
        <v>497</v>
      </c>
      <c r="U361" s="74" t="s">
        <v>497</v>
      </c>
      <c r="V361" s="49" t="str">
        <f t="shared" si="27"/>
        <v>'COMMON'</v>
      </c>
      <c r="W361" s="69" t="s">
        <v>449</v>
      </c>
      <c r="X361" s="49" t="str">
        <f t="shared" si="28"/>
        <v>'COMMON'</v>
      </c>
      <c r="Y361" s="49" t="str">
        <f t="shared" si="28"/>
        <v>'COMMON'</v>
      </c>
      <c r="Z361" s="69" t="s">
        <v>449</v>
      </c>
      <c r="AA361" s="49" t="str">
        <f t="shared" si="29"/>
        <v>'COMMON'</v>
      </c>
      <c r="AB361" s="67"/>
      <c r="AD361" s="70" t="str">
        <f t="shared" si="30"/>
        <v/>
      </c>
      <c r="AE361" s="67"/>
      <c r="AF361" s="67"/>
      <c r="AG361" s="67"/>
    </row>
    <row r="362" spans="1:33" ht="18" customHeight="1">
      <c r="A362" s="67"/>
      <c r="B362" s="49">
        <f t="shared" si="26"/>
        <v>356</v>
      </c>
      <c r="C362" s="73" t="str">
        <f>"'"&amp;プロジェクトデータ!$C$4&amp;"'"</f>
        <v>'80001'</v>
      </c>
      <c r="D362" s="80" t="s">
        <v>491</v>
      </c>
      <c r="E362" s="42" t="str">
        <f>"'"&amp;No.5＿契約者【データ】!E358&amp;"'"</f>
        <v>''</v>
      </c>
      <c r="F362" s="81" t="str">
        <f>"'"&amp;IF(No.5＿契約者【データ】!R358="郵送","郵送",IF(No.5＿契約者【データ】!R358="","","出席"))&amp;"'"</f>
        <v>''</v>
      </c>
      <c r="G362" s="75" t="str">
        <f>"'"&amp;IF(No.5＿契約者【データ】!R358="","",IF(No.5＿契約者【データ】!R358="郵送","",TEXT(No.5＿契約者【データ】!R358,"yyyy/mm/dd")))&amp;"'"</f>
        <v>''</v>
      </c>
      <c r="H362" s="75" t="str">
        <f>"'"&amp;IF(No.5＿契約者【データ】!S358="","",TEXT(No.5＿契約者【データ】!S358,"hh:mm"))&amp;"'"</f>
        <v>''</v>
      </c>
      <c r="I362" s="82" t="s">
        <v>494</v>
      </c>
      <c r="J362" s="82" t="s">
        <v>494</v>
      </c>
      <c r="K362" s="82" t="s">
        <v>494</v>
      </c>
      <c r="L362" s="82" t="s">
        <v>494</v>
      </c>
      <c r="M362" s="82" t="s">
        <v>494</v>
      </c>
      <c r="N362" s="82" t="s">
        <v>494</v>
      </c>
      <c r="O362" s="82" t="s">
        <v>494</v>
      </c>
      <c r="P362" s="82" t="s">
        <v>494</v>
      </c>
      <c r="Q362" s="82" t="s">
        <v>494</v>
      </c>
      <c r="R362" s="75" t="s">
        <v>497</v>
      </c>
      <c r="S362" s="42" t="s">
        <v>448</v>
      </c>
      <c r="T362" s="75" t="s">
        <v>497</v>
      </c>
      <c r="U362" s="74" t="s">
        <v>497</v>
      </c>
      <c r="V362" s="49" t="str">
        <f t="shared" si="27"/>
        <v>'COMMON'</v>
      </c>
      <c r="W362" s="69" t="s">
        <v>449</v>
      </c>
      <c r="X362" s="49" t="str">
        <f t="shared" si="28"/>
        <v>'COMMON'</v>
      </c>
      <c r="Y362" s="49" t="str">
        <f t="shared" si="28"/>
        <v>'COMMON'</v>
      </c>
      <c r="Z362" s="69" t="s">
        <v>449</v>
      </c>
      <c r="AA362" s="49" t="str">
        <f t="shared" si="29"/>
        <v>'COMMON'</v>
      </c>
      <c r="AB362" s="67"/>
      <c r="AD362" s="70" t="str">
        <f t="shared" si="30"/>
        <v/>
      </c>
      <c r="AE362" s="67"/>
      <c r="AF362" s="67"/>
      <c r="AG362" s="67"/>
    </row>
    <row r="363" spans="1:33" ht="18" customHeight="1">
      <c r="A363" s="67"/>
      <c r="B363" s="49">
        <f t="shared" si="26"/>
        <v>357</v>
      </c>
      <c r="C363" s="73" t="str">
        <f>"'"&amp;プロジェクトデータ!$C$4&amp;"'"</f>
        <v>'80001'</v>
      </c>
      <c r="D363" s="80" t="s">
        <v>491</v>
      </c>
      <c r="E363" s="42" t="str">
        <f>"'"&amp;No.5＿契約者【データ】!E359&amp;"'"</f>
        <v>''</v>
      </c>
      <c r="F363" s="81" t="str">
        <f>"'"&amp;IF(No.5＿契約者【データ】!R359="郵送","郵送",IF(No.5＿契約者【データ】!R359="","","出席"))&amp;"'"</f>
        <v>''</v>
      </c>
      <c r="G363" s="75" t="str">
        <f>"'"&amp;IF(No.5＿契約者【データ】!R359="","",IF(No.5＿契約者【データ】!R359="郵送","",TEXT(No.5＿契約者【データ】!R359,"yyyy/mm/dd")))&amp;"'"</f>
        <v>''</v>
      </c>
      <c r="H363" s="75" t="str">
        <f>"'"&amp;IF(No.5＿契約者【データ】!S359="","",TEXT(No.5＿契約者【データ】!S359,"hh:mm"))&amp;"'"</f>
        <v>''</v>
      </c>
      <c r="I363" s="82" t="s">
        <v>494</v>
      </c>
      <c r="J363" s="82" t="s">
        <v>494</v>
      </c>
      <c r="K363" s="82" t="s">
        <v>494</v>
      </c>
      <c r="L363" s="82" t="s">
        <v>494</v>
      </c>
      <c r="M363" s="82" t="s">
        <v>494</v>
      </c>
      <c r="N363" s="82" t="s">
        <v>494</v>
      </c>
      <c r="O363" s="82" t="s">
        <v>494</v>
      </c>
      <c r="P363" s="82" t="s">
        <v>494</v>
      </c>
      <c r="Q363" s="82" t="s">
        <v>494</v>
      </c>
      <c r="R363" s="75" t="s">
        <v>497</v>
      </c>
      <c r="S363" s="42" t="s">
        <v>448</v>
      </c>
      <c r="T363" s="75" t="s">
        <v>497</v>
      </c>
      <c r="U363" s="74" t="s">
        <v>497</v>
      </c>
      <c r="V363" s="49" t="str">
        <f t="shared" si="27"/>
        <v>'COMMON'</v>
      </c>
      <c r="W363" s="69" t="s">
        <v>449</v>
      </c>
      <c r="X363" s="49" t="str">
        <f t="shared" si="28"/>
        <v>'COMMON'</v>
      </c>
      <c r="Y363" s="49" t="str">
        <f t="shared" si="28"/>
        <v>'COMMON'</v>
      </c>
      <c r="Z363" s="69" t="s">
        <v>449</v>
      </c>
      <c r="AA363" s="49" t="str">
        <f t="shared" si="29"/>
        <v>'COMMON'</v>
      </c>
      <c r="AB363" s="67"/>
      <c r="AD363" s="70" t="str">
        <f t="shared" si="30"/>
        <v/>
      </c>
      <c r="AE363" s="67"/>
      <c r="AF363" s="67"/>
      <c r="AG363" s="67"/>
    </row>
    <row r="364" spans="1:33" ht="18" customHeight="1">
      <c r="A364" s="67"/>
      <c r="B364" s="49">
        <f t="shared" si="26"/>
        <v>358</v>
      </c>
      <c r="C364" s="73" t="str">
        <f>"'"&amp;プロジェクトデータ!$C$4&amp;"'"</f>
        <v>'80001'</v>
      </c>
      <c r="D364" s="80" t="s">
        <v>491</v>
      </c>
      <c r="E364" s="42" t="str">
        <f>"'"&amp;No.5＿契約者【データ】!E360&amp;"'"</f>
        <v>''</v>
      </c>
      <c r="F364" s="81" t="str">
        <f>"'"&amp;IF(No.5＿契約者【データ】!R360="郵送","郵送",IF(No.5＿契約者【データ】!R360="","","出席"))&amp;"'"</f>
        <v>''</v>
      </c>
      <c r="G364" s="75" t="str">
        <f>"'"&amp;IF(No.5＿契約者【データ】!R360="","",IF(No.5＿契約者【データ】!R360="郵送","",TEXT(No.5＿契約者【データ】!R360,"yyyy/mm/dd")))&amp;"'"</f>
        <v>''</v>
      </c>
      <c r="H364" s="75" t="str">
        <f>"'"&amp;IF(No.5＿契約者【データ】!S360="","",TEXT(No.5＿契約者【データ】!S360,"hh:mm"))&amp;"'"</f>
        <v>''</v>
      </c>
      <c r="I364" s="82" t="s">
        <v>494</v>
      </c>
      <c r="J364" s="82" t="s">
        <v>494</v>
      </c>
      <c r="K364" s="82" t="s">
        <v>494</v>
      </c>
      <c r="L364" s="82" t="s">
        <v>494</v>
      </c>
      <c r="M364" s="82" t="s">
        <v>494</v>
      </c>
      <c r="N364" s="82" t="s">
        <v>494</v>
      </c>
      <c r="O364" s="82" t="s">
        <v>494</v>
      </c>
      <c r="P364" s="82" t="s">
        <v>494</v>
      </c>
      <c r="Q364" s="82" t="s">
        <v>494</v>
      </c>
      <c r="R364" s="75" t="s">
        <v>497</v>
      </c>
      <c r="S364" s="42" t="s">
        <v>448</v>
      </c>
      <c r="T364" s="75" t="s">
        <v>497</v>
      </c>
      <c r="U364" s="74" t="s">
        <v>497</v>
      </c>
      <c r="V364" s="49" t="str">
        <f t="shared" si="27"/>
        <v>'COMMON'</v>
      </c>
      <c r="W364" s="69" t="s">
        <v>449</v>
      </c>
      <c r="X364" s="49" t="str">
        <f t="shared" si="28"/>
        <v>'COMMON'</v>
      </c>
      <c r="Y364" s="49" t="str">
        <f t="shared" si="28"/>
        <v>'COMMON'</v>
      </c>
      <c r="Z364" s="69" t="s">
        <v>449</v>
      </c>
      <c r="AA364" s="49" t="str">
        <f t="shared" si="29"/>
        <v>'COMMON'</v>
      </c>
      <c r="AB364" s="67"/>
      <c r="AD364" s="70" t="str">
        <f t="shared" si="30"/>
        <v/>
      </c>
      <c r="AE364" s="67"/>
      <c r="AF364" s="67"/>
      <c r="AG364" s="67"/>
    </row>
    <row r="365" spans="1:33" ht="18" customHeight="1">
      <c r="A365" s="67"/>
      <c r="B365" s="49">
        <f t="shared" si="26"/>
        <v>359</v>
      </c>
      <c r="C365" s="73" t="str">
        <f>"'"&amp;プロジェクトデータ!$C$4&amp;"'"</f>
        <v>'80001'</v>
      </c>
      <c r="D365" s="80" t="s">
        <v>491</v>
      </c>
      <c r="E365" s="42" t="str">
        <f>"'"&amp;No.5＿契約者【データ】!E361&amp;"'"</f>
        <v>''</v>
      </c>
      <c r="F365" s="81" t="str">
        <f>"'"&amp;IF(No.5＿契約者【データ】!R361="郵送","郵送",IF(No.5＿契約者【データ】!R361="","","出席"))&amp;"'"</f>
        <v>''</v>
      </c>
      <c r="G365" s="75" t="str">
        <f>"'"&amp;IF(No.5＿契約者【データ】!R361="","",IF(No.5＿契約者【データ】!R361="郵送","",TEXT(No.5＿契約者【データ】!R361,"yyyy/mm/dd")))&amp;"'"</f>
        <v>''</v>
      </c>
      <c r="H365" s="75" t="str">
        <f>"'"&amp;IF(No.5＿契約者【データ】!S361="","",TEXT(No.5＿契約者【データ】!S361,"hh:mm"))&amp;"'"</f>
        <v>''</v>
      </c>
      <c r="I365" s="82" t="s">
        <v>494</v>
      </c>
      <c r="J365" s="82" t="s">
        <v>494</v>
      </c>
      <c r="K365" s="82" t="s">
        <v>494</v>
      </c>
      <c r="L365" s="82" t="s">
        <v>494</v>
      </c>
      <c r="M365" s="82" t="s">
        <v>494</v>
      </c>
      <c r="N365" s="82" t="s">
        <v>494</v>
      </c>
      <c r="O365" s="82" t="s">
        <v>494</v>
      </c>
      <c r="P365" s="82" t="s">
        <v>494</v>
      </c>
      <c r="Q365" s="82" t="s">
        <v>494</v>
      </c>
      <c r="R365" s="75" t="s">
        <v>497</v>
      </c>
      <c r="S365" s="42" t="s">
        <v>448</v>
      </c>
      <c r="T365" s="75" t="s">
        <v>497</v>
      </c>
      <c r="U365" s="74" t="s">
        <v>497</v>
      </c>
      <c r="V365" s="49" t="str">
        <f t="shared" si="27"/>
        <v>'COMMON'</v>
      </c>
      <c r="W365" s="69" t="s">
        <v>449</v>
      </c>
      <c r="X365" s="49" t="str">
        <f t="shared" si="28"/>
        <v>'COMMON'</v>
      </c>
      <c r="Y365" s="49" t="str">
        <f t="shared" si="28"/>
        <v>'COMMON'</v>
      </c>
      <c r="Z365" s="69" t="s">
        <v>449</v>
      </c>
      <c r="AA365" s="49" t="str">
        <f t="shared" si="29"/>
        <v>'COMMON'</v>
      </c>
      <c r="AB365" s="67"/>
      <c r="AD365" s="70" t="str">
        <f t="shared" si="30"/>
        <v/>
      </c>
      <c r="AE365" s="67"/>
      <c r="AF365" s="67"/>
      <c r="AG365" s="67"/>
    </row>
    <row r="366" spans="1:33" ht="18" customHeight="1">
      <c r="A366" s="67"/>
      <c r="B366" s="49">
        <f t="shared" si="26"/>
        <v>360</v>
      </c>
      <c r="C366" s="73" t="str">
        <f>"'"&amp;プロジェクトデータ!$C$4&amp;"'"</f>
        <v>'80001'</v>
      </c>
      <c r="D366" s="80" t="s">
        <v>491</v>
      </c>
      <c r="E366" s="42" t="str">
        <f>"'"&amp;No.5＿契約者【データ】!E362&amp;"'"</f>
        <v>''</v>
      </c>
      <c r="F366" s="81" t="str">
        <f>"'"&amp;IF(No.5＿契約者【データ】!R362="郵送","郵送",IF(No.5＿契約者【データ】!R362="","","出席"))&amp;"'"</f>
        <v>''</v>
      </c>
      <c r="G366" s="75" t="str">
        <f>"'"&amp;IF(No.5＿契約者【データ】!R362="","",IF(No.5＿契約者【データ】!R362="郵送","",TEXT(No.5＿契約者【データ】!R362,"yyyy/mm/dd")))&amp;"'"</f>
        <v>''</v>
      </c>
      <c r="H366" s="75" t="str">
        <f>"'"&amp;IF(No.5＿契約者【データ】!S362="","",TEXT(No.5＿契約者【データ】!S362,"hh:mm"))&amp;"'"</f>
        <v>''</v>
      </c>
      <c r="I366" s="82" t="s">
        <v>494</v>
      </c>
      <c r="J366" s="82" t="s">
        <v>494</v>
      </c>
      <c r="K366" s="82" t="s">
        <v>494</v>
      </c>
      <c r="L366" s="82" t="s">
        <v>494</v>
      </c>
      <c r="M366" s="82" t="s">
        <v>494</v>
      </c>
      <c r="N366" s="82" t="s">
        <v>494</v>
      </c>
      <c r="O366" s="82" t="s">
        <v>494</v>
      </c>
      <c r="P366" s="82" t="s">
        <v>494</v>
      </c>
      <c r="Q366" s="82" t="s">
        <v>494</v>
      </c>
      <c r="R366" s="75" t="s">
        <v>497</v>
      </c>
      <c r="S366" s="42" t="s">
        <v>448</v>
      </c>
      <c r="T366" s="75" t="s">
        <v>497</v>
      </c>
      <c r="U366" s="74" t="s">
        <v>497</v>
      </c>
      <c r="V366" s="49" t="str">
        <f t="shared" si="27"/>
        <v>'COMMON'</v>
      </c>
      <c r="W366" s="69" t="s">
        <v>449</v>
      </c>
      <c r="X366" s="49" t="str">
        <f t="shared" si="28"/>
        <v>'COMMON'</v>
      </c>
      <c r="Y366" s="49" t="str">
        <f t="shared" si="28"/>
        <v>'COMMON'</v>
      </c>
      <c r="Z366" s="69" t="s">
        <v>449</v>
      </c>
      <c r="AA366" s="49" t="str">
        <f t="shared" si="29"/>
        <v>'COMMON'</v>
      </c>
      <c r="AB366" s="67"/>
      <c r="AD366" s="70" t="str">
        <f t="shared" si="30"/>
        <v/>
      </c>
      <c r="AE366" s="67"/>
      <c r="AF366" s="67"/>
      <c r="AG366" s="67"/>
    </row>
    <row r="367" spans="1:33" ht="18" customHeight="1">
      <c r="A367" s="67"/>
      <c r="B367" s="49">
        <f t="shared" si="26"/>
        <v>361</v>
      </c>
      <c r="C367" s="73" t="str">
        <f>"'"&amp;プロジェクトデータ!$C$4&amp;"'"</f>
        <v>'80001'</v>
      </c>
      <c r="D367" s="80" t="s">
        <v>491</v>
      </c>
      <c r="E367" s="42" t="str">
        <f>"'"&amp;No.5＿契約者【データ】!E363&amp;"'"</f>
        <v>''</v>
      </c>
      <c r="F367" s="81" t="str">
        <f>"'"&amp;IF(No.5＿契約者【データ】!R363="郵送","郵送",IF(No.5＿契約者【データ】!R363="","","出席"))&amp;"'"</f>
        <v>''</v>
      </c>
      <c r="G367" s="75" t="str">
        <f>"'"&amp;IF(No.5＿契約者【データ】!R363="","",IF(No.5＿契約者【データ】!R363="郵送","",TEXT(No.5＿契約者【データ】!R363,"yyyy/mm/dd")))&amp;"'"</f>
        <v>''</v>
      </c>
      <c r="H367" s="75" t="str">
        <f>"'"&amp;IF(No.5＿契約者【データ】!S363="","",TEXT(No.5＿契約者【データ】!S363,"hh:mm"))&amp;"'"</f>
        <v>''</v>
      </c>
      <c r="I367" s="82" t="s">
        <v>494</v>
      </c>
      <c r="J367" s="82" t="s">
        <v>494</v>
      </c>
      <c r="K367" s="82" t="s">
        <v>494</v>
      </c>
      <c r="L367" s="82" t="s">
        <v>494</v>
      </c>
      <c r="M367" s="82" t="s">
        <v>494</v>
      </c>
      <c r="N367" s="82" t="s">
        <v>494</v>
      </c>
      <c r="O367" s="82" t="s">
        <v>494</v>
      </c>
      <c r="P367" s="82" t="s">
        <v>494</v>
      </c>
      <c r="Q367" s="82" t="s">
        <v>494</v>
      </c>
      <c r="R367" s="75" t="s">
        <v>497</v>
      </c>
      <c r="S367" s="42" t="s">
        <v>448</v>
      </c>
      <c r="T367" s="75" t="s">
        <v>497</v>
      </c>
      <c r="U367" s="74" t="s">
        <v>497</v>
      </c>
      <c r="V367" s="49" t="str">
        <f t="shared" si="27"/>
        <v>'COMMON'</v>
      </c>
      <c r="W367" s="69" t="s">
        <v>449</v>
      </c>
      <c r="X367" s="49" t="str">
        <f t="shared" si="28"/>
        <v>'COMMON'</v>
      </c>
      <c r="Y367" s="49" t="str">
        <f t="shared" si="28"/>
        <v>'COMMON'</v>
      </c>
      <c r="Z367" s="69" t="s">
        <v>449</v>
      </c>
      <c r="AA367" s="49" t="str">
        <f t="shared" si="29"/>
        <v>'COMMON'</v>
      </c>
      <c r="AB367" s="67"/>
      <c r="AD367" s="70" t="str">
        <f t="shared" si="30"/>
        <v/>
      </c>
      <c r="AE367" s="67"/>
      <c r="AF367" s="67"/>
      <c r="AG367" s="67"/>
    </row>
    <row r="368" spans="1:33" ht="18" customHeight="1">
      <c r="A368" s="67"/>
      <c r="B368" s="49">
        <f t="shared" si="26"/>
        <v>362</v>
      </c>
      <c r="C368" s="73" t="str">
        <f>"'"&amp;プロジェクトデータ!$C$4&amp;"'"</f>
        <v>'80001'</v>
      </c>
      <c r="D368" s="80" t="s">
        <v>491</v>
      </c>
      <c r="E368" s="42" t="str">
        <f>"'"&amp;No.5＿契約者【データ】!E364&amp;"'"</f>
        <v>''</v>
      </c>
      <c r="F368" s="81" t="str">
        <f>"'"&amp;IF(No.5＿契約者【データ】!R364="郵送","郵送",IF(No.5＿契約者【データ】!R364="","","出席"))&amp;"'"</f>
        <v>''</v>
      </c>
      <c r="G368" s="75" t="str">
        <f>"'"&amp;IF(No.5＿契約者【データ】!R364="","",IF(No.5＿契約者【データ】!R364="郵送","",TEXT(No.5＿契約者【データ】!R364,"yyyy/mm/dd")))&amp;"'"</f>
        <v>''</v>
      </c>
      <c r="H368" s="75" t="str">
        <f>"'"&amp;IF(No.5＿契約者【データ】!S364="","",TEXT(No.5＿契約者【データ】!S364,"hh:mm"))&amp;"'"</f>
        <v>''</v>
      </c>
      <c r="I368" s="82" t="s">
        <v>494</v>
      </c>
      <c r="J368" s="82" t="s">
        <v>494</v>
      </c>
      <c r="K368" s="82" t="s">
        <v>494</v>
      </c>
      <c r="L368" s="82" t="s">
        <v>494</v>
      </c>
      <c r="M368" s="82" t="s">
        <v>494</v>
      </c>
      <c r="N368" s="82" t="s">
        <v>494</v>
      </c>
      <c r="O368" s="82" t="s">
        <v>494</v>
      </c>
      <c r="P368" s="82" t="s">
        <v>494</v>
      </c>
      <c r="Q368" s="82" t="s">
        <v>494</v>
      </c>
      <c r="R368" s="75" t="s">
        <v>497</v>
      </c>
      <c r="S368" s="42" t="s">
        <v>448</v>
      </c>
      <c r="T368" s="75" t="s">
        <v>497</v>
      </c>
      <c r="U368" s="74" t="s">
        <v>497</v>
      </c>
      <c r="V368" s="49" t="str">
        <f t="shared" si="27"/>
        <v>'COMMON'</v>
      </c>
      <c r="W368" s="69" t="s">
        <v>449</v>
      </c>
      <c r="X368" s="49" t="str">
        <f t="shared" si="28"/>
        <v>'COMMON'</v>
      </c>
      <c r="Y368" s="49" t="str">
        <f t="shared" si="28"/>
        <v>'COMMON'</v>
      </c>
      <c r="Z368" s="69" t="s">
        <v>449</v>
      </c>
      <c r="AA368" s="49" t="str">
        <f t="shared" si="29"/>
        <v>'COMMON'</v>
      </c>
      <c r="AB368" s="67"/>
      <c r="AD368" s="70" t="str">
        <f t="shared" si="30"/>
        <v/>
      </c>
      <c r="AE368" s="67"/>
      <c r="AF368" s="67"/>
      <c r="AG368" s="67"/>
    </row>
    <row r="369" spans="1:33" ht="18" customHeight="1">
      <c r="A369" s="67"/>
      <c r="B369" s="49">
        <f t="shared" si="26"/>
        <v>363</v>
      </c>
      <c r="C369" s="73" t="str">
        <f>"'"&amp;プロジェクトデータ!$C$4&amp;"'"</f>
        <v>'80001'</v>
      </c>
      <c r="D369" s="80" t="s">
        <v>491</v>
      </c>
      <c r="E369" s="42" t="str">
        <f>"'"&amp;No.5＿契約者【データ】!E365&amp;"'"</f>
        <v>''</v>
      </c>
      <c r="F369" s="81" t="str">
        <f>"'"&amp;IF(No.5＿契約者【データ】!R365="郵送","郵送",IF(No.5＿契約者【データ】!R365="","","出席"))&amp;"'"</f>
        <v>''</v>
      </c>
      <c r="G369" s="75" t="str">
        <f>"'"&amp;IF(No.5＿契約者【データ】!R365="","",IF(No.5＿契約者【データ】!R365="郵送","",TEXT(No.5＿契約者【データ】!R365,"yyyy/mm/dd")))&amp;"'"</f>
        <v>''</v>
      </c>
      <c r="H369" s="75" t="str">
        <f>"'"&amp;IF(No.5＿契約者【データ】!S365="","",TEXT(No.5＿契約者【データ】!S365,"hh:mm"))&amp;"'"</f>
        <v>''</v>
      </c>
      <c r="I369" s="82" t="s">
        <v>494</v>
      </c>
      <c r="J369" s="82" t="s">
        <v>494</v>
      </c>
      <c r="K369" s="82" t="s">
        <v>494</v>
      </c>
      <c r="L369" s="82" t="s">
        <v>494</v>
      </c>
      <c r="M369" s="82" t="s">
        <v>494</v>
      </c>
      <c r="N369" s="82" t="s">
        <v>494</v>
      </c>
      <c r="O369" s="82" t="s">
        <v>494</v>
      </c>
      <c r="P369" s="82" t="s">
        <v>494</v>
      </c>
      <c r="Q369" s="82" t="s">
        <v>494</v>
      </c>
      <c r="R369" s="75" t="s">
        <v>497</v>
      </c>
      <c r="S369" s="42" t="s">
        <v>448</v>
      </c>
      <c r="T369" s="75" t="s">
        <v>497</v>
      </c>
      <c r="U369" s="74" t="s">
        <v>497</v>
      </c>
      <c r="V369" s="49" t="str">
        <f t="shared" si="27"/>
        <v>'COMMON'</v>
      </c>
      <c r="W369" s="69" t="s">
        <v>449</v>
      </c>
      <c r="X369" s="49" t="str">
        <f t="shared" si="28"/>
        <v>'COMMON'</v>
      </c>
      <c r="Y369" s="49" t="str">
        <f t="shared" si="28"/>
        <v>'COMMON'</v>
      </c>
      <c r="Z369" s="69" t="s">
        <v>449</v>
      </c>
      <c r="AA369" s="49" t="str">
        <f t="shared" si="29"/>
        <v>'COMMON'</v>
      </c>
      <c r="AB369" s="67"/>
      <c r="AD369" s="70" t="str">
        <f t="shared" si="30"/>
        <v/>
      </c>
      <c r="AE369" s="67"/>
      <c r="AF369" s="67"/>
      <c r="AG369" s="67"/>
    </row>
    <row r="370" spans="1:33" ht="18" customHeight="1">
      <c r="A370" s="67"/>
      <c r="B370" s="49">
        <f t="shared" si="26"/>
        <v>364</v>
      </c>
      <c r="C370" s="73" t="str">
        <f>"'"&amp;プロジェクトデータ!$C$4&amp;"'"</f>
        <v>'80001'</v>
      </c>
      <c r="D370" s="80" t="s">
        <v>491</v>
      </c>
      <c r="E370" s="42" t="str">
        <f>"'"&amp;No.5＿契約者【データ】!E366&amp;"'"</f>
        <v>''</v>
      </c>
      <c r="F370" s="81" t="str">
        <f>"'"&amp;IF(No.5＿契約者【データ】!R366="郵送","郵送",IF(No.5＿契約者【データ】!R366="","","出席"))&amp;"'"</f>
        <v>''</v>
      </c>
      <c r="G370" s="75" t="str">
        <f>"'"&amp;IF(No.5＿契約者【データ】!R366="","",IF(No.5＿契約者【データ】!R366="郵送","",TEXT(No.5＿契約者【データ】!R366,"yyyy/mm/dd")))&amp;"'"</f>
        <v>''</v>
      </c>
      <c r="H370" s="75" t="str">
        <f>"'"&amp;IF(No.5＿契約者【データ】!S366="","",TEXT(No.5＿契約者【データ】!S366,"hh:mm"))&amp;"'"</f>
        <v>''</v>
      </c>
      <c r="I370" s="82" t="s">
        <v>494</v>
      </c>
      <c r="J370" s="82" t="s">
        <v>494</v>
      </c>
      <c r="K370" s="82" t="s">
        <v>494</v>
      </c>
      <c r="L370" s="82" t="s">
        <v>494</v>
      </c>
      <c r="M370" s="82" t="s">
        <v>494</v>
      </c>
      <c r="N370" s="82" t="s">
        <v>494</v>
      </c>
      <c r="O370" s="82" t="s">
        <v>494</v>
      </c>
      <c r="P370" s="82" t="s">
        <v>494</v>
      </c>
      <c r="Q370" s="82" t="s">
        <v>494</v>
      </c>
      <c r="R370" s="75" t="s">
        <v>497</v>
      </c>
      <c r="S370" s="42" t="s">
        <v>448</v>
      </c>
      <c r="T370" s="75" t="s">
        <v>497</v>
      </c>
      <c r="U370" s="74" t="s">
        <v>497</v>
      </c>
      <c r="V370" s="49" t="str">
        <f t="shared" si="27"/>
        <v>'COMMON'</v>
      </c>
      <c r="W370" s="69" t="s">
        <v>449</v>
      </c>
      <c r="X370" s="49" t="str">
        <f t="shared" si="28"/>
        <v>'COMMON'</v>
      </c>
      <c r="Y370" s="49" t="str">
        <f t="shared" si="28"/>
        <v>'COMMON'</v>
      </c>
      <c r="Z370" s="69" t="s">
        <v>449</v>
      </c>
      <c r="AA370" s="49" t="str">
        <f t="shared" si="29"/>
        <v>'COMMON'</v>
      </c>
      <c r="AB370" s="67"/>
      <c r="AD370" s="70" t="str">
        <f t="shared" si="30"/>
        <v/>
      </c>
      <c r="AE370" s="67"/>
      <c r="AF370" s="67"/>
      <c r="AG370" s="67"/>
    </row>
    <row r="371" spans="1:33" ht="18" customHeight="1">
      <c r="A371" s="67"/>
      <c r="B371" s="49">
        <f t="shared" si="26"/>
        <v>365</v>
      </c>
      <c r="C371" s="73" t="str">
        <f>"'"&amp;プロジェクトデータ!$C$4&amp;"'"</f>
        <v>'80001'</v>
      </c>
      <c r="D371" s="80" t="s">
        <v>491</v>
      </c>
      <c r="E371" s="42" t="str">
        <f>"'"&amp;No.5＿契約者【データ】!E367&amp;"'"</f>
        <v>''</v>
      </c>
      <c r="F371" s="81" t="str">
        <f>"'"&amp;IF(No.5＿契約者【データ】!R367="郵送","郵送",IF(No.5＿契約者【データ】!R367="","","出席"))&amp;"'"</f>
        <v>''</v>
      </c>
      <c r="G371" s="75" t="str">
        <f>"'"&amp;IF(No.5＿契約者【データ】!R367="","",IF(No.5＿契約者【データ】!R367="郵送","",TEXT(No.5＿契約者【データ】!R367,"yyyy/mm/dd")))&amp;"'"</f>
        <v>''</v>
      </c>
      <c r="H371" s="75" t="str">
        <f>"'"&amp;IF(No.5＿契約者【データ】!S367="","",TEXT(No.5＿契約者【データ】!S367,"hh:mm"))&amp;"'"</f>
        <v>''</v>
      </c>
      <c r="I371" s="82" t="s">
        <v>494</v>
      </c>
      <c r="J371" s="82" t="s">
        <v>494</v>
      </c>
      <c r="K371" s="82" t="s">
        <v>494</v>
      </c>
      <c r="L371" s="82" t="s">
        <v>494</v>
      </c>
      <c r="M371" s="82" t="s">
        <v>494</v>
      </c>
      <c r="N371" s="82" t="s">
        <v>494</v>
      </c>
      <c r="O371" s="82" t="s">
        <v>494</v>
      </c>
      <c r="P371" s="82" t="s">
        <v>494</v>
      </c>
      <c r="Q371" s="82" t="s">
        <v>494</v>
      </c>
      <c r="R371" s="75" t="s">
        <v>497</v>
      </c>
      <c r="S371" s="42" t="s">
        <v>448</v>
      </c>
      <c r="T371" s="75" t="s">
        <v>497</v>
      </c>
      <c r="U371" s="74" t="s">
        <v>497</v>
      </c>
      <c r="V371" s="49" t="str">
        <f t="shared" si="27"/>
        <v>'COMMON'</v>
      </c>
      <c r="W371" s="69" t="s">
        <v>449</v>
      </c>
      <c r="X371" s="49" t="str">
        <f t="shared" si="28"/>
        <v>'COMMON'</v>
      </c>
      <c r="Y371" s="49" t="str">
        <f t="shared" si="28"/>
        <v>'COMMON'</v>
      </c>
      <c r="Z371" s="69" t="s">
        <v>449</v>
      </c>
      <c r="AA371" s="49" t="str">
        <f t="shared" si="29"/>
        <v>'COMMON'</v>
      </c>
      <c r="AB371" s="67"/>
      <c r="AD371" s="70" t="str">
        <f t="shared" si="30"/>
        <v/>
      </c>
      <c r="AE371" s="67"/>
      <c r="AF371" s="67"/>
      <c r="AG371" s="67"/>
    </row>
    <row r="372" spans="1:33" ht="18" customHeight="1">
      <c r="A372" s="67"/>
      <c r="B372" s="49">
        <f t="shared" si="26"/>
        <v>366</v>
      </c>
      <c r="C372" s="73" t="str">
        <f>"'"&amp;プロジェクトデータ!$C$4&amp;"'"</f>
        <v>'80001'</v>
      </c>
      <c r="D372" s="80" t="s">
        <v>491</v>
      </c>
      <c r="E372" s="42" t="str">
        <f>"'"&amp;No.5＿契約者【データ】!E368&amp;"'"</f>
        <v>''</v>
      </c>
      <c r="F372" s="81" t="str">
        <f>"'"&amp;IF(No.5＿契約者【データ】!R368="郵送","郵送",IF(No.5＿契約者【データ】!R368="","","出席"))&amp;"'"</f>
        <v>''</v>
      </c>
      <c r="G372" s="75" t="str">
        <f>"'"&amp;IF(No.5＿契約者【データ】!R368="","",IF(No.5＿契約者【データ】!R368="郵送","",TEXT(No.5＿契約者【データ】!R368,"yyyy/mm/dd")))&amp;"'"</f>
        <v>''</v>
      </c>
      <c r="H372" s="75" t="str">
        <f>"'"&amp;IF(No.5＿契約者【データ】!S368="","",TEXT(No.5＿契約者【データ】!S368,"hh:mm"))&amp;"'"</f>
        <v>''</v>
      </c>
      <c r="I372" s="82" t="s">
        <v>494</v>
      </c>
      <c r="J372" s="82" t="s">
        <v>494</v>
      </c>
      <c r="K372" s="82" t="s">
        <v>494</v>
      </c>
      <c r="L372" s="82" t="s">
        <v>494</v>
      </c>
      <c r="M372" s="82" t="s">
        <v>494</v>
      </c>
      <c r="N372" s="82" t="s">
        <v>494</v>
      </c>
      <c r="O372" s="82" t="s">
        <v>494</v>
      </c>
      <c r="P372" s="82" t="s">
        <v>494</v>
      </c>
      <c r="Q372" s="82" t="s">
        <v>494</v>
      </c>
      <c r="R372" s="75" t="s">
        <v>497</v>
      </c>
      <c r="S372" s="42" t="s">
        <v>448</v>
      </c>
      <c r="T372" s="75" t="s">
        <v>497</v>
      </c>
      <c r="U372" s="74" t="s">
        <v>497</v>
      </c>
      <c r="V372" s="49" t="str">
        <f t="shared" si="27"/>
        <v>'COMMON'</v>
      </c>
      <c r="W372" s="69" t="s">
        <v>449</v>
      </c>
      <c r="X372" s="49" t="str">
        <f t="shared" si="28"/>
        <v>'COMMON'</v>
      </c>
      <c r="Y372" s="49" t="str">
        <f t="shared" si="28"/>
        <v>'COMMON'</v>
      </c>
      <c r="Z372" s="69" t="s">
        <v>449</v>
      </c>
      <c r="AA372" s="49" t="str">
        <f t="shared" si="29"/>
        <v>'COMMON'</v>
      </c>
      <c r="AB372" s="67"/>
      <c r="AD372" s="70" t="str">
        <f t="shared" si="30"/>
        <v/>
      </c>
      <c r="AE372" s="67"/>
      <c r="AF372" s="67"/>
      <c r="AG372" s="67"/>
    </row>
    <row r="373" spans="1:33" ht="18" customHeight="1">
      <c r="A373" s="67"/>
      <c r="B373" s="49">
        <f t="shared" si="26"/>
        <v>367</v>
      </c>
      <c r="C373" s="73" t="str">
        <f>"'"&amp;プロジェクトデータ!$C$4&amp;"'"</f>
        <v>'80001'</v>
      </c>
      <c r="D373" s="80" t="s">
        <v>491</v>
      </c>
      <c r="E373" s="42" t="str">
        <f>"'"&amp;No.5＿契約者【データ】!E369&amp;"'"</f>
        <v>''</v>
      </c>
      <c r="F373" s="81" t="str">
        <f>"'"&amp;IF(No.5＿契約者【データ】!R369="郵送","郵送",IF(No.5＿契約者【データ】!R369="","","出席"))&amp;"'"</f>
        <v>''</v>
      </c>
      <c r="G373" s="75" t="str">
        <f>"'"&amp;IF(No.5＿契約者【データ】!R369="","",IF(No.5＿契約者【データ】!R369="郵送","",TEXT(No.5＿契約者【データ】!R369,"yyyy/mm/dd")))&amp;"'"</f>
        <v>''</v>
      </c>
      <c r="H373" s="75" t="str">
        <f>"'"&amp;IF(No.5＿契約者【データ】!S369="","",TEXT(No.5＿契約者【データ】!S369,"hh:mm"))&amp;"'"</f>
        <v>''</v>
      </c>
      <c r="I373" s="82" t="s">
        <v>494</v>
      </c>
      <c r="J373" s="82" t="s">
        <v>494</v>
      </c>
      <c r="K373" s="82" t="s">
        <v>494</v>
      </c>
      <c r="L373" s="82" t="s">
        <v>494</v>
      </c>
      <c r="M373" s="82" t="s">
        <v>494</v>
      </c>
      <c r="N373" s="82" t="s">
        <v>494</v>
      </c>
      <c r="O373" s="82" t="s">
        <v>494</v>
      </c>
      <c r="P373" s="82" t="s">
        <v>494</v>
      </c>
      <c r="Q373" s="82" t="s">
        <v>494</v>
      </c>
      <c r="R373" s="75" t="s">
        <v>497</v>
      </c>
      <c r="S373" s="42" t="s">
        <v>448</v>
      </c>
      <c r="T373" s="75" t="s">
        <v>497</v>
      </c>
      <c r="U373" s="74" t="s">
        <v>497</v>
      </c>
      <c r="V373" s="49" t="str">
        <f t="shared" si="27"/>
        <v>'COMMON'</v>
      </c>
      <c r="W373" s="69" t="s">
        <v>449</v>
      </c>
      <c r="X373" s="49" t="str">
        <f t="shared" si="28"/>
        <v>'COMMON'</v>
      </c>
      <c r="Y373" s="49" t="str">
        <f t="shared" si="28"/>
        <v>'COMMON'</v>
      </c>
      <c r="Z373" s="69" t="s">
        <v>449</v>
      </c>
      <c r="AA373" s="49" t="str">
        <f t="shared" si="29"/>
        <v>'COMMON'</v>
      </c>
      <c r="AB373" s="67"/>
      <c r="AD373" s="70" t="str">
        <f t="shared" si="30"/>
        <v/>
      </c>
      <c r="AE373" s="67"/>
      <c r="AF373" s="67"/>
      <c r="AG373" s="67"/>
    </row>
    <row r="374" spans="1:33" ht="18" customHeight="1">
      <c r="A374" s="67"/>
      <c r="B374" s="49">
        <f t="shared" si="26"/>
        <v>368</v>
      </c>
      <c r="C374" s="73" t="str">
        <f>"'"&amp;プロジェクトデータ!$C$4&amp;"'"</f>
        <v>'80001'</v>
      </c>
      <c r="D374" s="80" t="s">
        <v>491</v>
      </c>
      <c r="E374" s="42" t="str">
        <f>"'"&amp;No.5＿契約者【データ】!E370&amp;"'"</f>
        <v>''</v>
      </c>
      <c r="F374" s="81" t="str">
        <f>"'"&amp;IF(No.5＿契約者【データ】!R370="郵送","郵送",IF(No.5＿契約者【データ】!R370="","","出席"))&amp;"'"</f>
        <v>''</v>
      </c>
      <c r="G374" s="75" t="str">
        <f>"'"&amp;IF(No.5＿契約者【データ】!R370="","",IF(No.5＿契約者【データ】!R370="郵送","",TEXT(No.5＿契約者【データ】!R370,"yyyy/mm/dd")))&amp;"'"</f>
        <v>''</v>
      </c>
      <c r="H374" s="75" t="str">
        <f>"'"&amp;IF(No.5＿契約者【データ】!S370="","",TEXT(No.5＿契約者【データ】!S370,"hh:mm"))&amp;"'"</f>
        <v>''</v>
      </c>
      <c r="I374" s="82" t="s">
        <v>494</v>
      </c>
      <c r="J374" s="82" t="s">
        <v>494</v>
      </c>
      <c r="K374" s="82" t="s">
        <v>494</v>
      </c>
      <c r="L374" s="82" t="s">
        <v>494</v>
      </c>
      <c r="M374" s="82" t="s">
        <v>494</v>
      </c>
      <c r="N374" s="82" t="s">
        <v>494</v>
      </c>
      <c r="O374" s="82" t="s">
        <v>494</v>
      </c>
      <c r="P374" s="82" t="s">
        <v>494</v>
      </c>
      <c r="Q374" s="82" t="s">
        <v>494</v>
      </c>
      <c r="R374" s="75" t="s">
        <v>497</v>
      </c>
      <c r="S374" s="42" t="s">
        <v>448</v>
      </c>
      <c r="T374" s="75" t="s">
        <v>497</v>
      </c>
      <c r="U374" s="74" t="s">
        <v>497</v>
      </c>
      <c r="V374" s="49" t="str">
        <f t="shared" si="27"/>
        <v>'COMMON'</v>
      </c>
      <c r="W374" s="69" t="s">
        <v>449</v>
      </c>
      <c r="X374" s="49" t="str">
        <f t="shared" si="28"/>
        <v>'COMMON'</v>
      </c>
      <c r="Y374" s="49" t="str">
        <f t="shared" si="28"/>
        <v>'COMMON'</v>
      </c>
      <c r="Z374" s="69" t="s">
        <v>449</v>
      </c>
      <c r="AA374" s="49" t="str">
        <f t="shared" si="29"/>
        <v>'COMMON'</v>
      </c>
      <c r="AB374" s="67"/>
      <c r="AD374" s="70" t="str">
        <f t="shared" si="30"/>
        <v/>
      </c>
      <c r="AE374" s="67"/>
      <c r="AF374" s="67"/>
      <c r="AG374" s="67"/>
    </row>
    <row r="375" spans="1:33" ht="18" customHeight="1">
      <c r="A375" s="67"/>
      <c r="B375" s="49">
        <f t="shared" si="26"/>
        <v>369</v>
      </c>
      <c r="C375" s="73" t="str">
        <f>"'"&amp;プロジェクトデータ!$C$4&amp;"'"</f>
        <v>'80001'</v>
      </c>
      <c r="D375" s="80" t="s">
        <v>491</v>
      </c>
      <c r="E375" s="42" t="str">
        <f>"'"&amp;No.5＿契約者【データ】!E371&amp;"'"</f>
        <v>''</v>
      </c>
      <c r="F375" s="81" t="str">
        <f>"'"&amp;IF(No.5＿契約者【データ】!R371="郵送","郵送",IF(No.5＿契約者【データ】!R371="","","出席"))&amp;"'"</f>
        <v>''</v>
      </c>
      <c r="G375" s="75" t="str">
        <f>"'"&amp;IF(No.5＿契約者【データ】!R371="","",IF(No.5＿契約者【データ】!R371="郵送","",TEXT(No.5＿契約者【データ】!R371,"yyyy/mm/dd")))&amp;"'"</f>
        <v>''</v>
      </c>
      <c r="H375" s="75" t="str">
        <f>"'"&amp;IF(No.5＿契約者【データ】!S371="","",TEXT(No.5＿契約者【データ】!S371,"hh:mm"))&amp;"'"</f>
        <v>''</v>
      </c>
      <c r="I375" s="82" t="s">
        <v>494</v>
      </c>
      <c r="J375" s="82" t="s">
        <v>494</v>
      </c>
      <c r="K375" s="82" t="s">
        <v>494</v>
      </c>
      <c r="L375" s="82" t="s">
        <v>494</v>
      </c>
      <c r="M375" s="82" t="s">
        <v>494</v>
      </c>
      <c r="N375" s="82" t="s">
        <v>494</v>
      </c>
      <c r="O375" s="82" t="s">
        <v>494</v>
      </c>
      <c r="P375" s="82" t="s">
        <v>494</v>
      </c>
      <c r="Q375" s="82" t="s">
        <v>494</v>
      </c>
      <c r="R375" s="75" t="s">
        <v>497</v>
      </c>
      <c r="S375" s="42" t="s">
        <v>448</v>
      </c>
      <c r="T375" s="75" t="s">
        <v>497</v>
      </c>
      <c r="U375" s="74" t="s">
        <v>497</v>
      </c>
      <c r="V375" s="49" t="str">
        <f t="shared" si="27"/>
        <v>'COMMON'</v>
      </c>
      <c r="W375" s="69" t="s">
        <v>449</v>
      </c>
      <c r="X375" s="49" t="str">
        <f t="shared" si="28"/>
        <v>'COMMON'</v>
      </c>
      <c r="Y375" s="49" t="str">
        <f t="shared" si="28"/>
        <v>'COMMON'</v>
      </c>
      <c r="Z375" s="69" t="s">
        <v>449</v>
      </c>
      <c r="AA375" s="49" t="str">
        <f t="shared" si="29"/>
        <v>'COMMON'</v>
      </c>
      <c r="AB375" s="67"/>
      <c r="AD375" s="70" t="str">
        <f t="shared" si="30"/>
        <v/>
      </c>
      <c r="AE375" s="67"/>
      <c r="AF375" s="67"/>
      <c r="AG375" s="67"/>
    </row>
    <row r="376" spans="1:33" ht="18" customHeight="1">
      <c r="A376" s="67"/>
      <c r="B376" s="49">
        <f t="shared" si="26"/>
        <v>370</v>
      </c>
      <c r="C376" s="73" t="str">
        <f>"'"&amp;プロジェクトデータ!$C$4&amp;"'"</f>
        <v>'80001'</v>
      </c>
      <c r="D376" s="80" t="s">
        <v>491</v>
      </c>
      <c r="E376" s="42" t="str">
        <f>"'"&amp;No.5＿契約者【データ】!E372&amp;"'"</f>
        <v>''</v>
      </c>
      <c r="F376" s="81" t="str">
        <f>"'"&amp;IF(No.5＿契約者【データ】!R372="郵送","郵送",IF(No.5＿契約者【データ】!R372="","","出席"))&amp;"'"</f>
        <v>''</v>
      </c>
      <c r="G376" s="75" t="str">
        <f>"'"&amp;IF(No.5＿契約者【データ】!R372="","",IF(No.5＿契約者【データ】!R372="郵送","",TEXT(No.5＿契約者【データ】!R372,"yyyy/mm/dd")))&amp;"'"</f>
        <v>''</v>
      </c>
      <c r="H376" s="75" t="str">
        <f>"'"&amp;IF(No.5＿契約者【データ】!S372="","",TEXT(No.5＿契約者【データ】!S372,"hh:mm"))&amp;"'"</f>
        <v>''</v>
      </c>
      <c r="I376" s="82" t="s">
        <v>494</v>
      </c>
      <c r="J376" s="82" t="s">
        <v>494</v>
      </c>
      <c r="K376" s="82" t="s">
        <v>494</v>
      </c>
      <c r="L376" s="82" t="s">
        <v>494</v>
      </c>
      <c r="M376" s="82" t="s">
        <v>494</v>
      </c>
      <c r="N376" s="82" t="s">
        <v>494</v>
      </c>
      <c r="O376" s="82" t="s">
        <v>494</v>
      </c>
      <c r="P376" s="82" t="s">
        <v>494</v>
      </c>
      <c r="Q376" s="82" t="s">
        <v>494</v>
      </c>
      <c r="R376" s="75" t="s">
        <v>497</v>
      </c>
      <c r="S376" s="42" t="s">
        <v>448</v>
      </c>
      <c r="T376" s="75" t="s">
        <v>497</v>
      </c>
      <c r="U376" s="74" t="s">
        <v>497</v>
      </c>
      <c r="V376" s="49" t="str">
        <f t="shared" si="27"/>
        <v>'COMMON'</v>
      </c>
      <c r="W376" s="69" t="s">
        <v>449</v>
      </c>
      <c r="X376" s="49" t="str">
        <f t="shared" si="28"/>
        <v>'COMMON'</v>
      </c>
      <c r="Y376" s="49" t="str">
        <f t="shared" si="28"/>
        <v>'COMMON'</v>
      </c>
      <c r="Z376" s="69" t="s">
        <v>449</v>
      </c>
      <c r="AA376" s="49" t="str">
        <f t="shared" si="29"/>
        <v>'COMMON'</v>
      </c>
      <c r="AB376" s="67"/>
      <c r="AD376" s="70" t="str">
        <f t="shared" si="30"/>
        <v/>
      </c>
      <c r="AE376" s="67"/>
      <c r="AF376" s="67"/>
      <c r="AG376" s="67"/>
    </row>
    <row r="377" spans="1:33" ht="18" customHeight="1">
      <c r="A377" s="67"/>
      <c r="B377" s="49">
        <f t="shared" si="26"/>
        <v>371</v>
      </c>
      <c r="C377" s="73" t="str">
        <f>"'"&amp;プロジェクトデータ!$C$4&amp;"'"</f>
        <v>'80001'</v>
      </c>
      <c r="D377" s="80" t="s">
        <v>491</v>
      </c>
      <c r="E377" s="42" t="str">
        <f>"'"&amp;No.5＿契約者【データ】!E373&amp;"'"</f>
        <v>''</v>
      </c>
      <c r="F377" s="81" t="str">
        <f>"'"&amp;IF(No.5＿契約者【データ】!R373="郵送","郵送",IF(No.5＿契約者【データ】!R373="","","出席"))&amp;"'"</f>
        <v>''</v>
      </c>
      <c r="G377" s="75" t="str">
        <f>"'"&amp;IF(No.5＿契約者【データ】!R373="","",IF(No.5＿契約者【データ】!R373="郵送","",TEXT(No.5＿契約者【データ】!R373,"yyyy/mm/dd")))&amp;"'"</f>
        <v>''</v>
      </c>
      <c r="H377" s="75" t="str">
        <f>"'"&amp;IF(No.5＿契約者【データ】!S373="","",TEXT(No.5＿契約者【データ】!S373,"hh:mm"))&amp;"'"</f>
        <v>''</v>
      </c>
      <c r="I377" s="82" t="s">
        <v>494</v>
      </c>
      <c r="J377" s="82" t="s">
        <v>494</v>
      </c>
      <c r="K377" s="82" t="s">
        <v>494</v>
      </c>
      <c r="L377" s="82" t="s">
        <v>494</v>
      </c>
      <c r="M377" s="82" t="s">
        <v>494</v>
      </c>
      <c r="N377" s="82" t="s">
        <v>494</v>
      </c>
      <c r="O377" s="82" t="s">
        <v>494</v>
      </c>
      <c r="P377" s="82" t="s">
        <v>494</v>
      </c>
      <c r="Q377" s="82" t="s">
        <v>494</v>
      </c>
      <c r="R377" s="75" t="s">
        <v>497</v>
      </c>
      <c r="S377" s="42" t="s">
        <v>448</v>
      </c>
      <c r="T377" s="75" t="s">
        <v>497</v>
      </c>
      <c r="U377" s="74" t="s">
        <v>497</v>
      </c>
      <c r="V377" s="49" t="str">
        <f t="shared" si="27"/>
        <v>'COMMON'</v>
      </c>
      <c r="W377" s="69" t="s">
        <v>449</v>
      </c>
      <c r="X377" s="49" t="str">
        <f t="shared" si="28"/>
        <v>'COMMON'</v>
      </c>
      <c r="Y377" s="49" t="str">
        <f t="shared" si="28"/>
        <v>'COMMON'</v>
      </c>
      <c r="Z377" s="69" t="s">
        <v>449</v>
      </c>
      <c r="AA377" s="49" t="str">
        <f t="shared" si="29"/>
        <v>'COMMON'</v>
      </c>
      <c r="AB377" s="67"/>
      <c r="AD377" s="70" t="str">
        <f t="shared" si="30"/>
        <v/>
      </c>
      <c r="AE377" s="67"/>
      <c r="AF377" s="67"/>
      <c r="AG377" s="67"/>
    </row>
    <row r="378" spans="1:33" ht="18" customHeight="1">
      <c r="A378" s="67"/>
      <c r="B378" s="49">
        <f t="shared" si="26"/>
        <v>372</v>
      </c>
      <c r="C378" s="73" t="str">
        <f>"'"&amp;プロジェクトデータ!$C$4&amp;"'"</f>
        <v>'80001'</v>
      </c>
      <c r="D378" s="80" t="s">
        <v>491</v>
      </c>
      <c r="E378" s="42" t="str">
        <f>"'"&amp;No.5＿契約者【データ】!E374&amp;"'"</f>
        <v>''</v>
      </c>
      <c r="F378" s="81" t="str">
        <f>"'"&amp;IF(No.5＿契約者【データ】!R374="郵送","郵送",IF(No.5＿契約者【データ】!R374="","","出席"))&amp;"'"</f>
        <v>''</v>
      </c>
      <c r="G378" s="75" t="str">
        <f>"'"&amp;IF(No.5＿契約者【データ】!R374="","",IF(No.5＿契約者【データ】!R374="郵送","",TEXT(No.5＿契約者【データ】!R374,"yyyy/mm/dd")))&amp;"'"</f>
        <v>''</v>
      </c>
      <c r="H378" s="75" t="str">
        <f>"'"&amp;IF(No.5＿契約者【データ】!S374="","",TEXT(No.5＿契約者【データ】!S374,"hh:mm"))&amp;"'"</f>
        <v>''</v>
      </c>
      <c r="I378" s="82" t="s">
        <v>494</v>
      </c>
      <c r="J378" s="82" t="s">
        <v>494</v>
      </c>
      <c r="K378" s="82" t="s">
        <v>494</v>
      </c>
      <c r="L378" s="82" t="s">
        <v>494</v>
      </c>
      <c r="M378" s="82" t="s">
        <v>494</v>
      </c>
      <c r="N378" s="82" t="s">
        <v>494</v>
      </c>
      <c r="O378" s="82" t="s">
        <v>494</v>
      </c>
      <c r="P378" s="82" t="s">
        <v>494</v>
      </c>
      <c r="Q378" s="82" t="s">
        <v>494</v>
      </c>
      <c r="R378" s="75" t="s">
        <v>497</v>
      </c>
      <c r="S378" s="42" t="s">
        <v>448</v>
      </c>
      <c r="T378" s="75" t="s">
        <v>497</v>
      </c>
      <c r="U378" s="74" t="s">
        <v>497</v>
      </c>
      <c r="V378" s="49" t="str">
        <f t="shared" si="27"/>
        <v>'COMMON'</v>
      </c>
      <c r="W378" s="69" t="s">
        <v>449</v>
      </c>
      <c r="X378" s="49" t="str">
        <f t="shared" si="28"/>
        <v>'COMMON'</v>
      </c>
      <c r="Y378" s="49" t="str">
        <f t="shared" si="28"/>
        <v>'COMMON'</v>
      </c>
      <c r="Z378" s="69" t="s">
        <v>449</v>
      </c>
      <c r="AA378" s="49" t="str">
        <f t="shared" si="29"/>
        <v>'COMMON'</v>
      </c>
      <c r="AB378" s="67"/>
      <c r="AD378" s="70" t="str">
        <f t="shared" si="30"/>
        <v/>
      </c>
      <c r="AE378" s="67"/>
      <c r="AF378" s="67"/>
      <c r="AG378" s="67"/>
    </row>
    <row r="379" spans="1:33" ht="18" customHeight="1">
      <c r="A379" s="67"/>
      <c r="B379" s="49">
        <f t="shared" si="26"/>
        <v>373</v>
      </c>
      <c r="C379" s="73" t="str">
        <f>"'"&amp;プロジェクトデータ!$C$4&amp;"'"</f>
        <v>'80001'</v>
      </c>
      <c r="D379" s="80" t="s">
        <v>491</v>
      </c>
      <c r="E379" s="42" t="str">
        <f>"'"&amp;No.5＿契約者【データ】!E375&amp;"'"</f>
        <v>''</v>
      </c>
      <c r="F379" s="81" t="str">
        <f>"'"&amp;IF(No.5＿契約者【データ】!R375="郵送","郵送",IF(No.5＿契約者【データ】!R375="","","出席"))&amp;"'"</f>
        <v>''</v>
      </c>
      <c r="G379" s="75" t="str">
        <f>"'"&amp;IF(No.5＿契約者【データ】!R375="","",IF(No.5＿契約者【データ】!R375="郵送","",TEXT(No.5＿契約者【データ】!R375,"yyyy/mm/dd")))&amp;"'"</f>
        <v>''</v>
      </c>
      <c r="H379" s="75" t="str">
        <f>"'"&amp;IF(No.5＿契約者【データ】!S375="","",TEXT(No.5＿契約者【データ】!S375,"hh:mm"))&amp;"'"</f>
        <v>''</v>
      </c>
      <c r="I379" s="82" t="s">
        <v>494</v>
      </c>
      <c r="J379" s="82" t="s">
        <v>494</v>
      </c>
      <c r="K379" s="82" t="s">
        <v>494</v>
      </c>
      <c r="L379" s="82" t="s">
        <v>494</v>
      </c>
      <c r="M379" s="82" t="s">
        <v>494</v>
      </c>
      <c r="N379" s="82" t="s">
        <v>494</v>
      </c>
      <c r="O379" s="82" t="s">
        <v>494</v>
      </c>
      <c r="P379" s="82" t="s">
        <v>494</v>
      </c>
      <c r="Q379" s="82" t="s">
        <v>494</v>
      </c>
      <c r="R379" s="75" t="s">
        <v>497</v>
      </c>
      <c r="S379" s="42" t="s">
        <v>448</v>
      </c>
      <c r="T379" s="75" t="s">
        <v>497</v>
      </c>
      <c r="U379" s="74" t="s">
        <v>497</v>
      </c>
      <c r="V379" s="49" t="str">
        <f t="shared" si="27"/>
        <v>'COMMON'</v>
      </c>
      <c r="W379" s="69" t="s">
        <v>449</v>
      </c>
      <c r="X379" s="49" t="str">
        <f t="shared" si="28"/>
        <v>'COMMON'</v>
      </c>
      <c r="Y379" s="49" t="str">
        <f t="shared" si="28"/>
        <v>'COMMON'</v>
      </c>
      <c r="Z379" s="69" t="s">
        <v>449</v>
      </c>
      <c r="AA379" s="49" t="str">
        <f t="shared" si="29"/>
        <v>'COMMON'</v>
      </c>
      <c r="AB379" s="67"/>
      <c r="AD379" s="70" t="str">
        <f t="shared" si="30"/>
        <v/>
      </c>
      <c r="AE379" s="67"/>
      <c r="AF379" s="67"/>
      <c r="AG379" s="67"/>
    </row>
    <row r="380" spans="1:33" ht="18" customHeight="1">
      <c r="A380" s="67"/>
      <c r="B380" s="49">
        <f t="shared" si="26"/>
        <v>374</v>
      </c>
      <c r="C380" s="73" t="str">
        <f>"'"&amp;プロジェクトデータ!$C$4&amp;"'"</f>
        <v>'80001'</v>
      </c>
      <c r="D380" s="80" t="s">
        <v>491</v>
      </c>
      <c r="E380" s="42" t="str">
        <f>"'"&amp;No.5＿契約者【データ】!E376&amp;"'"</f>
        <v>''</v>
      </c>
      <c r="F380" s="81" t="str">
        <f>"'"&amp;IF(No.5＿契約者【データ】!R376="郵送","郵送",IF(No.5＿契約者【データ】!R376="","","出席"))&amp;"'"</f>
        <v>''</v>
      </c>
      <c r="G380" s="75" t="str">
        <f>"'"&amp;IF(No.5＿契約者【データ】!R376="","",IF(No.5＿契約者【データ】!R376="郵送","",TEXT(No.5＿契約者【データ】!R376,"yyyy/mm/dd")))&amp;"'"</f>
        <v>''</v>
      </c>
      <c r="H380" s="75" t="str">
        <f>"'"&amp;IF(No.5＿契約者【データ】!S376="","",TEXT(No.5＿契約者【データ】!S376,"hh:mm"))&amp;"'"</f>
        <v>''</v>
      </c>
      <c r="I380" s="82" t="s">
        <v>494</v>
      </c>
      <c r="J380" s="82" t="s">
        <v>494</v>
      </c>
      <c r="K380" s="82" t="s">
        <v>494</v>
      </c>
      <c r="L380" s="82" t="s">
        <v>494</v>
      </c>
      <c r="M380" s="82" t="s">
        <v>494</v>
      </c>
      <c r="N380" s="82" t="s">
        <v>494</v>
      </c>
      <c r="O380" s="82" t="s">
        <v>494</v>
      </c>
      <c r="P380" s="82" t="s">
        <v>494</v>
      </c>
      <c r="Q380" s="82" t="s">
        <v>494</v>
      </c>
      <c r="R380" s="75" t="s">
        <v>497</v>
      </c>
      <c r="S380" s="42" t="s">
        <v>448</v>
      </c>
      <c r="T380" s="75" t="s">
        <v>497</v>
      </c>
      <c r="U380" s="74" t="s">
        <v>497</v>
      </c>
      <c r="V380" s="49" t="str">
        <f t="shared" si="27"/>
        <v>'COMMON'</v>
      </c>
      <c r="W380" s="69" t="s">
        <v>449</v>
      </c>
      <c r="X380" s="49" t="str">
        <f t="shared" si="28"/>
        <v>'COMMON'</v>
      </c>
      <c r="Y380" s="49" t="str">
        <f t="shared" si="28"/>
        <v>'COMMON'</v>
      </c>
      <c r="Z380" s="69" t="s">
        <v>449</v>
      </c>
      <c r="AA380" s="49" t="str">
        <f t="shared" si="29"/>
        <v>'COMMON'</v>
      </c>
      <c r="AB380" s="67"/>
      <c r="AD380" s="70" t="str">
        <f t="shared" si="30"/>
        <v/>
      </c>
      <c r="AE380" s="67"/>
      <c r="AF380" s="67"/>
      <c r="AG380" s="67"/>
    </row>
    <row r="381" spans="1:33" ht="18" customHeight="1">
      <c r="A381" s="67"/>
      <c r="B381" s="49">
        <f t="shared" si="26"/>
        <v>375</v>
      </c>
      <c r="C381" s="73" t="str">
        <f>"'"&amp;プロジェクトデータ!$C$4&amp;"'"</f>
        <v>'80001'</v>
      </c>
      <c r="D381" s="80" t="s">
        <v>491</v>
      </c>
      <c r="E381" s="42" t="str">
        <f>"'"&amp;No.5＿契約者【データ】!E377&amp;"'"</f>
        <v>''</v>
      </c>
      <c r="F381" s="81" t="str">
        <f>"'"&amp;IF(No.5＿契約者【データ】!R377="郵送","郵送",IF(No.5＿契約者【データ】!R377="","","出席"))&amp;"'"</f>
        <v>''</v>
      </c>
      <c r="G381" s="75" t="str">
        <f>"'"&amp;IF(No.5＿契約者【データ】!R377="","",IF(No.5＿契約者【データ】!R377="郵送","",TEXT(No.5＿契約者【データ】!R377,"yyyy/mm/dd")))&amp;"'"</f>
        <v>''</v>
      </c>
      <c r="H381" s="75" t="str">
        <f>"'"&amp;IF(No.5＿契約者【データ】!S377="","",TEXT(No.5＿契約者【データ】!S377,"hh:mm"))&amp;"'"</f>
        <v>''</v>
      </c>
      <c r="I381" s="82" t="s">
        <v>494</v>
      </c>
      <c r="J381" s="82" t="s">
        <v>494</v>
      </c>
      <c r="K381" s="82" t="s">
        <v>494</v>
      </c>
      <c r="L381" s="82" t="s">
        <v>494</v>
      </c>
      <c r="M381" s="82" t="s">
        <v>494</v>
      </c>
      <c r="N381" s="82" t="s">
        <v>494</v>
      </c>
      <c r="O381" s="82" t="s">
        <v>494</v>
      </c>
      <c r="P381" s="82" t="s">
        <v>494</v>
      </c>
      <c r="Q381" s="82" t="s">
        <v>494</v>
      </c>
      <c r="R381" s="75" t="s">
        <v>497</v>
      </c>
      <c r="S381" s="42" t="s">
        <v>448</v>
      </c>
      <c r="T381" s="75" t="s">
        <v>497</v>
      </c>
      <c r="U381" s="74" t="s">
        <v>497</v>
      </c>
      <c r="V381" s="49" t="str">
        <f t="shared" si="27"/>
        <v>'COMMON'</v>
      </c>
      <c r="W381" s="69" t="s">
        <v>449</v>
      </c>
      <c r="X381" s="49" t="str">
        <f t="shared" si="28"/>
        <v>'COMMON'</v>
      </c>
      <c r="Y381" s="49" t="str">
        <f t="shared" si="28"/>
        <v>'COMMON'</v>
      </c>
      <c r="Z381" s="69" t="s">
        <v>449</v>
      </c>
      <c r="AA381" s="49" t="str">
        <f t="shared" si="29"/>
        <v>'COMMON'</v>
      </c>
      <c r="AB381" s="67"/>
      <c r="AD381" s="70" t="str">
        <f t="shared" si="30"/>
        <v/>
      </c>
      <c r="AE381" s="67"/>
      <c r="AF381" s="67"/>
      <c r="AG381" s="67"/>
    </row>
    <row r="382" spans="1:33" ht="18" customHeight="1">
      <c r="A382" s="67"/>
      <c r="B382" s="49">
        <f t="shared" si="26"/>
        <v>376</v>
      </c>
      <c r="C382" s="73" t="str">
        <f>"'"&amp;プロジェクトデータ!$C$4&amp;"'"</f>
        <v>'80001'</v>
      </c>
      <c r="D382" s="80" t="s">
        <v>491</v>
      </c>
      <c r="E382" s="42" t="str">
        <f>"'"&amp;No.5＿契約者【データ】!E378&amp;"'"</f>
        <v>''</v>
      </c>
      <c r="F382" s="81" t="str">
        <f>"'"&amp;IF(No.5＿契約者【データ】!R378="郵送","郵送",IF(No.5＿契約者【データ】!R378="","","出席"))&amp;"'"</f>
        <v>''</v>
      </c>
      <c r="G382" s="75" t="str">
        <f>"'"&amp;IF(No.5＿契約者【データ】!R378="","",IF(No.5＿契約者【データ】!R378="郵送","",TEXT(No.5＿契約者【データ】!R378,"yyyy/mm/dd")))&amp;"'"</f>
        <v>''</v>
      </c>
      <c r="H382" s="75" t="str">
        <f>"'"&amp;IF(No.5＿契約者【データ】!S378="","",TEXT(No.5＿契約者【データ】!S378,"hh:mm"))&amp;"'"</f>
        <v>''</v>
      </c>
      <c r="I382" s="82" t="s">
        <v>494</v>
      </c>
      <c r="J382" s="82" t="s">
        <v>494</v>
      </c>
      <c r="K382" s="82" t="s">
        <v>494</v>
      </c>
      <c r="L382" s="82" t="s">
        <v>494</v>
      </c>
      <c r="M382" s="82" t="s">
        <v>494</v>
      </c>
      <c r="N382" s="82" t="s">
        <v>494</v>
      </c>
      <c r="O382" s="82" t="s">
        <v>494</v>
      </c>
      <c r="P382" s="82" t="s">
        <v>494</v>
      </c>
      <c r="Q382" s="82" t="s">
        <v>494</v>
      </c>
      <c r="R382" s="75" t="s">
        <v>497</v>
      </c>
      <c r="S382" s="42" t="s">
        <v>448</v>
      </c>
      <c r="T382" s="75" t="s">
        <v>497</v>
      </c>
      <c r="U382" s="74" t="s">
        <v>497</v>
      </c>
      <c r="V382" s="49" t="str">
        <f t="shared" si="27"/>
        <v>'COMMON'</v>
      </c>
      <c r="W382" s="69" t="s">
        <v>449</v>
      </c>
      <c r="X382" s="49" t="str">
        <f t="shared" si="28"/>
        <v>'COMMON'</v>
      </c>
      <c r="Y382" s="49" t="str">
        <f t="shared" si="28"/>
        <v>'COMMON'</v>
      </c>
      <c r="Z382" s="69" t="s">
        <v>449</v>
      </c>
      <c r="AA382" s="49" t="str">
        <f t="shared" si="29"/>
        <v>'COMMON'</v>
      </c>
      <c r="AB382" s="67"/>
      <c r="AD382" s="70" t="str">
        <f t="shared" si="30"/>
        <v/>
      </c>
      <c r="AE382" s="67"/>
      <c r="AF382" s="67"/>
      <c r="AG382" s="67"/>
    </row>
    <row r="383" spans="1:33" ht="18" customHeight="1">
      <c r="A383" s="67"/>
      <c r="B383" s="49">
        <f t="shared" si="26"/>
        <v>377</v>
      </c>
      <c r="C383" s="73" t="str">
        <f>"'"&amp;プロジェクトデータ!$C$4&amp;"'"</f>
        <v>'80001'</v>
      </c>
      <c r="D383" s="80" t="s">
        <v>491</v>
      </c>
      <c r="E383" s="42" t="str">
        <f>"'"&amp;No.5＿契約者【データ】!E379&amp;"'"</f>
        <v>''</v>
      </c>
      <c r="F383" s="81" t="str">
        <f>"'"&amp;IF(No.5＿契約者【データ】!R379="郵送","郵送",IF(No.5＿契約者【データ】!R379="","","出席"))&amp;"'"</f>
        <v>''</v>
      </c>
      <c r="G383" s="75" t="str">
        <f>"'"&amp;IF(No.5＿契約者【データ】!R379="","",IF(No.5＿契約者【データ】!R379="郵送","",TEXT(No.5＿契約者【データ】!R379,"yyyy/mm/dd")))&amp;"'"</f>
        <v>''</v>
      </c>
      <c r="H383" s="75" t="str">
        <f>"'"&amp;IF(No.5＿契約者【データ】!S379="","",TEXT(No.5＿契約者【データ】!S379,"hh:mm"))&amp;"'"</f>
        <v>''</v>
      </c>
      <c r="I383" s="82" t="s">
        <v>494</v>
      </c>
      <c r="J383" s="82" t="s">
        <v>494</v>
      </c>
      <c r="K383" s="82" t="s">
        <v>494</v>
      </c>
      <c r="L383" s="82" t="s">
        <v>494</v>
      </c>
      <c r="M383" s="82" t="s">
        <v>494</v>
      </c>
      <c r="N383" s="82" t="s">
        <v>494</v>
      </c>
      <c r="O383" s="82" t="s">
        <v>494</v>
      </c>
      <c r="P383" s="82" t="s">
        <v>494</v>
      </c>
      <c r="Q383" s="82" t="s">
        <v>494</v>
      </c>
      <c r="R383" s="75" t="s">
        <v>497</v>
      </c>
      <c r="S383" s="42" t="s">
        <v>448</v>
      </c>
      <c r="T383" s="75" t="s">
        <v>497</v>
      </c>
      <c r="U383" s="74" t="s">
        <v>497</v>
      </c>
      <c r="V383" s="49" t="str">
        <f t="shared" si="27"/>
        <v>'COMMON'</v>
      </c>
      <c r="W383" s="69" t="s">
        <v>449</v>
      </c>
      <c r="X383" s="49" t="str">
        <f t="shared" si="28"/>
        <v>'COMMON'</v>
      </c>
      <c r="Y383" s="49" t="str">
        <f t="shared" si="28"/>
        <v>'COMMON'</v>
      </c>
      <c r="Z383" s="69" t="s">
        <v>449</v>
      </c>
      <c r="AA383" s="49" t="str">
        <f t="shared" si="29"/>
        <v>'COMMON'</v>
      </c>
      <c r="AB383" s="67"/>
      <c r="AD383" s="70" t="str">
        <f t="shared" si="30"/>
        <v/>
      </c>
      <c r="AE383" s="67"/>
      <c r="AF383" s="67"/>
      <c r="AG383" s="67"/>
    </row>
    <row r="384" spans="1:33" ht="18" customHeight="1">
      <c r="A384" s="67"/>
      <c r="B384" s="49">
        <f t="shared" si="26"/>
        <v>378</v>
      </c>
      <c r="C384" s="73" t="str">
        <f>"'"&amp;プロジェクトデータ!$C$4&amp;"'"</f>
        <v>'80001'</v>
      </c>
      <c r="D384" s="80" t="s">
        <v>491</v>
      </c>
      <c r="E384" s="42" t="str">
        <f>"'"&amp;No.5＿契約者【データ】!E380&amp;"'"</f>
        <v>''</v>
      </c>
      <c r="F384" s="81" t="str">
        <f>"'"&amp;IF(No.5＿契約者【データ】!R380="郵送","郵送",IF(No.5＿契約者【データ】!R380="","","出席"))&amp;"'"</f>
        <v>''</v>
      </c>
      <c r="G384" s="75" t="str">
        <f>"'"&amp;IF(No.5＿契約者【データ】!R380="","",IF(No.5＿契約者【データ】!R380="郵送","",TEXT(No.5＿契約者【データ】!R380,"yyyy/mm/dd")))&amp;"'"</f>
        <v>''</v>
      </c>
      <c r="H384" s="75" t="str">
        <f>"'"&amp;IF(No.5＿契約者【データ】!S380="","",TEXT(No.5＿契約者【データ】!S380,"hh:mm"))&amp;"'"</f>
        <v>''</v>
      </c>
      <c r="I384" s="82" t="s">
        <v>494</v>
      </c>
      <c r="J384" s="82" t="s">
        <v>494</v>
      </c>
      <c r="K384" s="82" t="s">
        <v>494</v>
      </c>
      <c r="L384" s="82" t="s">
        <v>494</v>
      </c>
      <c r="M384" s="82" t="s">
        <v>494</v>
      </c>
      <c r="N384" s="82" t="s">
        <v>494</v>
      </c>
      <c r="O384" s="82" t="s">
        <v>494</v>
      </c>
      <c r="P384" s="82" t="s">
        <v>494</v>
      </c>
      <c r="Q384" s="82" t="s">
        <v>494</v>
      </c>
      <c r="R384" s="75" t="s">
        <v>497</v>
      </c>
      <c r="S384" s="42" t="s">
        <v>448</v>
      </c>
      <c r="T384" s="75" t="s">
        <v>497</v>
      </c>
      <c r="U384" s="74" t="s">
        <v>497</v>
      </c>
      <c r="V384" s="49" t="str">
        <f t="shared" si="27"/>
        <v>'COMMON'</v>
      </c>
      <c r="W384" s="69" t="s">
        <v>449</v>
      </c>
      <c r="X384" s="49" t="str">
        <f t="shared" si="28"/>
        <v>'COMMON'</v>
      </c>
      <c r="Y384" s="49" t="str">
        <f t="shared" si="28"/>
        <v>'COMMON'</v>
      </c>
      <c r="Z384" s="69" t="s">
        <v>449</v>
      </c>
      <c r="AA384" s="49" t="str">
        <f t="shared" si="29"/>
        <v>'COMMON'</v>
      </c>
      <c r="AB384" s="67"/>
      <c r="AD384" s="70" t="str">
        <f t="shared" si="30"/>
        <v/>
      </c>
      <c r="AE384" s="67"/>
      <c r="AF384" s="67"/>
      <c r="AG384" s="67"/>
    </row>
    <row r="385" spans="1:33" ht="18" customHeight="1">
      <c r="A385" s="67"/>
      <c r="B385" s="49">
        <f t="shared" si="26"/>
        <v>379</v>
      </c>
      <c r="C385" s="73" t="str">
        <f>"'"&amp;プロジェクトデータ!$C$4&amp;"'"</f>
        <v>'80001'</v>
      </c>
      <c r="D385" s="80" t="s">
        <v>491</v>
      </c>
      <c r="E385" s="42" t="str">
        <f>"'"&amp;No.5＿契約者【データ】!E381&amp;"'"</f>
        <v>''</v>
      </c>
      <c r="F385" s="81" t="str">
        <f>"'"&amp;IF(No.5＿契約者【データ】!R381="郵送","郵送",IF(No.5＿契約者【データ】!R381="","","出席"))&amp;"'"</f>
        <v>''</v>
      </c>
      <c r="G385" s="75" t="str">
        <f>"'"&amp;IF(No.5＿契約者【データ】!R381="","",IF(No.5＿契約者【データ】!R381="郵送","",TEXT(No.5＿契約者【データ】!R381,"yyyy/mm/dd")))&amp;"'"</f>
        <v>''</v>
      </c>
      <c r="H385" s="75" t="str">
        <f>"'"&amp;IF(No.5＿契約者【データ】!S381="","",TEXT(No.5＿契約者【データ】!S381,"hh:mm"))&amp;"'"</f>
        <v>''</v>
      </c>
      <c r="I385" s="82" t="s">
        <v>494</v>
      </c>
      <c r="J385" s="82" t="s">
        <v>494</v>
      </c>
      <c r="K385" s="82" t="s">
        <v>494</v>
      </c>
      <c r="L385" s="82" t="s">
        <v>494</v>
      </c>
      <c r="M385" s="82" t="s">
        <v>494</v>
      </c>
      <c r="N385" s="82" t="s">
        <v>494</v>
      </c>
      <c r="O385" s="82" t="s">
        <v>494</v>
      </c>
      <c r="P385" s="82" t="s">
        <v>494</v>
      </c>
      <c r="Q385" s="82" t="s">
        <v>494</v>
      </c>
      <c r="R385" s="75" t="s">
        <v>497</v>
      </c>
      <c r="S385" s="42" t="s">
        <v>448</v>
      </c>
      <c r="T385" s="75" t="s">
        <v>497</v>
      </c>
      <c r="U385" s="74" t="s">
        <v>497</v>
      </c>
      <c r="V385" s="49" t="str">
        <f t="shared" si="27"/>
        <v>'COMMON'</v>
      </c>
      <c r="W385" s="69" t="s">
        <v>449</v>
      </c>
      <c r="X385" s="49" t="str">
        <f t="shared" si="28"/>
        <v>'COMMON'</v>
      </c>
      <c r="Y385" s="49" t="str">
        <f t="shared" si="28"/>
        <v>'COMMON'</v>
      </c>
      <c r="Z385" s="69" t="s">
        <v>449</v>
      </c>
      <c r="AA385" s="49" t="str">
        <f t="shared" si="29"/>
        <v>'COMMON'</v>
      </c>
      <c r="AB385" s="67"/>
      <c r="AD385" s="70" t="str">
        <f t="shared" si="30"/>
        <v/>
      </c>
      <c r="AE385" s="67"/>
      <c r="AF385" s="67"/>
      <c r="AG385" s="67"/>
    </row>
    <row r="386" spans="1:33" ht="18" customHeight="1">
      <c r="A386" s="67"/>
      <c r="B386" s="49">
        <f t="shared" si="26"/>
        <v>380</v>
      </c>
      <c r="C386" s="73" t="str">
        <f>"'"&amp;プロジェクトデータ!$C$4&amp;"'"</f>
        <v>'80001'</v>
      </c>
      <c r="D386" s="80" t="s">
        <v>491</v>
      </c>
      <c r="E386" s="42" t="str">
        <f>"'"&amp;No.5＿契約者【データ】!E382&amp;"'"</f>
        <v>''</v>
      </c>
      <c r="F386" s="81" t="str">
        <f>"'"&amp;IF(No.5＿契約者【データ】!R382="郵送","郵送",IF(No.5＿契約者【データ】!R382="","","出席"))&amp;"'"</f>
        <v>''</v>
      </c>
      <c r="G386" s="75" t="str">
        <f>"'"&amp;IF(No.5＿契約者【データ】!R382="","",IF(No.5＿契約者【データ】!R382="郵送","",TEXT(No.5＿契約者【データ】!R382,"yyyy/mm/dd")))&amp;"'"</f>
        <v>''</v>
      </c>
      <c r="H386" s="75" t="str">
        <f>"'"&amp;IF(No.5＿契約者【データ】!S382="","",TEXT(No.5＿契約者【データ】!S382,"hh:mm"))&amp;"'"</f>
        <v>''</v>
      </c>
      <c r="I386" s="82" t="s">
        <v>494</v>
      </c>
      <c r="J386" s="82" t="s">
        <v>494</v>
      </c>
      <c r="K386" s="82" t="s">
        <v>494</v>
      </c>
      <c r="L386" s="82" t="s">
        <v>494</v>
      </c>
      <c r="M386" s="82" t="s">
        <v>494</v>
      </c>
      <c r="N386" s="82" t="s">
        <v>494</v>
      </c>
      <c r="O386" s="82" t="s">
        <v>494</v>
      </c>
      <c r="P386" s="82" t="s">
        <v>494</v>
      </c>
      <c r="Q386" s="82" t="s">
        <v>494</v>
      </c>
      <c r="R386" s="75" t="s">
        <v>497</v>
      </c>
      <c r="S386" s="42" t="s">
        <v>448</v>
      </c>
      <c r="T386" s="75" t="s">
        <v>497</v>
      </c>
      <c r="U386" s="74" t="s">
        <v>497</v>
      </c>
      <c r="V386" s="49" t="str">
        <f t="shared" si="27"/>
        <v>'COMMON'</v>
      </c>
      <c r="W386" s="69" t="s">
        <v>449</v>
      </c>
      <c r="X386" s="49" t="str">
        <f t="shared" si="28"/>
        <v>'COMMON'</v>
      </c>
      <c r="Y386" s="49" t="str">
        <f t="shared" si="28"/>
        <v>'COMMON'</v>
      </c>
      <c r="Z386" s="69" t="s">
        <v>449</v>
      </c>
      <c r="AA386" s="49" t="str">
        <f t="shared" si="29"/>
        <v>'COMMON'</v>
      </c>
      <c r="AB386" s="67"/>
      <c r="AD386" s="70" t="str">
        <f t="shared" si="30"/>
        <v/>
      </c>
      <c r="AE386" s="67"/>
      <c r="AF386" s="67"/>
      <c r="AG386" s="67"/>
    </row>
    <row r="387" spans="1:33" ht="18" customHeight="1">
      <c r="A387" s="67"/>
      <c r="B387" s="49">
        <f t="shared" si="26"/>
        <v>381</v>
      </c>
      <c r="C387" s="73" t="str">
        <f>"'"&amp;プロジェクトデータ!$C$4&amp;"'"</f>
        <v>'80001'</v>
      </c>
      <c r="D387" s="80" t="s">
        <v>491</v>
      </c>
      <c r="E387" s="42" t="str">
        <f>"'"&amp;No.5＿契約者【データ】!E383&amp;"'"</f>
        <v>''</v>
      </c>
      <c r="F387" s="81" t="str">
        <f>"'"&amp;IF(No.5＿契約者【データ】!R383="郵送","郵送",IF(No.5＿契約者【データ】!R383="","","出席"))&amp;"'"</f>
        <v>''</v>
      </c>
      <c r="G387" s="75" t="str">
        <f>"'"&amp;IF(No.5＿契約者【データ】!R383="","",IF(No.5＿契約者【データ】!R383="郵送","",TEXT(No.5＿契約者【データ】!R383,"yyyy/mm/dd")))&amp;"'"</f>
        <v>''</v>
      </c>
      <c r="H387" s="75" t="str">
        <f>"'"&amp;IF(No.5＿契約者【データ】!S383="","",TEXT(No.5＿契約者【データ】!S383,"hh:mm"))&amp;"'"</f>
        <v>''</v>
      </c>
      <c r="I387" s="82" t="s">
        <v>494</v>
      </c>
      <c r="J387" s="82" t="s">
        <v>494</v>
      </c>
      <c r="K387" s="82" t="s">
        <v>494</v>
      </c>
      <c r="L387" s="82" t="s">
        <v>494</v>
      </c>
      <c r="M387" s="82" t="s">
        <v>494</v>
      </c>
      <c r="N387" s="82" t="s">
        <v>494</v>
      </c>
      <c r="O387" s="82" t="s">
        <v>494</v>
      </c>
      <c r="P387" s="82" t="s">
        <v>494</v>
      </c>
      <c r="Q387" s="82" t="s">
        <v>494</v>
      </c>
      <c r="R387" s="75" t="s">
        <v>497</v>
      </c>
      <c r="S387" s="42" t="s">
        <v>448</v>
      </c>
      <c r="T387" s="75" t="s">
        <v>497</v>
      </c>
      <c r="U387" s="74" t="s">
        <v>497</v>
      </c>
      <c r="V387" s="49" t="str">
        <f t="shared" si="27"/>
        <v>'COMMON'</v>
      </c>
      <c r="W387" s="69" t="s">
        <v>449</v>
      </c>
      <c r="X387" s="49" t="str">
        <f t="shared" si="28"/>
        <v>'COMMON'</v>
      </c>
      <c r="Y387" s="49" t="str">
        <f t="shared" si="28"/>
        <v>'COMMON'</v>
      </c>
      <c r="Z387" s="69" t="s">
        <v>449</v>
      </c>
      <c r="AA387" s="49" t="str">
        <f t="shared" si="29"/>
        <v>'COMMON'</v>
      </c>
      <c r="AB387" s="67"/>
      <c r="AD387" s="70" t="str">
        <f t="shared" si="30"/>
        <v/>
      </c>
      <c r="AE387" s="67"/>
      <c r="AF387" s="67"/>
      <c r="AG387" s="67"/>
    </row>
    <row r="388" spans="1:33" ht="18" customHeight="1">
      <c r="A388" s="67"/>
      <c r="B388" s="49">
        <f t="shared" si="26"/>
        <v>382</v>
      </c>
      <c r="C388" s="73" t="str">
        <f>"'"&amp;プロジェクトデータ!$C$4&amp;"'"</f>
        <v>'80001'</v>
      </c>
      <c r="D388" s="80" t="s">
        <v>491</v>
      </c>
      <c r="E388" s="42" t="str">
        <f>"'"&amp;No.5＿契約者【データ】!E384&amp;"'"</f>
        <v>''</v>
      </c>
      <c r="F388" s="81" t="str">
        <f>"'"&amp;IF(No.5＿契約者【データ】!R384="郵送","郵送",IF(No.5＿契約者【データ】!R384="","","出席"))&amp;"'"</f>
        <v>''</v>
      </c>
      <c r="G388" s="75" t="str">
        <f>"'"&amp;IF(No.5＿契約者【データ】!R384="","",IF(No.5＿契約者【データ】!R384="郵送","",TEXT(No.5＿契約者【データ】!R384,"yyyy/mm/dd")))&amp;"'"</f>
        <v>''</v>
      </c>
      <c r="H388" s="75" t="str">
        <f>"'"&amp;IF(No.5＿契約者【データ】!S384="","",TEXT(No.5＿契約者【データ】!S384,"hh:mm"))&amp;"'"</f>
        <v>''</v>
      </c>
      <c r="I388" s="82" t="s">
        <v>494</v>
      </c>
      <c r="J388" s="82" t="s">
        <v>494</v>
      </c>
      <c r="K388" s="82" t="s">
        <v>494</v>
      </c>
      <c r="L388" s="82" t="s">
        <v>494</v>
      </c>
      <c r="M388" s="82" t="s">
        <v>494</v>
      </c>
      <c r="N388" s="82" t="s">
        <v>494</v>
      </c>
      <c r="O388" s="82" t="s">
        <v>494</v>
      </c>
      <c r="P388" s="82" t="s">
        <v>494</v>
      </c>
      <c r="Q388" s="82" t="s">
        <v>494</v>
      </c>
      <c r="R388" s="75" t="s">
        <v>497</v>
      </c>
      <c r="S388" s="42" t="s">
        <v>448</v>
      </c>
      <c r="T388" s="75" t="s">
        <v>497</v>
      </c>
      <c r="U388" s="74" t="s">
        <v>497</v>
      </c>
      <c r="V388" s="49" t="str">
        <f t="shared" si="27"/>
        <v>'COMMON'</v>
      </c>
      <c r="W388" s="69" t="s">
        <v>449</v>
      </c>
      <c r="X388" s="49" t="str">
        <f t="shared" si="28"/>
        <v>'COMMON'</v>
      </c>
      <c r="Y388" s="49" t="str">
        <f t="shared" si="28"/>
        <v>'COMMON'</v>
      </c>
      <c r="Z388" s="69" t="s">
        <v>449</v>
      </c>
      <c r="AA388" s="49" t="str">
        <f t="shared" si="29"/>
        <v>'COMMON'</v>
      </c>
      <c r="AB388" s="67"/>
      <c r="AD388" s="70" t="str">
        <f t="shared" si="30"/>
        <v/>
      </c>
      <c r="AE388" s="67"/>
      <c r="AF388" s="67"/>
      <c r="AG388" s="67"/>
    </row>
    <row r="389" spans="1:33" ht="18" customHeight="1">
      <c r="A389" s="67"/>
      <c r="B389" s="49">
        <f t="shared" si="26"/>
        <v>383</v>
      </c>
      <c r="C389" s="73" t="str">
        <f>"'"&amp;プロジェクトデータ!$C$4&amp;"'"</f>
        <v>'80001'</v>
      </c>
      <c r="D389" s="80" t="s">
        <v>491</v>
      </c>
      <c r="E389" s="42" t="str">
        <f>"'"&amp;No.5＿契約者【データ】!E385&amp;"'"</f>
        <v>''</v>
      </c>
      <c r="F389" s="81" t="str">
        <f>"'"&amp;IF(No.5＿契約者【データ】!R385="郵送","郵送",IF(No.5＿契約者【データ】!R385="","","出席"))&amp;"'"</f>
        <v>''</v>
      </c>
      <c r="G389" s="75" t="str">
        <f>"'"&amp;IF(No.5＿契約者【データ】!R385="","",IF(No.5＿契約者【データ】!R385="郵送","",TEXT(No.5＿契約者【データ】!R385,"yyyy/mm/dd")))&amp;"'"</f>
        <v>''</v>
      </c>
      <c r="H389" s="75" t="str">
        <f>"'"&amp;IF(No.5＿契約者【データ】!S385="","",TEXT(No.5＿契約者【データ】!S385,"hh:mm"))&amp;"'"</f>
        <v>''</v>
      </c>
      <c r="I389" s="82" t="s">
        <v>494</v>
      </c>
      <c r="J389" s="82" t="s">
        <v>494</v>
      </c>
      <c r="K389" s="82" t="s">
        <v>494</v>
      </c>
      <c r="L389" s="82" t="s">
        <v>494</v>
      </c>
      <c r="M389" s="82" t="s">
        <v>494</v>
      </c>
      <c r="N389" s="82" t="s">
        <v>494</v>
      </c>
      <c r="O389" s="82" t="s">
        <v>494</v>
      </c>
      <c r="P389" s="82" t="s">
        <v>494</v>
      </c>
      <c r="Q389" s="82" t="s">
        <v>494</v>
      </c>
      <c r="R389" s="75" t="s">
        <v>497</v>
      </c>
      <c r="S389" s="42" t="s">
        <v>448</v>
      </c>
      <c r="T389" s="75" t="s">
        <v>497</v>
      </c>
      <c r="U389" s="74" t="s">
        <v>497</v>
      </c>
      <c r="V389" s="49" t="str">
        <f t="shared" si="27"/>
        <v>'COMMON'</v>
      </c>
      <c r="W389" s="69" t="s">
        <v>449</v>
      </c>
      <c r="X389" s="49" t="str">
        <f t="shared" si="28"/>
        <v>'COMMON'</v>
      </c>
      <c r="Y389" s="49" t="str">
        <f t="shared" si="28"/>
        <v>'COMMON'</v>
      </c>
      <c r="Z389" s="69" t="s">
        <v>449</v>
      </c>
      <c r="AA389" s="49" t="str">
        <f t="shared" si="29"/>
        <v>'COMMON'</v>
      </c>
      <c r="AB389" s="67"/>
      <c r="AD389" s="70" t="str">
        <f t="shared" si="30"/>
        <v/>
      </c>
      <c r="AE389" s="67"/>
      <c r="AF389" s="67"/>
      <c r="AG389" s="67"/>
    </row>
    <row r="390" spans="1:33" ht="18" customHeight="1">
      <c r="A390" s="67"/>
      <c r="B390" s="49">
        <f t="shared" si="26"/>
        <v>384</v>
      </c>
      <c r="C390" s="73" t="str">
        <f>"'"&amp;プロジェクトデータ!$C$4&amp;"'"</f>
        <v>'80001'</v>
      </c>
      <c r="D390" s="80" t="s">
        <v>491</v>
      </c>
      <c r="E390" s="42" t="str">
        <f>"'"&amp;No.5＿契約者【データ】!E386&amp;"'"</f>
        <v>''</v>
      </c>
      <c r="F390" s="81" t="str">
        <f>"'"&amp;IF(No.5＿契約者【データ】!R386="郵送","郵送",IF(No.5＿契約者【データ】!R386="","","出席"))&amp;"'"</f>
        <v>''</v>
      </c>
      <c r="G390" s="75" t="str">
        <f>"'"&amp;IF(No.5＿契約者【データ】!R386="","",IF(No.5＿契約者【データ】!R386="郵送","",TEXT(No.5＿契約者【データ】!R386,"yyyy/mm/dd")))&amp;"'"</f>
        <v>''</v>
      </c>
      <c r="H390" s="75" t="str">
        <f>"'"&amp;IF(No.5＿契約者【データ】!S386="","",TEXT(No.5＿契約者【データ】!S386,"hh:mm"))&amp;"'"</f>
        <v>''</v>
      </c>
      <c r="I390" s="82" t="s">
        <v>494</v>
      </c>
      <c r="J390" s="82" t="s">
        <v>494</v>
      </c>
      <c r="K390" s="82" t="s">
        <v>494</v>
      </c>
      <c r="L390" s="82" t="s">
        <v>494</v>
      </c>
      <c r="M390" s="82" t="s">
        <v>494</v>
      </c>
      <c r="N390" s="82" t="s">
        <v>494</v>
      </c>
      <c r="O390" s="82" t="s">
        <v>494</v>
      </c>
      <c r="P390" s="82" t="s">
        <v>494</v>
      </c>
      <c r="Q390" s="82" t="s">
        <v>494</v>
      </c>
      <c r="R390" s="75" t="s">
        <v>497</v>
      </c>
      <c r="S390" s="42" t="s">
        <v>448</v>
      </c>
      <c r="T390" s="75" t="s">
        <v>497</v>
      </c>
      <c r="U390" s="74" t="s">
        <v>497</v>
      </c>
      <c r="V390" s="49" t="str">
        <f t="shared" si="27"/>
        <v>'COMMON'</v>
      </c>
      <c r="W390" s="69" t="s">
        <v>449</v>
      </c>
      <c r="X390" s="49" t="str">
        <f t="shared" si="28"/>
        <v>'COMMON'</v>
      </c>
      <c r="Y390" s="49" t="str">
        <f t="shared" si="28"/>
        <v>'COMMON'</v>
      </c>
      <c r="Z390" s="69" t="s">
        <v>449</v>
      </c>
      <c r="AA390" s="49" t="str">
        <f t="shared" si="29"/>
        <v>'COMMON'</v>
      </c>
      <c r="AB390" s="67"/>
      <c r="AD390" s="70" t="str">
        <f t="shared" si="30"/>
        <v/>
      </c>
      <c r="AE390" s="67"/>
      <c r="AF390" s="67"/>
      <c r="AG390" s="67"/>
    </row>
    <row r="391" spans="1:33" ht="18" customHeight="1">
      <c r="A391" s="67"/>
      <c r="B391" s="49">
        <f t="shared" ref="B391:B454" si="31">ROW()-6</f>
        <v>385</v>
      </c>
      <c r="C391" s="73" t="str">
        <f>"'"&amp;プロジェクトデータ!$C$4&amp;"'"</f>
        <v>'80001'</v>
      </c>
      <c r="D391" s="80" t="s">
        <v>491</v>
      </c>
      <c r="E391" s="42" t="str">
        <f>"'"&amp;No.5＿契約者【データ】!E387&amp;"'"</f>
        <v>''</v>
      </c>
      <c r="F391" s="81" t="str">
        <f>"'"&amp;IF(No.5＿契約者【データ】!R387="郵送","郵送",IF(No.5＿契約者【データ】!R387="","","出席"))&amp;"'"</f>
        <v>''</v>
      </c>
      <c r="G391" s="75" t="str">
        <f>"'"&amp;IF(No.5＿契約者【データ】!R387="","",IF(No.5＿契約者【データ】!R387="郵送","",TEXT(No.5＿契約者【データ】!R387,"yyyy/mm/dd")))&amp;"'"</f>
        <v>''</v>
      </c>
      <c r="H391" s="75" t="str">
        <f>"'"&amp;IF(No.5＿契約者【データ】!S387="","",TEXT(No.5＿契約者【データ】!S387,"hh:mm"))&amp;"'"</f>
        <v>''</v>
      </c>
      <c r="I391" s="82" t="s">
        <v>494</v>
      </c>
      <c r="J391" s="82" t="s">
        <v>494</v>
      </c>
      <c r="K391" s="82" t="s">
        <v>494</v>
      </c>
      <c r="L391" s="82" t="s">
        <v>494</v>
      </c>
      <c r="M391" s="82" t="s">
        <v>494</v>
      </c>
      <c r="N391" s="82" t="s">
        <v>494</v>
      </c>
      <c r="O391" s="82" t="s">
        <v>494</v>
      </c>
      <c r="P391" s="82" t="s">
        <v>494</v>
      </c>
      <c r="Q391" s="82" t="s">
        <v>494</v>
      </c>
      <c r="R391" s="75" t="s">
        <v>497</v>
      </c>
      <c r="S391" s="42" t="s">
        <v>448</v>
      </c>
      <c r="T391" s="75" t="s">
        <v>497</v>
      </c>
      <c r="U391" s="74" t="s">
        <v>497</v>
      </c>
      <c r="V391" s="49" t="str">
        <f t="shared" ref="V391:V454" si="32">"'COMMON'"</f>
        <v>'COMMON'</v>
      </c>
      <c r="W391" s="69" t="s">
        <v>449</v>
      </c>
      <c r="X391" s="49" t="str">
        <f t="shared" ref="X391:Y454" si="33">"'COMMON'"</f>
        <v>'COMMON'</v>
      </c>
      <c r="Y391" s="49" t="str">
        <f t="shared" si="33"/>
        <v>'COMMON'</v>
      </c>
      <c r="Z391" s="69" t="s">
        <v>449</v>
      </c>
      <c r="AA391" s="49" t="str">
        <f t="shared" ref="AA391:AA454" si="34">"'COMMON'"</f>
        <v>'COMMON'</v>
      </c>
      <c r="AB391" s="67"/>
      <c r="AD391" s="70" t="str">
        <f t="shared" si="30"/>
        <v/>
      </c>
      <c r="AE391" s="67"/>
      <c r="AF391" s="67"/>
      <c r="AG391" s="67"/>
    </row>
    <row r="392" spans="1:33" ht="18" customHeight="1">
      <c r="A392" s="67"/>
      <c r="B392" s="49">
        <f t="shared" si="31"/>
        <v>386</v>
      </c>
      <c r="C392" s="73" t="str">
        <f>"'"&amp;プロジェクトデータ!$C$4&amp;"'"</f>
        <v>'80001'</v>
      </c>
      <c r="D392" s="80" t="s">
        <v>491</v>
      </c>
      <c r="E392" s="42" t="str">
        <f>"'"&amp;No.5＿契約者【データ】!E388&amp;"'"</f>
        <v>''</v>
      </c>
      <c r="F392" s="81" t="str">
        <f>"'"&amp;IF(No.5＿契約者【データ】!R388="郵送","郵送",IF(No.5＿契約者【データ】!R388="","","出席"))&amp;"'"</f>
        <v>''</v>
      </c>
      <c r="G392" s="75" t="str">
        <f>"'"&amp;IF(No.5＿契約者【データ】!R388="","",IF(No.5＿契約者【データ】!R388="郵送","",TEXT(No.5＿契約者【データ】!R388,"yyyy/mm/dd")))&amp;"'"</f>
        <v>''</v>
      </c>
      <c r="H392" s="75" t="str">
        <f>"'"&amp;IF(No.5＿契約者【データ】!S388="","",TEXT(No.5＿契約者【データ】!S388,"hh:mm"))&amp;"'"</f>
        <v>''</v>
      </c>
      <c r="I392" s="82" t="s">
        <v>494</v>
      </c>
      <c r="J392" s="82" t="s">
        <v>494</v>
      </c>
      <c r="K392" s="82" t="s">
        <v>494</v>
      </c>
      <c r="L392" s="82" t="s">
        <v>494</v>
      </c>
      <c r="M392" s="82" t="s">
        <v>494</v>
      </c>
      <c r="N392" s="82" t="s">
        <v>494</v>
      </c>
      <c r="O392" s="82" t="s">
        <v>494</v>
      </c>
      <c r="P392" s="82" t="s">
        <v>494</v>
      </c>
      <c r="Q392" s="82" t="s">
        <v>494</v>
      </c>
      <c r="R392" s="75" t="s">
        <v>497</v>
      </c>
      <c r="S392" s="42" t="s">
        <v>448</v>
      </c>
      <c r="T392" s="75" t="s">
        <v>497</v>
      </c>
      <c r="U392" s="74" t="s">
        <v>497</v>
      </c>
      <c r="V392" s="49" t="str">
        <f t="shared" si="32"/>
        <v>'COMMON'</v>
      </c>
      <c r="W392" s="69" t="s">
        <v>449</v>
      </c>
      <c r="X392" s="49" t="str">
        <f t="shared" si="33"/>
        <v>'COMMON'</v>
      </c>
      <c r="Y392" s="49" t="str">
        <f t="shared" si="33"/>
        <v>'COMMON'</v>
      </c>
      <c r="Z392" s="69" t="s">
        <v>449</v>
      </c>
      <c r="AA392" s="49" t="str">
        <f t="shared" si="34"/>
        <v>'COMMON'</v>
      </c>
      <c r="AB392" s="67"/>
      <c r="AD392" s="70" t="str">
        <f t="shared" ref="AD392:AD455" si="35">IF(F392="''","","INSERT INTO "&amp;$C$3&amp;" ("&amp;_xlfn.TEXTJOIN(",",FALSE,$C$5:$AA$5)&amp;") VALUES ("&amp;_xlfn.TEXTJOIN(",",FALSE,C392:AA392)&amp;");")</f>
        <v/>
      </c>
      <c r="AE392" s="67"/>
      <c r="AF392" s="67"/>
      <c r="AG392" s="67"/>
    </row>
    <row r="393" spans="1:33" ht="18" customHeight="1">
      <c r="A393" s="67"/>
      <c r="B393" s="49">
        <f t="shared" si="31"/>
        <v>387</v>
      </c>
      <c r="C393" s="73" t="str">
        <f>"'"&amp;プロジェクトデータ!$C$4&amp;"'"</f>
        <v>'80001'</v>
      </c>
      <c r="D393" s="80" t="s">
        <v>491</v>
      </c>
      <c r="E393" s="42" t="str">
        <f>"'"&amp;No.5＿契約者【データ】!E389&amp;"'"</f>
        <v>''</v>
      </c>
      <c r="F393" s="81" t="str">
        <f>"'"&amp;IF(No.5＿契約者【データ】!R389="郵送","郵送",IF(No.5＿契約者【データ】!R389="","","出席"))&amp;"'"</f>
        <v>''</v>
      </c>
      <c r="G393" s="75" t="str">
        <f>"'"&amp;IF(No.5＿契約者【データ】!R389="","",IF(No.5＿契約者【データ】!R389="郵送","",TEXT(No.5＿契約者【データ】!R389,"yyyy/mm/dd")))&amp;"'"</f>
        <v>''</v>
      </c>
      <c r="H393" s="75" t="str">
        <f>"'"&amp;IF(No.5＿契約者【データ】!S389="","",TEXT(No.5＿契約者【データ】!S389,"hh:mm"))&amp;"'"</f>
        <v>''</v>
      </c>
      <c r="I393" s="82" t="s">
        <v>494</v>
      </c>
      <c r="J393" s="82" t="s">
        <v>494</v>
      </c>
      <c r="K393" s="82" t="s">
        <v>494</v>
      </c>
      <c r="L393" s="82" t="s">
        <v>494</v>
      </c>
      <c r="M393" s="82" t="s">
        <v>494</v>
      </c>
      <c r="N393" s="82" t="s">
        <v>494</v>
      </c>
      <c r="O393" s="82" t="s">
        <v>494</v>
      </c>
      <c r="P393" s="82" t="s">
        <v>494</v>
      </c>
      <c r="Q393" s="82" t="s">
        <v>494</v>
      </c>
      <c r="R393" s="75" t="s">
        <v>497</v>
      </c>
      <c r="S393" s="42" t="s">
        <v>448</v>
      </c>
      <c r="T393" s="75" t="s">
        <v>497</v>
      </c>
      <c r="U393" s="74" t="s">
        <v>497</v>
      </c>
      <c r="V393" s="49" t="str">
        <f t="shared" si="32"/>
        <v>'COMMON'</v>
      </c>
      <c r="W393" s="69" t="s">
        <v>449</v>
      </c>
      <c r="X393" s="49" t="str">
        <f t="shared" si="33"/>
        <v>'COMMON'</v>
      </c>
      <c r="Y393" s="49" t="str">
        <f t="shared" si="33"/>
        <v>'COMMON'</v>
      </c>
      <c r="Z393" s="69" t="s">
        <v>449</v>
      </c>
      <c r="AA393" s="49" t="str">
        <f t="shared" si="34"/>
        <v>'COMMON'</v>
      </c>
      <c r="AB393" s="67"/>
      <c r="AD393" s="70" t="str">
        <f t="shared" si="35"/>
        <v/>
      </c>
      <c r="AE393" s="67"/>
      <c r="AF393" s="67"/>
      <c r="AG393" s="67"/>
    </row>
    <row r="394" spans="1:33" ht="18" customHeight="1">
      <c r="A394" s="67"/>
      <c r="B394" s="49">
        <f t="shared" si="31"/>
        <v>388</v>
      </c>
      <c r="C394" s="73" t="str">
        <f>"'"&amp;プロジェクトデータ!$C$4&amp;"'"</f>
        <v>'80001'</v>
      </c>
      <c r="D394" s="80" t="s">
        <v>491</v>
      </c>
      <c r="E394" s="42" t="str">
        <f>"'"&amp;No.5＿契約者【データ】!E390&amp;"'"</f>
        <v>''</v>
      </c>
      <c r="F394" s="81" t="str">
        <f>"'"&amp;IF(No.5＿契約者【データ】!R390="郵送","郵送",IF(No.5＿契約者【データ】!R390="","","出席"))&amp;"'"</f>
        <v>''</v>
      </c>
      <c r="G394" s="75" t="str">
        <f>"'"&amp;IF(No.5＿契約者【データ】!R390="","",IF(No.5＿契約者【データ】!R390="郵送","",TEXT(No.5＿契約者【データ】!R390,"yyyy/mm/dd")))&amp;"'"</f>
        <v>''</v>
      </c>
      <c r="H394" s="75" t="str">
        <f>"'"&amp;IF(No.5＿契約者【データ】!S390="","",TEXT(No.5＿契約者【データ】!S390,"hh:mm"))&amp;"'"</f>
        <v>''</v>
      </c>
      <c r="I394" s="82" t="s">
        <v>494</v>
      </c>
      <c r="J394" s="82" t="s">
        <v>494</v>
      </c>
      <c r="K394" s="82" t="s">
        <v>494</v>
      </c>
      <c r="L394" s="82" t="s">
        <v>494</v>
      </c>
      <c r="M394" s="82" t="s">
        <v>494</v>
      </c>
      <c r="N394" s="82" t="s">
        <v>494</v>
      </c>
      <c r="O394" s="82" t="s">
        <v>494</v>
      </c>
      <c r="P394" s="82" t="s">
        <v>494</v>
      </c>
      <c r="Q394" s="82" t="s">
        <v>494</v>
      </c>
      <c r="R394" s="75" t="s">
        <v>497</v>
      </c>
      <c r="S394" s="42" t="s">
        <v>448</v>
      </c>
      <c r="T394" s="75" t="s">
        <v>497</v>
      </c>
      <c r="U394" s="74" t="s">
        <v>497</v>
      </c>
      <c r="V394" s="49" t="str">
        <f t="shared" si="32"/>
        <v>'COMMON'</v>
      </c>
      <c r="W394" s="69" t="s">
        <v>449</v>
      </c>
      <c r="X394" s="49" t="str">
        <f t="shared" si="33"/>
        <v>'COMMON'</v>
      </c>
      <c r="Y394" s="49" t="str">
        <f t="shared" si="33"/>
        <v>'COMMON'</v>
      </c>
      <c r="Z394" s="69" t="s">
        <v>449</v>
      </c>
      <c r="AA394" s="49" t="str">
        <f t="shared" si="34"/>
        <v>'COMMON'</v>
      </c>
      <c r="AB394" s="67"/>
      <c r="AD394" s="70" t="str">
        <f t="shared" si="35"/>
        <v/>
      </c>
      <c r="AE394" s="67"/>
      <c r="AF394" s="67"/>
      <c r="AG394" s="67"/>
    </row>
    <row r="395" spans="1:33" ht="18" customHeight="1">
      <c r="A395" s="67"/>
      <c r="B395" s="49">
        <f t="shared" si="31"/>
        <v>389</v>
      </c>
      <c r="C395" s="73" t="str">
        <f>"'"&amp;プロジェクトデータ!$C$4&amp;"'"</f>
        <v>'80001'</v>
      </c>
      <c r="D395" s="80" t="s">
        <v>491</v>
      </c>
      <c r="E395" s="42" t="str">
        <f>"'"&amp;No.5＿契約者【データ】!E391&amp;"'"</f>
        <v>''</v>
      </c>
      <c r="F395" s="81" t="str">
        <f>"'"&amp;IF(No.5＿契約者【データ】!R391="郵送","郵送",IF(No.5＿契約者【データ】!R391="","","出席"))&amp;"'"</f>
        <v>''</v>
      </c>
      <c r="G395" s="75" t="str">
        <f>"'"&amp;IF(No.5＿契約者【データ】!R391="","",IF(No.5＿契約者【データ】!R391="郵送","",TEXT(No.5＿契約者【データ】!R391,"yyyy/mm/dd")))&amp;"'"</f>
        <v>''</v>
      </c>
      <c r="H395" s="75" t="str">
        <f>"'"&amp;IF(No.5＿契約者【データ】!S391="","",TEXT(No.5＿契約者【データ】!S391,"hh:mm"))&amp;"'"</f>
        <v>''</v>
      </c>
      <c r="I395" s="82" t="s">
        <v>494</v>
      </c>
      <c r="J395" s="82" t="s">
        <v>494</v>
      </c>
      <c r="K395" s="82" t="s">
        <v>494</v>
      </c>
      <c r="L395" s="82" t="s">
        <v>494</v>
      </c>
      <c r="M395" s="82" t="s">
        <v>494</v>
      </c>
      <c r="N395" s="82" t="s">
        <v>494</v>
      </c>
      <c r="O395" s="82" t="s">
        <v>494</v>
      </c>
      <c r="P395" s="82" t="s">
        <v>494</v>
      </c>
      <c r="Q395" s="82" t="s">
        <v>494</v>
      </c>
      <c r="R395" s="75" t="s">
        <v>497</v>
      </c>
      <c r="S395" s="42" t="s">
        <v>448</v>
      </c>
      <c r="T395" s="75" t="s">
        <v>497</v>
      </c>
      <c r="U395" s="74" t="s">
        <v>497</v>
      </c>
      <c r="V395" s="49" t="str">
        <f t="shared" si="32"/>
        <v>'COMMON'</v>
      </c>
      <c r="W395" s="69" t="s">
        <v>449</v>
      </c>
      <c r="X395" s="49" t="str">
        <f t="shared" si="33"/>
        <v>'COMMON'</v>
      </c>
      <c r="Y395" s="49" t="str">
        <f t="shared" si="33"/>
        <v>'COMMON'</v>
      </c>
      <c r="Z395" s="69" t="s">
        <v>449</v>
      </c>
      <c r="AA395" s="49" t="str">
        <f t="shared" si="34"/>
        <v>'COMMON'</v>
      </c>
      <c r="AB395" s="67"/>
      <c r="AD395" s="70" t="str">
        <f t="shared" si="35"/>
        <v/>
      </c>
      <c r="AE395" s="67"/>
      <c r="AF395" s="67"/>
      <c r="AG395" s="67"/>
    </row>
    <row r="396" spans="1:33" ht="18" customHeight="1">
      <c r="A396" s="67"/>
      <c r="B396" s="49">
        <f t="shared" si="31"/>
        <v>390</v>
      </c>
      <c r="C396" s="73" t="str">
        <f>"'"&amp;プロジェクトデータ!$C$4&amp;"'"</f>
        <v>'80001'</v>
      </c>
      <c r="D396" s="80" t="s">
        <v>491</v>
      </c>
      <c r="E396" s="42" t="str">
        <f>"'"&amp;No.5＿契約者【データ】!E392&amp;"'"</f>
        <v>''</v>
      </c>
      <c r="F396" s="81" t="str">
        <f>"'"&amp;IF(No.5＿契約者【データ】!R392="郵送","郵送",IF(No.5＿契約者【データ】!R392="","","出席"))&amp;"'"</f>
        <v>''</v>
      </c>
      <c r="G396" s="75" t="str">
        <f>"'"&amp;IF(No.5＿契約者【データ】!R392="","",IF(No.5＿契約者【データ】!R392="郵送","",TEXT(No.5＿契約者【データ】!R392,"yyyy/mm/dd")))&amp;"'"</f>
        <v>''</v>
      </c>
      <c r="H396" s="75" t="str">
        <f>"'"&amp;IF(No.5＿契約者【データ】!S392="","",TEXT(No.5＿契約者【データ】!S392,"hh:mm"))&amp;"'"</f>
        <v>''</v>
      </c>
      <c r="I396" s="82" t="s">
        <v>494</v>
      </c>
      <c r="J396" s="82" t="s">
        <v>494</v>
      </c>
      <c r="K396" s="82" t="s">
        <v>494</v>
      </c>
      <c r="L396" s="82" t="s">
        <v>494</v>
      </c>
      <c r="M396" s="82" t="s">
        <v>494</v>
      </c>
      <c r="N396" s="82" t="s">
        <v>494</v>
      </c>
      <c r="O396" s="82" t="s">
        <v>494</v>
      </c>
      <c r="P396" s="82" t="s">
        <v>494</v>
      </c>
      <c r="Q396" s="82" t="s">
        <v>494</v>
      </c>
      <c r="R396" s="75" t="s">
        <v>497</v>
      </c>
      <c r="S396" s="42" t="s">
        <v>448</v>
      </c>
      <c r="T396" s="75" t="s">
        <v>497</v>
      </c>
      <c r="U396" s="74" t="s">
        <v>497</v>
      </c>
      <c r="V396" s="49" t="str">
        <f t="shared" si="32"/>
        <v>'COMMON'</v>
      </c>
      <c r="W396" s="69" t="s">
        <v>449</v>
      </c>
      <c r="X396" s="49" t="str">
        <f t="shared" si="33"/>
        <v>'COMMON'</v>
      </c>
      <c r="Y396" s="49" t="str">
        <f t="shared" si="33"/>
        <v>'COMMON'</v>
      </c>
      <c r="Z396" s="69" t="s">
        <v>449</v>
      </c>
      <c r="AA396" s="49" t="str">
        <f t="shared" si="34"/>
        <v>'COMMON'</v>
      </c>
      <c r="AB396" s="67"/>
      <c r="AD396" s="70" t="str">
        <f t="shared" si="35"/>
        <v/>
      </c>
      <c r="AE396" s="67"/>
      <c r="AF396" s="67"/>
      <c r="AG396" s="67"/>
    </row>
    <row r="397" spans="1:33" ht="18" customHeight="1">
      <c r="A397" s="67"/>
      <c r="B397" s="49">
        <f t="shared" si="31"/>
        <v>391</v>
      </c>
      <c r="C397" s="73" t="str">
        <f>"'"&amp;プロジェクトデータ!$C$4&amp;"'"</f>
        <v>'80001'</v>
      </c>
      <c r="D397" s="80" t="s">
        <v>491</v>
      </c>
      <c r="E397" s="42" t="str">
        <f>"'"&amp;No.5＿契約者【データ】!E393&amp;"'"</f>
        <v>''</v>
      </c>
      <c r="F397" s="81" t="str">
        <f>"'"&amp;IF(No.5＿契約者【データ】!R393="郵送","郵送",IF(No.5＿契約者【データ】!R393="","","出席"))&amp;"'"</f>
        <v>''</v>
      </c>
      <c r="G397" s="75" t="str">
        <f>"'"&amp;IF(No.5＿契約者【データ】!R393="","",IF(No.5＿契約者【データ】!R393="郵送","",TEXT(No.5＿契約者【データ】!R393,"yyyy/mm/dd")))&amp;"'"</f>
        <v>''</v>
      </c>
      <c r="H397" s="75" t="str">
        <f>"'"&amp;IF(No.5＿契約者【データ】!S393="","",TEXT(No.5＿契約者【データ】!S393,"hh:mm"))&amp;"'"</f>
        <v>''</v>
      </c>
      <c r="I397" s="82" t="s">
        <v>494</v>
      </c>
      <c r="J397" s="82" t="s">
        <v>494</v>
      </c>
      <c r="K397" s="82" t="s">
        <v>494</v>
      </c>
      <c r="L397" s="82" t="s">
        <v>494</v>
      </c>
      <c r="M397" s="82" t="s">
        <v>494</v>
      </c>
      <c r="N397" s="82" t="s">
        <v>494</v>
      </c>
      <c r="O397" s="82" t="s">
        <v>494</v>
      </c>
      <c r="P397" s="82" t="s">
        <v>494</v>
      </c>
      <c r="Q397" s="82" t="s">
        <v>494</v>
      </c>
      <c r="R397" s="75" t="s">
        <v>497</v>
      </c>
      <c r="S397" s="42" t="s">
        <v>448</v>
      </c>
      <c r="T397" s="75" t="s">
        <v>497</v>
      </c>
      <c r="U397" s="74" t="s">
        <v>497</v>
      </c>
      <c r="V397" s="49" t="str">
        <f t="shared" si="32"/>
        <v>'COMMON'</v>
      </c>
      <c r="W397" s="69" t="s">
        <v>449</v>
      </c>
      <c r="X397" s="49" t="str">
        <f t="shared" si="33"/>
        <v>'COMMON'</v>
      </c>
      <c r="Y397" s="49" t="str">
        <f t="shared" si="33"/>
        <v>'COMMON'</v>
      </c>
      <c r="Z397" s="69" t="s">
        <v>449</v>
      </c>
      <c r="AA397" s="49" t="str">
        <f t="shared" si="34"/>
        <v>'COMMON'</v>
      </c>
      <c r="AB397" s="67"/>
      <c r="AD397" s="70" t="str">
        <f t="shared" si="35"/>
        <v/>
      </c>
      <c r="AE397" s="67"/>
      <c r="AF397" s="67"/>
      <c r="AG397" s="67"/>
    </row>
    <row r="398" spans="1:33" ht="18" customHeight="1">
      <c r="A398" s="67"/>
      <c r="B398" s="49">
        <f t="shared" si="31"/>
        <v>392</v>
      </c>
      <c r="C398" s="73" t="str">
        <f>"'"&amp;プロジェクトデータ!$C$4&amp;"'"</f>
        <v>'80001'</v>
      </c>
      <c r="D398" s="80" t="s">
        <v>491</v>
      </c>
      <c r="E398" s="42" t="str">
        <f>"'"&amp;No.5＿契約者【データ】!E394&amp;"'"</f>
        <v>''</v>
      </c>
      <c r="F398" s="81" t="str">
        <f>"'"&amp;IF(No.5＿契約者【データ】!R394="郵送","郵送",IF(No.5＿契約者【データ】!R394="","","出席"))&amp;"'"</f>
        <v>''</v>
      </c>
      <c r="G398" s="75" t="str">
        <f>"'"&amp;IF(No.5＿契約者【データ】!R394="","",IF(No.5＿契約者【データ】!R394="郵送","",TEXT(No.5＿契約者【データ】!R394,"yyyy/mm/dd")))&amp;"'"</f>
        <v>''</v>
      </c>
      <c r="H398" s="75" t="str">
        <f>"'"&amp;IF(No.5＿契約者【データ】!S394="","",TEXT(No.5＿契約者【データ】!S394,"hh:mm"))&amp;"'"</f>
        <v>''</v>
      </c>
      <c r="I398" s="82" t="s">
        <v>494</v>
      </c>
      <c r="J398" s="82" t="s">
        <v>494</v>
      </c>
      <c r="K398" s="82" t="s">
        <v>494</v>
      </c>
      <c r="L398" s="82" t="s">
        <v>494</v>
      </c>
      <c r="M398" s="82" t="s">
        <v>494</v>
      </c>
      <c r="N398" s="82" t="s">
        <v>494</v>
      </c>
      <c r="O398" s="82" t="s">
        <v>494</v>
      </c>
      <c r="P398" s="82" t="s">
        <v>494</v>
      </c>
      <c r="Q398" s="82" t="s">
        <v>494</v>
      </c>
      <c r="R398" s="75" t="s">
        <v>497</v>
      </c>
      <c r="S398" s="42" t="s">
        <v>448</v>
      </c>
      <c r="T398" s="75" t="s">
        <v>497</v>
      </c>
      <c r="U398" s="74" t="s">
        <v>497</v>
      </c>
      <c r="V398" s="49" t="str">
        <f t="shared" si="32"/>
        <v>'COMMON'</v>
      </c>
      <c r="W398" s="69" t="s">
        <v>449</v>
      </c>
      <c r="X398" s="49" t="str">
        <f t="shared" si="33"/>
        <v>'COMMON'</v>
      </c>
      <c r="Y398" s="49" t="str">
        <f t="shared" si="33"/>
        <v>'COMMON'</v>
      </c>
      <c r="Z398" s="69" t="s">
        <v>449</v>
      </c>
      <c r="AA398" s="49" t="str">
        <f t="shared" si="34"/>
        <v>'COMMON'</v>
      </c>
      <c r="AB398" s="67"/>
      <c r="AD398" s="70" t="str">
        <f t="shared" si="35"/>
        <v/>
      </c>
      <c r="AE398" s="67"/>
      <c r="AF398" s="67"/>
      <c r="AG398" s="67"/>
    </row>
    <row r="399" spans="1:33" ht="18" customHeight="1">
      <c r="A399" s="67"/>
      <c r="B399" s="49">
        <f t="shared" si="31"/>
        <v>393</v>
      </c>
      <c r="C399" s="73" t="str">
        <f>"'"&amp;プロジェクトデータ!$C$4&amp;"'"</f>
        <v>'80001'</v>
      </c>
      <c r="D399" s="80" t="s">
        <v>491</v>
      </c>
      <c r="E399" s="42" t="str">
        <f>"'"&amp;No.5＿契約者【データ】!E395&amp;"'"</f>
        <v>''</v>
      </c>
      <c r="F399" s="81" t="str">
        <f>"'"&amp;IF(No.5＿契約者【データ】!R395="郵送","郵送",IF(No.5＿契約者【データ】!R395="","","出席"))&amp;"'"</f>
        <v>''</v>
      </c>
      <c r="G399" s="75" t="str">
        <f>"'"&amp;IF(No.5＿契約者【データ】!R395="","",IF(No.5＿契約者【データ】!R395="郵送","",TEXT(No.5＿契約者【データ】!R395,"yyyy/mm/dd")))&amp;"'"</f>
        <v>''</v>
      </c>
      <c r="H399" s="75" t="str">
        <f>"'"&amp;IF(No.5＿契約者【データ】!S395="","",TEXT(No.5＿契約者【データ】!S395,"hh:mm"))&amp;"'"</f>
        <v>''</v>
      </c>
      <c r="I399" s="82" t="s">
        <v>494</v>
      </c>
      <c r="J399" s="82" t="s">
        <v>494</v>
      </c>
      <c r="K399" s="82" t="s">
        <v>494</v>
      </c>
      <c r="L399" s="82" t="s">
        <v>494</v>
      </c>
      <c r="M399" s="82" t="s">
        <v>494</v>
      </c>
      <c r="N399" s="82" t="s">
        <v>494</v>
      </c>
      <c r="O399" s="82" t="s">
        <v>494</v>
      </c>
      <c r="P399" s="82" t="s">
        <v>494</v>
      </c>
      <c r="Q399" s="82" t="s">
        <v>494</v>
      </c>
      <c r="R399" s="75" t="s">
        <v>497</v>
      </c>
      <c r="S399" s="42" t="s">
        <v>448</v>
      </c>
      <c r="T399" s="75" t="s">
        <v>497</v>
      </c>
      <c r="U399" s="74" t="s">
        <v>497</v>
      </c>
      <c r="V399" s="49" t="str">
        <f t="shared" si="32"/>
        <v>'COMMON'</v>
      </c>
      <c r="W399" s="69" t="s">
        <v>449</v>
      </c>
      <c r="X399" s="49" t="str">
        <f t="shared" si="33"/>
        <v>'COMMON'</v>
      </c>
      <c r="Y399" s="49" t="str">
        <f t="shared" si="33"/>
        <v>'COMMON'</v>
      </c>
      <c r="Z399" s="69" t="s">
        <v>449</v>
      </c>
      <c r="AA399" s="49" t="str">
        <f t="shared" si="34"/>
        <v>'COMMON'</v>
      </c>
      <c r="AB399" s="67"/>
      <c r="AD399" s="70" t="str">
        <f t="shared" si="35"/>
        <v/>
      </c>
      <c r="AE399" s="67"/>
      <c r="AF399" s="67"/>
      <c r="AG399" s="67"/>
    </row>
    <row r="400" spans="1:33" ht="18" customHeight="1">
      <c r="A400" s="67"/>
      <c r="B400" s="49">
        <f t="shared" si="31"/>
        <v>394</v>
      </c>
      <c r="C400" s="73" t="str">
        <f>"'"&amp;プロジェクトデータ!$C$4&amp;"'"</f>
        <v>'80001'</v>
      </c>
      <c r="D400" s="80" t="s">
        <v>491</v>
      </c>
      <c r="E400" s="42" t="str">
        <f>"'"&amp;No.5＿契約者【データ】!E396&amp;"'"</f>
        <v>''</v>
      </c>
      <c r="F400" s="81" t="str">
        <f>"'"&amp;IF(No.5＿契約者【データ】!R396="郵送","郵送",IF(No.5＿契約者【データ】!R396="","","出席"))&amp;"'"</f>
        <v>''</v>
      </c>
      <c r="G400" s="75" t="str">
        <f>"'"&amp;IF(No.5＿契約者【データ】!R396="","",IF(No.5＿契約者【データ】!R396="郵送","",TEXT(No.5＿契約者【データ】!R396,"yyyy/mm/dd")))&amp;"'"</f>
        <v>''</v>
      </c>
      <c r="H400" s="75" t="str">
        <f>"'"&amp;IF(No.5＿契約者【データ】!S396="","",TEXT(No.5＿契約者【データ】!S396,"hh:mm"))&amp;"'"</f>
        <v>''</v>
      </c>
      <c r="I400" s="82" t="s">
        <v>494</v>
      </c>
      <c r="J400" s="82" t="s">
        <v>494</v>
      </c>
      <c r="K400" s="82" t="s">
        <v>494</v>
      </c>
      <c r="L400" s="82" t="s">
        <v>494</v>
      </c>
      <c r="M400" s="82" t="s">
        <v>494</v>
      </c>
      <c r="N400" s="82" t="s">
        <v>494</v>
      </c>
      <c r="O400" s="82" t="s">
        <v>494</v>
      </c>
      <c r="P400" s="82" t="s">
        <v>494</v>
      </c>
      <c r="Q400" s="82" t="s">
        <v>494</v>
      </c>
      <c r="R400" s="75" t="s">
        <v>497</v>
      </c>
      <c r="S400" s="42" t="s">
        <v>448</v>
      </c>
      <c r="T400" s="75" t="s">
        <v>497</v>
      </c>
      <c r="U400" s="74" t="s">
        <v>497</v>
      </c>
      <c r="V400" s="49" t="str">
        <f t="shared" si="32"/>
        <v>'COMMON'</v>
      </c>
      <c r="W400" s="69" t="s">
        <v>449</v>
      </c>
      <c r="X400" s="49" t="str">
        <f t="shared" si="33"/>
        <v>'COMMON'</v>
      </c>
      <c r="Y400" s="49" t="str">
        <f t="shared" si="33"/>
        <v>'COMMON'</v>
      </c>
      <c r="Z400" s="69" t="s">
        <v>449</v>
      </c>
      <c r="AA400" s="49" t="str">
        <f t="shared" si="34"/>
        <v>'COMMON'</v>
      </c>
      <c r="AB400" s="67"/>
      <c r="AD400" s="70" t="str">
        <f t="shared" si="35"/>
        <v/>
      </c>
      <c r="AE400" s="67"/>
      <c r="AF400" s="67"/>
      <c r="AG400" s="67"/>
    </row>
    <row r="401" spans="1:33" ht="18" customHeight="1">
      <c r="A401" s="67"/>
      <c r="B401" s="49">
        <f t="shared" si="31"/>
        <v>395</v>
      </c>
      <c r="C401" s="73" t="str">
        <f>"'"&amp;プロジェクトデータ!$C$4&amp;"'"</f>
        <v>'80001'</v>
      </c>
      <c r="D401" s="80" t="s">
        <v>491</v>
      </c>
      <c r="E401" s="42" t="str">
        <f>"'"&amp;No.5＿契約者【データ】!E397&amp;"'"</f>
        <v>''</v>
      </c>
      <c r="F401" s="81" t="str">
        <f>"'"&amp;IF(No.5＿契約者【データ】!R397="郵送","郵送",IF(No.5＿契約者【データ】!R397="","","出席"))&amp;"'"</f>
        <v>''</v>
      </c>
      <c r="G401" s="75" t="str">
        <f>"'"&amp;IF(No.5＿契約者【データ】!R397="","",IF(No.5＿契約者【データ】!R397="郵送","",TEXT(No.5＿契約者【データ】!R397,"yyyy/mm/dd")))&amp;"'"</f>
        <v>''</v>
      </c>
      <c r="H401" s="75" t="str">
        <f>"'"&amp;IF(No.5＿契約者【データ】!S397="","",TEXT(No.5＿契約者【データ】!S397,"hh:mm"))&amp;"'"</f>
        <v>''</v>
      </c>
      <c r="I401" s="82" t="s">
        <v>494</v>
      </c>
      <c r="J401" s="82" t="s">
        <v>494</v>
      </c>
      <c r="K401" s="82" t="s">
        <v>494</v>
      </c>
      <c r="L401" s="82" t="s">
        <v>494</v>
      </c>
      <c r="M401" s="82" t="s">
        <v>494</v>
      </c>
      <c r="N401" s="82" t="s">
        <v>494</v>
      </c>
      <c r="O401" s="82" t="s">
        <v>494</v>
      </c>
      <c r="P401" s="82" t="s">
        <v>494</v>
      </c>
      <c r="Q401" s="82" t="s">
        <v>494</v>
      </c>
      <c r="R401" s="75" t="s">
        <v>497</v>
      </c>
      <c r="S401" s="42" t="s">
        <v>448</v>
      </c>
      <c r="T401" s="75" t="s">
        <v>497</v>
      </c>
      <c r="U401" s="74" t="s">
        <v>497</v>
      </c>
      <c r="V401" s="49" t="str">
        <f t="shared" si="32"/>
        <v>'COMMON'</v>
      </c>
      <c r="W401" s="69" t="s">
        <v>449</v>
      </c>
      <c r="X401" s="49" t="str">
        <f t="shared" si="33"/>
        <v>'COMMON'</v>
      </c>
      <c r="Y401" s="49" t="str">
        <f t="shared" si="33"/>
        <v>'COMMON'</v>
      </c>
      <c r="Z401" s="69" t="s">
        <v>449</v>
      </c>
      <c r="AA401" s="49" t="str">
        <f t="shared" si="34"/>
        <v>'COMMON'</v>
      </c>
      <c r="AB401" s="67"/>
      <c r="AD401" s="70" t="str">
        <f t="shared" si="35"/>
        <v/>
      </c>
      <c r="AE401" s="67"/>
      <c r="AF401" s="67"/>
      <c r="AG401" s="67"/>
    </row>
    <row r="402" spans="1:33" ht="18" customHeight="1">
      <c r="A402" s="67"/>
      <c r="B402" s="49">
        <f t="shared" si="31"/>
        <v>396</v>
      </c>
      <c r="C402" s="73" t="str">
        <f>"'"&amp;プロジェクトデータ!$C$4&amp;"'"</f>
        <v>'80001'</v>
      </c>
      <c r="D402" s="80" t="s">
        <v>491</v>
      </c>
      <c r="E402" s="42" t="str">
        <f>"'"&amp;No.5＿契約者【データ】!E398&amp;"'"</f>
        <v>''</v>
      </c>
      <c r="F402" s="81" t="str">
        <f>"'"&amp;IF(No.5＿契約者【データ】!R398="郵送","郵送",IF(No.5＿契約者【データ】!R398="","","出席"))&amp;"'"</f>
        <v>''</v>
      </c>
      <c r="G402" s="75" t="str">
        <f>"'"&amp;IF(No.5＿契約者【データ】!R398="","",IF(No.5＿契約者【データ】!R398="郵送","",TEXT(No.5＿契約者【データ】!R398,"yyyy/mm/dd")))&amp;"'"</f>
        <v>''</v>
      </c>
      <c r="H402" s="75" t="str">
        <f>"'"&amp;IF(No.5＿契約者【データ】!S398="","",TEXT(No.5＿契約者【データ】!S398,"hh:mm"))&amp;"'"</f>
        <v>''</v>
      </c>
      <c r="I402" s="82" t="s">
        <v>494</v>
      </c>
      <c r="J402" s="82" t="s">
        <v>494</v>
      </c>
      <c r="K402" s="82" t="s">
        <v>494</v>
      </c>
      <c r="L402" s="82" t="s">
        <v>494</v>
      </c>
      <c r="M402" s="82" t="s">
        <v>494</v>
      </c>
      <c r="N402" s="82" t="s">
        <v>494</v>
      </c>
      <c r="O402" s="82" t="s">
        <v>494</v>
      </c>
      <c r="P402" s="82" t="s">
        <v>494</v>
      </c>
      <c r="Q402" s="82" t="s">
        <v>494</v>
      </c>
      <c r="R402" s="75" t="s">
        <v>497</v>
      </c>
      <c r="S402" s="42" t="s">
        <v>448</v>
      </c>
      <c r="T402" s="75" t="s">
        <v>497</v>
      </c>
      <c r="U402" s="74" t="s">
        <v>497</v>
      </c>
      <c r="V402" s="49" t="str">
        <f t="shared" si="32"/>
        <v>'COMMON'</v>
      </c>
      <c r="W402" s="69" t="s">
        <v>449</v>
      </c>
      <c r="X402" s="49" t="str">
        <f t="shared" si="33"/>
        <v>'COMMON'</v>
      </c>
      <c r="Y402" s="49" t="str">
        <f t="shared" si="33"/>
        <v>'COMMON'</v>
      </c>
      <c r="Z402" s="69" t="s">
        <v>449</v>
      </c>
      <c r="AA402" s="49" t="str">
        <f t="shared" si="34"/>
        <v>'COMMON'</v>
      </c>
      <c r="AB402" s="67"/>
      <c r="AD402" s="70" t="str">
        <f t="shared" si="35"/>
        <v/>
      </c>
      <c r="AE402" s="67"/>
      <c r="AF402" s="67"/>
      <c r="AG402" s="67"/>
    </row>
    <row r="403" spans="1:33" ht="18" customHeight="1">
      <c r="A403" s="67"/>
      <c r="B403" s="49">
        <f t="shared" si="31"/>
        <v>397</v>
      </c>
      <c r="C403" s="73" t="str">
        <f>"'"&amp;プロジェクトデータ!$C$4&amp;"'"</f>
        <v>'80001'</v>
      </c>
      <c r="D403" s="80" t="s">
        <v>491</v>
      </c>
      <c r="E403" s="42" t="str">
        <f>"'"&amp;No.5＿契約者【データ】!E399&amp;"'"</f>
        <v>''</v>
      </c>
      <c r="F403" s="81" t="str">
        <f>"'"&amp;IF(No.5＿契約者【データ】!R399="郵送","郵送",IF(No.5＿契約者【データ】!R399="","","出席"))&amp;"'"</f>
        <v>''</v>
      </c>
      <c r="G403" s="75" t="str">
        <f>"'"&amp;IF(No.5＿契約者【データ】!R399="","",IF(No.5＿契約者【データ】!R399="郵送","",TEXT(No.5＿契約者【データ】!R399,"yyyy/mm/dd")))&amp;"'"</f>
        <v>''</v>
      </c>
      <c r="H403" s="75" t="str">
        <f>"'"&amp;IF(No.5＿契約者【データ】!S399="","",TEXT(No.5＿契約者【データ】!S399,"hh:mm"))&amp;"'"</f>
        <v>''</v>
      </c>
      <c r="I403" s="82" t="s">
        <v>494</v>
      </c>
      <c r="J403" s="82" t="s">
        <v>494</v>
      </c>
      <c r="K403" s="82" t="s">
        <v>494</v>
      </c>
      <c r="L403" s="82" t="s">
        <v>494</v>
      </c>
      <c r="M403" s="82" t="s">
        <v>494</v>
      </c>
      <c r="N403" s="82" t="s">
        <v>494</v>
      </c>
      <c r="O403" s="82" t="s">
        <v>494</v>
      </c>
      <c r="P403" s="82" t="s">
        <v>494</v>
      </c>
      <c r="Q403" s="82" t="s">
        <v>494</v>
      </c>
      <c r="R403" s="75" t="s">
        <v>497</v>
      </c>
      <c r="S403" s="42" t="s">
        <v>448</v>
      </c>
      <c r="T403" s="75" t="s">
        <v>497</v>
      </c>
      <c r="U403" s="74" t="s">
        <v>497</v>
      </c>
      <c r="V403" s="49" t="str">
        <f t="shared" si="32"/>
        <v>'COMMON'</v>
      </c>
      <c r="W403" s="69" t="s">
        <v>449</v>
      </c>
      <c r="X403" s="49" t="str">
        <f t="shared" si="33"/>
        <v>'COMMON'</v>
      </c>
      <c r="Y403" s="49" t="str">
        <f t="shared" si="33"/>
        <v>'COMMON'</v>
      </c>
      <c r="Z403" s="69" t="s">
        <v>449</v>
      </c>
      <c r="AA403" s="49" t="str">
        <f t="shared" si="34"/>
        <v>'COMMON'</v>
      </c>
      <c r="AB403" s="67"/>
      <c r="AD403" s="70" t="str">
        <f t="shared" si="35"/>
        <v/>
      </c>
      <c r="AE403" s="67"/>
      <c r="AF403" s="67"/>
      <c r="AG403" s="67"/>
    </row>
    <row r="404" spans="1:33" ht="18" customHeight="1">
      <c r="A404" s="67"/>
      <c r="B404" s="49">
        <f t="shared" si="31"/>
        <v>398</v>
      </c>
      <c r="C404" s="73" t="str">
        <f>"'"&amp;プロジェクトデータ!$C$4&amp;"'"</f>
        <v>'80001'</v>
      </c>
      <c r="D404" s="80" t="s">
        <v>491</v>
      </c>
      <c r="E404" s="42" t="str">
        <f>"'"&amp;No.5＿契約者【データ】!E400&amp;"'"</f>
        <v>''</v>
      </c>
      <c r="F404" s="81" t="str">
        <f>"'"&amp;IF(No.5＿契約者【データ】!R400="郵送","郵送",IF(No.5＿契約者【データ】!R400="","","出席"))&amp;"'"</f>
        <v>''</v>
      </c>
      <c r="G404" s="75" t="str">
        <f>"'"&amp;IF(No.5＿契約者【データ】!R400="","",IF(No.5＿契約者【データ】!R400="郵送","",TEXT(No.5＿契約者【データ】!R400,"yyyy/mm/dd")))&amp;"'"</f>
        <v>''</v>
      </c>
      <c r="H404" s="75" t="str">
        <f>"'"&amp;IF(No.5＿契約者【データ】!S400="","",TEXT(No.5＿契約者【データ】!S400,"hh:mm"))&amp;"'"</f>
        <v>''</v>
      </c>
      <c r="I404" s="82" t="s">
        <v>494</v>
      </c>
      <c r="J404" s="82" t="s">
        <v>494</v>
      </c>
      <c r="K404" s="82" t="s">
        <v>494</v>
      </c>
      <c r="L404" s="82" t="s">
        <v>494</v>
      </c>
      <c r="M404" s="82" t="s">
        <v>494</v>
      </c>
      <c r="N404" s="82" t="s">
        <v>494</v>
      </c>
      <c r="O404" s="82" t="s">
        <v>494</v>
      </c>
      <c r="P404" s="82" t="s">
        <v>494</v>
      </c>
      <c r="Q404" s="82" t="s">
        <v>494</v>
      </c>
      <c r="R404" s="75" t="s">
        <v>497</v>
      </c>
      <c r="S404" s="42" t="s">
        <v>448</v>
      </c>
      <c r="T404" s="75" t="s">
        <v>497</v>
      </c>
      <c r="U404" s="74" t="s">
        <v>497</v>
      </c>
      <c r="V404" s="49" t="str">
        <f t="shared" si="32"/>
        <v>'COMMON'</v>
      </c>
      <c r="W404" s="69" t="s">
        <v>449</v>
      </c>
      <c r="X404" s="49" t="str">
        <f t="shared" si="33"/>
        <v>'COMMON'</v>
      </c>
      <c r="Y404" s="49" t="str">
        <f t="shared" si="33"/>
        <v>'COMMON'</v>
      </c>
      <c r="Z404" s="69" t="s">
        <v>449</v>
      </c>
      <c r="AA404" s="49" t="str">
        <f t="shared" si="34"/>
        <v>'COMMON'</v>
      </c>
      <c r="AB404" s="67"/>
      <c r="AD404" s="70" t="str">
        <f t="shared" si="35"/>
        <v/>
      </c>
      <c r="AE404" s="67"/>
      <c r="AF404" s="67"/>
      <c r="AG404" s="67"/>
    </row>
    <row r="405" spans="1:33" ht="18" customHeight="1">
      <c r="A405" s="67"/>
      <c r="B405" s="49">
        <f t="shared" si="31"/>
        <v>399</v>
      </c>
      <c r="C405" s="73" t="str">
        <f>"'"&amp;プロジェクトデータ!$C$4&amp;"'"</f>
        <v>'80001'</v>
      </c>
      <c r="D405" s="80" t="s">
        <v>491</v>
      </c>
      <c r="E405" s="42" t="str">
        <f>"'"&amp;No.5＿契約者【データ】!E401&amp;"'"</f>
        <v>''</v>
      </c>
      <c r="F405" s="81" t="str">
        <f>"'"&amp;IF(No.5＿契約者【データ】!R401="郵送","郵送",IF(No.5＿契約者【データ】!R401="","","出席"))&amp;"'"</f>
        <v>''</v>
      </c>
      <c r="G405" s="75" t="str">
        <f>"'"&amp;IF(No.5＿契約者【データ】!R401="","",IF(No.5＿契約者【データ】!R401="郵送","",TEXT(No.5＿契約者【データ】!R401,"yyyy/mm/dd")))&amp;"'"</f>
        <v>''</v>
      </c>
      <c r="H405" s="75" t="str">
        <f>"'"&amp;IF(No.5＿契約者【データ】!S401="","",TEXT(No.5＿契約者【データ】!S401,"hh:mm"))&amp;"'"</f>
        <v>''</v>
      </c>
      <c r="I405" s="82" t="s">
        <v>494</v>
      </c>
      <c r="J405" s="82" t="s">
        <v>494</v>
      </c>
      <c r="K405" s="82" t="s">
        <v>494</v>
      </c>
      <c r="L405" s="82" t="s">
        <v>494</v>
      </c>
      <c r="M405" s="82" t="s">
        <v>494</v>
      </c>
      <c r="N405" s="82" t="s">
        <v>494</v>
      </c>
      <c r="O405" s="82" t="s">
        <v>494</v>
      </c>
      <c r="P405" s="82" t="s">
        <v>494</v>
      </c>
      <c r="Q405" s="82" t="s">
        <v>494</v>
      </c>
      <c r="R405" s="75" t="s">
        <v>497</v>
      </c>
      <c r="S405" s="42" t="s">
        <v>448</v>
      </c>
      <c r="T405" s="75" t="s">
        <v>497</v>
      </c>
      <c r="U405" s="74" t="s">
        <v>497</v>
      </c>
      <c r="V405" s="49" t="str">
        <f t="shared" si="32"/>
        <v>'COMMON'</v>
      </c>
      <c r="W405" s="69" t="s">
        <v>449</v>
      </c>
      <c r="X405" s="49" t="str">
        <f t="shared" si="33"/>
        <v>'COMMON'</v>
      </c>
      <c r="Y405" s="49" t="str">
        <f t="shared" si="33"/>
        <v>'COMMON'</v>
      </c>
      <c r="Z405" s="69" t="s">
        <v>449</v>
      </c>
      <c r="AA405" s="49" t="str">
        <f t="shared" si="34"/>
        <v>'COMMON'</v>
      </c>
      <c r="AB405" s="67"/>
      <c r="AD405" s="70" t="str">
        <f t="shared" si="35"/>
        <v/>
      </c>
      <c r="AE405" s="67"/>
      <c r="AF405" s="67"/>
      <c r="AG405" s="67"/>
    </row>
    <row r="406" spans="1:33" ht="18" customHeight="1">
      <c r="A406" s="67"/>
      <c r="B406" s="49">
        <f t="shared" si="31"/>
        <v>400</v>
      </c>
      <c r="C406" s="73" t="str">
        <f>"'"&amp;プロジェクトデータ!$C$4&amp;"'"</f>
        <v>'80001'</v>
      </c>
      <c r="D406" s="80" t="s">
        <v>491</v>
      </c>
      <c r="E406" s="42" t="str">
        <f>"'"&amp;No.5＿契約者【データ】!E402&amp;"'"</f>
        <v>''</v>
      </c>
      <c r="F406" s="81" t="str">
        <f>"'"&amp;IF(No.5＿契約者【データ】!R402="郵送","郵送",IF(No.5＿契約者【データ】!R402="","","出席"))&amp;"'"</f>
        <v>''</v>
      </c>
      <c r="G406" s="75" t="str">
        <f>"'"&amp;IF(No.5＿契約者【データ】!R402="","",IF(No.5＿契約者【データ】!R402="郵送","",TEXT(No.5＿契約者【データ】!R402,"yyyy/mm/dd")))&amp;"'"</f>
        <v>''</v>
      </c>
      <c r="H406" s="75" t="str">
        <f>"'"&amp;IF(No.5＿契約者【データ】!S402="","",TEXT(No.5＿契約者【データ】!S402,"hh:mm"))&amp;"'"</f>
        <v>''</v>
      </c>
      <c r="I406" s="82" t="s">
        <v>494</v>
      </c>
      <c r="J406" s="82" t="s">
        <v>494</v>
      </c>
      <c r="K406" s="82" t="s">
        <v>494</v>
      </c>
      <c r="L406" s="82" t="s">
        <v>494</v>
      </c>
      <c r="M406" s="82" t="s">
        <v>494</v>
      </c>
      <c r="N406" s="82" t="s">
        <v>494</v>
      </c>
      <c r="O406" s="82" t="s">
        <v>494</v>
      </c>
      <c r="P406" s="82" t="s">
        <v>494</v>
      </c>
      <c r="Q406" s="82" t="s">
        <v>494</v>
      </c>
      <c r="R406" s="75" t="s">
        <v>497</v>
      </c>
      <c r="S406" s="42" t="s">
        <v>448</v>
      </c>
      <c r="T406" s="75" t="s">
        <v>497</v>
      </c>
      <c r="U406" s="74" t="s">
        <v>497</v>
      </c>
      <c r="V406" s="49" t="str">
        <f t="shared" si="32"/>
        <v>'COMMON'</v>
      </c>
      <c r="W406" s="69" t="s">
        <v>449</v>
      </c>
      <c r="X406" s="49" t="str">
        <f t="shared" si="33"/>
        <v>'COMMON'</v>
      </c>
      <c r="Y406" s="49" t="str">
        <f t="shared" si="33"/>
        <v>'COMMON'</v>
      </c>
      <c r="Z406" s="69" t="s">
        <v>449</v>
      </c>
      <c r="AA406" s="49" t="str">
        <f t="shared" si="34"/>
        <v>'COMMON'</v>
      </c>
      <c r="AB406" s="67"/>
      <c r="AD406" s="70" t="str">
        <f t="shared" si="35"/>
        <v/>
      </c>
      <c r="AE406" s="67"/>
      <c r="AF406" s="67"/>
      <c r="AG406" s="67"/>
    </row>
    <row r="407" spans="1:33" ht="18" customHeight="1">
      <c r="A407" s="67"/>
      <c r="B407" s="49">
        <f t="shared" si="31"/>
        <v>401</v>
      </c>
      <c r="C407" s="73" t="str">
        <f>"'"&amp;プロジェクトデータ!$C$4&amp;"'"</f>
        <v>'80001'</v>
      </c>
      <c r="D407" s="80" t="s">
        <v>491</v>
      </c>
      <c r="E407" s="42" t="str">
        <f>"'"&amp;No.5＿契約者【データ】!E403&amp;"'"</f>
        <v>''</v>
      </c>
      <c r="F407" s="81" t="str">
        <f>"'"&amp;IF(No.5＿契約者【データ】!R403="郵送","郵送",IF(No.5＿契約者【データ】!R403="","","出席"))&amp;"'"</f>
        <v>''</v>
      </c>
      <c r="G407" s="75" t="str">
        <f>"'"&amp;IF(No.5＿契約者【データ】!R403="","",IF(No.5＿契約者【データ】!R403="郵送","",TEXT(No.5＿契約者【データ】!R403,"yyyy/mm/dd")))&amp;"'"</f>
        <v>''</v>
      </c>
      <c r="H407" s="75" t="str">
        <f>"'"&amp;IF(No.5＿契約者【データ】!S403="","",TEXT(No.5＿契約者【データ】!S403,"hh:mm"))&amp;"'"</f>
        <v>''</v>
      </c>
      <c r="I407" s="82" t="s">
        <v>494</v>
      </c>
      <c r="J407" s="82" t="s">
        <v>494</v>
      </c>
      <c r="K407" s="82" t="s">
        <v>494</v>
      </c>
      <c r="L407" s="82" t="s">
        <v>494</v>
      </c>
      <c r="M407" s="82" t="s">
        <v>494</v>
      </c>
      <c r="N407" s="82" t="s">
        <v>494</v>
      </c>
      <c r="O407" s="82" t="s">
        <v>494</v>
      </c>
      <c r="P407" s="82" t="s">
        <v>494</v>
      </c>
      <c r="Q407" s="82" t="s">
        <v>494</v>
      </c>
      <c r="R407" s="75" t="s">
        <v>497</v>
      </c>
      <c r="S407" s="42" t="s">
        <v>448</v>
      </c>
      <c r="T407" s="75" t="s">
        <v>497</v>
      </c>
      <c r="U407" s="74" t="s">
        <v>497</v>
      </c>
      <c r="V407" s="49" t="str">
        <f t="shared" si="32"/>
        <v>'COMMON'</v>
      </c>
      <c r="W407" s="69" t="s">
        <v>449</v>
      </c>
      <c r="X407" s="49" t="str">
        <f t="shared" si="33"/>
        <v>'COMMON'</v>
      </c>
      <c r="Y407" s="49" t="str">
        <f t="shared" si="33"/>
        <v>'COMMON'</v>
      </c>
      <c r="Z407" s="69" t="s">
        <v>449</v>
      </c>
      <c r="AA407" s="49" t="str">
        <f t="shared" si="34"/>
        <v>'COMMON'</v>
      </c>
      <c r="AB407" s="67"/>
      <c r="AD407" s="70" t="str">
        <f t="shared" si="35"/>
        <v/>
      </c>
      <c r="AE407" s="67"/>
      <c r="AF407" s="67"/>
      <c r="AG407" s="67"/>
    </row>
    <row r="408" spans="1:33" ht="18" customHeight="1">
      <c r="A408" s="67"/>
      <c r="B408" s="49">
        <f t="shared" si="31"/>
        <v>402</v>
      </c>
      <c r="C408" s="73" t="str">
        <f>"'"&amp;プロジェクトデータ!$C$4&amp;"'"</f>
        <v>'80001'</v>
      </c>
      <c r="D408" s="80" t="s">
        <v>491</v>
      </c>
      <c r="E408" s="42" t="str">
        <f>"'"&amp;No.5＿契約者【データ】!E404&amp;"'"</f>
        <v>''</v>
      </c>
      <c r="F408" s="81" t="str">
        <f>"'"&amp;IF(No.5＿契約者【データ】!R404="郵送","郵送",IF(No.5＿契約者【データ】!R404="","","出席"))&amp;"'"</f>
        <v>''</v>
      </c>
      <c r="G408" s="75" t="str">
        <f>"'"&amp;IF(No.5＿契約者【データ】!R404="","",IF(No.5＿契約者【データ】!R404="郵送","",TEXT(No.5＿契約者【データ】!R404,"yyyy/mm/dd")))&amp;"'"</f>
        <v>''</v>
      </c>
      <c r="H408" s="75" t="str">
        <f>"'"&amp;IF(No.5＿契約者【データ】!S404="","",TEXT(No.5＿契約者【データ】!S404,"hh:mm"))&amp;"'"</f>
        <v>''</v>
      </c>
      <c r="I408" s="82" t="s">
        <v>494</v>
      </c>
      <c r="J408" s="82" t="s">
        <v>494</v>
      </c>
      <c r="K408" s="82" t="s">
        <v>494</v>
      </c>
      <c r="L408" s="82" t="s">
        <v>494</v>
      </c>
      <c r="M408" s="82" t="s">
        <v>494</v>
      </c>
      <c r="N408" s="82" t="s">
        <v>494</v>
      </c>
      <c r="O408" s="82" t="s">
        <v>494</v>
      </c>
      <c r="P408" s="82" t="s">
        <v>494</v>
      </c>
      <c r="Q408" s="82" t="s">
        <v>494</v>
      </c>
      <c r="R408" s="75" t="s">
        <v>497</v>
      </c>
      <c r="S408" s="42" t="s">
        <v>448</v>
      </c>
      <c r="T408" s="75" t="s">
        <v>497</v>
      </c>
      <c r="U408" s="74" t="s">
        <v>497</v>
      </c>
      <c r="V408" s="49" t="str">
        <f t="shared" si="32"/>
        <v>'COMMON'</v>
      </c>
      <c r="W408" s="69" t="s">
        <v>449</v>
      </c>
      <c r="X408" s="49" t="str">
        <f t="shared" si="33"/>
        <v>'COMMON'</v>
      </c>
      <c r="Y408" s="49" t="str">
        <f t="shared" si="33"/>
        <v>'COMMON'</v>
      </c>
      <c r="Z408" s="69" t="s">
        <v>449</v>
      </c>
      <c r="AA408" s="49" t="str">
        <f t="shared" si="34"/>
        <v>'COMMON'</v>
      </c>
      <c r="AB408" s="67"/>
      <c r="AD408" s="70" t="str">
        <f t="shared" si="35"/>
        <v/>
      </c>
      <c r="AE408" s="67"/>
      <c r="AF408" s="67"/>
      <c r="AG408" s="67"/>
    </row>
    <row r="409" spans="1:33" ht="18" customHeight="1">
      <c r="A409" s="67"/>
      <c r="B409" s="49">
        <f t="shared" si="31"/>
        <v>403</v>
      </c>
      <c r="C409" s="73" t="str">
        <f>"'"&amp;プロジェクトデータ!$C$4&amp;"'"</f>
        <v>'80001'</v>
      </c>
      <c r="D409" s="80" t="s">
        <v>491</v>
      </c>
      <c r="E409" s="42" t="str">
        <f>"'"&amp;No.5＿契約者【データ】!E405&amp;"'"</f>
        <v>''</v>
      </c>
      <c r="F409" s="81" t="str">
        <f>"'"&amp;IF(No.5＿契約者【データ】!R405="郵送","郵送",IF(No.5＿契約者【データ】!R405="","","出席"))&amp;"'"</f>
        <v>''</v>
      </c>
      <c r="G409" s="75" t="str">
        <f>"'"&amp;IF(No.5＿契約者【データ】!R405="","",IF(No.5＿契約者【データ】!R405="郵送","",TEXT(No.5＿契約者【データ】!R405,"yyyy/mm/dd")))&amp;"'"</f>
        <v>''</v>
      </c>
      <c r="H409" s="75" t="str">
        <f>"'"&amp;IF(No.5＿契約者【データ】!S405="","",TEXT(No.5＿契約者【データ】!S405,"hh:mm"))&amp;"'"</f>
        <v>''</v>
      </c>
      <c r="I409" s="82" t="s">
        <v>494</v>
      </c>
      <c r="J409" s="82" t="s">
        <v>494</v>
      </c>
      <c r="K409" s="82" t="s">
        <v>494</v>
      </c>
      <c r="L409" s="82" t="s">
        <v>494</v>
      </c>
      <c r="M409" s="82" t="s">
        <v>494</v>
      </c>
      <c r="N409" s="82" t="s">
        <v>494</v>
      </c>
      <c r="O409" s="82" t="s">
        <v>494</v>
      </c>
      <c r="P409" s="82" t="s">
        <v>494</v>
      </c>
      <c r="Q409" s="82" t="s">
        <v>494</v>
      </c>
      <c r="R409" s="75" t="s">
        <v>497</v>
      </c>
      <c r="S409" s="42" t="s">
        <v>448</v>
      </c>
      <c r="T409" s="75" t="s">
        <v>497</v>
      </c>
      <c r="U409" s="74" t="s">
        <v>497</v>
      </c>
      <c r="V409" s="49" t="str">
        <f t="shared" si="32"/>
        <v>'COMMON'</v>
      </c>
      <c r="W409" s="69" t="s">
        <v>449</v>
      </c>
      <c r="X409" s="49" t="str">
        <f t="shared" si="33"/>
        <v>'COMMON'</v>
      </c>
      <c r="Y409" s="49" t="str">
        <f t="shared" si="33"/>
        <v>'COMMON'</v>
      </c>
      <c r="Z409" s="69" t="s">
        <v>449</v>
      </c>
      <c r="AA409" s="49" t="str">
        <f t="shared" si="34"/>
        <v>'COMMON'</v>
      </c>
      <c r="AB409" s="67"/>
      <c r="AD409" s="70" t="str">
        <f t="shared" si="35"/>
        <v/>
      </c>
      <c r="AE409" s="67"/>
      <c r="AF409" s="67"/>
      <c r="AG409" s="67"/>
    </row>
    <row r="410" spans="1:33" ht="18" customHeight="1">
      <c r="A410" s="67"/>
      <c r="B410" s="49">
        <f t="shared" si="31"/>
        <v>404</v>
      </c>
      <c r="C410" s="73" t="str">
        <f>"'"&amp;プロジェクトデータ!$C$4&amp;"'"</f>
        <v>'80001'</v>
      </c>
      <c r="D410" s="80" t="s">
        <v>491</v>
      </c>
      <c r="E410" s="42" t="str">
        <f>"'"&amp;No.5＿契約者【データ】!E406&amp;"'"</f>
        <v>''</v>
      </c>
      <c r="F410" s="81" t="str">
        <f>"'"&amp;IF(No.5＿契約者【データ】!R406="郵送","郵送",IF(No.5＿契約者【データ】!R406="","","出席"))&amp;"'"</f>
        <v>''</v>
      </c>
      <c r="G410" s="75" t="str">
        <f>"'"&amp;IF(No.5＿契約者【データ】!R406="","",IF(No.5＿契約者【データ】!R406="郵送","",TEXT(No.5＿契約者【データ】!R406,"yyyy/mm/dd")))&amp;"'"</f>
        <v>''</v>
      </c>
      <c r="H410" s="75" t="str">
        <f>"'"&amp;IF(No.5＿契約者【データ】!S406="","",TEXT(No.5＿契約者【データ】!S406,"hh:mm"))&amp;"'"</f>
        <v>''</v>
      </c>
      <c r="I410" s="82" t="s">
        <v>494</v>
      </c>
      <c r="J410" s="82" t="s">
        <v>494</v>
      </c>
      <c r="K410" s="82" t="s">
        <v>494</v>
      </c>
      <c r="L410" s="82" t="s">
        <v>494</v>
      </c>
      <c r="M410" s="82" t="s">
        <v>494</v>
      </c>
      <c r="N410" s="82" t="s">
        <v>494</v>
      </c>
      <c r="O410" s="82" t="s">
        <v>494</v>
      </c>
      <c r="P410" s="82" t="s">
        <v>494</v>
      </c>
      <c r="Q410" s="82" t="s">
        <v>494</v>
      </c>
      <c r="R410" s="75" t="s">
        <v>497</v>
      </c>
      <c r="S410" s="42" t="s">
        <v>448</v>
      </c>
      <c r="T410" s="75" t="s">
        <v>497</v>
      </c>
      <c r="U410" s="74" t="s">
        <v>497</v>
      </c>
      <c r="V410" s="49" t="str">
        <f t="shared" si="32"/>
        <v>'COMMON'</v>
      </c>
      <c r="W410" s="69" t="s">
        <v>449</v>
      </c>
      <c r="X410" s="49" t="str">
        <f t="shared" si="33"/>
        <v>'COMMON'</v>
      </c>
      <c r="Y410" s="49" t="str">
        <f t="shared" si="33"/>
        <v>'COMMON'</v>
      </c>
      <c r="Z410" s="69" t="s">
        <v>449</v>
      </c>
      <c r="AA410" s="49" t="str">
        <f t="shared" si="34"/>
        <v>'COMMON'</v>
      </c>
      <c r="AB410" s="67"/>
      <c r="AD410" s="70" t="str">
        <f t="shared" si="35"/>
        <v/>
      </c>
      <c r="AE410" s="67"/>
      <c r="AF410" s="67"/>
      <c r="AG410" s="67"/>
    </row>
    <row r="411" spans="1:33" ht="18" customHeight="1">
      <c r="A411" s="67"/>
      <c r="B411" s="49">
        <f t="shared" si="31"/>
        <v>405</v>
      </c>
      <c r="C411" s="73" t="str">
        <f>"'"&amp;プロジェクトデータ!$C$4&amp;"'"</f>
        <v>'80001'</v>
      </c>
      <c r="D411" s="80" t="s">
        <v>491</v>
      </c>
      <c r="E411" s="42" t="str">
        <f>"'"&amp;No.5＿契約者【データ】!E407&amp;"'"</f>
        <v>''</v>
      </c>
      <c r="F411" s="81" t="str">
        <f>"'"&amp;IF(No.5＿契約者【データ】!R407="郵送","郵送",IF(No.5＿契約者【データ】!R407="","","出席"))&amp;"'"</f>
        <v>''</v>
      </c>
      <c r="G411" s="75" t="str">
        <f>"'"&amp;IF(No.5＿契約者【データ】!R407="","",IF(No.5＿契約者【データ】!R407="郵送","",TEXT(No.5＿契約者【データ】!R407,"yyyy/mm/dd")))&amp;"'"</f>
        <v>''</v>
      </c>
      <c r="H411" s="75" t="str">
        <f>"'"&amp;IF(No.5＿契約者【データ】!S407="","",TEXT(No.5＿契約者【データ】!S407,"hh:mm"))&amp;"'"</f>
        <v>''</v>
      </c>
      <c r="I411" s="82" t="s">
        <v>494</v>
      </c>
      <c r="J411" s="82" t="s">
        <v>494</v>
      </c>
      <c r="K411" s="82" t="s">
        <v>494</v>
      </c>
      <c r="L411" s="82" t="s">
        <v>494</v>
      </c>
      <c r="M411" s="82" t="s">
        <v>494</v>
      </c>
      <c r="N411" s="82" t="s">
        <v>494</v>
      </c>
      <c r="O411" s="82" t="s">
        <v>494</v>
      </c>
      <c r="P411" s="82" t="s">
        <v>494</v>
      </c>
      <c r="Q411" s="82" t="s">
        <v>494</v>
      </c>
      <c r="R411" s="75" t="s">
        <v>497</v>
      </c>
      <c r="S411" s="42" t="s">
        <v>448</v>
      </c>
      <c r="T411" s="75" t="s">
        <v>497</v>
      </c>
      <c r="U411" s="74" t="s">
        <v>497</v>
      </c>
      <c r="V411" s="49" t="str">
        <f t="shared" si="32"/>
        <v>'COMMON'</v>
      </c>
      <c r="W411" s="69" t="s">
        <v>449</v>
      </c>
      <c r="X411" s="49" t="str">
        <f t="shared" si="33"/>
        <v>'COMMON'</v>
      </c>
      <c r="Y411" s="49" t="str">
        <f t="shared" si="33"/>
        <v>'COMMON'</v>
      </c>
      <c r="Z411" s="69" t="s">
        <v>449</v>
      </c>
      <c r="AA411" s="49" t="str">
        <f t="shared" si="34"/>
        <v>'COMMON'</v>
      </c>
      <c r="AB411" s="67"/>
      <c r="AD411" s="70" t="str">
        <f t="shared" si="35"/>
        <v/>
      </c>
      <c r="AE411" s="67"/>
      <c r="AF411" s="67"/>
      <c r="AG411" s="67"/>
    </row>
    <row r="412" spans="1:33" ht="18" customHeight="1">
      <c r="A412" s="67"/>
      <c r="B412" s="49">
        <f t="shared" si="31"/>
        <v>406</v>
      </c>
      <c r="C412" s="73" t="str">
        <f>"'"&amp;プロジェクトデータ!$C$4&amp;"'"</f>
        <v>'80001'</v>
      </c>
      <c r="D412" s="80" t="s">
        <v>491</v>
      </c>
      <c r="E412" s="42" t="str">
        <f>"'"&amp;No.5＿契約者【データ】!E408&amp;"'"</f>
        <v>''</v>
      </c>
      <c r="F412" s="81" t="str">
        <f>"'"&amp;IF(No.5＿契約者【データ】!R408="郵送","郵送",IF(No.5＿契約者【データ】!R408="","","出席"))&amp;"'"</f>
        <v>''</v>
      </c>
      <c r="G412" s="75" t="str">
        <f>"'"&amp;IF(No.5＿契約者【データ】!R408="","",IF(No.5＿契約者【データ】!R408="郵送","",TEXT(No.5＿契約者【データ】!R408,"yyyy/mm/dd")))&amp;"'"</f>
        <v>''</v>
      </c>
      <c r="H412" s="75" t="str">
        <f>"'"&amp;IF(No.5＿契約者【データ】!S408="","",TEXT(No.5＿契約者【データ】!S408,"hh:mm"))&amp;"'"</f>
        <v>''</v>
      </c>
      <c r="I412" s="82" t="s">
        <v>494</v>
      </c>
      <c r="J412" s="82" t="s">
        <v>494</v>
      </c>
      <c r="K412" s="82" t="s">
        <v>494</v>
      </c>
      <c r="L412" s="82" t="s">
        <v>494</v>
      </c>
      <c r="M412" s="82" t="s">
        <v>494</v>
      </c>
      <c r="N412" s="82" t="s">
        <v>494</v>
      </c>
      <c r="O412" s="82" t="s">
        <v>494</v>
      </c>
      <c r="P412" s="82" t="s">
        <v>494</v>
      </c>
      <c r="Q412" s="82" t="s">
        <v>494</v>
      </c>
      <c r="R412" s="75" t="s">
        <v>497</v>
      </c>
      <c r="S412" s="42" t="s">
        <v>448</v>
      </c>
      <c r="T412" s="75" t="s">
        <v>497</v>
      </c>
      <c r="U412" s="74" t="s">
        <v>497</v>
      </c>
      <c r="V412" s="49" t="str">
        <f t="shared" si="32"/>
        <v>'COMMON'</v>
      </c>
      <c r="W412" s="69" t="s">
        <v>449</v>
      </c>
      <c r="X412" s="49" t="str">
        <f t="shared" si="33"/>
        <v>'COMMON'</v>
      </c>
      <c r="Y412" s="49" t="str">
        <f t="shared" si="33"/>
        <v>'COMMON'</v>
      </c>
      <c r="Z412" s="69" t="s">
        <v>449</v>
      </c>
      <c r="AA412" s="49" t="str">
        <f t="shared" si="34"/>
        <v>'COMMON'</v>
      </c>
      <c r="AB412" s="67"/>
      <c r="AD412" s="70" t="str">
        <f t="shared" si="35"/>
        <v/>
      </c>
      <c r="AE412" s="67"/>
      <c r="AF412" s="67"/>
      <c r="AG412" s="67"/>
    </row>
    <row r="413" spans="1:33" ht="18" customHeight="1">
      <c r="A413" s="67"/>
      <c r="B413" s="49">
        <f t="shared" si="31"/>
        <v>407</v>
      </c>
      <c r="C413" s="73" t="str">
        <f>"'"&amp;プロジェクトデータ!$C$4&amp;"'"</f>
        <v>'80001'</v>
      </c>
      <c r="D413" s="80" t="s">
        <v>491</v>
      </c>
      <c r="E413" s="42" t="str">
        <f>"'"&amp;No.5＿契約者【データ】!E409&amp;"'"</f>
        <v>''</v>
      </c>
      <c r="F413" s="81" t="str">
        <f>"'"&amp;IF(No.5＿契約者【データ】!R409="郵送","郵送",IF(No.5＿契約者【データ】!R409="","","出席"))&amp;"'"</f>
        <v>''</v>
      </c>
      <c r="G413" s="75" t="str">
        <f>"'"&amp;IF(No.5＿契約者【データ】!R409="","",IF(No.5＿契約者【データ】!R409="郵送","",TEXT(No.5＿契約者【データ】!R409,"yyyy/mm/dd")))&amp;"'"</f>
        <v>''</v>
      </c>
      <c r="H413" s="75" t="str">
        <f>"'"&amp;IF(No.5＿契約者【データ】!S409="","",TEXT(No.5＿契約者【データ】!S409,"hh:mm"))&amp;"'"</f>
        <v>''</v>
      </c>
      <c r="I413" s="82" t="s">
        <v>494</v>
      </c>
      <c r="J413" s="82" t="s">
        <v>494</v>
      </c>
      <c r="K413" s="82" t="s">
        <v>494</v>
      </c>
      <c r="L413" s="82" t="s">
        <v>494</v>
      </c>
      <c r="M413" s="82" t="s">
        <v>494</v>
      </c>
      <c r="N413" s="82" t="s">
        <v>494</v>
      </c>
      <c r="O413" s="82" t="s">
        <v>494</v>
      </c>
      <c r="P413" s="82" t="s">
        <v>494</v>
      </c>
      <c r="Q413" s="82" t="s">
        <v>494</v>
      </c>
      <c r="R413" s="75" t="s">
        <v>497</v>
      </c>
      <c r="S413" s="42" t="s">
        <v>448</v>
      </c>
      <c r="T413" s="75" t="s">
        <v>497</v>
      </c>
      <c r="U413" s="74" t="s">
        <v>497</v>
      </c>
      <c r="V413" s="49" t="str">
        <f t="shared" si="32"/>
        <v>'COMMON'</v>
      </c>
      <c r="W413" s="69" t="s">
        <v>449</v>
      </c>
      <c r="X413" s="49" t="str">
        <f t="shared" si="33"/>
        <v>'COMMON'</v>
      </c>
      <c r="Y413" s="49" t="str">
        <f t="shared" si="33"/>
        <v>'COMMON'</v>
      </c>
      <c r="Z413" s="69" t="s">
        <v>449</v>
      </c>
      <c r="AA413" s="49" t="str">
        <f t="shared" si="34"/>
        <v>'COMMON'</v>
      </c>
      <c r="AB413" s="67"/>
      <c r="AD413" s="70" t="str">
        <f t="shared" si="35"/>
        <v/>
      </c>
      <c r="AE413" s="67"/>
      <c r="AF413" s="67"/>
      <c r="AG413" s="67"/>
    </row>
    <row r="414" spans="1:33" ht="18" customHeight="1">
      <c r="A414" s="67"/>
      <c r="B414" s="49">
        <f t="shared" si="31"/>
        <v>408</v>
      </c>
      <c r="C414" s="73" t="str">
        <f>"'"&amp;プロジェクトデータ!$C$4&amp;"'"</f>
        <v>'80001'</v>
      </c>
      <c r="D414" s="80" t="s">
        <v>491</v>
      </c>
      <c r="E414" s="42" t="str">
        <f>"'"&amp;No.5＿契約者【データ】!E410&amp;"'"</f>
        <v>''</v>
      </c>
      <c r="F414" s="81" t="str">
        <f>"'"&amp;IF(No.5＿契約者【データ】!R410="郵送","郵送",IF(No.5＿契約者【データ】!R410="","","出席"))&amp;"'"</f>
        <v>''</v>
      </c>
      <c r="G414" s="75" t="str">
        <f>"'"&amp;IF(No.5＿契約者【データ】!R410="","",IF(No.5＿契約者【データ】!R410="郵送","",TEXT(No.5＿契約者【データ】!R410,"yyyy/mm/dd")))&amp;"'"</f>
        <v>''</v>
      </c>
      <c r="H414" s="75" t="str">
        <f>"'"&amp;IF(No.5＿契約者【データ】!S410="","",TEXT(No.5＿契約者【データ】!S410,"hh:mm"))&amp;"'"</f>
        <v>''</v>
      </c>
      <c r="I414" s="82" t="s">
        <v>494</v>
      </c>
      <c r="J414" s="82" t="s">
        <v>494</v>
      </c>
      <c r="K414" s="82" t="s">
        <v>494</v>
      </c>
      <c r="L414" s="82" t="s">
        <v>494</v>
      </c>
      <c r="M414" s="82" t="s">
        <v>494</v>
      </c>
      <c r="N414" s="82" t="s">
        <v>494</v>
      </c>
      <c r="O414" s="82" t="s">
        <v>494</v>
      </c>
      <c r="P414" s="82" t="s">
        <v>494</v>
      </c>
      <c r="Q414" s="82" t="s">
        <v>494</v>
      </c>
      <c r="R414" s="75" t="s">
        <v>497</v>
      </c>
      <c r="S414" s="42" t="s">
        <v>448</v>
      </c>
      <c r="T414" s="75" t="s">
        <v>497</v>
      </c>
      <c r="U414" s="74" t="s">
        <v>497</v>
      </c>
      <c r="V414" s="49" t="str">
        <f t="shared" si="32"/>
        <v>'COMMON'</v>
      </c>
      <c r="W414" s="69" t="s">
        <v>449</v>
      </c>
      <c r="X414" s="49" t="str">
        <f t="shared" si="33"/>
        <v>'COMMON'</v>
      </c>
      <c r="Y414" s="49" t="str">
        <f t="shared" si="33"/>
        <v>'COMMON'</v>
      </c>
      <c r="Z414" s="69" t="s">
        <v>449</v>
      </c>
      <c r="AA414" s="49" t="str">
        <f t="shared" si="34"/>
        <v>'COMMON'</v>
      </c>
      <c r="AB414" s="67"/>
      <c r="AD414" s="70" t="str">
        <f t="shared" si="35"/>
        <v/>
      </c>
      <c r="AE414" s="67"/>
      <c r="AF414" s="67"/>
      <c r="AG414" s="67"/>
    </row>
    <row r="415" spans="1:33" ht="18" customHeight="1">
      <c r="A415" s="67"/>
      <c r="B415" s="49">
        <f t="shared" si="31"/>
        <v>409</v>
      </c>
      <c r="C415" s="73" t="str">
        <f>"'"&amp;プロジェクトデータ!$C$4&amp;"'"</f>
        <v>'80001'</v>
      </c>
      <c r="D415" s="80" t="s">
        <v>491</v>
      </c>
      <c r="E415" s="42" t="str">
        <f>"'"&amp;No.5＿契約者【データ】!E411&amp;"'"</f>
        <v>''</v>
      </c>
      <c r="F415" s="81" t="str">
        <f>"'"&amp;IF(No.5＿契約者【データ】!R411="郵送","郵送",IF(No.5＿契約者【データ】!R411="","","出席"))&amp;"'"</f>
        <v>''</v>
      </c>
      <c r="G415" s="75" t="str">
        <f>"'"&amp;IF(No.5＿契約者【データ】!R411="","",IF(No.5＿契約者【データ】!R411="郵送","",TEXT(No.5＿契約者【データ】!R411,"yyyy/mm/dd")))&amp;"'"</f>
        <v>''</v>
      </c>
      <c r="H415" s="75" t="str">
        <f>"'"&amp;IF(No.5＿契約者【データ】!S411="","",TEXT(No.5＿契約者【データ】!S411,"hh:mm"))&amp;"'"</f>
        <v>''</v>
      </c>
      <c r="I415" s="82" t="s">
        <v>494</v>
      </c>
      <c r="J415" s="82" t="s">
        <v>494</v>
      </c>
      <c r="K415" s="82" t="s">
        <v>494</v>
      </c>
      <c r="L415" s="82" t="s">
        <v>494</v>
      </c>
      <c r="M415" s="82" t="s">
        <v>494</v>
      </c>
      <c r="N415" s="82" t="s">
        <v>494</v>
      </c>
      <c r="O415" s="82" t="s">
        <v>494</v>
      </c>
      <c r="P415" s="82" t="s">
        <v>494</v>
      </c>
      <c r="Q415" s="82" t="s">
        <v>494</v>
      </c>
      <c r="R415" s="75" t="s">
        <v>497</v>
      </c>
      <c r="S415" s="42" t="s">
        <v>448</v>
      </c>
      <c r="T415" s="75" t="s">
        <v>497</v>
      </c>
      <c r="U415" s="74" t="s">
        <v>497</v>
      </c>
      <c r="V415" s="49" t="str">
        <f t="shared" si="32"/>
        <v>'COMMON'</v>
      </c>
      <c r="W415" s="69" t="s">
        <v>449</v>
      </c>
      <c r="X415" s="49" t="str">
        <f t="shared" si="33"/>
        <v>'COMMON'</v>
      </c>
      <c r="Y415" s="49" t="str">
        <f t="shared" si="33"/>
        <v>'COMMON'</v>
      </c>
      <c r="Z415" s="69" t="s">
        <v>449</v>
      </c>
      <c r="AA415" s="49" t="str">
        <f t="shared" si="34"/>
        <v>'COMMON'</v>
      </c>
      <c r="AB415" s="67"/>
      <c r="AD415" s="70" t="str">
        <f t="shared" si="35"/>
        <v/>
      </c>
      <c r="AE415" s="67"/>
      <c r="AF415" s="67"/>
      <c r="AG415" s="67"/>
    </row>
    <row r="416" spans="1:33" ht="18" customHeight="1">
      <c r="A416" s="67"/>
      <c r="B416" s="49">
        <f t="shared" si="31"/>
        <v>410</v>
      </c>
      <c r="C416" s="73" t="str">
        <f>"'"&amp;プロジェクトデータ!$C$4&amp;"'"</f>
        <v>'80001'</v>
      </c>
      <c r="D416" s="80" t="s">
        <v>491</v>
      </c>
      <c r="E416" s="42" t="str">
        <f>"'"&amp;No.5＿契約者【データ】!E412&amp;"'"</f>
        <v>''</v>
      </c>
      <c r="F416" s="81" t="str">
        <f>"'"&amp;IF(No.5＿契約者【データ】!R412="郵送","郵送",IF(No.5＿契約者【データ】!R412="","","出席"))&amp;"'"</f>
        <v>''</v>
      </c>
      <c r="G416" s="75" t="str">
        <f>"'"&amp;IF(No.5＿契約者【データ】!R412="","",IF(No.5＿契約者【データ】!R412="郵送","",TEXT(No.5＿契約者【データ】!R412,"yyyy/mm/dd")))&amp;"'"</f>
        <v>''</v>
      </c>
      <c r="H416" s="75" t="str">
        <f>"'"&amp;IF(No.5＿契約者【データ】!S412="","",TEXT(No.5＿契約者【データ】!S412,"hh:mm"))&amp;"'"</f>
        <v>''</v>
      </c>
      <c r="I416" s="82" t="s">
        <v>494</v>
      </c>
      <c r="J416" s="82" t="s">
        <v>494</v>
      </c>
      <c r="K416" s="82" t="s">
        <v>494</v>
      </c>
      <c r="L416" s="82" t="s">
        <v>494</v>
      </c>
      <c r="M416" s="82" t="s">
        <v>494</v>
      </c>
      <c r="N416" s="82" t="s">
        <v>494</v>
      </c>
      <c r="O416" s="82" t="s">
        <v>494</v>
      </c>
      <c r="P416" s="82" t="s">
        <v>494</v>
      </c>
      <c r="Q416" s="82" t="s">
        <v>494</v>
      </c>
      <c r="R416" s="75" t="s">
        <v>497</v>
      </c>
      <c r="S416" s="42" t="s">
        <v>448</v>
      </c>
      <c r="T416" s="75" t="s">
        <v>497</v>
      </c>
      <c r="U416" s="74" t="s">
        <v>497</v>
      </c>
      <c r="V416" s="49" t="str">
        <f t="shared" si="32"/>
        <v>'COMMON'</v>
      </c>
      <c r="W416" s="69" t="s">
        <v>449</v>
      </c>
      <c r="X416" s="49" t="str">
        <f t="shared" si="33"/>
        <v>'COMMON'</v>
      </c>
      <c r="Y416" s="49" t="str">
        <f t="shared" si="33"/>
        <v>'COMMON'</v>
      </c>
      <c r="Z416" s="69" t="s">
        <v>449</v>
      </c>
      <c r="AA416" s="49" t="str">
        <f t="shared" si="34"/>
        <v>'COMMON'</v>
      </c>
      <c r="AB416" s="67"/>
      <c r="AD416" s="70" t="str">
        <f t="shared" si="35"/>
        <v/>
      </c>
      <c r="AE416" s="67"/>
      <c r="AF416" s="67"/>
      <c r="AG416" s="67"/>
    </row>
    <row r="417" spans="1:33" ht="18" customHeight="1">
      <c r="A417" s="67"/>
      <c r="B417" s="49">
        <f t="shared" si="31"/>
        <v>411</v>
      </c>
      <c r="C417" s="73" t="str">
        <f>"'"&amp;プロジェクトデータ!$C$4&amp;"'"</f>
        <v>'80001'</v>
      </c>
      <c r="D417" s="80" t="s">
        <v>491</v>
      </c>
      <c r="E417" s="42" t="str">
        <f>"'"&amp;No.5＿契約者【データ】!E413&amp;"'"</f>
        <v>''</v>
      </c>
      <c r="F417" s="81" t="str">
        <f>"'"&amp;IF(No.5＿契約者【データ】!R413="郵送","郵送",IF(No.5＿契約者【データ】!R413="","","出席"))&amp;"'"</f>
        <v>''</v>
      </c>
      <c r="G417" s="75" t="str">
        <f>"'"&amp;IF(No.5＿契約者【データ】!R413="","",IF(No.5＿契約者【データ】!R413="郵送","",TEXT(No.5＿契約者【データ】!R413,"yyyy/mm/dd")))&amp;"'"</f>
        <v>''</v>
      </c>
      <c r="H417" s="75" t="str">
        <f>"'"&amp;IF(No.5＿契約者【データ】!S413="","",TEXT(No.5＿契約者【データ】!S413,"hh:mm"))&amp;"'"</f>
        <v>''</v>
      </c>
      <c r="I417" s="82" t="s">
        <v>494</v>
      </c>
      <c r="J417" s="82" t="s">
        <v>494</v>
      </c>
      <c r="K417" s="82" t="s">
        <v>494</v>
      </c>
      <c r="L417" s="82" t="s">
        <v>494</v>
      </c>
      <c r="M417" s="82" t="s">
        <v>494</v>
      </c>
      <c r="N417" s="82" t="s">
        <v>494</v>
      </c>
      <c r="O417" s="82" t="s">
        <v>494</v>
      </c>
      <c r="P417" s="82" t="s">
        <v>494</v>
      </c>
      <c r="Q417" s="82" t="s">
        <v>494</v>
      </c>
      <c r="R417" s="75" t="s">
        <v>497</v>
      </c>
      <c r="S417" s="42" t="s">
        <v>448</v>
      </c>
      <c r="T417" s="75" t="s">
        <v>497</v>
      </c>
      <c r="U417" s="74" t="s">
        <v>497</v>
      </c>
      <c r="V417" s="49" t="str">
        <f t="shared" si="32"/>
        <v>'COMMON'</v>
      </c>
      <c r="W417" s="69" t="s">
        <v>449</v>
      </c>
      <c r="X417" s="49" t="str">
        <f t="shared" si="33"/>
        <v>'COMMON'</v>
      </c>
      <c r="Y417" s="49" t="str">
        <f t="shared" si="33"/>
        <v>'COMMON'</v>
      </c>
      <c r="Z417" s="69" t="s">
        <v>449</v>
      </c>
      <c r="AA417" s="49" t="str">
        <f t="shared" si="34"/>
        <v>'COMMON'</v>
      </c>
      <c r="AB417" s="67"/>
      <c r="AD417" s="70" t="str">
        <f t="shared" si="35"/>
        <v/>
      </c>
      <c r="AE417" s="67"/>
      <c r="AF417" s="67"/>
      <c r="AG417" s="67"/>
    </row>
    <row r="418" spans="1:33" ht="18" customHeight="1">
      <c r="A418" s="67"/>
      <c r="B418" s="49">
        <f t="shared" si="31"/>
        <v>412</v>
      </c>
      <c r="C418" s="73" t="str">
        <f>"'"&amp;プロジェクトデータ!$C$4&amp;"'"</f>
        <v>'80001'</v>
      </c>
      <c r="D418" s="80" t="s">
        <v>491</v>
      </c>
      <c r="E418" s="42" t="str">
        <f>"'"&amp;No.5＿契約者【データ】!E414&amp;"'"</f>
        <v>''</v>
      </c>
      <c r="F418" s="81" t="str">
        <f>"'"&amp;IF(No.5＿契約者【データ】!R414="郵送","郵送",IF(No.5＿契約者【データ】!R414="","","出席"))&amp;"'"</f>
        <v>''</v>
      </c>
      <c r="G418" s="75" t="str">
        <f>"'"&amp;IF(No.5＿契約者【データ】!R414="","",IF(No.5＿契約者【データ】!R414="郵送","",TEXT(No.5＿契約者【データ】!R414,"yyyy/mm/dd")))&amp;"'"</f>
        <v>''</v>
      </c>
      <c r="H418" s="75" t="str">
        <f>"'"&amp;IF(No.5＿契約者【データ】!S414="","",TEXT(No.5＿契約者【データ】!S414,"hh:mm"))&amp;"'"</f>
        <v>''</v>
      </c>
      <c r="I418" s="82" t="s">
        <v>494</v>
      </c>
      <c r="J418" s="82" t="s">
        <v>494</v>
      </c>
      <c r="K418" s="82" t="s">
        <v>494</v>
      </c>
      <c r="L418" s="82" t="s">
        <v>494</v>
      </c>
      <c r="M418" s="82" t="s">
        <v>494</v>
      </c>
      <c r="N418" s="82" t="s">
        <v>494</v>
      </c>
      <c r="O418" s="82" t="s">
        <v>494</v>
      </c>
      <c r="P418" s="82" t="s">
        <v>494</v>
      </c>
      <c r="Q418" s="82" t="s">
        <v>494</v>
      </c>
      <c r="R418" s="75" t="s">
        <v>497</v>
      </c>
      <c r="S418" s="42" t="s">
        <v>448</v>
      </c>
      <c r="T418" s="75" t="s">
        <v>497</v>
      </c>
      <c r="U418" s="74" t="s">
        <v>497</v>
      </c>
      <c r="V418" s="49" t="str">
        <f t="shared" si="32"/>
        <v>'COMMON'</v>
      </c>
      <c r="W418" s="69" t="s">
        <v>449</v>
      </c>
      <c r="X418" s="49" t="str">
        <f t="shared" si="33"/>
        <v>'COMMON'</v>
      </c>
      <c r="Y418" s="49" t="str">
        <f t="shared" si="33"/>
        <v>'COMMON'</v>
      </c>
      <c r="Z418" s="69" t="s">
        <v>449</v>
      </c>
      <c r="AA418" s="49" t="str">
        <f t="shared" si="34"/>
        <v>'COMMON'</v>
      </c>
      <c r="AB418" s="67"/>
      <c r="AD418" s="70" t="str">
        <f t="shared" si="35"/>
        <v/>
      </c>
      <c r="AE418" s="67"/>
      <c r="AF418" s="67"/>
      <c r="AG418" s="67"/>
    </row>
    <row r="419" spans="1:33" ht="18" customHeight="1">
      <c r="A419" s="67"/>
      <c r="B419" s="49">
        <f t="shared" si="31"/>
        <v>413</v>
      </c>
      <c r="C419" s="73" t="str">
        <f>"'"&amp;プロジェクトデータ!$C$4&amp;"'"</f>
        <v>'80001'</v>
      </c>
      <c r="D419" s="80" t="s">
        <v>491</v>
      </c>
      <c r="E419" s="42" t="str">
        <f>"'"&amp;No.5＿契約者【データ】!E415&amp;"'"</f>
        <v>''</v>
      </c>
      <c r="F419" s="81" t="str">
        <f>"'"&amp;IF(No.5＿契約者【データ】!R415="郵送","郵送",IF(No.5＿契約者【データ】!R415="","","出席"))&amp;"'"</f>
        <v>''</v>
      </c>
      <c r="G419" s="75" t="str">
        <f>"'"&amp;IF(No.5＿契約者【データ】!R415="","",IF(No.5＿契約者【データ】!R415="郵送","",TEXT(No.5＿契約者【データ】!R415,"yyyy/mm/dd")))&amp;"'"</f>
        <v>''</v>
      </c>
      <c r="H419" s="75" t="str">
        <f>"'"&amp;IF(No.5＿契約者【データ】!S415="","",TEXT(No.5＿契約者【データ】!S415,"hh:mm"))&amp;"'"</f>
        <v>''</v>
      </c>
      <c r="I419" s="82" t="s">
        <v>494</v>
      </c>
      <c r="J419" s="82" t="s">
        <v>494</v>
      </c>
      <c r="K419" s="82" t="s">
        <v>494</v>
      </c>
      <c r="L419" s="82" t="s">
        <v>494</v>
      </c>
      <c r="M419" s="82" t="s">
        <v>494</v>
      </c>
      <c r="N419" s="82" t="s">
        <v>494</v>
      </c>
      <c r="O419" s="82" t="s">
        <v>494</v>
      </c>
      <c r="P419" s="82" t="s">
        <v>494</v>
      </c>
      <c r="Q419" s="82" t="s">
        <v>494</v>
      </c>
      <c r="R419" s="75" t="s">
        <v>497</v>
      </c>
      <c r="S419" s="42" t="s">
        <v>448</v>
      </c>
      <c r="T419" s="75" t="s">
        <v>497</v>
      </c>
      <c r="U419" s="74" t="s">
        <v>497</v>
      </c>
      <c r="V419" s="49" t="str">
        <f t="shared" si="32"/>
        <v>'COMMON'</v>
      </c>
      <c r="W419" s="69" t="s">
        <v>449</v>
      </c>
      <c r="X419" s="49" t="str">
        <f t="shared" si="33"/>
        <v>'COMMON'</v>
      </c>
      <c r="Y419" s="49" t="str">
        <f t="shared" si="33"/>
        <v>'COMMON'</v>
      </c>
      <c r="Z419" s="69" t="s">
        <v>449</v>
      </c>
      <c r="AA419" s="49" t="str">
        <f t="shared" si="34"/>
        <v>'COMMON'</v>
      </c>
      <c r="AB419" s="67"/>
      <c r="AD419" s="70" t="str">
        <f t="shared" si="35"/>
        <v/>
      </c>
      <c r="AE419" s="67"/>
      <c r="AF419" s="67"/>
      <c r="AG419" s="67"/>
    </row>
    <row r="420" spans="1:33" ht="18" customHeight="1">
      <c r="A420" s="67"/>
      <c r="B420" s="49">
        <f t="shared" si="31"/>
        <v>414</v>
      </c>
      <c r="C420" s="73" t="str">
        <f>"'"&amp;プロジェクトデータ!$C$4&amp;"'"</f>
        <v>'80001'</v>
      </c>
      <c r="D420" s="80" t="s">
        <v>491</v>
      </c>
      <c r="E420" s="42" t="str">
        <f>"'"&amp;No.5＿契約者【データ】!E416&amp;"'"</f>
        <v>''</v>
      </c>
      <c r="F420" s="81" t="str">
        <f>"'"&amp;IF(No.5＿契約者【データ】!R416="郵送","郵送",IF(No.5＿契約者【データ】!R416="","","出席"))&amp;"'"</f>
        <v>''</v>
      </c>
      <c r="G420" s="75" t="str">
        <f>"'"&amp;IF(No.5＿契約者【データ】!R416="","",IF(No.5＿契約者【データ】!R416="郵送","",TEXT(No.5＿契約者【データ】!R416,"yyyy/mm/dd")))&amp;"'"</f>
        <v>''</v>
      </c>
      <c r="H420" s="75" t="str">
        <f>"'"&amp;IF(No.5＿契約者【データ】!S416="","",TEXT(No.5＿契約者【データ】!S416,"hh:mm"))&amp;"'"</f>
        <v>''</v>
      </c>
      <c r="I420" s="82" t="s">
        <v>494</v>
      </c>
      <c r="J420" s="82" t="s">
        <v>494</v>
      </c>
      <c r="K420" s="82" t="s">
        <v>494</v>
      </c>
      <c r="L420" s="82" t="s">
        <v>494</v>
      </c>
      <c r="M420" s="82" t="s">
        <v>494</v>
      </c>
      <c r="N420" s="82" t="s">
        <v>494</v>
      </c>
      <c r="O420" s="82" t="s">
        <v>494</v>
      </c>
      <c r="P420" s="82" t="s">
        <v>494</v>
      </c>
      <c r="Q420" s="82" t="s">
        <v>494</v>
      </c>
      <c r="R420" s="75" t="s">
        <v>497</v>
      </c>
      <c r="S420" s="42" t="s">
        <v>448</v>
      </c>
      <c r="T420" s="75" t="s">
        <v>497</v>
      </c>
      <c r="U420" s="74" t="s">
        <v>497</v>
      </c>
      <c r="V420" s="49" t="str">
        <f t="shared" si="32"/>
        <v>'COMMON'</v>
      </c>
      <c r="W420" s="69" t="s">
        <v>449</v>
      </c>
      <c r="X420" s="49" t="str">
        <f t="shared" si="33"/>
        <v>'COMMON'</v>
      </c>
      <c r="Y420" s="49" t="str">
        <f t="shared" si="33"/>
        <v>'COMMON'</v>
      </c>
      <c r="Z420" s="69" t="s">
        <v>449</v>
      </c>
      <c r="AA420" s="49" t="str">
        <f t="shared" si="34"/>
        <v>'COMMON'</v>
      </c>
      <c r="AB420" s="67"/>
      <c r="AD420" s="70" t="str">
        <f t="shared" si="35"/>
        <v/>
      </c>
      <c r="AE420" s="67"/>
      <c r="AF420" s="67"/>
      <c r="AG420" s="67"/>
    </row>
    <row r="421" spans="1:33" ht="18" customHeight="1">
      <c r="A421" s="67"/>
      <c r="B421" s="49">
        <f t="shared" si="31"/>
        <v>415</v>
      </c>
      <c r="C421" s="73" t="str">
        <f>"'"&amp;プロジェクトデータ!$C$4&amp;"'"</f>
        <v>'80001'</v>
      </c>
      <c r="D421" s="80" t="s">
        <v>491</v>
      </c>
      <c r="E421" s="42" t="str">
        <f>"'"&amp;No.5＿契約者【データ】!E417&amp;"'"</f>
        <v>''</v>
      </c>
      <c r="F421" s="81" t="str">
        <f>"'"&amp;IF(No.5＿契約者【データ】!R417="郵送","郵送",IF(No.5＿契約者【データ】!R417="","","出席"))&amp;"'"</f>
        <v>''</v>
      </c>
      <c r="G421" s="75" t="str">
        <f>"'"&amp;IF(No.5＿契約者【データ】!R417="","",IF(No.5＿契約者【データ】!R417="郵送","",TEXT(No.5＿契約者【データ】!R417,"yyyy/mm/dd")))&amp;"'"</f>
        <v>''</v>
      </c>
      <c r="H421" s="75" t="str">
        <f>"'"&amp;IF(No.5＿契約者【データ】!S417="","",TEXT(No.5＿契約者【データ】!S417,"hh:mm"))&amp;"'"</f>
        <v>''</v>
      </c>
      <c r="I421" s="82" t="s">
        <v>494</v>
      </c>
      <c r="J421" s="82" t="s">
        <v>494</v>
      </c>
      <c r="K421" s="82" t="s">
        <v>494</v>
      </c>
      <c r="L421" s="82" t="s">
        <v>494</v>
      </c>
      <c r="M421" s="82" t="s">
        <v>494</v>
      </c>
      <c r="N421" s="82" t="s">
        <v>494</v>
      </c>
      <c r="O421" s="82" t="s">
        <v>494</v>
      </c>
      <c r="P421" s="82" t="s">
        <v>494</v>
      </c>
      <c r="Q421" s="82" t="s">
        <v>494</v>
      </c>
      <c r="R421" s="75" t="s">
        <v>497</v>
      </c>
      <c r="S421" s="42" t="s">
        <v>448</v>
      </c>
      <c r="T421" s="75" t="s">
        <v>497</v>
      </c>
      <c r="U421" s="74" t="s">
        <v>497</v>
      </c>
      <c r="V421" s="49" t="str">
        <f t="shared" si="32"/>
        <v>'COMMON'</v>
      </c>
      <c r="W421" s="69" t="s">
        <v>449</v>
      </c>
      <c r="X421" s="49" t="str">
        <f t="shared" si="33"/>
        <v>'COMMON'</v>
      </c>
      <c r="Y421" s="49" t="str">
        <f t="shared" si="33"/>
        <v>'COMMON'</v>
      </c>
      <c r="Z421" s="69" t="s">
        <v>449</v>
      </c>
      <c r="AA421" s="49" t="str">
        <f t="shared" si="34"/>
        <v>'COMMON'</v>
      </c>
      <c r="AB421" s="67"/>
      <c r="AD421" s="70" t="str">
        <f t="shared" si="35"/>
        <v/>
      </c>
      <c r="AE421" s="67"/>
      <c r="AF421" s="67"/>
      <c r="AG421" s="67"/>
    </row>
    <row r="422" spans="1:33" ht="18" customHeight="1">
      <c r="A422" s="67"/>
      <c r="B422" s="49">
        <f t="shared" si="31"/>
        <v>416</v>
      </c>
      <c r="C422" s="73" t="str">
        <f>"'"&amp;プロジェクトデータ!$C$4&amp;"'"</f>
        <v>'80001'</v>
      </c>
      <c r="D422" s="80" t="s">
        <v>491</v>
      </c>
      <c r="E422" s="42" t="str">
        <f>"'"&amp;No.5＿契約者【データ】!E418&amp;"'"</f>
        <v>''</v>
      </c>
      <c r="F422" s="81" t="str">
        <f>"'"&amp;IF(No.5＿契約者【データ】!R418="郵送","郵送",IF(No.5＿契約者【データ】!R418="","","出席"))&amp;"'"</f>
        <v>''</v>
      </c>
      <c r="G422" s="75" t="str">
        <f>"'"&amp;IF(No.5＿契約者【データ】!R418="","",IF(No.5＿契約者【データ】!R418="郵送","",TEXT(No.5＿契約者【データ】!R418,"yyyy/mm/dd")))&amp;"'"</f>
        <v>''</v>
      </c>
      <c r="H422" s="75" t="str">
        <f>"'"&amp;IF(No.5＿契約者【データ】!S418="","",TEXT(No.5＿契約者【データ】!S418,"hh:mm"))&amp;"'"</f>
        <v>''</v>
      </c>
      <c r="I422" s="82" t="s">
        <v>494</v>
      </c>
      <c r="J422" s="82" t="s">
        <v>494</v>
      </c>
      <c r="K422" s="82" t="s">
        <v>494</v>
      </c>
      <c r="L422" s="82" t="s">
        <v>494</v>
      </c>
      <c r="M422" s="82" t="s">
        <v>494</v>
      </c>
      <c r="N422" s="82" t="s">
        <v>494</v>
      </c>
      <c r="O422" s="82" t="s">
        <v>494</v>
      </c>
      <c r="P422" s="82" t="s">
        <v>494</v>
      </c>
      <c r="Q422" s="82" t="s">
        <v>494</v>
      </c>
      <c r="R422" s="75" t="s">
        <v>497</v>
      </c>
      <c r="S422" s="42" t="s">
        <v>448</v>
      </c>
      <c r="T422" s="75" t="s">
        <v>497</v>
      </c>
      <c r="U422" s="74" t="s">
        <v>497</v>
      </c>
      <c r="V422" s="49" t="str">
        <f t="shared" si="32"/>
        <v>'COMMON'</v>
      </c>
      <c r="W422" s="69" t="s">
        <v>449</v>
      </c>
      <c r="X422" s="49" t="str">
        <f t="shared" si="33"/>
        <v>'COMMON'</v>
      </c>
      <c r="Y422" s="49" t="str">
        <f t="shared" si="33"/>
        <v>'COMMON'</v>
      </c>
      <c r="Z422" s="69" t="s">
        <v>449</v>
      </c>
      <c r="AA422" s="49" t="str">
        <f t="shared" si="34"/>
        <v>'COMMON'</v>
      </c>
      <c r="AB422" s="67"/>
      <c r="AD422" s="70" t="str">
        <f t="shared" si="35"/>
        <v/>
      </c>
      <c r="AE422" s="67"/>
      <c r="AF422" s="67"/>
      <c r="AG422" s="67"/>
    </row>
    <row r="423" spans="1:33" ht="18" customHeight="1">
      <c r="A423" s="67"/>
      <c r="B423" s="49">
        <f t="shared" si="31"/>
        <v>417</v>
      </c>
      <c r="C423" s="73" t="str">
        <f>"'"&amp;プロジェクトデータ!$C$4&amp;"'"</f>
        <v>'80001'</v>
      </c>
      <c r="D423" s="80" t="s">
        <v>491</v>
      </c>
      <c r="E423" s="42" t="str">
        <f>"'"&amp;No.5＿契約者【データ】!E419&amp;"'"</f>
        <v>''</v>
      </c>
      <c r="F423" s="81" t="str">
        <f>"'"&amp;IF(No.5＿契約者【データ】!R419="郵送","郵送",IF(No.5＿契約者【データ】!R419="","","出席"))&amp;"'"</f>
        <v>''</v>
      </c>
      <c r="G423" s="75" t="str">
        <f>"'"&amp;IF(No.5＿契約者【データ】!R419="","",IF(No.5＿契約者【データ】!R419="郵送","",TEXT(No.5＿契約者【データ】!R419,"yyyy/mm/dd")))&amp;"'"</f>
        <v>''</v>
      </c>
      <c r="H423" s="75" t="str">
        <f>"'"&amp;IF(No.5＿契約者【データ】!S419="","",TEXT(No.5＿契約者【データ】!S419,"hh:mm"))&amp;"'"</f>
        <v>''</v>
      </c>
      <c r="I423" s="82" t="s">
        <v>494</v>
      </c>
      <c r="J423" s="82" t="s">
        <v>494</v>
      </c>
      <c r="K423" s="82" t="s">
        <v>494</v>
      </c>
      <c r="L423" s="82" t="s">
        <v>494</v>
      </c>
      <c r="M423" s="82" t="s">
        <v>494</v>
      </c>
      <c r="N423" s="82" t="s">
        <v>494</v>
      </c>
      <c r="O423" s="82" t="s">
        <v>494</v>
      </c>
      <c r="P423" s="82" t="s">
        <v>494</v>
      </c>
      <c r="Q423" s="82" t="s">
        <v>494</v>
      </c>
      <c r="R423" s="75" t="s">
        <v>497</v>
      </c>
      <c r="S423" s="42" t="s">
        <v>448</v>
      </c>
      <c r="T423" s="75" t="s">
        <v>497</v>
      </c>
      <c r="U423" s="74" t="s">
        <v>497</v>
      </c>
      <c r="V423" s="49" t="str">
        <f t="shared" si="32"/>
        <v>'COMMON'</v>
      </c>
      <c r="W423" s="69" t="s">
        <v>449</v>
      </c>
      <c r="X423" s="49" t="str">
        <f t="shared" si="33"/>
        <v>'COMMON'</v>
      </c>
      <c r="Y423" s="49" t="str">
        <f t="shared" si="33"/>
        <v>'COMMON'</v>
      </c>
      <c r="Z423" s="69" t="s">
        <v>449</v>
      </c>
      <c r="AA423" s="49" t="str">
        <f t="shared" si="34"/>
        <v>'COMMON'</v>
      </c>
      <c r="AB423" s="67"/>
      <c r="AD423" s="70" t="str">
        <f t="shared" si="35"/>
        <v/>
      </c>
      <c r="AE423" s="67"/>
      <c r="AF423" s="67"/>
      <c r="AG423" s="67"/>
    </row>
    <row r="424" spans="1:33" ht="18" customHeight="1">
      <c r="A424" s="67"/>
      <c r="B424" s="49">
        <f t="shared" si="31"/>
        <v>418</v>
      </c>
      <c r="C424" s="73" t="str">
        <f>"'"&amp;プロジェクトデータ!$C$4&amp;"'"</f>
        <v>'80001'</v>
      </c>
      <c r="D424" s="80" t="s">
        <v>491</v>
      </c>
      <c r="E424" s="42" t="str">
        <f>"'"&amp;No.5＿契約者【データ】!E420&amp;"'"</f>
        <v>''</v>
      </c>
      <c r="F424" s="81" t="str">
        <f>"'"&amp;IF(No.5＿契約者【データ】!R420="郵送","郵送",IF(No.5＿契約者【データ】!R420="","","出席"))&amp;"'"</f>
        <v>''</v>
      </c>
      <c r="G424" s="75" t="str">
        <f>"'"&amp;IF(No.5＿契約者【データ】!R420="","",IF(No.5＿契約者【データ】!R420="郵送","",TEXT(No.5＿契約者【データ】!R420,"yyyy/mm/dd")))&amp;"'"</f>
        <v>''</v>
      </c>
      <c r="H424" s="75" t="str">
        <f>"'"&amp;IF(No.5＿契約者【データ】!S420="","",TEXT(No.5＿契約者【データ】!S420,"hh:mm"))&amp;"'"</f>
        <v>''</v>
      </c>
      <c r="I424" s="82" t="s">
        <v>494</v>
      </c>
      <c r="J424" s="82" t="s">
        <v>494</v>
      </c>
      <c r="K424" s="82" t="s">
        <v>494</v>
      </c>
      <c r="L424" s="82" t="s">
        <v>494</v>
      </c>
      <c r="M424" s="82" t="s">
        <v>494</v>
      </c>
      <c r="N424" s="82" t="s">
        <v>494</v>
      </c>
      <c r="O424" s="82" t="s">
        <v>494</v>
      </c>
      <c r="P424" s="82" t="s">
        <v>494</v>
      </c>
      <c r="Q424" s="82" t="s">
        <v>494</v>
      </c>
      <c r="R424" s="75" t="s">
        <v>497</v>
      </c>
      <c r="S424" s="42" t="s">
        <v>448</v>
      </c>
      <c r="T424" s="75" t="s">
        <v>497</v>
      </c>
      <c r="U424" s="74" t="s">
        <v>497</v>
      </c>
      <c r="V424" s="49" t="str">
        <f t="shared" si="32"/>
        <v>'COMMON'</v>
      </c>
      <c r="W424" s="69" t="s">
        <v>449</v>
      </c>
      <c r="X424" s="49" t="str">
        <f t="shared" si="33"/>
        <v>'COMMON'</v>
      </c>
      <c r="Y424" s="49" t="str">
        <f t="shared" si="33"/>
        <v>'COMMON'</v>
      </c>
      <c r="Z424" s="69" t="s">
        <v>449</v>
      </c>
      <c r="AA424" s="49" t="str">
        <f t="shared" si="34"/>
        <v>'COMMON'</v>
      </c>
      <c r="AB424" s="67"/>
      <c r="AD424" s="70" t="str">
        <f t="shared" si="35"/>
        <v/>
      </c>
      <c r="AE424" s="67"/>
      <c r="AF424" s="67"/>
      <c r="AG424" s="67"/>
    </row>
    <row r="425" spans="1:33" ht="18" customHeight="1">
      <c r="A425" s="67"/>
      <c r="B425" s="49">
        <f t="shared" si="31"/>
        <v>419</v>
      </c>
      <c r="C425" s="73" t="str">
        <f>"'"&amp;プロジェクトデータ!$C$4&amp;"'"</f>
        <v>'80001'</v>
      </c>
      <c r="D425" s="80" t="s">
        <v>491</v>
      </c>
      <c r="E425" s="42" t="str">
        <f>"'"&amp;No.5＿契約者【データ】!E421&amp;"'"</f>
        <v>''</v>
      </c>
      <c r="F425" s="81" t="str">
        <f>"'"&amp;IF(No.5＿契約者【データ】!R421="郵送","郵送",IF(No.5＿契約者【データ】!R421="","","出席"))&amp;"'"</f>
        <v>''</v>
      </c>
      <c r="G425" s="75" t="str">
        <f>"'"&amp;IF(No.5＿契約者【データ】!R421="","",IF(No.5＿契約者【データ】!R421="郵送","",TEXT(No.5＿契約者【データ】!R421,"yyyy/mm/dd")))&amp;"'"</f>
        <v>''</v>
      </c>
      <c r="H425" s="75" t="str">
        <f>"'"&amp;IF(No.5＿契約者【データ】!S421="","",TEXT(No.5＿契約者【データ】!S421,"hh:mm"))&amp;"'"</f>
        <v>''</v>
      </c>
      <c r="I425" s="82" t="s">
        <v>494</v>
      </c>
      <c r="J425" s="82" t="s">
        <v>494</v>
      </c>
      <c r="K425" s="82" t="s">
        <v>494</v>
      </c>
      <c r="L425" s="82" t="s">
        <v>494</v>
      </c>
      <c r="M425" s="82" t="s">
        <v>494</v>
      </c>
      <c r="N425" s="82" t="s">
        <v>494</v>
      </c>
      <c r="O425" s="82" t="s">
        <v>494</v>
      </c>
      <c r="P425" s="82" t="s">
        <v>494</v>
      </c>
      <c r="Q425" s="82" t="s">
        <v>494</v>
      </c>
      <c r="R425" s="75" t="s">
        <v>497</v>
      </c>
      <c r="S425" s="42" t="s">
        <v>448</v>
      </c>
      <c r="T425" s="75" t="s">
        <v>497</v>
      </c>
      <c r="U425" s="74" t="s">
        <v>497</v>
      </c>
      <c r="V425" s="49" t="str">
        <f t="shared" si="32"/>
        <v>'COMMON'</v>
      </c>
      <c r="W425" s="69" t="s">
        <v>449</v>
      </c>
      <c r="X425" s="49" t="str">
        <f t="shared" si="33"/>
        <v>'COMMON'</v>
      </c>
      <c r="Y425" s="49" t="str">
        <f t="shared" si="33"/>
        <v>'COMMON'</v>
      </c>
      <c r="Z425" s="69" t="s">
        <v>449</v>
      </c>
      <c r="AA425" s="49" t="str">
        <f t="shared" si="34"/>
        <v>'COMMON'</v>
      </c>
      <c r="AB425" s="67"/>
      <c r="AD425" s="70" t="str">
        <f t="shared" si="35"/>
        <v/>
      </c>
      <c r="AE425" s="67"/>
      <c r="AF425" s="67"/>
      <c r="AG425" s="67"/>
    </row>
    <row r="426" spans="1:33" ht="18" customHeight="1">
      <c r="A426" s="67"/>
      <c r="B426" s="49">
        <f t="shared" si="31"/>
        <v>420</v>
      </c>
      <c r="C426" s="73" t="str">
        <f>"'"&amp;プロジェクトデータ!$C$4&amp;"'"</f>
        <v>'80001'</v>
      </c>
      <c r="D426" s="80" t="s">
        <v>491</v>
      </c>
      <c r="E426" s="42" t="str">
        <f>"'"&amp;No.5＿契約者【データ】!E422&amp;"'"</f>
        <v>''</v>
      </c>
      <c r="F426" s="81" t="str">
        <f>"'"&amp;IF(No.5＿契約者【データ】!R422="郵送","郵送",IF(No.5＿契約者【データ】!R422="","","出席"))&amp;"'"</f>
        <v>''</v>
      </c>
      <c r="G426" s="75" t="str">
        <f>"'"&amp;IF(No.5＿契約者【データ】!R422="","",IF(No.5＿契約者【データ】!R422="郵送","",TEXT(No.5＿契約者【データ】!R422,"yyyy/mm/dd")))&amp;"'"</f>
        <v>''</v>
      </c>
      <c r="H426" s="75" t="str">
        <f>"'"&amp;IF(No.5＿契約者【データ】!S422="","",TEXT(No.5＿契約者【データ】!S422,"hh:mm"))&amp;"'"</f>
        <v>''</v>
      </c>
      <c r="I426" s="82" t="s">
        <v>494</v>
      </c>
      <c r="J426" s="82" t="s">
        <v>494</v>
      </c>
      <c r="K426" s="82" t="s">
        <v>494</v>
      </c>
      <c r="L426" s="82" t="s">
        <v>494</v>
      </c>
      <c r="M426" s="82" t="s">
        <v>494</v>
      </c>
      <c r="N426" s="82" t="s">
        <v>494</v>
      </c>
      <c r="O426" s="82" t="s">
        <v>494</v>
      </c>
      <c r="P426" s="82" t="s">
        <v>494</v>
      </c>
      <c r="Q426" s="82" t="s">
        <v>494</v>
      </c>
      <c r="R426" s="75" t="s">
        <v>497</v>
      </c>
      <c r="S426" s="42" t="s">
        <v>448</v>
      </c>
      <c r="T426" s="75" t="s">
        <v>497</v>
      </c>
      <c r="U426" s="74" t="s">
        <v>497</v>
      </c>
      <c r="V426" s="49" t="str">
        <f t="shared" si="32"/>
        <v>'COMMON'</v>
      </c>
      <c r="W426" s="69" t="s">
        <v>449</v>
      </c>
      <c r="X426" s="49" t="str">
        <f t="shared" si="33"/>
        <v>'COMMON'</v>
      </c>
      <c r="Y426" s="49" t="str">
        <f t="shared" si="33"/>
        <v>'COMMON'</v>
      </c>
      <c r="Z426" s="69" t="s">
        <v>449</v>
      </c>
      <c r="AA426" s="49" t="str">
        <f t="shared" si="34"/>
        <v>'COMMON'</v>
      </c>
      <c r="AB426" s="67"/>
      <c r="AD426" s="70" t="str">
        <f t="shared" si="35"/>
        <v/>
      </c>
      <c r="AE426" s="67"/>
      <c r="AF426" s="67"/>
      <c r="AG426" s="67"/>
    </row>
    <row r="427" spans="1:33" ht="18" customHeight="1">
      <c r="A427" s="67"/>
      <c r="B427" s="49">
        <f t="shared" si="31"/>
        <v>421</v>
      </c>
      <c r="C427" s="73" t="str">
        <f>"'"&amp;プロジェクトデータ!$C$4&amp;"'"</f>
        <v>'80001'</v>
      </c>
      <c r="D427" s="80" t="s">
        <v>491</v>
      </c>
      <c r="E427" s="42" t="str">
        <f>"'"&amp;No.5＿契約者【データ】!E423&amp;"'"</f>
        <v>''</v>
      </c>
      <c r="F427" s="81" t="str">
        <f>"'"&amp;IF(No.5＿契約者【データ】!R423="郵送","郵送",IF(No.5＿契約者【データ】!R423="","","出席"))&amp;"'"</f>
        <v>''</v>
      </c>
      <c r="G427" s="75" t="str">
        <f>"'"&amp;IF(No.5＿契約者【データ】!R423="","",IF(No.5＿契約者【データ】!R423="郵送","",TEXT(No.5＿契約者【データ】!R423,"yyyy/mm/dd")))&amp;"'"</f>
        <v>''</v>
      </c>
      <c r="H427" s="75" t="str">
        <f>"'"&amp;IF(No.5＿契約者【データ】!S423="","",TEXT(No.5＿契約者【データ】!S423,"hh:mm"))&amp;"'"</f>
        <v>''</v>
      </c>
      <c r="I427" s="82" t="s">
        <v>494</v>
      </c>
      <c r="J427" s="82" t="s">
        <v>494</v>
      </c>
      <c r="K427" s="82" t="s">
        <v>494</v>
      </c>
      <c r="L427" s="82" t="s">
        <v>494</v>
      </c>
      <c r="M427" s="82" t="s">
        <v>494</v>
      </c>
      <c r="N427" s="82" t="s">
        <v>494</v>
      </c>
      <c r="O427" s="82" t="s">
        <v>494</v>
      </c>
      <c r="P427" s="82" t="s">
        <v>494</v>
      </c>
      <c r="Q427" s="82" t="s">
        <v>494</v>
      </c>
      <c r="R427" s="75" t="s">
        <v>497</v>
      </c>
      <c r="S427" s="42" t="s">
        <v>448</v>
      </c>
      <c r="T427" s="75" t="s">
        <v>497</v>
      </c>
      <c r="U427" s="74" t="s">
        <v>497</v>
      </c>
      <c r="V427" s="49" t="str">
        <f t="shared" si="32"/>
        <v>'COMMON'</v>
      </c>
      <c r="W427" s="69" t="s">
        <v>449</v>
      </c>
      <c r="X427" s="49" t="str">
        <f t="shared" si="33"/>
        <v>'COMMON'</v>
      </c>
      <c r="Y427" s="49" t="str">
        <f t="shared" si="33"/>
        <v>'COMMON'</v>
      </c>
      <c r="Z427" s="69" t="s">
        <v>449</v>
      </c>
      <c r="AA427" s="49" t="str">
        <f t="shared" si="34"/>
        <v>'COMMON'</v>
      </c>
      <c r="AB427" s="67"/>
      <c r="AD427" s="70" t="str">
        <f t="shared" si="35"/>
        <v/>
      </c>
      <c r="AE427" s="67"/>
      <c r="AF427" s="67"/>
      <c r="AG427" s="67"/>
    </row>
    <row r="428" spans="1:33" ht="18" customHeight="1">
      <c r="A428" s="67"/>
      <c r="B428" s="49">
        <f t="shared" si="31"/>
        <v>422</v>
      </c>
      <c r="C428" s="73" t="str">
        <f>"'"&amp;プロジェクトデータ!$C$4&amp;"'"</f>
        <v>'80001'</v>
      </c>
      <c r="D428" s="80" t="s">
        <v>491</v>
      </c>
      <c r="E428" s="42" t="str">
        <f>"'"&amp;No.5＿契約者【データ】!E424&amp;"'"</f>
        <v>''</v>
      </c>
      <c r="F428" s="81" t="str">
        <f>"'"&amp;IF(No.5＿契約者【データ】!R424="郵送","郵送",IF(No.5＿契約者【データ】!R424="","","出席"))&amp;"'"</f>
        <v>''</v>
      </c>
      <c r="G428" s="75" t="str">
        <f>"'"&amp;IF(No.5＿契約者【データ】!R424="","",IF(No.5＿契約者【データ】!R424="郵送","",TEXT(No.5＿契約者【データ】!R424,"yyyy/mm/dd")))&amp;"'"</f>
        <v>''</v>
      </c>
      <c r="H428" s="75" t="str">
        <f>"'"&amp;IF(No.5＿契約者【データ】!S424="","",TEXT(No.5＿契約者【データ】!S424,"hh:mm"))&amp;"'"</f>
        <v>''</v>
      </c>
      <c r="I428" s="82" t="s">
        <v>494</v>
      </c>
      <c r="J428" s="82" t="s">
        <v>494</v>
      </c>
      <c r="K428" s="82" t="s">
        <v>494</v>
      </c>
      <c r="L428" s="82" t="s">
        <v>494</v>
      </c>
      <c r="M428" s="82" t="s">
        <v>494</v>
      </c>
      <c r="N428" s="82" t="s">
        <v>494</v>
      </c>
      <c r="O428" s="82" t="s">
        <v>494</v>
      </c>
      <c r="P428" s="82" t="s">
        <v>494</v>
      </c>
      <c r="Q428" s="82" t="s">
        <v>494</v>
      </c>
      <c r="R428" s="75" t="s">
        <v>497</v>
      </c>
      <c r="S428" s="42" t="s">
        <v>448</v>
      </c>
      <c r="T428" s="75" t="s">
        <v>497</v>
      </c>
      <c r="U428" s="74" t="s">
        <v>497</v>
      </c>
      <c r="V428" s="49" t="str">
        <f t="shared" si="32"/>
        <v>'COMMON'</v>
      </c>
      <c r="W428" s="69" t="s">
        <v>449</v>
      </c>
      <c r="X428" s="49" t="str">
        <f t="shared" si="33"/>
        <v>'COMMON'</v>
      </c>
      <c r="Y428" s="49" t="str">
        <f t="shared" si="33"/>
        <v>'COMMON'</v>
      </c>
      <c r="Z428" s="69" t="s">
        <v>449</v>
      </c>
      <c r="AA428" s="49" t="str">
        <f t="shared" si="34"/>
        <v>'COMMON'</v>
      </c>
      <c r="AB428" s="67"/>
      <c r="AD428" s="70" t="str">
        <f t="shared" si="35"/>
        <v/>
      </c>
      <c r="AE428" s="67"/>
      <c r="AF428" s="67"/>
      <c r="AG428" s="67"/>
    </row>
    <row r="429" spans="1:33" ht="18" customHeight="1">
      <c r="A429" s="67"/>
      <c r="B429" s="49">
        <f t="shared" si="31"/>
        <v>423</v>
      </c>
      <c r="C429" s="73" t="str">
        <f>"'"&amp;プロジェクトデータ!$C$4&amp;"'"</f>
        <v>'80001'</v>
      </c>
      <c r="D429" s="80" t="s">
        <v>491</v>
      </c>
      <c r="E429" s="42" t="str">
        <f>"'"&amp;No.5＿契約者【データ】!E425&amp;"'"</f>
        <v>''</v>
      </c>
      <c r="F429" s="81" t="str">
        <f>"'"&amp;IF(No.5＿契約者【データ】!R425="郵送","郵送",IF(No.5＿契約者【データ】!R425="","","出席"))&amp;"'"</f>
        <v>''</v>
      </c>
      <c r="G429" s="75" t="str">
        <f>"'"&amp;IF(No.5＿契約者【データ】!R425="","",IF(No.5＿契約者【データ】!R425="郵送","",TEXT(No.5＿契約者【データ】!R425,"yyyy/mm/dd")))&amp;"'"</f>
        <v>''</v>
      </c>
      <c r="H429" s="75" t="str">
        <f>"'"&amp;IF(No.5＿契約者【データ】!S425="","",TEXT(No.5＿契約者【データ】!S425,"hh:mm"))&amp;"'"</f>
        <v>''</v>
      </c>
      <c r="I429" s="82" t="s">
        <v>494</v>
      </c>
      <c r="J429" s="82" t="s">
        <v>494</v>
      </c>
      <c r="K429" s="82" t="s">
        <v>494</v>
      </c>
      <c r="L429" s="82" t="s">
        <v>494</v>
      </c>
      <c r="M429" s="82" t="s">
        <v>494</v>
      </c>
      <c r="N429" s="82" t="s">
        <v>494</v>
      </c>
      <c r="O429" s="82" t="s">
        <v>494</v>
      </c>
      <c r="P429" s="82" t="s">
        <v>494</v>
      </c>
      <c r="Q429" s="82" t="s">
        <v>494</v>
      </c>
      <c r="R429" s="75" t="s">
        <v>497</v>
      </c>
      <c r="S429" s="42" t="s">
        <v>448</v>
      </c>
      <c r="T429" s="75" t="s">
        <v>497</v>
      </c>
      <c r="U429" s="74" t="s">
        <v>497</v>
      </c>
      <c r="V429" s="49" t="str">
        <f t="shared" si="32"/>
        <v>'COMMON'</v>
      </c>
      <c r="W429" s="69" t="s">
        <v>449</v>
      </c>
      <c r="X429" s="49" t="str">
        <f t="shared" si="33"/>
        <v>'COMMON'</v>
      </c>
      <c r="Y429" s="49" t="str">
        <f t="shared" si="33"/>
        <v>'COMMON'</v>
      </c>
      <c r="Z429" s="69" t="s">
        <v>449</v>
      </c>
      <c r="AA429" s="49" t="str">
        <f t="shared" si="34"/>
        <v>'COMMON'</v>
      </c>
      <c r="AB429" s="67"/>
      <c r="AD429" s="70" t="str">
        <f t="shared" si="35"/>
        <v/>
      </c>
      <c r="AE429" s="67"/>
      <c r="AF429" s="67"/>
      <c r="AG429" s="67"/>
    </row>
    <row r="430" spans="1:33" ht="18" customHeight="1">
      <c r="A430" s="67"/>
      <c r="B430" s="49">
        <f t="shared" si="31"/>
        <v>424</v>
      </c>
      <c r="C430" s="73" t="str">
        <f>"'"&amp;プロジェクトデータ!$C$4&amp;"'"</f>
        <v>'80001'</v>
      </c>
      <c r="D430" s="80" t="s">
        <v>491</v>
      </c>
      <c r="E430" s="42" t="str">
        <f>"'"&amp;No.5＿契約者【データ】!E426&amp;"'"</f>
        <v>''</v>
      </c>
      <c r="F430" s="81" t="str">
        <f>"'"&amp;IF(No.5＿契約者【データ】!R426="郵送","郵送",IF(No.5＿契約者【データ】!R426="","","出席"))&amp;"'"</f>
        <v>''</v>
      </c>
      <c r="G430" s="75" t="str">
        <f>"'"&amp;IF(No.5＿契約者【データ】!R426="","",IF(No.5＿契約者【データ】!R426="郵送","",TEXT(No.5＿契約者【データ】!R426,"yyyy/mm/dd")))&amp;"'"</f>
        <v>''</v>
      </c>
      <c r="H430" s="75" t="str">
        <f>"'"&amp;IF(No.5＿契約者【データ】!S426="","",TEXT(No.5＿契約者【データ】!S426,"hh:mm"))&amp;"'"</f>
        <v>''</v>
      </c>
      <c r="I430" s="82" t="s">
        <v>494</v>
      </c>
      <c r="J430" s="82" t="s">
        <v>494</v>
      </c>
      <c r="K430" s="82" t="s">
        <v>494</v>
      </c>
      <c r="L430" s="82" t="s">
        <v>494</v>
      </c>
      <c r="M430" s="82" t="s">
        <v>494</v>
      </c>
      <c r="N430" s="82" t="s">
        <v>494</v>
      </c>
      <c r="O430" s="82" t="s">
        <v>494</v>
      </c>
      <c r="P430" s="82" t="s">
        <v>494</v>
      </c>
      <c r="Q430" s="82" t="s">
        <v>494</v>
      </c>
      <c r="R430" s="75" t="s">
        <v>497</v>
      </c>
      <c r="S430" s="42" t="s">
        <v>448</v>
      </c>
      <c r="T430" s="75" t="s">
        <v>497</v>
      </c>
      <c r="U430" s="74" t="s">
        <v>497</v>
      </c>
      <c r="V430" s="49" t="str">
        <f t="shared" si="32"/>
        <v>'COMMON'</v>
      </c>
      <c r="W430" s="69" t="s">
        <v>449</v>
      </c>
      <c r="X430" s="49" t="str">
        <f t="shared" si="33"/>
        <v>'COMMON'</v>
      </c>
      <c r="Y430" s="49" t="str">
        <f t="shared" si="33"/>
        <v>'COMMON'</v>
      </c>
      <c r="Z430" s="69" t="s">
        <v>449</v>
      </c>
      <c r="AA430" s="49" t="str">
        <f t="shared" si="34"/>
        <v>'COMMON'</v>
      </c>
      <c r="AB430" s="67"/>
      <c r="AD430" s="70" t="str">
        <f t="shared" si="35"/>
        <v/>
      </c>
      <c r="AE430" s="67"/>
      <c r="AF430" s="67"/>
      <c r="AG430" s="67"/>
    </row>
    <row r="431" spans="1:33" ht="18" customHeight="1">
      <c r="A431" s="67"/>
      <c r="B431" s="49">
        <f t="shared" si="31"/>
        <v>425</v>
      </c>
      <c r="C431" s="73" t="str">
        <f>"'"&amp;プロジェクトデータ!$C$4&amp;"'"</f>
        <v>'80001'</v>
      </c>
      <c r="D431" s="80" t="s">
        <v>491</v>
      </c>
      <c r="E431" s="42" t="str">
        <f>"'"&amp;No.5＿契約者【データ】!E427&amp;"'"</f>
        <v>''</v>
      </c>
      <c r="F431" s="81" t="str">
        <f>"'"&amp;IF(No.5＿契約者【データ】!R427="郵送","郵送",IF(No.5＿契約者【データ】!R427="","","出席"))&amp;"'"</f>
        <v>''</v>
      </c>
      <c r="G431" s="75" t="str">
        <f>"'"&amp;IF(No.5＿契約者【データ】!R427="","",IF(No.5＿契約者【データ】!R427="郵送","",TEXT(No.5＿契約者【データ】!R427,"yyyy/mm/dd")))&amp;"'"</f>
        <v>''</v>
      </c>
      <c r="H431" s="75" t="str">
        <f>"'"&amp;IF(No.5＿契約者【データ】!S427="","",TEXT(No.5＿契約者【データ】!S427,"hh:mm"))&amp;"'"</f>
        <v>''</v>
      </c>
      <c r="I431" s="82" t="s">
        <v>494</v>
      </c>
      <c r="J431" s="82" t="s">
        <v>494</v>
      </c>
      <c r="K431" s="82" t="s">
        <v>494</v>
      </c>
      <c r="L431" s="82" t="s">
        <v>494</v>
      </c>
      <c r="M431" s="82" t="s">
        <v>494</v>
      </c>
      <c r="N431" s="82" t="s">
        <v>494</v>
      </c>
      <c r="O431" s="82" t="s">
        <v>494</v>
      </c>
      <c r="P431" s="82" t="s">
        <v>494</v>
      </c>
      <c r="Q431" s="82" t="s">
        <v>494</v>
      </c>
      <c r="R431" s="75" t="s">
        <v>497</v>
      </c>
      <c r="S431" s="42" t="s">
        <v>448</v>
      </c>
      <c r="T431" s="75" t="s">
        <v>497</v>
      </c>
      <c r="U431" s="74" t="s">
        <v>497</v>
      </c>
      <c r="V431" s="49" t="str">
        <f t="shared" si="32"/>
        <v>'COMMON'</v>
      </c>
      <c r="W431" s="69" t="s">
        <v>449</v>
      </c>
      <c r="X431" s="49" t="str">
        <f t="shared" si="33"/>
        <v>'COMMON'</v>
      </c>
      <c r="Y431" s="49" t="str">
        <f t="shared" si="33"/>
        <v>'COMMON'</v>
      </c>
      <c r="Z431" s="69" t="s">
        <v>449</v>
      </c>
      <c r="AA431" s="49" t="str">
        <f t="shared" si="34"/>
        <v>'COMMON'</v>
      </c>
      <c r="AB431" s="67"/>
      <c r="AD431" s="70" t="str">
        <f t="shared" si="35"/>
        <v/>
      </c>
      <c r="AE431" s="67"/>
      <c r="AF431" s="67"/>
      <c r="AG431" s="67"/>
    </row>
    <row r="432" spans="1:33" ht="18" customHeight="1">
      <c r="A432" s="67"/>
      <c r="B432" s="49">
        <f t="shared" si="31"/>
        <v>426</v>
      </c>
      <c r="C432" s="73" t="str">
        <f>"'"&amp;プロジェクトデータ!$C$4&amp;"'"</f>
        <v>'80001'</v>
      </c>
      <c r="D432" s="80" t="s">
        <v>491</v>
      </c>
      <c r="E432" s="42" t="str">
        <f>"'"&amp;No.5＿契約者【データ】!E428&amp;"'"</f>
        <v>''</v>
      </c>
      <c r="F432" s="81" t="str">
        <f>"'"&amp;IF(No.5＿契約者【データ】!R428="郵送","郵送",IF(No.5＿契約者【データ】!R428="","","出席"))&amp;"'"</f>
        <v>''</v>
      </c>
      <c r="G432" s="75" t="str">
        <f>"'"&amp;IF(No.5＿契約者【データ】!R428="","",IF(No.5＿契約者【データ】!R428="郵送","",TEXT(No.5＿契約者【データ】!R428,"yyyy/mm/dd")))&amp;"'"</f>
        <v>''</v>
      </c>
      <c r="H432" s="75" t="str">
        <f>"'"&amp;IF(No.5＿契約者【データ】!S428="","",TEXT(No.5＿契約者【データ】!S428,"hh:mm"))&amp;"'"</f>
        <v>''</v>
      </c>
      <c r="I432" s="82" t="s">
        <v>494</v>
      </c>
      <c r="J432" s="82" t="s">
        <v>494</v>
      </c>
      <c r="K432" s="82" t="s">
        <v>494</v>
      </c>
      <c r="L432" s="82" t="s">
        <v>494</v>
      </c>
      <c r="M432" s="82" t="s">
        <v>494</v>
      </c>
      <c r="N432" s="82" t="s">
        <v>494</v>
      </c>
      <c r="O432" s="82" t="s">
        <v>494</v>
      </c>
      <c r="P432" s="82" t="s">
        <v>494</v>
      </c>
      <c r="Q432" s="82" t="s">
        <v>494</v>
      </c>
      <c r="R432" s="75" t="s">
        <v>497</v>
      </c>
      <c r="S432" s="42" t="s">
        <v>448</v>
      </c>
      <c r="T432" s="75" t="s">
        <v>497</v>
      </c>
      <c r="U432" s="74" t="s">
        <v>497</v>
      </c>
      <c r="V432" s="49" t="str">
        <f t="shared" si="32"/>
        <v>'COMMON'</v>
      </c>
      <c r="W432" s="69" t="s">
        <v>449</v>
      </c>
      <c r="X432" s="49" t="str">
        <f t="shared" si="33"/>
        <v>'COMMON'</v>
      </c>
      <c r="Y432" s="49" t="str">
        <f t="shared" si="33"/>
        <v>'COMMON'</v>
      </c>
      <c r="Z432" s="69" t="s">
        <v>449</v>
      </c>
      <c r="AA432" s="49" t="str">
        <f t="shared" si="34"/>
        <v>'COMMON'</v>
      </c>
      <c r="AB432" s="67"/>
      <c r="AD432" s="70" t="str">
        <f t="shared" si="35"/>
        <v/>
      </c>
      <c r="AE432" s="67"/>
      <c r="AF432" s="67"/>
      <c r="AG432" s="67"/>
    </row>
    <row r="433" spans="1:33" ht="18" customHeight="1">
      <c r="A433" s="67"/>
      <c r="B433" s="49">
        <f t="shared" si="31"/>
        <v>427</v>
      </c>
      <c r="C433" s="73" t="str">
        <f>"'"&amp;プロジェクトデータ!$C$4&amp;"'"</f>
        <v>'80001'</v>
      </c>
      <c r="D433" s="80" t="s">
        <v>491</v>
      </c>
      <c r="E433" s="42" t="str">
        <f>"'"&amp;No.5＿契約者【データ】!E429&amp;"'"</f>
        <v>''</v>
      </c>
      <c r="F433" s="81" t="str">
        <f>"'"&amp;IF(No.5＿契約者【データ】!R429="郵送","郵送",IF(No.5＿契約者【データ】!R429="","","出席"))&amp;"'"</f>
        <v>''</v>
      </c>
      <c r="G433" s="75" t="str">
        <f>"'"&amp;IF(No.5＿契約者【データ】!R429="","",IF(No.5＿契約者【データ】!R429="郵送","",TEXT(No.5＿契約者【データ】!R429,"yyyy/mm/dd")))&amp;"'"</f>
        <v>''</v>
      </c>
      <c r="H433" s="75" t="str">
        <f>"'"&amp;IF(No.5＿契約者【データ】!S429="","",TEXT(No.5＿契約者【データ】!S429,"hh:mm"))&amp;"'"</f>
        <v>''</v>
      </c>
      <c r="I433" s="82" t="s">
        <v>494</v>
      </c>
      <c r="J433" s="82" t="s">
        <v>494</v>
      </c>
      <c r="K433" s="82" t="s">
        <v>494</v>
      </c>
      <c r="L433" s="82" t="s">
        <v>494</v>
      </c>
      <c r="M433" s="82" t="s">
        <v>494</v>
      </c>
      <c r="N433" s="82" t="s">
        <v>494</v>
      </c>
      <c r="O433" s="82" t="s">
        <v>494</v>
      </c>
      <c r="P433" s="82" t="s">
        <v>494</v>
      </c>
      <c r="Q433" s="82" t="s">
        <v>494</v>
      </c>
      <c r="R433" s="75" t="s">
        <v>497</v>
      </c>
      <c r="S433" s="42" t="s">
        <v>448</v>
      </c>
      <c r="T433" s="75" t="s">
        <v>497</v>
      </c>
      <c r="U433" s="74" t="s">
        <v>497</v>
      </c>
      <c r="V433" s="49" t="str">
        <f t="shared" si="32"/>
        <v>'COMMON'</v>
      </c>
      <c r="W433" s="69" t="s">
        <v>449</v>
      </c>
      <c r="X433" s="49" t="str">
        <f t="shared" si="33"/>
        <v>'COMMON'</v>
      </c>
      <c r="Y433" s="49" t="str">
        <f t="shared" si="33"/>
        <v>'COMMON'</v>
      </c>
      <c r="Z433" s="69" t="s">
        <v>449</v>
      </c>
      <c r="AA433" s="49" t="str">
        <f t="shared" si="34"/>
        <v>'COMMON'</v>
      </c>
      <c r="AB433" s="67"/>
      <c r="AD433" s="70" t="str">
        <f t="shared" si="35"/>
        <v/>
      </c>
      <c r="AE433" s="67"/>
      <c r="AF433" s="67"/>
      <c r="AG433" s="67"/>
    </row>
    <row r="434" spans="1:33" ht="18" customHeight="1">
      <c r="A434" s="67"/>
      <c r="B434" s="49">
        <f t="shared" si="31"/>
        <v>428</v>
      </c>
      <c r="C434" s="73" t="str">
        <f>"'"&amp;プロジェクトデータ!$C$4&amp;"'"</f>
        <v>'80001'</v>
      </c>
      <c r="D434" s="80" t="s">
        <v>491</v>
      </c>
      <c r="E434" s="42" t="str">
        <f>"'"&amp;No.5＿契約者【データ】!E430&amp;"'"</f>
        <v>''</v>
      </c>
      <c r="F434" s="81" t="str">
        <f>"'"&amp;IF(No.5＿契約者【データ】!R430="郵送","郵送",IF(No.5＿契約者【データ】!R430="","","出席"))&amp;"'"</f>
        <v>''</v>
      </c>
      <c r="G434" s="75" t="str">
        <f>"'"&amp;IF(No.5＿契約者【データ】!R430="","",IF(No.5＿契約者【データ】!R430="郵送","",TEXT(No.5＿契約者【データ】!R430,"yyyy/mm/dd")))&amp;"'"</f>
        <v>''</v>
      </c>
      <c r="H434" s="75" t="str">
        <f>"'"&amp;IF(No.5＿契約者【データ】!S430="","",TEXT(No.5＿契約者【データ】!S430,"hh:mm"))&amp;"'"</f>
        <v>''</v>
      </c>
      <c r="I434" s="82" t="s">
        <v>494</v>
      </c>
      <c r="J434" s="82" t="s">
        <v>494</v>
      </c>
      <c r="K434" s="82" t="s">
        <v>494</v>
      </c>
      <c r="L434" s="82" t="s">
        <v>494</v>
      </c>
      <c r="M434" s="82" t="s">
        <v>494</v>
      </c>
      <c r="N434" s="82" t="s">
        <v>494</v>
      </c>
      <c r="O434" s="82" t="s">
        <v>494</v>
      </c>
      <c r="P434" s="82" t="s">
        <v>494</v>
      </c>
      <c r="Q434" s="82" t="s">
        <v>494</v>
      </c>
      <c r="R434" s="75" t="s">
        <v>497</v>
      </c>
      <c r="S434" s="42" t="s">
        <v>448</v>
      </c>
      <c r="T434" s="75" t="s">
        <v>497</v>
      </c>
      <c r="U434" s="74" t="s">
        <v>497</v>
      </c>
      <c r="V434" s="49" t="str">
        <f t="shared" si="32"/>
        <v>'COMMON'</v>
      </c>
      <c r="W434" s="69" t="s">
        <v>449</v>
      </c>
      <c r="X434" s="49" t="str">
        <f t="shared" si="33"/>
        <v>'COMMON'</v>
      </c>
      <c r="Y434" s="49" t="str">
        <f t="shared" si="33"/>
        <v>'COMMON'</v>
      </c>
      <c r="Z434" s="69" t="s">
        <v>449</v>
      </c>
      <c r="AA434" s="49" t="str">
        <f t="shared" si="34"/>
        <v>'COMMON'</v>
      </c>
      <c r="AB434" s="67"/>
      <c r="AD434" s="70" t="str">
        <f t="shared" si="35"/>
        <v/>
      </c>
      <c r="AE434" s="67"/>
      <c r="AF434" s="67"/>
      <c r="AG434" s="67"/>
    </row>
    <row r="435" spans="1:33" ht="18" customHeight="1">
      <c r="A435" s="67"/>
      <c r="B435" s="49">
        <f t="shared" si="31"/>
        <v>429</v>
      </c>
      <c r="C435" s="73" t="str">
        <f>"'"&amp;プロジェクトデータ!$C$4&amp;"'"</f>
        <v>'80001'</v>
      </c>
      <c r="D435" s="80" t="s">
        <v>491</v>
      </c>
      <c r="E435" s="42" t="str">
        <f>"'"&amp;No.5＿契約者【データ】!E431&amp;"'"</f>
        <v>''</v>
      </c>
      <c r="F435" s="81" t="str">
        <f>"'"&amp;IF(No.5＿契約者【データ】!R431="郵送","郵送",IF(No.5＿契約者【データ】!R431="","","出席"))&amp;"'"</f>
        <v>''</v>
      </c>
      <c r="G435" s="75" t="str">
        <f>"'"&amp;IF(No.5＿契約者【データ】!R431="","",IF(No.5＿契約者【データ】!R431="郵送","",TEXT(No.5＿契約者【データ】!R431,"yyyy/mm/dd")))&amp;"'"</f>
        <v>''</v>
      </c>
      <c r="H435" s="75" t="str">
        <f>"'"&amp;IF(No.5＿契約者【データ】!S431="","",TEXT(No.5＿契約者【データ】!S431,"hh:mm"))&amp;"'"</f>
        <v>''</v>
      </c>
      <c r="I435" s="82" t="s">
        <v>494</v>
      </c>
      <c r="J435" s="82" t="s">
        <v>494</v>
      </c>
      <c r="K435" s="82" t="s">
        <v>494</v>
      </c>
      <c r="L435" s="82" t="s">
        <v>494</v>
      </c>
      <c r="M435" s="82" t="s">
        <v>494</v>
      </c>
      <c r="N435" s="82" t="s">
        <v>494</v>
      </c>
      <c r="O435" s="82" t="s">
        <v>494</v>
      </c>
      <c r="P435" s="82" t="s">
        <v>494</v>
      </c>
      <c r="Q435" s="82" t="s">
        <v>494</v>
      </c>
      <c r="R435" s="75" t="s">
        <v>497</v>
      </c>
      <c r="S435" s="42" t="s">
        <v>448</v>
      </c>
      <c r="T435" s="75" t="s">
        <v>497</v>
      </c>
      <c r="U435" s="74" t="s">
        <v>497</v>
      </c>
      <c r="V435" s="49" t="str">
        <f t="shared" si="32"/>
        <v>'COMMON'</v>
      </c>
      <c r="W435" s="69" t="s">
        <v>449</v>
      </c>
      <c r="X435" s="49" t="str">
        <f t="shared" si="33"/>
        <v>'COMMON'</v>
      </c>
      <c r="Y435" s="49" t="str">
        <f t="shared" si="33"/>
        <v>'COMMON'</v>
      </c>
      <c r="Z435" s="69" t="s">
        <v>449</v>
      </c>
      <c r="AA435" s="49" t="str">
        <f t="shared" si="34"/>
        <v>'COMMON'</v>
      </c>
      <c r="AB435" s="67"/>
      <c r="AD435" s="70" t="str">
        <f t="shared" si="35"/>
        <v/>
      </c>
      <c r="AE435" s="67"/>
      <c r="AF435" s="67"/>
      <c r="AG435" s="67"/>
    </row>
    <row r="436" spans="1:33" ht="18" customHeight="1">
      <c r="A436" s="67"/>
      <c r="B436" s="49">
        <f t="shared" si="31"/>
        <v>430</v>
      </c>
      <c r="C436" s="73" t="str">
        <f>"'"&amp;プロジェクトデータ!$C$4&amp;"'"</f>
        <v>'80001'</v>
      </c>
      <c r="D436" s="80" t="s">
        <v>491</v>
      </c>
      <c r="E436" s="42" t="str">
        <f>"'"&amp;No.5＿契約者【データ】!E432&amp;"'"</f>
        <v>''</v>
      </c>
      <c r="F436" s="81" t="str">
        <f>"'"&amp;IF(No.5＿契約者【データ】!R432="郵送","郵送",IF(No.5＿契約者【データ】!R432="","","出席"))&amp;"'"</f>
        <v>''</v>
      </c>
      <c r="G436" s="75" t="str">
        <f>"'"&amp;IF(No.5＿契約者【データ】!R432="","",IF(No.5＿契約者【データ】!R432="郵送","",TEXT(No.5＿契約者【データ】!R432,"yyyy/mm/dd")))&amp;"'"</f>
        <v>''</v>
      </c>
      <c r="H436" s="75" t="str">
        <f>"'"&amp;IF(No.5＿契約者【データ】!S432="","",TEXT(No.5＿契約者【データ】!S432,"hh:mm"))&amp;"'"</f>
        <v>''</v>
      </c>
      <c r="I436" s="82" t="s">
        <v>494</v>
      </c>
      <c r="J436" s="82" t="s">
        <v>494</v>
      </c>
      <c r="K436" s="82" t="s">
        <v>494</v>
      </c>
      <c r="L436" s="82" t="s">
        <v>494</v>
      </c>
      <c r="M436" s="82" t="s">
        <v>494</v>
      </c>
      <c r="N436" s="82" t="s">
        <v>494</v>
      </c>
      <c r="O436" s="82" t="s">
        <v>494</v>
      </c>
      <c r="P436" s="82" t="s">
        <v>494</v>
      </c>
      <c r="Q436" s="82" t="s">
        <v>494</v>
      </c>
      <c r="R436" s="75" t="s">
        <v>497</v>
      </c>
      <c r="S436" s="42" t="s">
        <v>448</v>
      </c>
      <c r="T436" s="75" t="s">
        <v>497</v>
      </c>
      <c r="U436" s="74" t="s">
        <v>497</v>
      </c>
      <c r="V436" s="49" t="str">
        <f t="shared" si="32"/>
        <v>'COMMON'</v>
      </c>
      <c r="W436" s="69" t="s">
        <v>449</v>
      </c>
      <c r="X436" s="49" t="str">
        <f t="shared" si="33"/>
        <v>'COMMON'</v>
      </c>
      <c r="Y436" s="49" t="str">
        <f t="shared" si="33"/>
        <v>'COMMON'</v>
      </c>
      <c r="Z436" s="69" t="s">
        <v>449</v>
      </c>
      <c r="AA436" s="49" t="str">
        <f t="shared" si="34"/>
        <v>'COMMON'</v>
      </c>
      <c r="AB436" s="67"/>
      <c r="AD436" s="70" t="str">
        <f t="shared" si="35"/>
        <v/>
      </c>
      <c r="AE436" s="67"/>
      <c r="AF436" s="67"/>
      <c r="AG436" s="67"/>
    </row>
    <row r="437" spans="1:33" ht="18" customHeight="1">
      <c r="A437" s="67"/>
      <c r="B437" s="49">
        <f t="shared" si="31"/>
        <v>431</v>
      </c>
      <c r="C437" s="73" t="str">
        <f>"'"&amp;プロジェクトデータ!$C$4&amp;"'"</f>
        <v>'80001'</v>
      </c>
      <c r="D437" s="80" t="s">
        <v>491</v>
      </c>
      <c r="E437" s="42" t="str">
        <f>"'"&amp;No.5＿契約者【データ】!E433&amp;"'"</f>
        <v>''</v>
      </c>
      <c r="F437" s="81" t="str">
        <f>"'"&amp;IF(No.5＿契約者【データ】!R433="郵送","郵送",IF(No.5＿契約者【データ】!R433="","","出席"))&amp;"'"</f>
        <v>''</v>
      </c>
      <c r="G437" s="75" t="str">
        <f>"'"&amp;IF(No.5＿契約者【データ】!R433="","",IF(No.5＿契約者【データ】!R433="郵送","",TEXT(No.5＿契約者【データ】!R433,"yyyy/mm/dd")))&amp;"'"</f>
        <v>''</v>
      </c>
      <c r="H437" s="75" t="str">
        <f>"'"&amp;IF(No.5＿契約者【データ】!S433="","",TEXT(No.5＿契約者【データ】!S433,"hh:mm"))&amp;"'"</f>
        <v>''</v>
      </c>
      <c r="I437" s="82" t="s">
        <v>494</v>
      </c>
      <c r="J437" s="82" t="s">
        <v>494</v>
      </c>
      <c r="K437" s="82" t="s">
        <v>494</v>
      </c>
      <c r="L437" s="82" t="s">
        <v>494</v>
      </c>
      <c r="M437" s="82" t="s">
        <v>494</v>
      </c>
      <c r="N437" s="82" t="s">
        <v>494</v>
      </c>
      <c r="O437" s="82" t="s">
        <v>494</v>
      </c>
      <c r="P437" s="82" t="s">
        <v>494</v>
      </c>
      <c r="Q437" s="82" t="s">
        <v>494</v>
      </c>
      <c r="R437" s="75" t="s">
        <v>497</v>
      </c>
      <c r="S437" s="42" t="s">
        <v>448</v>
      </c>
      <c r="T437" s="75" t="s">
        <v>497</v>
      </c>
      <c r="U437" s="74" t="s">
        <v>497</v>
      </c>
      <c r="V437" s="49" t="str">
        <f t="shared" si="32"/>
        <v>'COMMON'</v>
      </c>
      <c r="W437" s="69" t="s">
        <v>449</v>
      </c>
      <c r="X437" s="49" t="str">
        <f t="shared" si="33"/>
        <v>'COMMON'</v>
      </c>
      <c r="Y437" s="49" t="str">
        <f t="shared" si="33"/>
        <v>'COMMON'</v>
      </c>
      <c r="Z437" s="69" t="s">
        <v>449</v>
      </c>
      <c r="AA437" s="49" t="str">
        <f t="shared" si="34"/>
        <v>'COMMON'</v>
      </c>
      <c r="AB437" s="67"/>
      <c r="AD437" s="70" t="str">
        <f t="shared" si="35"/>
        <v/>
      </c>
      <c r="AE437" s="67"/>
      <c r="AF437" s="67"/>
      <c r="AG437" s="67"/>
    </row>
    <row r="438" spans="1:33" ht="18" customHeight="1">
      <c r="A438" s="67"/>
      <c r="B438" s="49">
        <f t="shared" si="31"/>
        <v>432</v>
      </c>
      <c r="C438" s="73" t="str">
        <f>"'"&amp;プロジェクトデータ!$C$4&amp;"'"</f>
        <v>'80001'</v>
      </c>
      <c r="D438" s="80" t="s">
        <v>491</v>
      </c>
      <c r="E438" s="42" t="str">
        <f>"'"&amp;No.5＿契約者【データ】!E434&amp;"'"</f>
        <v>''</v>
      </c>
      <c r="F438" s="81" t="str">
        <f>"'"&amp;IF(No.5＿契約者【データ】!R434="郵送","郵送",IF(No.5＿契約者【データ】!R434="","","出席"))&amp;"'"</f>
        <v>''</v>
      </c>
      <c r="G438" s="75" t="str">
        <f>"'"&amp;IF(No.5＿契約者【データ】!R434="","",IF(No.5＿契約者【データ】!R434="郵送","",TEXT(No.5＿契約者【データ】!R434,"yyyy/mm/dd")))&amp;"'"</f>
        <v>''</v>
      </c>
      <c r="H438" s="75" t="str">
        <f>"'"&amp;IF(No.5＿契約者【データ】!S434="","",TEXT(No.5＿契約者【データ】!S434,"hh:mm"))&amp;"'"</f>
        <v>''</v>
      </c>
      <c r="I438" s="82" t="s">
        <v>494</v>
      </c>
      <c r="J438" s="82" t="s">
        <v>494</v>
      </c>
      <c r="K438" s="82" t="s">
        <v>494</v>
      </c>
      <c r="L438" s="82" t="s">
        <v>494</v>
      </c>
      <c r="M438" s="82" t="s">
        <v>494</v>
      </c>
      <c r="N438" s="82" t="s">
        <v>494</v>
      </c>
      <c r="O438" s="82" t="s">
        <v>494</v>
      </c>
      <c r="P438" s="82" t="s">
        <v>494</v>
      </c>
      <c r="Q438" s="82" t="s">
        <v>494</v>
      </c>
      <c r="R438" s="75" t="s">
        <v>497</v>
      </c>
      <c r="S438" s="42" t="s">
        <v>448</v>
      </c>
      <c r="T438" s="75" t="s">
        <v>497</v>
      </c>
      <c r="U438" s="74" t="s">
        <v>497</v>
      </c>
      <c r="V438" s="49" t="str">
        <f t="shared" si="32"/>
        <v>'COMMON'</v>
      </c>
      <c r="W438" s="69" t="s">
        <v>449</v>
      </c>
      <c r="X438" s="49" t="str">
        <f t="shared" si="33"/>
        <v>'COMMON'</v>
      </c>
      <c r="Y438" s="49" t="str">
        <f t="shared" si="33"/>
        <v>'COMMON'</v>
      </c>
      <c r="Z438" s="69" t="s">
        <v>449</v>
      </c>
      <c r="AA438" s="49" t="str">
        <f t="shared" si="34"/>
        <v>'COMMON'</v>
      </c>
      <c r="AB438" s="67"/>
      <c r="AD438" s="70" t="str">
        <f t="shared" si="35"/>
        <v/>
      </c>
      <c r="AE438" s="67"/>
      <c r="AF438" s="67"/>
      <c r="AG438" s="67"/>
    </row>
    <row r="439" spans="1:33" ht="18" customHeight="1">
      <c r="A439" s="67"/>
      <c r="B439" s="49">
        <f t="shared" si="31"/>
        <v>433</v>
      </c>
      <c r="C439" s="73" t="str">
        <f>"'"&amp;プロジェクトデータ!$C$4&amp;"'"</f>
        <v>'80001'</v>
      </c>
      <c r="D439" s="80" t="s">
        <v>491</v>
      </c>
      <c r="E439" s="42" t="str">
        <f>"'"&amp;No.5＿契約者【データ】!E435&amp;"'"</f>
        <v>''</v>
      </c>
      <c r="F439" s="81" t="str">
        <f>"'"&amp;IF(No.5＿契約者【データ】!R435="郵送","郵送",IF(No.5＿契約者【データ】!R435="","","出席"))&amp;"'"</f>
        <v>''</v>
      </c>
      <c r="G439" s="75" t="str">
        <f>"'"&amp;IF(No.5＿契約者【データ】!R435="","",IF(No.5＿契約者【データ】!R435="郵送","",TEXT(No.5＿契約者【データ】!R435,"yyyy/mm/dd")))&amp;"'"</f>
        <v>''</v>
      </c>
      <c r="H439" s="75" t="str">
        <f>"'"&amp;IF(No.5＿契約者【データ】!S435="","",TEXT(No.5＿契約者【データ】!S435,"hh:mm"))&amp;"'"</f>
        <v>''</v>
      </c>
      <c r="I439" s="82" t="s">
        <v>494</v>
      </c>
      <c r="J439" s="82" t="s">
        <v>494</v>
      </c>
      <c r="K439" s="82" t="s">
        <v>494</v>
      </c>
      <c r="L439" s="82" t="s">
        <v>494</v>
      </c>
      <c r="M439" s="82" t="s">
        <v>494</v>
      </c>
      <c r="N439" s="82" t="s">
        <v>494</v>
      </c>
      <c r="O439" s="82" t="s">
        <v>494</v>
      </c>
      <c r="P439" s="82" t="s">
        <v>494</v>
      </c>
      <c r="Q439" s="82" t="s">
        <v>494</v>
      </c>
      <c r="R439" s="75" t="s">
        <v>497</v>
      </c>
      <c r="S439" s="42" t="s">
        <v>448</v>
      </c>
      <c r="T439" s="75" t="s">
        <v>497</v>
      </c>
      <c r="U439" s="74" t="s">
        <v>497</v>
      </c>
      <c r="V439" s="49" t="str">
        <f t="shared" si="32"/>
        <v>'COMMON'</v>
      </c>
      <c r="W439" s="69" t="s">
        <v>449</v>
      </c>
      <c r="X439" s="49" t="str">
        <f t="shared" si="33"/>
        <v>'COMMON'</v>
      </c>
      <c r="Y439" s="49" t="str">
        <f t="shared" si="33"/>
        <v>'COMMON'</v>
      </c>
      <c r="Z439" s="69" t="s">
        <v>449</v>
      </c>
      <c r="AA439" s="49" t="str">
        <f t="shared" si="34"/>
        <v>'COMMON'</v>
      </c>
      <c r="AB439" s="67"/>
      <c r="AD439" s="70" t="str">
        <f t="shared" si="35"/>
        <v/>
      </c>
      <c r="AE439" s="67"/>
      <c r="AF439" s="67"/>
      <c r="AG439" s="67"/>
    </row>
    <row r="440" spans="1:33" ht="18" customHeight="1">
      <c r="A440" s="67"/>
      <c r="B440" s="49">
        <f t="shared" si="31"/>
        <v>434</v>
      </c>
      <c r="C440" s="73" t="str">
        <f>"'"&amp;プロジェクトデータ!$C$4&amp;"'"</f>
        <v>'80001'</v>
      </c>
      <c r="D440" s="80" t="s">
        <v>491</v>
      </c>
      <c r="E440" s="42" t="str">
        <f>"'"&amp;No.5＿契約者【データ】!E436&amp;"'"</f>
        <v>''</v>
      </c>
      <c r="F440" s="81" t="str">
        <f>"'"&amp;IF(No.5＿契約者【データ】!R436="郵送","郵送",IF(No.5＿契約者【データ】!R436="","","出席"))&amp;"'"</f>
        <v>''</v>
      </c>
      <c r="G440" s="75" t="str">
        <f>"'"&amp;IF(No.5＿契約者【データ】!R436="","",IF(No.5＿契約者【データ】!R436="郵送","",TEXT(No.5＿契約者【データ】!R436,"yyyy/mm/dd")))&amp;"'"</f>
        <v>''</v>
      </c>
      <c r="H440" s="75" t="str">
        <f>"'"&amp;IF(No.5＿契約者【データ】!S436="","",TEXT(No.5＿契約者【データ】!S436,"hh:mm"))&amp;"'"</f>
        <v>''</v>
      </c>
      <c r="I440" s="82" t="s">
        <v>494</v>
      </c>
      <c r="J440" s="82" t="s">
        <v>494</v>
      </c>
      <c r="K440" s="82" t="s">
        <v>494</v>
      </c>
      <c r="L440" s="82" t="s">
        <v>494</v>
      </c>
      <c r="M440" s="82" t="s">
        <v>494</v>
      </c>
      <c r="N440" s="82" t="s">
        <v>494</v>
      </c>
      <c r="O440" s="82" t="s">
        <v>494</v>
      </c>
      <c r="P440" s="82" t="s">
        <v>494</v>
      </c>
      <c r="Q440" s="82" t="s">
        <v>494</v>
      </c>
      <c r="R440" s="75" t="s">
        <v>497</v>
      </c>
      <c r="S440" s="42" t="s">
        <v>448</v>
      </c>
      <c r="T440" s="75" t="s">
        <v>497</v>
      </c>
      <c r="U440" s="74" t="s">
        <v>497</v>
      </c>
      <c r="V440" s="49" t="str">
        <f t="shared" si="32"/>
        <v>'COMMON'</v>
      </c>
      <c r="W440" s="69" t="s">
        <v>449</v>
      </c>
      <c r="X440" s="49" t="str">
        <f t="shared" si="33"/>
        <v>'COMMON'</v>
      </c>
      <c r="Y440" s="49" t="str">
        <f t="shared" si="33"/>
        <v>'COMMON'</v>
      </c>
      <c r="Z440" s="69" t="s">
        <v>449</v>
      </c>
      <c r="AA440" s="49" t="str">
        <f t="shared" si="34"/>
        <v>'COMMON'</v>
      </c>
      <c r="AB440" s="67"/>
      <c r="AD440" s="70" t="str">
        <f t="shared" si="35"/>
        <v/>
      </c>
      <c r="AE440" s="67"/>
      <c r="AF440" s="67"/>
      <c r="AG440" s="67"/>
    </row>
    <row r="441" spans="1:33" ht="18" customHeight="1">
      <c r="A441" s="67"/>
      <c r="B441" s="49">
        <f t="shared" si="31"/>
        <v>435</v>
      </c>
      <c r="C441" s="73" t="str">
        <f>"'"&amp;プロジェクトデータ!$C$4&amp;"'"</f>
        <v>'80001'</v>
      </c>
      <c r="D441" s="80" t="s">
        <v>491</v>
      </c>
      <c r="E441" s="42" t="str">
        <f>"'"&amp;No.5＿契約者【データ】!E437&amp;"'"</f>
        <v>''</v>
      </c>
      <c r="F441" s="81" t="str">
        <f>"'"&amp;IF(No.5＿契約者【データ】!R437="郵送","郵送",IF(No.5＿契約者【データ】!R437="","","出席"))&amp;"'"</f>
        <v>''</v>
      </c>
      <c r="G441" s="75" t="str">
        <f>"'"&amp;IF(No.5＿契約者【データ】!R437="","",IF(No.5＿契約者【データ】!R437="郵送","",TEXT(No.5＿契約者【データ】!R437,"yyyy/mm/dd")))&amp;"'"</f>
        <v>''</v>
      </c>
      <c r="H441" s="75" t="str">
        <f>"'"&amp;IF(No.5＿契約者【データ】!S437="","",TEXT(No.5＿契約者【データ】!S437,"hh:mm"))&amp;"'"</f>
        <v>''</v>
      </c>
      <c r="I441" s="82" t="s">
        <v>494</v>
      </c>
      <c r="J441" s="82" t="s">
        <v>494</v>
      </c>
      <c r="K441" s="82" t="s">
        <v>494</v>
      </c>
      <c r="L441" s="82" t="s">
        <v>494</v>
      </c>
      <c r="M441" s="82" t="s">
        <v>494</v>
      </c>
      <c r="N441" s="82" t="s">
        <v>494</v>
      </c>
      <c r="O441" s="82" t="s">
        <v>494</v>
      </c>
      <c r="P441" s="82" t="s">
        <v>494</v>
      </c>
      <c r="Q441" s="82" t="s">
        <v>494</v>
      </c>
      <c r="R441" s="75" t="s">
        <v>497</v>
      </c>
      <c r="S441" s="42" t="s">
        <v>448</v>
      </c>
      <c r="T441" s="75" t="s">
        <v>497</v>
      </c>
      <c r="U441" s="74" t="s">
        <v>497</v>
      </c>
      <c r="V441" s="49" t="str">
        <f t="shared" si="32"/>
        <v>'COMMON'</v>
      </c>
      <c r="W441" s="69" t="s">
        <v>449</v>
      </c>
      <c r="X441" s="49" t="str">
        <f t="shared" si="33"/>
        <v>'COMMON'</v>
      </c>
      <c r="Y441" s="49" t="str">
        <f t="shared" si="33"/>
        <v>'COMMON'</v>
      </c>
      <c r="Z441" s="69" t="s">
        <v>449</v>
      </c>
      <c r="AA441" s="49" t="str">
        <f t="shared" si="34"/>
        <v>'COMMON'</v>
      </c>
      <c r="AB441" s="67"/>
      <c r="AD441" s="70" t="str">
        <f t="shared" si="35"/>
        <v/>
      </c>
      <c r="AE441" s="67"/>
      <c r="AF441" s="67"/>
      <c r="AG441" s="67"/>
    </row>
    <row r="442" spans="1:33" ht="18" customHeight="1">
      <c r="A442" s="67"/>
      <c r="B442" s="49">
        <f t="shared" si="31"/>
        <v>436</v>
      </c>
      <c r="C442" s="73" t="str">
        <f>"'"&amp;プロジェクトデータ!$C$4&amp;"'"</f>
        <v>'80001'</v>
      </c>
      <c r="D442" s="80" t="s">
        <v>491</v>
      </c>
      <c r="E442" s="42" t="str">
        <f>"'"&amp;No.5＿契約者【データ】!E438&amp;"'"</f>
        <v>''</v>
      </c>
      <c r="F442" s="81" t="str">
        <f>"'"&amp;IF(No.5＿契約者【データ】!R438="郵送","郵送",IF(No.5＿契約者【データ】!R438="","","出席"))&amp;"'"</f>
        <v>''</v>
      </c>
      <c r="G442" s="75" t="str">
        <f>"'"&amp;IF(No.5＿契約者【データ】!R438="","",IF(No.5＿契約者【データ】!R438="郵送","",TEXT(No.5＿契約者【データ】!R438,"yyyy/mm/dd")))&amp;"'"</f>
        <v>''</v>
      </c>
      <c r="H442" s="75" t="str">
        <f>"'"&amp;IF(No.5＿契約者【データ】!S438="","",TEXT(No.5＿契約者【データ】!S438,"hh:mm"))&amp;"'"</f>
        <v>''</v>
      </c>
      <c r="I442" s="82" t="s">
        <v>494</v>
      </c>
      <c r="J442" s="82" t="s">
        <v>494</v>
      </c>
      <c r="K442" s="82" t="s">
        <v>494</v>
      </c>
      <c r="L442" s="82" t="s">
        <v>494</v>
      </c>
      <c r="M442" s="82" t="s">
        <v>494</v>
      </c>
      <c r="N442" s="82" t="s">
        <v>494</v>
      </c>
      <c r="O442" s="82" t="s">
        <v>494</v>
      </c>
      <c r="P442" s="82" t="s">
        <v>494</v>
      </c>
      <c r="Q442" s="82" t="s">
        <v>494</v>
      </c>
      <c r="R442" s="75" t="s">
        <v>497</v>
      </c>
      <c r="S442" s="42" t="s">
        <v>448</v>
      </c>
      <c r="T442" s="75" t="s">
        <v>497</v>
      </c>
      <c r="U442" s="74" t="s">
        <v>497</v>
      </c>
      <c r="V442" s="49" t="str">
        <f t="shared" si="32"/>
        <v>'COMMON'</v>
      </c>
      <c r="W442" s="69" t="s">
        <v>449</v>
      </c>
      <c r="X442" s="49" t="str">
        <f t="shared" si="33"/>
        <v>'COMMON'</v>
      </c>
      <c r="Y442" s="49" t="str">
        <f t="shared" si="33"/>
        <v>'COMMON'</v>
      </c>
      <c r="Z442" s="69" t="s">
        <v>449</v>
      </c>
      <c r="AA442" s="49" t="str">
        <f t="shared" si="34"/>
        <v>'COMMON'</v>
      </c>
      <c r="AB442" s="67"/>
      <c r="AD442" s="70" t="str">
        <f t="shared" si="35"/>
        <v/>
      </c>
      <c r="AE442" s="67"/>
      <c r="AF442" s="67"/>
      <c r="AG442" s="67"/>
    </row>
    <row r="443" spans="1:33" ht="18" customHeight="1">
      <c r="A443" s="67"/>
      <c r="B443" s="49">
        <f t="shared" si="31"/>
        <v>437</v>
      </c>
      <c r="C443" s="73" t="str">
        <f>"'"&amp;プロジェクトデータ!$C$4&amp;"'"</f>
        <v>'80001'</v>
      </c>
      <c r="D443" s="80" t="s">
        <v>491</v>
      </c>
      <c r="E443" s="42" t="str">
        <f>"'"&amp;No.5＿契約者【データ】!E439&amp;"'"</f>
        <v>''</v>
      </c>
      <c r="F443" s="81" t="str">
        <f>"'"&amp;IF(No.5＿契約者【データ】!R439="郵送","郵送",IF(No.5＿契約者【データ】!R439="","","出席"))&amp;"'"</f>
        <v>''</v>
      </c>
      <c r="G443" s="75" t="str">
        <f>"'"&amp;IF(No.5＿契約者【データ】!R439="","",IF(No.5＿契約者【データ】!R439="郵送","",TEXT(No.5＿契約者【データ】!R439,"yyyy/mm/dd")))&amp;"'"</f>
        <v>''</v>
      </c>
      <c r="H443" s="75" t="str">
        <f>"'"&amp;IF(No.5＿契約者【データ】!S439="","",TEXT(No.5＿契約者【データ】!S439,"hh:mm"))&amp;"'"</f>
        <v>''</v>
      </c>
      <c r="I443" s="82" t="s">
        <v>494</v>
      </c>
      <c r="J443" s="82" t="s">
        <v>494</v>
      </c>
      <c r="K443" s="82" t="s">
        <v>494</v>
      </c>
      <c r="L443" s="82" t="s">
        <v>494</v>
      </c>
      <c r="M443" s="82" t="s">
        <v>494</v>
      </c>
      <c r="N443" s="82" t="s">
        <v>494</v>
      </c>
      <c r="O443" s="82" t="s">
        <v>494</v>
      </c>
      <c r="P443" s="82" t="s">
        <v>494</v>
      </c>
      <c r="Q443" s="82" t="s">
        <v>494</v>
      </c>
      <c r="R443" s="75" t="s">
        <v>497</v>
      </c>
      <c r="S443" s="42" t="s">
        <v>448</v>
      </c>
      <c r="T443" s="75" t="s">
        <v>497</v>
      </c>
      <c r="U443" s="74" t="s">
        <v>497</v>
      </c>
      <c r="V443" s="49" t="str">
        <f t="shared" si="32"/>
        <v>'COMMON'</v>
      </c>
      <c r="W443" s="69" t="s">
        <v>449</v>
      </c>
      <c r="X443" s="49" t="str">
        <f t="shared" si="33"/>
        <v>'COMMON'</v>
      </c>
      <c r="Y443" s="49" t="str">
        <f t="shared" si="33"/>
        <v>'COMMON'</v>
      </c>
      <c r="Z443" s="69" t="s">
        <v>449</v>
      </c>
      <c r="AA443" s="49" t="str">
        <f t="shared" si="34"/>
        <v>'COMMON'</v>
      </c>
      <c r="AB443" s="67"/>
      <c r="AD443" s="70" t="str">
        <f t="shared" si="35"/>
        <v/>
      </c>
      <c r="AE443" s="67"/>
      <c r="AF443" s="67"/>
      <c r="AG443" s="67"/>
    </row>
    <row r="444" spans="1:33" ht="18" customHeight="1">
      <c r="A444" s="67"/>
      <c r="B444" s="49">
        <f t="shared" si="31"/>
        <v>438</v>
      </c>
      <c r="C444" s="73" t="str">
        <f>"'"&amp;プロジェクトデータ!$C$4&amp;"'"</f>
        <v>'80001'</v>
      </c>
      <c r="D444" s="80" t="s">
        <v>491</v>
      </c>
      <c r="E444" s="42" t="str">
        <f>"'"&amp;No.5＿契約者【データ】!E440&amp;"'"</f>
        <v>''</v>
      </c>
      <c r="F444" s="81" t="str">
        <f>"'"&amp;IF(No.5＿契約者【データ】!R440="郵送","郵送",IF(No.5＿契約者【データ】!R440="","","出席"))&amp;"'"</f>
        <v>''</v>
      </c>
      <c r="G444" s="75" t="str">
        <f>"'"&amp;IF(No.5＿契約者【データ】!R440="","",IF(No.5＿契約者【データ】!R440="郵送","",TEXT(No.5＿契約者【データ】!R440,"yyyy/mm/dd")))&amp;"'"</f>
        <v>''</v>
      </c>
      <c r="H444" s="75" t="str">
        <f>"'"&amp;IF(No.5＿契約者【データ】!S440="","",TEXT(No.5＿契約者【データ】!S440,"hh:mm"))&amp;"'"</f>
        <v>''</v>
      </c>
      <c r="I444" s="82" t="s">
        <v>494</v>
      </c>
      <c r="J444" s="82" t="s">
        <v>494</v>
      </c>
      <c r="K444" s="82" t="s">
        <v>494</v>
      </c>
      <c r="L444" s="82" t="s">
        <v>494</v>
      </c>
      <c r="M444" s="82" t="s">
        <v>494</v>
      </c>
      <c r="N444" s="82" t="s">
        <v>494</v>
      </c>
      <c r="O444" s="82" t="s">
        <v>494</v>
      </c>
      <c r="P444" s="82" t="s">
        <v>494</v>
      </c>
      <c r="Q444" s="82" t="s">
        <v>494</v>
      </c>
      <c r="R444" s="75" t="s">
        <v>497</v>
      </c>
      <c r="S444" s="42" t="s">
        <v>448</v>
      </c>
      <c r="T444" s="75" t="s">
        <v>497</v>
      </c>
      <c r="U444" s="74" t="s">
        <v>497</v>
      </c>
      <c r="V444" s="49" t="str">
        <f t="shared" si="32"/>
        <v>'COMMON'</v>
      </c>
      <c r="W444" s="69" t="s">
        <v>449</v>
      </c>
      <c r="X444" s="49" t="str">
        <f t="shared" si="33"/>
        <v>'COMMON'</v>
      </c>
      <c r="Y444" s="49" t="str">
        <f t="shared" si="33"/>
        <v>'COMMON'</v>
      </c>
      <c r="Z444" s="69" t="s">
        <v>449</v>
      </c>
      <c r="AA444" s="49" t="str">
        <f t="shared" si="34"/>
        <v>'COMMON'</v>
      </c>
      <c r="AB444" s="67"/>
      <c r="AD444" s="70" t="str">
        <f t="shared" si="35"/>
        <v/>
      </c>
      <c r="AE444" s="67"/>
      <c r="AF444" s="67"/>
      <c r="AG444" s="67"/>
    </row>
    <row r="445" spans="1:33" ht="18" customHeight="1">
      <c r="A445" s="67"/>
      <c r="B445" s="49">
        <f t="shared" si="31"/>
        <v>439</v>
      </c>
      <c r="C445" s="73" t="str">
        <f>"'"&amp;プロジェクトデータ!$C$4&amp;"'"</f>
        <v>'80001'</v>
      </c>
      <c r="D445" s="80" t="s">
        <v>491</v>
      </c>
      <c r="E445" s="42" t="str">
        <f>"'"&amp;No.5＿契約者【データ】!E441&amp;"'"</f>
        <v>''</v>
      </c>
      <c r="F445" s="81" t="str">
        <f>"'"&amp;IF(No.5＿契約者【データ】!R441="郵送","郵送",IF(No.5＿契約者【データ】!R441="","","出席"))&amp;"'"</f>
        <v>''</v>
      </c>
      <c r="G445" s="75" t="str">
        <f>"'"&amp;IF(No.5＿契約者【データ】!R441="","",IF(No.5＿契約者【データ】!R441="郵送","",TEXT(No.5＿契約者【データ】!R441,"yyyy/mm/dd")))&amp;"'"</f>
        <v>''</v>
      </c>
      <c r="H445" s="75" t="str">
        <f>"'"&amp;IF(No.5＿契約者【データ】!S441="","",TEXT(No.5＿契約者【データ】!S441,"hh:mm"))&amp;"'"</f>
        <v>''</v>
      </c>
      <c r="I445" s="82" t="s">
        <v>494</v>
      </c>
      <c r="J445" s="82" t="s">
        <v>494</v>
      </c>
      <c r="K445" s="82" t="s">
        <v>494</v>
      </c>
      <c r="L445" s="82" t="s">
        <v>494</v>
      </c>
      <c r="M445" s="82" t="s">
        <v>494</v>
      </c>
      <c r="N445" s="82" t="s">
        <v>494</v>
      </c>
      <c r="O445" s="82" t="s">
        <v>494</v>
      </c>
      <c r="P445" s="82" t="s">
        <v>494</v>
      </c>
      <c r="Q445" s="82" t="s">
        <v>494</v>
      </c>
      <c r="R445" s="75" t="s">
        <v>497</v>
      </c>
      <c r="S445" s="42" t="s">
        <v>448</v>
      </c>
      <c r="T445" s="75" t="s">
        <v>497</v>
      </c>
      <c r="U445" s="74" t="s">
        <v>497</v>
      </c>
      <c r="V445" s="49" t="str">
        <f t="shared" si="32"/>
        <v>'COMMON'</v>
      </c>
      <c r="W445" s="69" t="s">
        <v>449</v>
      </c>
      <c r="X445" s="49" t="str">
        <f t="shared" si="33"/>
        <v>'COMMON'</v>
      </c>
      <c r="Y445" s="49" t="str">
        <f t="shared" si="33"/>
        <v>'COMMON'</v>
      </c>
      <c r="Z445" s="69" t="s">
        <v>449</v>
      </c>
      <c r="AA445" s="49" t="str">
        <f t="shared" si="34"/>
        <v>'COMMON'</v>
      </c>
      <c r="AB445" s="67"/>
      <c r="AD445" s="70" t="str">
        <f t="shared" si="35"/>
        <v/>
      </c>
      <c r="AE445" s="67"/>
      <c r="AF445" s="67"/>
      <c r="AG445" s="67"/>
    </row>
    <row r="446" spans="1:33" ht="18" customHeight="1">
      <c r="A446" s="67"/>
      <c r="B446" s="49">
        <f t="shared" si="31"/>
        <v>440</v>
      </c>
      <c r="C446" s="73" t="str">
        <f>"'"&amp;プロジェクトデータ!$C$4&amp;"'"</f>
        <v>'80001'</v>
      </c>
      <c r="D446" s="80" t="s">
        <v>491</v>
      </c>
      <c r="E446" s="42" t="str">
        <f>"'"&amp;No.5＿契約者【データ】!E442&amp;"'"</f>
        <v>''</v>
      </c>
      <c r="F446" s="81" t="str">
        <f>"'"&amp;IF(No.5＿契約者【データ】!R442="郵送","郵送",IF(No.5＿契約者【データ】!R442="","","出席"))&amp;"'"</f>
        <v>''</v>
      </c>
      <c r="G446" s="75" t="str">
        <f>"'"&amp;IF(No.5＿契約者【データ】!R442="","",IF(No.5＿契約者【データ】!R442="郵送","",TEXT(No.5＿契約者【データ】!R442,"yyyy/mm/dd")))&amp;"'"</f>
        <v>''</v>
      </c>
      <c r="H446" s="75" t="str">
        <f>"'"&amp;IF(No.5＿契約者【データ】!S442="","",TEXT(No.5＿契約者【データ】!S442,"hh:mm"))&amp;"'"</f>
        <v>''</v>
      </c>
      <c r="I446" s="82" t="s">
        <v>494</v>
      </c>
      <c r="J446" s="82" t="s">
        <v>494</v>
      </c>
      <c r="K446" s="82" t="s">
        <v>494</v>
      </c>
      <c r="L446" s="82" t="s">
        <v>494</v>
      </c>
      <c r="M446" s="82" t="s">
        <v>494</v>
      </c>
      <c r="N446" s="82" t="s">
        <v>494</v>
      </c>
      <c r="O446" s="82" t="s">
        <v>494</v>
      </c>
      <c r="P446" s="82" t="s">
        <v>494</v>
      </c>
      <c r="Q446" s="82" t="s">
        <v>494</v>
      </c>
      <c r="R446" s="75" t="s">
        <v>497</v>
      </c>
      <c r="S446" s="42" t="s">
        <v>448</v>
      </c>
      <c r="T446" s="75" t="s">
        <v>497</v>
      </c>
      <c r="U446" s="74" t="s">
        <v>497</v>
      </c>
      <c r="V446" s="49" t="str">
        <f t="shared" si="32"/>
        <v>'COMMON'</v>
      </c>
      <c r="W446" s="69" t="s">
        <v>449</v>
      </c>
      <c r="X446" s="49" t="str">
        <f t="shared" si="33"/>
        <v>'COMMON'</v>
      </c>
      <c r="Y446" s="49" t="str">
        <f t="shared" si="33"/>
        <v>'COMMON'</v>
      </c>
      <c r="Z446" s="69" t="s">
        <v>449</v>
      </c>
      <c r="AA446" s="49" t="str">
        <f t="shared" si="34"/>
        <v>'COMMON'</v>
      </c>
      <c r="AB446" s="67"/>
      <c r="AD446" s="70" t="str">
        <f t="shared" si="35"/>
        <v/>
      </c>
      <c r="AE446" s="67"/>
      <c r="AF446" s="67"/>
      <c r="AG446" s="67"/>
    </row>
    <row r="447" spans="1:33" ht="18" customHeight="1">
      <c r="A447" s="67"/>
      <c r="B447" s="49">
        <f t="shared" si="31"/>
        <v>441</v>
      </c>
      <c r="C447" s="73" t="str">
        <f>"'"&amp;プロジェクトデータ!$C$4&amp;"'"</f>
        <v>'80001'</v>
      </c>
      <c r="D447" s="80" t="s">
        <v>491</v>
      </c>
      <c r="E447" s="42" t="str">
        <f>"'"&amp;No.5＿契約者【データ】!E443&amp;"'"</f>
        <v>''</v>
      </c>
      <c r="F447" s="81" t="str">
        <f>"'"&amp;IF(No.5＿契約者【データ】!R443="郵送","郵送",IF(No.5＿契約者【データ】!R443="","","出席"))&amp;"'"</f>
        <v>''</v>
      </c>
      <c r="G447" s="75" t="str">
        <f>"'"&amp;IF(No.5＿契約者【データ】!R443="","",IF(No.5＿契約者【データ】!R443="郵送","",TEXT(No.5＿契約者【データ】!R443,"yyyy/mm/dd")))&amp;"'"</f>
        <v>''</v>
      </c>
      <c r="H447" s="75" t="str">
        <f>"'"&amp;IF(No.5＿契約者【データ】!S443="","",TEXT(No.5＿契約者【データ】!S443,"hh:mm"))&amp;"'"</f>
        <v>''</v>
      </c>
      <c r="I447" s="82" t="s">
        <v>494</v>
      </c>
      <c r="J447" s="82" t="s">
        <v>494</v>
      </c>
      <c r="K447" s="82" t="s">
        <v>494</v>
      </c>
      <c r="L447" s="82" t="s">
        <v>494</v>
      </c>
      <c r="M447" s="82" t="s">
        <v>494</v>
      </c>
      <c r="N447" s="82" t="s">
        <v>494</v>
      </c>
      <c r="O447" s="82" t="s">
        <v>494</v>
      </c>
      <c r="P447" s="82" t="s">
        <v>494</v>
      </c>
      <c r="Q447" s="82" t="s">
        <v>494</v>
      </c>
      <c r="R447" s="75" t="s">
        <v>497</v>
      </c>
      <c r="S447" s="42" t="s">
        <v>448</v>
      </c>
      <c r="T447" s="75" t="s">
        <v>497</v>
      </c>
      <c r="U447" s="74" t="s">
        <v>497</v>
      </c>
      <c r="V447" s="49" t="str">
        <f t="shared" si="32"/>
        <v>'COMMON'</v>
      </c>
      <c r="W447" s="69" t="s">
        <v>449</v>
      </c>
      <c r="X447" s="49" t="str">
        <f t="shared" si="33"/>
        <v>'COMMON'</v>
      </c>
      <c r="Y447" s="49" t="str">
        <f t="shared" si="33"/>
        <v>'COMMON'</v>
      </c>
      <c r="Z447" s="69" t="s">
        <v>449</v>
      </c>
      <c r="AA447" s="49" t="str">
        <f t="shared" si="34"/>
        <v>'COMMON'</v>
      </c>
      <c r="AB447" s="67"/>
      <c r="AD447" s="70" t="str">
        <f t="shared" si="35"/>
        <v/>
      </c>
      <c r="AE447" s="67"/>
      <c r="AF447" s="67"/>
      <c r="AG447" s="67"/>
    </row>
    <row r="448" spans="1:33" ht="18" customHeight="1">
      <c r="A448" s="67"/>
      <c r="B448" s="49">
        <f t="shared" si="31"/>
        <v>442</v>
      </c>
      <c r="C448" s="73" t="str">
        <f>"'"&amp;プロジェクトデータ!$C$4&amp;"'"</f>
        <v>'80001'</v>
      </c>
      <c r="D448" s="80" t="s">
        <v>491</v>
      </c>
      <c r="E448" s="42" t="str">
        <f>"'"&amp;No.5＿契約者【データ】!E444&amp;"'"</f>
        <v>''</v>
      </c>
      <c r="F448" s="81" t="str">
        <f>"'"&amp;IF(No.5＿契約者【データ】!R444="郵送","郵送",IF(No.5＿契約者【データ】!R444="","","出席"))&amp;"'"</f>
        <v>''</v>
      </c>
      <c r="G448" s="75" t="str">
        <f>"'"&amp;IF(No.5＿契約者【データ】!R444="","",IF(No.5＿契約者【データ】!R444="郵送","",TEXT(No.5＿契約者【データ】!R444,"yyyy/mm/dd")))&amp;"'"</f>
        <v>''</v>
      </c>
      <c r="H448" s="75" t="str">
        <f>"'"&amp;IF(No.5＿契約者【データ】!S444="","",TEXT(No.5＿契約者【データ】!S444,"hh:mm"))&amp;"'"</f>
        <v>''</v>
      </c>
      <c r="I448" s="82" t="s">
        <v>494</v>
      </c>
      <c r="J448" s="82" t="s">
        <v>494</v>
      </c>
      <c r="K448" s="82" t="s">
        <v>494</v>
      </c>
      <c r="L448" s="82" t="s">
        <v>494</v>
      </c>
      <c r="M448" s="82" t="s">
        <v>494</v>
      </c>
      <c r="N448" s="82" t="s">
        <v>494</v>
      </c>
      <c r="O448" s="82" t="s">
        <v>494</v>
      </c>
      <c r="P448" s="82" t="s">
        <v>494</v>
      </c>
      <c r="Q448" s="82" t="s">
        <v>494</v>
      </c>
      <c r="R448" s="75" t="s">
        <v>497</v>
      </c>
      <c r="S448" s="42" t="s">
        <v>448</v>
      </c>
      <c r="T448" s="75" t="s">
        <v>497</v>
      </c>
      <c r="U448" s="74" t="s">
        <v>497</v>
      </c>
      <c r="V448" s="49" t="str">
        <f t="shared" si="32"/>
        <v>'COMMON'</v>
      </c>
      <c r="W448" s="69" t="s">
        <v>449</v>
      </c>
      <c r="X448" s="49" t="str">
        <f t="shared" si="33"/>
        <v>'COMMON'</v>
      </c>
      <c r="Y448" s="49" t="str">
        <f t="shared" si="33"/>
        <v>'COMMON'</v>
      </c>
      <c r="Z448" s="69" t="s">
        <v>449</v>
      </c>
      <c r="AA448" s="49" t="str">
        <f t="shared" si="34"/>
        <v>'COMMON'</v>
      </c>
      <c r="AB448" s="67"/>
      <c r="AD448" s="70" t="str">
        <f t="shared" si="35"/>
        <v/>
      </c>
      <c r="AE448" s="67"/>
      <c r="AF448" s="67"/>
      <c r="AG448" s="67"/>
    </row>
    <row r="449" spans="1:33" ht="18" customHeight="1">
      <c r="A449" s="67"/>
      <c r="B449" s="49">
        <f t="shared" si="31"/>
        <v>443</v>
      </c>
      <c r="C449" s="73" t="str">
        <f>"'"&amp;プロジェクトデータ!$C$4&amp;"'"</f>
        <v>'80001'</v>
      </c>
      <c r="D449" s="80" t="s">
        <v>491</v>
      </c>
      <c r="E449" s="42" t="str">
        <f>"'"&amp;No.5＿契約者【データ】!E445&amp;"'"</f>
        <v>''</v>
      </c>
      <c r="F449" s="81" t="str">
        <f>"'"&amp;IF(No.5＿契約者【データ】!R445="郵送","郵送",IF(No.5＿契約者【データ】!R445="","","出席"))&amp;"'"</f>
        <v>''</v>
      </c>
      <c r="G449" s="75" t="str">
        <f>"'"&amp;IF(No.5＿契約者【データ】!R445="","",IF(No.5＿契約者【データ】!R445="郵送","",TEXT(No.5＿契約者【データ】!R445,"yyyy/mm/dd")))&amp;"'"</f>
        <v>''</v>
      </c>
      <c r="H449" s="75" t="str">
        <f>"'"&amp;IF(No.5＿契約者【データ】!S445="","",TEXT(No.5＿契約者【データ】!S445,"hh:mm"))&amp;"'"</f>
        <v>''</v>
      </c>
      <c r="I449" s="82" t="s">
        <v>494</v>
      </c>
      <c r="J449" s="82" t="s">
        <v>494</v>
      </c>
      <c r="K449" s="82" t="s">
        <v>494</v>
      </c>
      <c r="L449" s="82" t="s">
        <v>494</v>
      </c>
      <c r="M449" s="82" t="s">
        <v>494</v>
      </c>
      <c r="N449" s="82" t="s">
        <v>494</v>
      </c>
      <c r="O449" s="82" t="s">
        <v>494</v>
      </c>
      <c r="P449" s="82" t="s">
        <v>494</v>
      </c>
      <c r="Q449" s="82" t="s">
        <v>494</v>
      </c>
      <c r="R449" s="75" t="s">
        <v>497</v>
      </c>
      <c r="S449" s="42" t="s">
        <v>448</v>
      </c>
      <c r="T449" s="75" t="s">
        <v>497</v>
      </c>
      <c r="U449" s="74" t="s">
        <v>497</v>
      </c>
      <c r="V449" s="49" t="str">
        <f t="shared" si="32"/>
        <v>'COMMON'</v>
      </c>
      <c r="W449" s="69" t="s">
        <v>449</v>
      </c>
      <c r="X449" s="49" t="str">
        <f t="shared" si="33"/>
        <v>'COMMON'</v>
      </c>
      <c r="Y449" s="49" t="str">
        <f t="shared" si="33"/>
        <v>'COMMON'</v>
      </c>
      <c r="Z449" s="69" t="s">
        <v>449</v>
      </c>
      <c r="AA449" s="49" t="str">
        <f t="shared" si="34"/>
        <v>'COMMON'</v>
      </c>
      <c r="AB449" s="67"/>
      <c r="AD449" s="70" t="str">
        <f t="shared" si="35"/>
        <v/>
      </c>
      <c r="AE449" s="67"/>
      <c r="AF449" s="67"/>
      <c r="AG449" s="67"/>
    </row>
    <row r="450" spans="1:33" ht="18" customHeight="1">
      <c r="A450" s="67"/>
      <c r="B450" s="49">
        <f t="shared" si="31"/>
        <v>444</v>
      </c>
      <c r="C450" s="73" t="str">
        <f>"'"&amp;プロジェクトデータ!$C$4&amp;"'"</f>
        <v>'80001'</v>
      </c>
      <c r="D450" s="80" t="s">
        <v>491</v>
      </c>
      <c r="E450" s="42" t="str">
        <f>"'"&amp;No.5＿契約者【データ】!E446&amp;"'"</f>
        <v>''</v>
      </c>
      <c r="F450" s="81" t="str">
        <f>"'"&amp;IF(No.5＿契約者【データ】!R446="郵送","郵送",IF(No.5＿契約者【データ】!R446="","","出席"))&amp;"'"</f>
        <v>''</v>
      </c>
      <c r="G450" s="75" t="str">
        <f>"'"&amp;IF(No.5＿契約者【データ】!R446="","",IF(No.5＿契約者【データ】!R446="郵送","",TEXT(No.5＿契約者【データ】!R446,"yyyy/mm/dd")))&amp;"'"</f>
        <v>''</v>
      </c>
      <c r="H450" s="75" t="str">
        <f>"'"&amp;IF(No.5＿契約者【データ】!S446="","",TEXT(No.5＿契約者【データ】!S446,"hh:mm"))&amp;"'"</f>
        <v>''</v>
      </c>
      <c r="I450" s="82" t="s">
        <v>494</v>
      </c>
      <c r="J450" s="82" t="s">
        <v>494</v>
      </c>
      <c r="K450" s="82" t="s">
        <v>494</v>
      </c>
      <c r="L450" s="82" t="s">
        <v>494</v>
      </c>
      <c r="M450" s="82" t="s">
        <v>494</v>
      </c>
      <c r="N450" s="82" t="s">
        <v>494</v>
      </c>
      <c r="O450" s="82" t="s">
        <v>494</v>
      </c>
      <c r="P450" s="82" t="s">
        <v>494</v>
      </c>
      <c r="Q450" s="82" t="s">
        <v>494</v>
      </c>
      <c r="R450" s="75" t="s">
        <v>497</v>
      </c>
      <c r="S450" s="42" t="s">
        <v>448</v>
      </c>
      <c r="T450" s="75" t="s">
        <v>497</v>
      </c>
      <c r="U450" s="74" t="s">
        <v>497</v>
      </c>
      <c r="V450" s="49" t="str">
        <f t="shared" si="32"/>
        <v>'COMMON'</v>
      </c>
      <c r="W450" s="69" t="s">
        <v>449</v>
      </c>
      <c r="X450" s="49" t="str">
        <f t="shared" si="33"/>
        <v>'COMMON'</v>
      </c>
      <c r="Y450" s="49" t="str">
        <f t="shared" si="33"/>
        <v>'COMMON'</v>
      </c>
      <c r="Z450" s="69" t="s">
        <v>449</v>
      </c>
      <c r="AA450" s="49" t="str">
        <f t="shared" si="34"/>
        <v>'COMMON'</v>
      </c>
      <c r="AB450" s="67"/>
      <c r="AD450" s="70" t="str">
        <f t="shared" si="35"/>
        <v/>
      </c>
      <c r="AE450" s="67"/>
      <c r="AF450" s="67"/>
      <c r="AG450" s="67"/>
    </row>
    <row r="451" spans="1:33" ht="18" customHeight="1">
      <c r="A451" s="67"/>
      <c r="B451" s="49">
        <f t="shared" si="31"/>
        <v>445</v>
      </c>
      <c r="C451" s="73" t="str">
        <f>"'"&amp;プロジェクトデータ!$C$4&amp;"'"</f>
        <v>'80001'</v>
      </c>
      <c r="D451" s="80" t="s">
        <v>491</v>
      </c>
      <c r="E451" s="42" t="str">
        <f>"'"&amp;No.5＿契約者【データ】!E447&amp;"'"</f>
        <v>''</v>
      </c>
      <c r="F451" s="81" t="str">
        <f>"'"&amp;IF(No.5＿契約者【データ】!R447="郵送","郵送",IF(No.5＿契約者【データ】!R447="","","出席"))&amp;"'"</f>
        <v>''</v>
      </c>
      <c r="G451" s="75" t="str">
        <f>"'"&amp;IF(No.5＿契約者【データ】!R447="","",IF(No.5＿契約者【データ】!R447="郵送","",TEXT(No.5＿契約者【データ】!R447,"yyyy/mm/dd")))&amp;"'"</f>
        <v>''</v>
      </c>
      <c r="H451" s="75" t="str">
        <f>"'"&amp;IF(No.5＿契約者【データ】!S447="","",TEXT(No.5＿契約者【データ】!S447,"hh:mm"))&amp;"'"</f>
        <v>''</v>
      </c>
      <c r="I451" s="82" t="s">
        <v>494</v>
      </c>
      <c r="J451" s="82" t="s">
        <v>494</v>
      </c>
      <c r="K451" s="82" t="s">
        <v>494</v>
      </c>
      <c r="L451" s="82" t="s">
        <v>494</v>
      </c>
      <c r="M451" s="82" t="s">
        <v>494</v>
      </c>
      <c r="N451" s="82" t="s">
        <v>494</v>
      </c>
      <c r="O451" s="82" t="s">
        <v>494</v>
      </c>
      <c r="P451" s="82" t="s">
        <v>494</v>
      </c>
      <c r="Q451" s="82" t="s">
        <v>494</v>
      </c>
      <c r="R451" s="75" t="s">
        <v>497</v>
      </c>
      <c r="S451" s="42" t="s">
        <v>448</v>
      </c>
      <c r="T451" s="75" t="s">
        <v>497</v>
      </c>
      <c r="U451" s="74" t="s">
        <v>497</v>
      </c>
      <c r="V451" s="49" t="str">
        <f t="shared" si="32"/>
        <v>'COMMON'</v>
      </c>
      <c r="W451" s="69" t="s">
        <v>449</v>
      </c>
      <c r="X451" s="49" t="str">
        <f t="shared" si="33"/>
        <v>'COMMON'</v>
      </c>
      <c r="Y451" s="49" t="str">
        <f t="shared" si="33"/>
        <v>'COMMON'</v>
      </c>
      <c r="Z451" s="69" t="s">
        <v>449</v>
      </c>
      <c r="AA451" s="49" t="str">
        <f t="shared" si="34"/>
        <v>'COMMON'</v>
      </c>
      <c r="AB451" s="67"/>
      <c r="AD451" s="70" t="str">
        <f t="shared" si="35"/>
        <v/>
      </c>
      <c r="AE451" s="67"/>
      <c r="AF451" s="67"/>
      <c r="AG451" s="67"/>
    </row>
    <row r="452" spans="1:33" ht="18" customHeight="1">
      <c r="A452" s="67"/>
      <c r="B452" s="49">
        <f t="shared" si="31"/>
        <v>446</v>
      </c>
      <c r="C452" s="73" t="str">
        <f>"'"&amp;プロジェクトデータ!$C$4&amp;"'"</f>
        <v>'80001'</v>
      </c>
      <c r="D452" s="80" t="s">
        <v>491</v>
      </c>
      <c r="E452" s="42" t="str">
        <f>"'"&amp;No.5＿契約者【データ】!E448&amp;"'"</f>
        <v>''</v>
      </c>
      <c r="F452" s="81" t="str">
        <f>"'"&amp;IF(No.5＿契約者【データ】!R448="郵送","郵送",IF(No.5＿契約者【データ】!R448="","","出席"))&amp;"'"</f>
        <v>''</v>
      </c>
      <c r="G452" s="75" t="str">
        <f>"'"&amp;IF(No.5＿契約者【データ】!R448="","",IF(No.5＿契約者【データ】!R448="郵送","",TEXT(No.5＿契約者【データ】!R448,"yyyy/mm/dd")))&amp;"'"</f>
        <v>''</v>
      </c>
      <c r="H452" s="75" t="str">
        <f>"'"&amp;IF(No.5＿契約者【データ】!S448="","",TEXT(No.5＿契約者【データ】!S448,"hh:mm"))&amp;"'"</f>
        <v>''</v>
      </c>
      <c r="I452" s="82" t="s">
        <v>494</v>
      </c>
      <c r="J452" s="82" t="s">
        <v>494</v>
      </c>
      <c r="K452" s="82" t="s">
        <v>494</v>
      </c>
      <c r="L452" s="82" t="s">
        <v>494</v>
      </c>
      <c r="M452" s="82" t="s">
        <v>494</v>
      </c>
      <c r="N452" s="82" t="s">
        <v>494</v>
      </c>
      <c r="O452" s="82" t="s">
        <v>494</v>
      </c>
      <c r="P452" s="82" t="s">
        <v>494</v>
      </c>
      <c r="Q452" s="82" t="s">
        <v>494</v>
      </c>
      <c r="R452" s="75" t="s">
        <v>497</v>
      </c>
      <c r="S452" s="42" t="s">
        <v>448</v>
      </c>
      <c r="T452" s="75" t="s">
        <v>497</v>
      </c>
      <c r="U452" s="74" t="s">
        <v>497</v>
      </c>
      <c r="V452" s="49" t="str">
        <f t="shared" si="32"/>
        <v>'COMMON'</v>
      </c>
      <c r="W452" s="69" t="s">
        <v>449</v>
      </c>
      <c r="X452" s="49" t="str">
        <f t="shared" si="33"/>
        <v>'COMMON'</v>
      </c>
      <c r="Y452" s="49" t="str">
        <f t="shared" si="33"/>
        <v>'COMMON'</v>
      </c>
      <c r="Z452" s="69" t="s">
        <v>449</v>
      </c>
      <c r="AA452" s="49" t="str">
        <f t="shared" si="34"/>
        <v>'COMMON'</v>
      </c>
      <c r="AB452" s="67"/>
      <c r="AD452" s="70" t="str">
        <f t="shared" si="35"/>
        <v/>
      </c>
      <c r="AE452" s="67"/>
      <c r="AF452" s="67"/>
      <c r="AG452" s="67"/>
    </row>
    <row r="453" spans="1:33" ht="18" customHeight="1">
      <c r="A453" s="67"/>
      <c r="B453" s="49">
        <f t="shared" si="31"/>
        <v>447</v>
      </c>
      <c r="C453" s="73" t="str">
        <f>"'"&amp;プロジェクトデータ!$C$4&amp;"'"</f>
        <v>'80001'</v>
      </c>
      <c r="D453" s="80" t="s">
        <v>491</v>
      </c>
      <c r="E453" s="42" t="str">
        <f>"'"&amp;No.5＿契約者【データ】!E449&amp;"'"</f>
        <v>''</v>
      </c>
      <c r="F453" s="81" t="str">
        <f>"'"&amp;IF(No.5＿契約者【データ】!R449="郵送","郵送",IF(No.5＿契約者【データ】!R449="","","出席"))&amp;"'"</f>
        <v>''</v>
      </c>
      <c r="G453" s="75" t="str">
        <f>"'"&amp;IF(No.5＿契約者【データ】!R449="","",IF(No.5＿契約者【データ】!R449="郵送","",TEXT(No.5＿契約者【データ】!R449,"yyyy/mm/dd")))&amp;"'"</f>
        <v>''</v>
      </c>
      <c r="H453" s="75" t="str">
        <f>"'"&amp;IF(No.5＿契約者【データ】!S449="","",TEXT(No.5＿契約者【データ】!S449,"hh:mm"))&amp;"'"</f>
        <v>''</v>
      </c>
      <c r="I453" s="82" t="s">
        <v>494</v>
      </c>
      <c r="J453" s="82" t="s">
        <v>494</v>
      </c>
      <c r="K453" s="82" t="s">
        <v>494</v>
      </c>
      <c r="L453" s="82" t="s">
        <v>494</v>
      </c>
      <c r="M453" s="82" t="s">
        <v>494</v>
      </c>
      <c r="N453" s="82" t="s">
        <v>494</v>
      </c>
      <c r="O453" s="82" t="s">
        <v>494</v>
      </c>
      <c r="P453" s="82" t="s">
        <v>494</v>
      </c>
      <c r="Q453" s="82" t="s">
        <v>494</v>
      </c>
      <c r="R453" s="75" t="s">
        <v>497</v>
      </c>
      <c r="S453" s="42" t="s">
        <v>448</v>
      </c>
      <c r="T453" s="75" t="s">
        <v>497</v>
      </c>
      <c r="U453" s="74" t="s">
        <v>497</v>
      </c>
      <c r="V453" s="49" t="str">
        <f t="shared" si="32"/>
        <v>'COMMON'</v>
      </c>
      <c r="W453" s="69" t="s">
        <v>449</v>
      </c>
      <c r="X453" s="49" t="str">
        <f t="shared" si="33"/>
        <v>'COMMON'</v>
      </c>
      <c r="Y453" s="49" t="str">
        <f t="shared" si="33"/>
        <v>'COMMON'</v>
      </c>
      <c r="Z453" s="69" t="s">
        <v>449</v>
      </c>
      <c r="AA453" s="49" t="str">
        <f t="shared" si="34"/>
        <v>'COMMON'</v>
      </c>
      <c r="AB453" s="67"/>
      <c r="AD453" s="70" t="str">
        <f t="shared" si="35"/>
        <v/>
      </c>
      <c r="AE453" s="67"/>
      <c r="AF453" s="67"/>
      <c r="AG453" s="67"/>
    </row>
    <row r="454" spans="1:33" ht="18" customHeight="1">
      <c r="A454" s="67"/>
      <c r="B454" s="49">
        <f t="shared" si="31"/>
        <v>448</v>
      </c>
      <c r="C454" s="73" t="str">
        <f>"'"&amp;プロジェクトデータ!$C$4&amp;"'"</f>
        <v>'80001'</v>
      </c>
      <c r="D454" s="80" t="s">
        <v>491</v>
      </c>
      <c r="E454" s="42" t="str">
        <f>"'"&amp;No.5＿契約者【データ】!E450&amp;"'"</f>
        <v>''</v>
      </c>
      <c r="F454" s="81" t="str">
        <f>"'"&amp;IF(No.5＿契約者【データ】!R450="郵送","郵送",IF(No.5＿契約者【データ】!R450="","","出席"))&amp;"'"</f>
        <v>''</v>
      </c>
      <c r="G454" s="75" t="str">
        <f>"'"&amp;IF(No.5＿契約者【データ】!R450="","",IF(No.5＿契約者【データ】!R450="郵送","",TEXT(No.5＿契約者【データ】!R450,"yyyy/mm/dd")))&amp;"'"</f>
        <v>''</v>
      </c>
      <c r="H454" s="75" t="str">
        <f>"'"&amp;IF(No.5＿契約者【データ】!S450="","",TEXT(No.5＿契約者【データ】!S450,"hh:mm"))&amp;"'"</f>
        <v>''</v>
      </c>
      <c r="I454" s="82" t="s">
        <v>494</v>
      </c>
      <c r="J454" s="82" t="s">
        <v>494</v>
      </c>
      <c r="K454" s="82" t="s">
        <v>494</v>
      </c>
      <c r="L454" s="82" t="s">
        <v>494</v>
      </c>
      <c r="M454" s="82" t="s">
        <v>494</v>
      </c>
      <c r="N454" s="82" t="s">
        <v>494</v>
      </c>
      <c r="O454" s="82" t="s">
        <v>494</v>
      </c>
      <c r="P454" s="82" t="s">
        <v>494</v>
      </c>
      <c r="Q454" s="82" t="s">
        <v>494</v>
      </c>
      <c r="R454" s="75" t="s">
        <v>497</v>
      </c>
      <c r="S454" s="42" t="s">
        <v>448</v>
      </c>
      <c r="T454" s="75" t="s">
        <v>497</v>
      </c>
      <c r="U454" s="74" t="s">
        <v>497</v>
      </c>
      <c r="V454" s="49" t="str">
        <f t="shared" si="32"/>
        <v>'COMMON'</v>
      </c>
      <c r="W454" s="69" t="s">
        <v>449</v>
      </c>
      <c r="X454" s="49" t="str">
        <f t="shared" si="33"/>
        <v>'COMMON'</v>
      </c>
      <c r="Y454" s="49" t="str">
        <f t="shared" si="33"/>
        <v>'COMMON'</v>
      </c>
      <c r="Z454" s="69" t="s">
        <v>449</v>
      </c>
      <c r="AA454" s="49" t="str">
        <f t="shared" si="34"/>
        <v>'COMMON'</v>
      </c>
      <c r="AB454" s="67"/>
      <c r="AD454" s="70" t="str">
        <f t="shared" si="35"/>
        <v/>
      </c>
      <c r="AE454" s="67"/>
      <c r="AF454" s="67"/>
      <c r="AG454" s="67"/>
    </row>
    <row r="455" spans="1:33" ht="18" customHeight="1">
      <c r="A455" s="67"/>
      <c r="B455" s="49">
        <f t="shared" ref="B455:B506" si="36">ROW()-6</f>
        <v>449</v>
      </c>
      <c r="C455" s="73" t="str">
        <f>"'"&amp;プロジェクトデータ!$C$4&amp;"'"</f>
        <v>'80001'</v>
      </c>
      <c r="D455" s="80" t="s">
        <v>491</v>
      </c>
      <c r="E455" s="42" t="str">
        <f>"'"&amp;No.5＿契約者【データ】!E451&amp;"'"</f>
        <v>''</v>
      </c>
      <c r="F455" s="81" t="str">
        <f>"'"&amp;IF(No.5＿契約者【データ】!R451="郵送","郵送",IF(No.5＿契約者【データ】!R451="","","出席"))&amp;"'"</f>
        <v>''</v>
      </c>
      <c r="G455" s="75" t="str">
        <f>"'"&amp;IF(No.5＿契約者【データ】!R451="","",IF(No.5＿契約者【データ】!R451="郵送","",TEXT(No.5＿契約者【データ】!R451,"yyyy/mm/dd")))&amp;"'"</f>
        <v>''</v>
      </c>
      <c r="H455" s="75" t="str">
        <f>"'"&amp;IF(No.5＿契約者【データ】!S451="","",TEXT(No.5＿契約者【データ】!S451,"hh:mm"))&amp;"'"</f>
        <v>''</v>
      </c>
      <c r="I455" s="82" t="s">
        <v>494</v>
      </c>
      <c r="J455" s="82" t="s">
        <v>494</v>
      </c>
      <c r="K455" s="82" t="s">
        <v>494</v>
      </c>
      <c r="L455" s="82" t="s">
        <v>494</v>
      </c>
      <c r="M455" s="82" t="s">
        <v>494</v>
      </c>
      <c r="N455" s="82" t="s">
        <v>494</v>
      </c>
      <c r="O455" s="82" t="s">
        <v>494</v>
      </c>
      <c r="P455" s="82" t="s">
        <v>494</v>
      </c>
      <c r="Q455" s="82" t="s">
        <v>494</v>
      </c>
      <c r="R455" s="75" t="s">
        <v>497</v>
      </c>
      <c r="S455" s="42" t="s">
        <v>448</v>
      </c>
      <c r="T455" s="75" t="s">
        <v>497</v>
      </c>
      <c r="U455" s="74" t="s">
        <v>497</v>
      </c>
      <c r="V455" s="49" t="str">
        <f t="shared" ref="V455:V506" si="37">"'COMMON'"</f>
        <v>'COMMON'</v>
      </c>
      <c r="W455" s="69" t="s">
        <v>449</v>
      </c>
      <c r="X455" s="49" t="str">
        <f t="shared" ref="X455:Y506" si="38">"'COMMON'"</f>
        <v>'COMMON'</v>
      </c>
      <c r="Y455" s="49" t="str">
        <f t="shared" si="38"/>
        <v>'COMMON'</v>
      </c>
      <c r="Z455" s="69" t="s">
        <v>449</v>
      </c>
      <c r="AA455" s="49" t="str">
        <f t="shared" ref="AA455:AA506" si="39">"'COMMON'"</f>
        <v>'COMMON'</v>
      </c>
      <c r="AB455" s="67"/>
      <c r="AD455" s="70" t="str">
        <f t="shared" si="35"/>
        <v/>
      </c>
      <c r="AE455" s="67"/>
      <c r="AF455" s="67"/>
      <c r="AG455" s="67"/>
    </row>
    <row r="456" spans="1:33" ht="18" customHeight="1">
      <c r="A456" s="67"/>
      <c r="B456" s="49">
        <f t="shared" si="36"/>
        <v>450</v>
      </c>
      <c r="C456" s="73" t="str">
        <f>"'"&amp;プロジェクトデータ!$C$4&amp;"'"</f>
        <v>'80001'</v>
      </c>
      <c r="D456" s="80" t="s">
        <v>491</v>
      </c>
      <c r="E456" s="42" t="str">
        <f>"'"&amp;No.5＿契約者【データ】!E452&amp;"'"</f>
        <v>''</v>
      </c>
      <c r="F456" s="81" t="str">
        <f>"'"&amp;IF(No.5＿契約者【データ】!R452="郵送","郵送",IF(No.5＿契約者【データ】!R452="","","出席"))&amp;"'"</f>
        <v>''</v>
      </c>
      <c r="G456" s="75" t="str">
        <f>"'"&amp;IF(No.5＿契約者【データ】!R452="","",IF(No.5＿契約者【データ】!R452="郵送","",TEXT(No.5＿契約者【データ】!R452,"yyyy/mm/dd")))&amp;"'"</f>
        <v>''</v>
      </c>
      <c r="H456" s="75" t="str">
        <f>"'"&amp;IF(No.5＿契約者【データ】!S452="","",TEXT(No.5＿契約者【データ】!S452,"hh:mm"))&amp;"'"</f>
        <v>''</v>
      </c>
      <c r="I456" s="82" t="s">
        <v>494</v>
      </c>
      <c r="J456" s="82" t="s">
        <v>494</v>
      </c>
      <c r="K456" s="82" t="s">
        <v>494</v>
      </c>
      <c r="L456" s="82" t="s">
        <v>494</v>
      </c>
      <c r="M456" s="82" t="s">
        <v>494</v>
      </c>
      <c r="N456" s="82" t="s">
        <v>494</v>
      </c>
      <c r="O456" s="82" t="s">
        <v>494</v>
      </c>
      <c r="P456" s="82" t="s">
        <v>494</v>
      </c>
      <c r="Q456" s="82" t="s">
        <v>494</v>
      </c>
      <c r="R456" s="75" t="s">
        <v>497</v>
      </c>
      <c r="S456" s="42" t="s">
        <v>448</v>
      </c>
      <c r="T456" s="75" t="s">
        <v>497</v>
      </c>
      <c r="U456" s="74" t="s">
        <v>497</v>
      </c>
      <c r="V456" s="49" t="str">
        <f t="shared" si="37"/>
        <v>'COMMON'</v>
      </c>
      <c r="W456" s="69" t="s">
        <v>449</v>
      </c>
      <c r="X456" s="49" t="str">
        <f t="shared" si="38"/>
        <v>'COMMON'</v>
      </c>
      <c r="Y456" s="49" t="str">
        <f t="shared" si="38"/>
        <v>'COMMON'</v>
      </c>
      <c r="Z456" s="69" t="s">
        <v>449</v>
      </c>
      <c r="AA456" s="49" t="str">
        <f t="shared" si="39"/>
        <v>'COMMON'</v>
      </c>
      <c r="AB456" s="67"/>
      <c r="AD456" s="70" t="str">
        <f t="shared" ref="AD456:AD506" si="40">IF(F456="''","","INSERT INTO "&amp;$C$3&amp;" ("&amp;_xlfn.TEXTJOIN(",",FALSE,$C$5:$AA$5)&amp;") VALUES ("&amp;_xlfn.TEXTJOIN(",",FALSE,C456:AA456)&amp;");")</f>
        <v/>
      </c>
      <c r="AE456" s="67"/>
      <c r="AF456" s="67"/>
      <c r="AG456" s="67"/>
    </row>
    <row r="457" spans="1:33" ht="18" customHeight="1">
      <c r="A457" s="67"/>
      <c r="B457" s="49">
        <f t="shared" si="36"/>
        <v>451</v>
      </c>
      <c r="C457" s="73" t="str">
        <f>"'"&amp;プロジェクトデータ!$C$4&amp;"'"</f>
        <v>'80001'</v>
      </c>
      <c r="D457" s="80" t="s">
        <v>491</v>
      </c>
      <c r="E457" s="42" t="str">
        <f>"'"&amp;No.5＿契約者【データ】!E453&amp;"'"</f>
        <v>''</v>
      </c>
      <c r="F457" s="81" t="str">
        <f>"'"&amp;IF(No.5＿契約者【データ】!R453="郵送","郵送",IF(No.5＿契約者【データ】!R453="","","出席"))&amp;"'"</f>
        <v>''</v>
      </c>
      <c r="G457" s="75" t="str">
        <f>"'"&amp;IF(No.5＿契約者【データ】!R453="","",IF(No.5＿契約者【データ】!R453="郵送","",TEXT(No.5＿契約者【データ】!R453,"yyyy/mm/dd")))&amp;"'"</f>
        <v>''</v>
      </c>
      <c r="H457" s="75" t="str">
        <f>"'"&amp;IF(No.5＿契約者【データ】!S453="","",TEXT(No.5＿契約者【データ】!S453,"hh:mm"))&amp;"'"</f>
        <v>''</v>
      </c>
      <c r="I457" s="82" t="s">
        <v>494</v>
      </c>
      <c r="J457" s="82" t="s">
        <v>494</v>
      </c>
      <c r="K457" s="82" t="s">
        <v>494</v>
      </c>
      <c r="L457" s="82" t="s">
        <v>494</v>
      </c>
      <c r="M457" s="82" t="s">
        <v>494</v>
      </c>
      <c r="N457" s="82" t="s">
        <v>494</v>
      </c>
      <c r="O457" s="82" t="s">
        <v>494</v>
      </c>
      <c r="P457" s="82" t="s">
        <v>494</v>
      </c>
      <c r="Q457" s="82" t="s">
        <v>494</v>
      </c>
      <c r="R457" s="75" t="s">
        <v>497</v>
      </c>
      <c r="S457" s="42" t="s">
        <v>448</v>
      </c>
      <c r="T457" s="75" t="s">
        <v>497</v>
      </c>
      <c r="U457" s="74" t="s">
        <v>497</v>
      </c>
      <c r="V457" s="49" t="str">
        <f t="shared" si="37"/>
        <v>'COMMON'</v>
      </c>
      <c r="W457" s="69" t="s">
        <v>449</v>
      </c>
      <c r="X457" s="49" t="str">
        <f t="shared" si="38"/>
        <v>'COMMON'</v>
      </c>
      <c r="Y457" s="49" t="str">
        <f t="shared" si="38"/>
        <v>'COMMON'</v>
      </c>
      <c r="Z457" s="69" t="s">
        <v>449</v>
      </c>
      <c r="AA457" s="49" t="str">
        <f t="shared" si="39"/>
        <v>'COMMON'</v>
      </c>
      <c r="AB457" s="67"/>
      <c r="AD457" s="70" t="str">
        <f t="shared" si="40"/>
        <v/>
      </c>
      <c r="AE457" s="67"/>
      <c r="AF457" s="67"/>
      <c r="AG457" s="67"/>
    </row>
    <row r="458" spans="1:33" ht="18" customHeight="1">
      <c r="A458" s="67"/>
      <c r="B458" s="49">
        <f t="shared" si="36"/>
        <v>452</v>
      </c>
      <c r="C458" s="73" t="str">
        <f>"'"&amp;プロジェクトデータ!$C$4&amp;"'"</f>
        <v>'80001'</v>
      </c>
      <c r="D458" s="80" t="s">
        <v>491</v>
      </c>
      <c r="E458" s="42" t="str">
        <f>"'"&amp;No.5＿契約者【データ】!E454&amp;"'"</f>
        <v>''</v>
      </c>
      <c r="F458" s="81" t="str">
        <f>"'"&amp;IF(No.5＿契約者【データ】!R454="郵送","郵送",IF(No.5＿契約者【データ】!R454="","","出席"))&amp;"'"</f>
        <v>''</v>
      </c>
      <c r="G458" s="75" t="str">
        <f>"'"&amp;IF(No.5＿契約者【データ】!R454="","",IF(No.5＿契約者【データ】!R454="郵送","",TEXT(No.5＿契約者【データ】!R454,"yyyy/mm/dd")))&amp;"'"</f>
        <v>''</v>
      </c>
      <c r="H458" s="75" t="str">
        <f>"'"&amp;IF(No.5＿契約者【データ】!S454="","",TEXT(No.5＿契約者【データ】!S454,"hh:mm"))&amp;"'"</f>
        <v>''</v>
      </c>
      <c r="I458" s="82" t="s">
        <v>494</v>
      </c>
      <c r="J458" s="82" t="s">
        <v>494</v>
      </c>
      <c r="K458" s="82" t="s">
        <v>494</v>
      </c>
      <c r="L458" s="82" t="s">
        <v>494</v>
      </c>
      <c r="M458" s="82" t="s">
        <v>494</v>
      </c>
      <c r="N458" s="82" t="s">
        <v>494</v>
      </c>
      <c r="O458" s="82" t="s">
        <v>494</v>
      </c>
      <c r="P458" s="82" t="s">
        <v>494</v>
      </c>
      <c r="Q458" s="82" t="s">
        <v>494</v>
      </c>
      <c r="R458" s="75" t="s">
        <v>497</v>
      </c>
      <c r="S458" s="42" t="s">
        <v>448</v>
      </c>
      <c r="T458" s="75" t="s">
        <v>497</v>
      </c>
      <c r="U458" s="74" t="s">
        <v>497</v>
      </c>
      <c r="V458" s="49" t="str">
        <f t="shared" si="37"/>
        <v>'COMMON'</v>
      </c>
      <c r="W458" s="69" t="s">
        <v>449</v>
      </c>
      <c r="X458" s="49" t="str">
        <f t="shared" si="38"/>
        <v>'COMMON'</v>
      </c>
      <c r="Y458" s="49" t="str">
        <f t="shared" si="38"/>
        <v>'COMMON'</v>
      </c>
      <c r="Z458" s="69" t="s">
        <v>449</v>
      </c>
      <c r="AA458" s="49" t="str">
        <f t="shared" si="39"/>
        <v>'COMMON'</v>
      </c>
      <c r="AB458" s="67"/>
      <c r="AD458" s="70" t="str">
        <f t="shared" si="40"/>
        <v/>
      </c>
      <c r="AE458" s="67"/>
      <c r="AF458" s="67"/>
      <c r="AG458" s="67"/>
    </row>
    <row r="459" spans="1:33" ht="18" customHeight="1">
      <c r="A459" s="67"/>
      <c r="B459" s="49">
        <f t="shared" si="36"/>
        <v>453</v>
      </c>
      <c r="C459" s="73" t="str">
        <f>"'"&amp;プロジェクトデータ!$C$4&amp;"'"</f>
        <v>'80001'</v>
      </c>
      <c r="D459" s="80" t="s">
        <v>491</v>
      </c>
      <c r="E459" s="42" t="str">
        <f>"'"&amp;No.5＿契約者【データ】!E455&amp;"'"</f>
        <v>''</v>
      </c>
      <c r="F459" s="81" t="str">
        <f>"'"&amp;IF(No.5＿契約者【データ】!R455="郵送","郵送",IF(No.5＿契約者【データ】!R455="","","出席"))&amp;"'"</f>
        <v>''</v>
      </c>
      <c r="G459" s="75" t="str">
        <f>"'"&amp;IF(No.5＿契約者【データ】!R455="","",IF(No.5＿契約者【データ】!R455="郵送","",TEXT(No.5＿契約者【データ】!R455,"yyyy/mm/dd")))&amp;"'"</f>
        <v>''</v>
      </c>
      <c r="H459" s="75" t="str">
        <f>"'"&amp;IF(No.5＿契約者【データ】!S455="","",TEXT(No.5＿契約者【データ】!S455,"hh:mm"))&amp;"'"</f>
        <v>''</v>
      </c>
      <c r="I459" s="82" t="s">
        <v>494</v>
      </c>
      <c r="J459" s="82" t="s">
        <v>494</v>
      </c>
      <c r="K459" s="82" t="s">
        <v>494</v>
      </c>
      <c r="L459" s="82" t="s">
        <v>494</v>
      </c>
      <c r="M459" s="82" t="s">
        <v>494</v>
      </c>
      <c r="N459" s="82" t="s">
        <v>494</v>
      </c>
      <c r="O459" s="82" t="s">
        <v>494</v>
      </c>
      <c r="P459" s="82" t="s">
        <v>494</v>
      </c>
      <c r="Q459" s="82" t="s">
        <v>494</v>
      </c>
      <c r="R459" s="75" t="s">
        <v>497</v>
      </c>
      <c r="S459" s="42" t="s">
        <v>448</v>
      </c>
      <c r="T459" s="75" t="s">
        <v>497</v>
      </c>
      <c r="U459" s="74" t="s">
        <v>497</v>
      </c>
      <c r="V459" s="49" t="str">
        <f t="shared" si="37"/>
        <v>'COMMON'</v>
      </c>
      <c r="W459" s="69" t="s">
        <v>449</v>
      </c>
      <c r="X459" s="49" t="str">
        <f t="shared" si="38"/>
        <v>'COMMON'</v>
      </c>
      <c r="Y459" s="49" t="str">
        <f t="shared" si="38"/>
        <v>'COMMON'</v>
      </c>
      <c r="Z459" s="69" t="s">
        <v>449</v>
      </c>
      <c r="AA459" s="49" t="str">
        <f t="shared" si="39"/>
        <v>'COMMON'</v>
      </c>
      <c r="AB459" s="67"/>
      <c r="AD459" s="70" t="str">
        <f t="shared" si="40"/>
        <v/>
      </c>
      <c r="AE459" s="67"/>
      <c r="AF459" s="67"/>
      <c r="AG459" s="67"/>
    </row>
    <row r="460" spans="1:33" ht="18" customHeight="1">
      <c r="A460" s="67"/>
      <c r="B460" s="49">
        <f t="shared" si="36"/>
        <v>454</v>
      </c>
      <c r="C460" s="73" t="str">
        <f>"'"&amp;プロジェクトデータ!$C$4&amp;"'"</f>
        <v>'80001'</v>
      </c>
      <c r="D460" s="80" t="s">
        <v>491</v>
      </c>
      <c r="E460" s="42" t="str">
        <f>"'"&amp;No.5＿契約者【データ】!E456&amp;"'"</f>
        <v>''</v>
      </c>
      <c r="F460" s="81" t="str">
        <f>"'"&amp;IF(No.5＿契約者【データ】!R456="郵送","郵送",IF(No.5＿契約者【データ】!R456="","","出席"))&amp;"'"</f>
        <v>''</v>
      </c>
      <c r="G460" s="75" t="str">
        <f>"'"&amp;IF(No.5＿契約者【データ】!R456="","",IF(No.5＿契約者【データ】!R456="郵送","",TEXT(No.5＿契約者【データ】!R456,"yyyy/mm/dd")))&amp;"'"</f>
        <v>''</v>
      </c>
      <c r="H460" s="75" t="str">
        <f>"'"&amp;IF(No.5＿契約者【データ】!S456="","",TEXT(No.5＿契約者【データ】!S456,"hh:mm"))&amp;"'"</f>
        <v>''</v>
      </c>
      <c r="I460" s="82" t="s">
        <v>494</v>
      </c>
      <c r="J460" s="82" t="s">
        <v>494</v>
      </c>
      <c r="K460" s="82" t="s">
        <v>494</v>
      </c>
      <c r="L460" s="82" t="s">
        <v>494</v>
      </c>
      <c r="M460" s="82" t="s">
        <v>494</v>
      </c>
      <c r="N460" s="82" t="s">
        <v>494</v>
      </c>
      <c r="O460" s="82" t="s">
        <v>494</v>
      </c>
      <c r="P460" s="82" t="s">
        <v>494</v>
      </c>
      <c r="Q460" s="82" t="s">
        <v>494</v>
      </c>
      <c r="R460" s="75" t="s">
        <v>497</v>
      </c>
      <c r="S460" s="42" t="s">
        <v>448</v>
      </c>
      <c r="T460" s="75" t="s">
        <v>497</v>
      </c>
      <c r="U460" s="74" t="s">
        <v>497</v>
      </c>
      <c r="V460" s="49" t="str">
        <f t="shared" si="37"/>
        <v>'COMMON'</v>
      </c>
      <c r="W460" s="69" t="s">
        <v>449</v>
      </c>
      <c r="X460" s="49" t="str">
        <f t="shared" si="38"/>
        <v>'COMMON'</v>
      </c>
      <c r="Y460" s="49" t="str">
        <f t="shared" si="38"/>
        <v>'COMMON'</v>
      </c>
      <c r="Z460" s="69" t="s">
        <v>449</v>
      </c>
      <c r="AA460" s="49" t="str">
        <f t="shared" si="39"/>
        <v>'COMMON'</v>
      </c>
      <c r="AB460" s="67"/>
      <c r="AD460" s="70" t="str">
        <f t="shared" si="40"/>
        <v/>
      </c>
      <c r="AE460" s="67"/>
      <c r="AF460" s="67"/>
      <c r="AG460" s="67"/>
    </row>
    <row r="461" spans="1:33" ht="18" customHeight="1">
      <c r="A461" s="67"/>
      <c r="B461" s="49">
        <f t="shared" si="36"/>
        <v>455</v>
      </c>
      <c r="C461" s="73" t="str">
        <f>"'"&amp;プロジェクトデータ!$C$4&amp;"'"</f>
        <v>'80001'</v>
      </c>
      <c r="D461" s="80" t="s">
        <v>491</v>
      </c>
      <c r="E461" s="42" t="str">
        <f>"'"&amp;No.5＿契約者【データ】!E457&amp;"'"</f>
        <v>''</v>
      </c>
      <c r="F461" s="81" t="str">
        <f>"'"&amp;IF(No.5＿契約者【データ】!R457="郵送","郵送",IF(No.5＿契約者【データ】!R457="","","出席"))&amp;"'"</f>
        <v>''</v>
      </c>
      <c r="G461" s="75" t="str">
        <f>"'"&amp;IF(No.5＿契約者【データ】!R457="","",IF(No.5＿契約者【データ】!R457="郵送","",TEXT(No.5＿契約者【データ】!R457,"yyyy/mm/dd")))&amp;"'"</f>
        <v>''</v>
      </c>
      <c r="H461" s="75" t="str">
        <f>"'"&amp;IF(No.5＿契約者【データ】!S457="","",TEXT(No.5＿契約者【データ】!S457,"hh:mm"))&amp;"'"</f>
        <v>''</v>
      </c>
      <c r="I461" s="82" t="s">
        <v>494</v>
      </c>
      <c r="J461" s="82" t="s">
        <v>494</v>
      </c>
      <c r="K461" s="82" t="s">
        <v>494</v>
      </c>
      <c r="L461" s="82" t="s">
        <v>494</v>
      </c>
      <c r="M461" s="82" t="s">
        <v>494</v>
      </c>
      <c r="N461" s="82" t="s">
        <v>494</v>
      </c>
      <c r="O461" s="82" t="s">
        <v>494</v>
      </c>
      <c r="P461" s="82" t="s">
        <v>494</v>
      </c>
      <c r="Q461" s="82" t="s">
        <v>494</v>
      </c>
      <c r="R461" s="75" t="s">
        <v>497</v>
      </c>
      <c r="S461" s="42" t="s">
        <v>448</v>
      </c>
      <c r="T461" s="75" t="s">
        <v>497</v>
      </c>
      <c r="U461" s="74" t="s">
        <v>497</v>
      </c>
      <c r="V461" s="49" t="str">
        <f t="shared" si="37"/>
        <v>'COMMON'</v>
      </c>
      <c r="W461" s="69" t="s">
        <v>449</v>
      </c>
      <c r="X461" s="49" t="str">
        <f t="shared" si="38"/>
        <v>'COMMON'</v>
      </c>
      <c r="Y461" s="49" t="str">
        <f t="shared" si="38"/>
        <v>'COMMON'</v>
      </c>
      <c r="Z461" s="69" t="s">
        <v>449</v>
      </c>
      <c r="AA461" s="49" t="str">
        <f t="shared" si="39"/>
        <v>'COMMON'</v>
      </c>
      <c r="AB461" s="67"/>
      <c r="AD461" s="70" t="str">
        <f t="shared" si="40"/>
        <v/>
      </c>
      <c r="AE461" s="67"/>
      <c r="AF461" s="67"/>
      <c r="AG461" s="67"/>
    </row>
    <row r="462" spans="1:33" ht="18" customHeight="1">
      <c r="A462" s="67"/>
      <c r="B462" s="49">
        <f t="shared" si="36"/>
        <v>456</v>
      </c>
      <c r="C462" s="73" t="str">
        <f>"'"&amp;プロジェクトデータ!$C$4&amp;"'"</f>
        <v>'80001'</v>
      </c>
      <c r="D462" s="80" t="s">
        <v>491</v>
      </c>
      <c r="E462" s="42" t="str">
        <f>"'"&amp;No.5＿契約者【データ】!E458&amp;"'"</f>
        <v>''</v>
      </c>
      <c r="F462" s="81" t="str">
        <f>"'"&amp;IF(No.5＿契約者【データ】!R458="郵送","郵送",IF(No.5＿契約者【データ】!R458="","","出席"))&amp;"'"</f>
        <v>''</v>
      </c>
      <c r="G462" s="75" t="str">
        <f>"'"&amp;IF(No.5＿契約者【データ】!R458="","",IF(No.5＿契約者【データ】!R458="郵送","",TEXT(No.5＿契約者【データ】!R458,"yyyy/mm/dd")))&amp;"'"</f>
        <v>''</v>
      </c>
      <c r="H462" s="75" t="str">
        <f>"'"&amp;IF(No.5＿契約者【データ】!S458="","",TEXT(No.5＿契約者【データ】!S458,"hh:mm"))&amp;"'"</f>
        <v>''</v>
      </c>
      <c r="I462" s="82" t="s">
        <v>494</v>
      </c>
      <c r="J462" s="82" t="s">
        <v>494</v>
      </c>
      <c r="K462" s="82" t="s">
        <v>494</v>
      </c>
      <c r="L462" s="82" t="s">
        <v>494</v>
      </c>
      <c r="M462" s="82" t="s">
        <v>494</v>
      </c>
      <c r="N462" s="82" t="s">
        <v>494</v>
      </c>
      <c r="O462" s="82" t="s">
        <v>494</v>
      </c>
      <c r="P462" s="82" t="s">
        <v>494</v>
      </c>
      <c r="Q462" s="82" t="s">
        <v>494</v>
      </c>
      <c r="R462" s="75" t="s">
        <v>497</v>
      </c>
      <c r="S462" s="42" t="s">
        <v>448</v>
      </c>
      <c r="T462" s="75" t="s">
        <v>497</v>
      </c>
      <c r="U462" s="74" t="s">
        <v>497</v>
      </c>
      <c r="V462" s="49" t="str">
        <f t="shared" si="37"/>
        <v>'COMMON'</v>
      </c>
      <c r="W462" s="69" t="s">
        <v>449</v>
      </c>
      <c r="X462" s="49" t="str">
        <f t="shared" si="38"/>
        <v>'COMMON'</v>
      </c>
      <c r="Y462" s="49" t="str">
        <f t="shared" si="38"/>
        <v>'COMMON'</v>
      </c>
      <c r="Z462" s="69" t="s">
        <v>449</v>
      </c>
      <c r="AA462" s="49" t="str">
        <f t="shared" si="39"/>
        <v>'COMMON'</v>
      </c>
      <c r="AB462" s="67"/>
      <c r="AD462" s="70" t="str">
        <f t="shared" si="40"/>
        <v/>
      </c>
      <c r="AE462" s="67"/>
      <c r="AF462" s="67"/>
      <c r="AG462" s="67"/>
    </row>
    <row r="463" spans="1:33" ht="18" customHeight="1">
      <c r="A463" s="67"/>
      <c r="B463" s="49">
        <f t="shared" si="36"/>
        <v>457</v>
      </c>
      <c r="C463" s="73" t="str">
        <f>"'"&amp;プロジェクトデータ!$C$4&amp;"'"</f>
        <v>'80001'</v>
      </c>
      <c r="D463" s="80" t="s">
        <v>491</v>
      </c>
      <c r="E463" s="42" t="str">
        <f>"'"&amp;No.5＿契約者【データ】!E459&amp;"'"</f>
        <v>''</v>
      </c>
      <c r="F463" s="81" t="str">
        <f>"'"&amp;IF(No.5＿契約者【データ】!R459="郵送","郵送",IF(No.5＿契約者【データ】!R459="","","出席"))&amp;"'"</f>
        <v>''</v>
      </c>
      <c r="G463" s="75" t="str">
        <f>"'"&amp;IF(No.5＿契約者【データ】!R459="","",IF(No.5＿契約者【データ】!R459="郵送","",TEXT(No.5＿契約者【データ】!R459,"yyyy/mm/dd")))&amp;"'"</f>
        <v>''</v>
      </c>
      <c r="H463" s="75" t="str">
        <f>"'"&amp;IF(No.5＿契約者【データ】!S459="","",TEXT(No.5＿契約者【データ】!S459,"hh:mm"))&amp;"'"</f>
        <v>''</v>
      </c>
      <c r="I463" s="82" t="s">
        <v>494</v>
      </c>
      <c r="J463" s="82" t="s">
        <v>494</v>
      </c>
      <c r="K463" s="82" t="s">
        <v>494</v>
      </c>
      <c r="L463" s="82" t="s">
        <v>494</v>
      </c>
      <c r="M463" s="82" t="s">
        <v>494</v>
      </c>
      <c r="N463" s="82" t="s">
        <v>494</v>
      </c>
      <c r="O463" s="82" t="s">
        <v>494</v>
      </c>
      <c r="P463" s="82" t="s">
        <v>494</v>
      </c>
      <c r="Q463" s="82" t="s">
        <v>494</v>
      </c>
      <c r="R463" s="75" t="s">
        <v>497</v>
      </c>
      <c r="S463" s="42" t="s">
        <v>448</v>
      </c>
      <c r="T463" s="75" t="s">
        <v>497</v>
      </c>
      <c r="U463" s="74" t="s">
        <v>497</v>
      </c>
      <c r="V463" s="49" t="str">
        <f t="shared" si="37"/>
        <v>'COMMON'</v>
      </c>
      <c r="W463" s="69" t="s">
        <v>449</v>
      </c>
      <c r="X463" s="49" t="str">
        <f t="shared" si="38"/>
        <v>'COMMON'</v>
      </c>
      <c r="Y463" s="49" t="str">
        <f t="shared" si="38"/>
        <v>'COMMON'</v>
      </c>
      <c r="Z463" s="69" t="s">
        <v>449</v>
      </c>
      <c r="AA463" s="49" t="str">
        <f t="shared" si="39"/>
        <v>'COMMON'</v>
      </c>
      <c r="AB463" s="67"/>
      <c r="AD463" s="70" t="str">
        <f t="shared" si="40"/>
        <v/>
      </c>
      <c r="AE463" s="67"/>
      <c r="AF463" s="67"/>
      <c r="AG463" s="67"/>
    </row>
    <row r="464" spans="1:33" ht="18" customHeight="1">
      <c r="A464" s="67"/>
      <c r="B464" s="49">
        <f t="shared" si="36"/>
        <v>458</v>
      </c>
      <c r="C464" s="73" t="str">
        <f>"'"&amp;プロジェクトデータ!$C$4&amp;"'"</f>
        <v>'80001'</v>
      </c>
      <c r="D464" s="80" t="s">
        <v>491</v>
      </c>
      <c r="E464" s="42" t="str">
        <f>"'"&amp;No.5＿契約者【データ】!E460&amp;"'"</f>
        <v>''</v>
      </c>
      <c r="F464" s="81" t="str">
        <f>"'"&amp;IF(No.5＿契約者【データ】!R460="郵送","郵送",IF(No.5＿契約者【データ】!R460="","","出席"))&amp;"'"</f>
        <v>''</v>
      </c>
      <c r="G464" s="75" t="str">
        <f>"'"&amp;IF(No.5＿契約者【データ】!R460="","",IF(No.5＿契約者【データ】!R460="郵送","",TEXT(No.5＿契約者【データ】!R460,"yyyy/mm/dd")))&amp;"'"</f>
        <v>''</v>
      </c>
      <c r="H464" s="75" t="str">
        <f>"'"&amp;IF(No.5＿契約者【データ】!S460="","",TEXT(No.5＿契約者【データ】!S460,"hh:mm"))&amp;"'"</f>
        <v>''</v>
      </c>
      <c r="I464" s="82" t="s">
        <v>494</v>
      </c>
      <c r="J464" s="82" t="s">
        <v>494</v>
      </c>
      <c r="K464" s="82" t="s">
        <v>494</v>
      </c>
      <c r="L464" s="82" t="s">
        <v>494</v>
      </c>
      <c r="M464" s="82" t="s">
        <v>494</v>
      </c>
      <c r="N464" s="82" t="s">
        <v>494</v>
      </c>
      <c r="O464" s="82" t="s">
        <v>494</v>
      </c>
      <c r="P464" s="82" t="s">
        <v>494</v>
      </c>
      <c r="Q464" s="82" t="s">
        <v>494</v>
      </c>
      <c r="R464" s="75" t="s">
        <v>497</v>
      </c>
      <c r="S464" s="42" t="s">
        <v>448</v>
      </c>
      <c r="T464" s="75" t="s">
        <v>497</v>
      </c>
      <c r="U464" s="74" t="s">
        <v>497</v>
      </c>
      <c r="V464" s="49" t="str">
        <f t="shared" si="37"/>
        <v>'COMMON'</v>
      </c>
      <c r="W464" s="69" t="s">
        <v>449</v>
      </c>
      <c r="X464" s="49" t="str">
        <f t="shared" si="38"/>
        <v>'COMMON'</v>
      </c>
      <c r="Y464" s="49" t="str">
        <f t="shared" si="38"/>
        <v>'COMMON'</v>
      </c>
      <c r="Z464" s="69" t="s">
        <v>449</v>
      </c>
      <c r="AA464" s="49" t="str">
        <f t="shared" si="39"/>
        <v>'COMMON'</v>
      </c>
      <c r="AB464" s="67"/>
      <c r="AD464" s="70" t="str">
        <f t="shared" si="40"/>
        <v/>
      </c>
      <c r="AE464" s="67"/>
      <c r="AF464" s="67"/>
      <c r="AG464" s="67"/>
    </row>
    <row r="465" spans="1:33" ht="18" customHeight="1">
      <c r="A465" s="67"/>
      <c r="B465" s="49">
        <f t="shared" si="36"/>
        <v>459</v>
      </c>
      <c r="C465" s="73" t="str">
        <f>"'"&amp;プロジェクトデータ!$C$4&amp;"'"</f>
        <v>'80001'</v>
      </c>
      <c r="D465" s="80" t="s">
        <v>491</v>
      </c>
      <c r="E465" s="42" t="str">
        <f>"'"&amp;No.5＿契約者【データ】!E461&amp;"'"</f>
        <v>''</v>
      </c>
      <c r="F465" s="81" t="str">
        <f>"'"&amp;IF(No.5＿契約者【データ】!R461="郵送","郵送",IF(No.5＿契約者【データ】!R461="","","出席"))&amp;"'"</f>
        <v>''</v>
      </c>
      <c r="G465" s="75" t="str">
        <f>"'"&amp;IF(No.5＿契約者【データ】!R461="","",IF(No.5＿契約者【データ】!R461="郵送","",TEXT(No.5＿契約者【データ】!R461,"yyyy/mm/dd")))&amp;"'"</f>
        <v>''</v>
      </c>
      <c r="H465" s="75" t="str">
        <f>"'"&amp;IF(No.5＿契約者【データ】!S461="","",TEXT(No.5＿契約者【データ】!S461,"hh:mm"))&amp;"'"</f>
        <v>''</v>
      </c>
      <c r="I465" s="82" t="s">
        <v>494</v>
      </c>
      <c r="J465" s="82" t="s">
        <v>494</v>
      </c>
      <c r="K465" s="82" t="s">
        <v>494</v>
      </c>
      <c r="L465" s="82" t="s">
        <v>494</v>
      </c>
      <c r="M465" s="82" t="s">
        <v>494</v>
      </c>
      <c r="N465" s="82" t="s">
        <v>494</v>
      </c>
      <c r="O465" s="82" t="s">
        <v>494</v>
      </c>
      <c r="P465" s="82" t="s">
        <v>494</v>
      </c>
      <c r="Q465" s="82" t="s">
        <v>494</v>
      </c>
      <c r="R465" s="75" t="s">
        <v>497</v>
      </c>
      <c r="S465" s="42" t="s">
        <v>448</v>
      </c>
      <c r="T465" s="75" t="s">
        <v>497</v>
      </c>
      <c r="U465" s="74" t="s">
        <v>497</v>
      </c>
      <c r="V465" s="49" t="str">
        <f t="shared" si="37"/>
        <v>'COMMON'</v>
      </c>
      <c r="W465" s="69" t="s">
        <v>449</v>
      </c>
      <c r="X465" s="49" t="str">
        <f t="shared" si="38"/>
        <v>'COMMON'</v>
      </c>
      <c r="Y465" s="49" t="str">
        <f t="shared" si="38"/>
        <v>'COMMON'</v>
      </c>
      <c r="Z465" s="69" t="s">
        <v>449</v>
      </c>
      <c r="AA465" s="49" t="str">
        <f t="shared" si="39"/>
        <v>'COMMON'</v>
      </c>
      <c r="AB465" s="67"/>
      <c r="AD465" s="70" t="str">
        <f t="shared" si="40"/>
        <v/>
      </c>
      <c r="AE465" s="67"/>
      <c r="AF465" s="67"/>
      <c r="AG465" s="67"/>
    </row>
    <row r="466" spans="1:33" ht="18" customHeight="1">
      <c r="A466" s="67"/>
      <c r="B466" s="49">
        <f t="shared" si="36"/>
        <v>460</v>
      </c>
      <c r="C466" s="73" t="str">
        <f>"'"&amp;プロジェクトデータ!$C$4&amp;"'"</f>
        <v>'80001'</v>
      </c>
      <c r="D466" s="80" t="s">
        <v>491</v>
      </c>
      <c r="E466" s="42" t="str">
        <f>"'"&amp;No.5＿契約者【データ】!E462&amp;"'"</f>
        <v>''</v>
      </c>
      <c r="F466" s="81" t="str">
        <f>"'"&amp;IF(No.5＿契約者【データ】!R462="郵送","郵送",IF(No.5＿契約者【データ】!R462="","","出席"))&amp;"'"</f>
        <v>''</v>
      </c>
      <c r="G466" s="75" t="str">
        <f>"'"&amp;IF(No.5＿契約者【データ】!R462="","",IF(No.5＿契約者【データ】!R462="郵送","",TEXT(No.5＿契約者【データ】!R462,"yyyy/mm/dd")))&amp;"'"</f>
        <v>''</v>
      </c>
      <c r="H466" s="75" t="str">
        <f>"'"&amp;IF(No.5＿契約者【データ】!S462="","",TEXT(No.5＿契約者【データ】!S462,"hh:mm"))&amp;"'"</f>
        <v>''</v>
      </c>
      <c r="I466" s="82" t="s">
        <v>494</v>
      </c>
      <c r="J466" s="82" t="s">
        <v>494</v>
      </c>
      <c r="K466" s="82" t="s">
        <v>494</v>
      </c>
      <c r="L466" s="82" t="s">
        <v>494</v>
      </c>
      <c r="M466" s="82" t="s">
        <v>494</v>
      </c>
      <c r="N466" s="82" t="s">
        <v>494</v>
      </c>
      <c r="O466" s="82" t="s">
        <v>494</v>
      </c>
      <c r="P466" s="82" t="s">
        <v>494</v>
      </c>
      <c r="Q466" s="82" t="s">
        <v>494</v>
      </c>
      <c r="R466" s="75" t="s">
        <v>497</v>
      </c>
      <c r="S466" s="42" t="s">
        <v>448</v>
      </c>
      <c r="T466" s="75" t="s">
        <v>497</v>
      </c>
      <c r="U466" s="74" t="s">
        <v>497</v>
      </c>
      <c r="V466" s="49" t="str">
        <f t="shared" si="37"/>
        <v>'COMMON'</v>
      </c>
      <c r="W466" s="69" t="s">
        <v>449</v>
      </c>
      <c r="X466" s="49" t="str">
        <f t="shared" si="38"/>
        <v>'COMMON'</v>
      </c>
      <c r="Y466" s="49" t="str">
        <f t="shared" si="38"/>
        <v>'COMMON'</v>
      </c>
      <c r="Z466" s="69" t="s">
        <v>449</v>
      </c>
      <c r="AA466" s="49" t="str">
        <f t="shared" si="39"/>
        <v>'COMMON'</v>
      </c>
      <c r="AB466" s="67"/>
      <c r="AD466" s="70" t="str">
        <f t="shared" si="40"/>
        <v/>
      </c>
      <c r="AE466" s="67"/>
      <c r="AF466" s="67"/>
      <c r="AG466" s="67"/>
    </row>
    <row r="467" spans="1:33" ht="18" customHeight="1">
      <c r="A467" s="67"/>
      <c r="B467" s="49">
        <f t="shared" si="36"/>
        <v>461</v>
      </c>
      <c r="C467" s="73" t="str">
        <f>"'"&amp;プロジェクトデータ!$C$4&amp;"'"</f>
        <v>'80001'</v>
      </c>
      <c r="D467" s="80" t="s">
        <v>491</v>
      </c>
      <c r="E467" s="42" t="str">
        <f>"'"&amp;No.5＿契約者【データ】!E463&amp;"'"</f>
        <v>''</v>
      </c>
      <c r="F467" s="81" t="str">
        <f>"'"&amp;IF(No.5＿契約者【データ】!R463="郵送","郵送",IF(No.5＿契約者【データ】!R463="","","出席"))&amp;"'"</f>
        <v>''</v>
      </c>
      <c r="G467" s="75" t="str">
        <f>"'"&amp;IF(No.5＿契約者【データ】!R463="","",IF(No.5＿契約者【データ】!R463="郵送","",TEXT(No.5＿契約者【データ】!R463,"yyyy/mm/dd")))&amp;"'"</f>
        <v>''</v>
      </c>
      <c r="H467" s="75" t="str">
        <f>"'"&amp;IF(No.5＿契約者【データ】!S463="","",TEXT(No.5＿契約者【データ】!S463,"hh:mm"))&amp;"'"</f>
        <v>''</v>
      </c>
      <c r="I467" s="82" t="s">
        <v>494</v>
      </c>
      <c r="J467" s="82" t="s">
        <v>494</v>
      </c>
      <c r="K467" s="82" t="s">
        <v>494</v>
      </c>
      <c r="L467" s="82" t="s">
        <v>494</v>
      </c>
      <c r="M467" s="82" t="s">
        <v>494</v>
      </c>
      <c r="N467" s="82" t="s">
        <v>494</v>
      </c>
      <c r="O467" s="82" t="s">
        <v>494</v>
      </c>
      <c r="P467" s="82" t="s">
        <v>494</v>
      </c>
      <c r="Q467" s="82" t="s">
        <v>494</v>
      </c>
      <c r="R467" s="75" t="s">
        <v>497</v>
      </c>
      <c r="S467" s="42" t="s">
        <v>448</v>
      </c>
      <c r="T467" s="75" t="s">
        <v>497</v>
      </c>
      <c r="U467" s="74" t="s">
        <v>497</v>
      </c>
      <c r="V467" s="49" t="str">
        <f t="shared" si="37"/>
        <v>'COMMON'</v>
      </c>
      <c r="W467" s="69" t="s">
        <v>449</v>
      </c>
      <c r="X467" s="49" t="str">
        <f t="shared" si="38"/>
        <v>'COMMON'</v>
      </c>
      <c r="Y467" s="49" t="str">
        <f t="shared" si="38"/>
        <v>'COMMON'</v>
      </c>
      <c r="Z467" s="69" t="s">
        <v>449</v>
      </c>
      <c r="AA467" s="49" t="str">
        <f t="shared" si="39"/>
        <v>'COMMON'</v>
      </c>
      <c r="AB467" s="67"/>
      <c r="AD467" s="70" t="str">
        <f t="shared" si="40"/>
        <v/>
      </c>
      <c r="AE467" s="67"/>
      <c r="AF467" s="67"/>
      <c r="AG467" s="67"/>
    </row>
    <row r="468" spans="1:33" ht="18" customHeight="1">
      <c r="A468" s="67"/>
      <c r="B468" s="49">
        <f t="shared" si="36"/>
        <v>462</v>
      </c>
      <c r="C468" s="73" t="str">
        <f>"'"&amp;プロジェクトデータ!$C$4&amp;"'"</f>
        <v>'80001'</v>
      </c>
      <c r="D468" s="80" t="s">
        <v>491</v>
      </c>
      <c r="E468" s="42" t="str">
        <f>"'"&amp;No.5＿契約者【データ】!E464&amp;"'"</f>
        <v>''</v>
      </c>
      <c r="F468" s="81" t="str">
        <f>"'"&amp;IF(No.5＿契約者【データ】!R464="郵送","郵送",IF(No.5＿契約者【データ】!R464="","","出席"))&amp;"'"</f>
        <v>''</v>
      </c>
      <c r="G468" s="75" t="str">
        <f>"'"&amp;IF(No.5＿契約者【データ】!R464="","",IF(No.5＿契約者【データ】!R464="郵送","",TEXT(No.5＿契約者【データ】!R464,"yyyy/mm/dd")))&amp;"'"</f>
        <v>''</v>
      </c>
      <c r="H468" s="75" t="str">
        <f>"'"&amp;IF(No.5＿契約者【データ】!S464="","",TEXT(No.5＿契約者【データ】!S464,"hh:mm"))&amp;"'"</f>
        <v>''</v>
      </c>
      <c r="I468" s="82" t="s">
        <v>494</v>
      </c>
      <c r="J468" s="82" t="s">
        <v>494</v>
      </c>
      <c r="K468" s="82" t="s">
        <v>494</v>
      </c>
      <c r="L468" s="82" t="s">
        <v>494</v>
      </c>
      <c r="M468" s="82" t="s">
        <v>494</v>
      </c>
      <c r="N468" s="82" t="s">
        <v>494</v>
      </c>
      <c r="O468" s="82" t="s">
        <v>494</v>
      </c>
      <c r="P468" s="82" t="s">
        <v>494</v>
      </c>
      <c r="Q468" s="82" t="s">
        <v>494</v>
      </c>
      <c r="R468" s="75" t="s">
        <v>497</v>
      </c>
      <c r="S468" s="42" t="s">
        <v>448</v>
      </c>
      <c r="T468" s="75" t="s">
        <v>497</v>
      </c>
      <c r="U468" s="74" t="s">
        <v>497</v>
      </c>
      <c r="V468" s="49" t="str">
        <f t="shared" si="37"/>
        <v>'COMMON'</v>
      </c>
      <c r="W468" s="69" t="s">
        <v>449</v>
      </c>
      <c r="X468" s="49" t="str">
        <f t="shared" si="38"/>
        <v>'COMMON'</v>
      </c>
      <c r="Y468" s="49" t="str">
        <f t="shared" si="38"/>
        <v>'COMMON'</v>
      </c>
      <c r="Z468" s="69" t="s">
        <v>449</v>
      </c>
      <c r="AA468" s="49" t="str">
        <f t="shared" si="39"/>
        <v>'COMMON'</v>
      </c>
      <c r="AB468" s="67"/>
      <c r="AD468" s="70" t="str">
        <f t="shared" si="40"/>
        <v/>
      </c>
      <c r="AE468" s="67"/>
      <c r="AF468" s="67"/>
      <c r="AG468" s="67"/>
    </row>
    <row r="469" spans="1:33" ht="18" customHeight="1">
      <c r="A469" s="67"/>
      <c r="B469" s="49">
        <f t="shared" si="36"/>
        <v>463</v>
      </c>
      <c r="C469" s="73" t="str">
        <f>"'"&amp;プロジェクトデータ!$C$4&amp;"'"</f>
        <v>'80001'</v>
      </c>
      <c r="D469" s="80" t="s">
        <v>491</v>
      </c>
      <c r="E469" s="42" t="str">
        <f>"'"&amp;No.5＿契約者【データ】!E465&amp;"'"</f>
        <v>''</v>
      </c>
      <c r="F469" s="81" t="str">
        <f>"'"&amp;IF(No.5＿契約者【データ】!R465="郵送","郵送",IF(No.5＿契約者【データ】!R465="","","出席"))&amp;"'"</f>
        <v>''</v>
      </c>
      <c r="G469" s="75" t="str">
        <f>"'"&amp;IF(No.5＿契約者【データ】!R465="","",IF(No.5＿契約者【データ】!R465="郵送","",TEXT(No.5＿契約者【データ】!R465,"yyyy/mm/dd")))&amp;"'"</f>
        <v>''</v>
      </c>
      <c r="H469" s="75" t="str">
        <f>"'"&amp;IF(No.5＿契約者【データ】!S465="","",TEXT(No.5＿契約者【データ】!S465,"hh:mm"))&amp;"'"</f>
        <v>''</v>
      </c>
      <c r="I469" s="82" t="s">
        <v>494</v>
      </c>
      <c r="J469" s="82" t="s">
        <v>494</v>
      </c>
      <c r="K469" s="82" t="s">
        <v>494</v>
      </c>
      <c r="L469" s="82" t="s">
        <v>494</v>
      </c>
      <c r="M469" s="82" t="s">
        <v>494</v>
      </c>
      <c r="N469" s="82" t="s">
        <v>494</v>
      </c>
      <c r="O469" s="82" t="s">
        <v>494</v>
      </c>
      <c r="P469" s="82" t="s">
        <v>494</v>
      </c>
      <c r="Q469" s="82" t="s">
        <v>494</v>
      </c>
      <c r="R469" s="75" t="s">
        <v>497</v>
      </c>
      <c r="S469" s="42" t="s">
        <v>448</v>
      </c>
      <c r="T469" s="75" t="s">
        <v>497</v>
      </c>
      <c r="U469" s="74" t="s">
        <v>497</v>
      </c>
      <c r="V469" s="49" t="str">
        <f t="shared" si="37"/>
        <v>'COMMON'</v>
      </c>
      <c r="W469" s="69" t="s">
        <v>449</v>
      </c>
      <c r="X469" s="49" t="str">
        <f t="shared" si="38"/>
        <v>'COMMON'</v>
      </c>
      <c r="Y469" s="49" t="str">
        <f t="shared" si="38"/>
        <v>'COMMON'</v>
      </c>
      <c r="Z469" s="69" t="s">
        <v>449</v>
      </c>
      <c r="AA469" s="49" t="str">
        <f t="shared" si="39"/>
        <v>'COMMON'</v>
      </c>
      <c r="AB469" s="67"/>
      <c r="AD469" s="70" t="str">
        <f t="shared" si="40"/>
        <v/>
      </c>
      <c r="AE469" s="67"/>
      <c r="AF469" s="67"/>
      <c r="AG469" s="67"/>
    </row>
    <row r="470" spans="1:33" ht="18" customHeight="1">
      <c r="A470" s="67"/>
      <c r="B470" s="49">
        <f t="shared" si="36"/>
        <v>464</v>
      </c>
      <c r="C470" s="73" t="str">
        <f>"'"&amp;プロジェクトデータ!$C$4&amp;"'"</f>
        <v>'80001'</v>
      </c>
      <c r="D470" s="80" t="s">
        <v>491</v>
      </c>
      <c r="E470" s="42" t="str">
        <f>"'"&amp;No.5＿契約者【データ】!E466&amp;"'"</f>
        <v>''</v>
      </c>
      <c r="F470" s="81" t="str">
        <f>"'"&amp;IF(No.5＿契約者【データ】!R466="郵送","郵送",IF(No.5＿契約者【データ】!R466="","","出席"))&amp;"'"</f>
        <v>''</v>
      </c>
      <c r="G470" s="75" t="str">
        <f>"'"&amp;IF(No.5＿契約者【データ】!R466="","",IF(No.5＿契約者【データ】!R466="郵送","",TEXT(No.5＿契約者【データ】!R466,"yyyy/mm/dd")))&amp;"'"</f>
        <v>''</v>
      </c>
      <c r="H470" s="75" t="str">
        <f>"'"&amp;IF(No.5＿契約者【データ】!S466="","",TEXT(No.5＿契約者【データ】!S466,"hh:mm"))&amp;"'"</f>
        <v>''</v>
      </c>
      <c r="I470" s="82" t="s">
        <v>494</v>
      </c>
      <c r="J470" s="82" t="s">
        <v>494</v>
      </c>
      <c r="K470" s="82" t="s">
        <v>494</v>
      </c>
      <c r="L470" s="82" t="s">
        <v>494</v>
      </c>
      <c r="M470" s="82" t="s">
        <v>494</v>
      </c>
      <c r="N470" s="82" t="s">
        <v>494</v>
      </c>
      <c r="O470" s="82" t="s">
        <v>494</v>
      </c>
      <c r="P470" s="82" t="s">
        <v>494</v>
      </c>
      <c r="Q470" s="82" t="s">
        <v>494</v>
      </c>
      <c r="R470" s="75" t="s">
        <v>497</v>
      </c>
      <c r="S470" s="42" t="s">
        <v>448</v>
      </c>
      <c r="T470" s="75" t="s">
        <v>497</v>
      </c>
      <c r="U470" s="74" t="s">
        <v>497</v>
      </c>
      <c r="V470" s="49" t="str">
        <f t="shared" si="37"/>
        <v>'COMMON'</v>
      </c>
      <c r="W470" s="69" t="s">
        <v>449</v>
      </c>
      <c r="X470" s="49" t="str">
        <f t="shared" si="38"/>
        <v>'COMMON'</v>
      </c>
      <c r="Y470" s="49" t="str">
        <f t="shared" si="38"/>
        <v>'COMMON'</v>
      </c>
      <c r="Z470" s="69" t="s">
        <v>449</v>
      </c>
      <c r="AA470" s="49" t="str">
        <f t="shared" si="39"/>
        <v>'COMMON'</v>
      </c>
      <c r="AB470" s="67"/>
      <c r="AD470" s="70" t="str">
        <f t="shared" si="40"/>
        <v/>
      </c>
      <c r="AE470" s="67"/>
      <c r="AF470" s="67"/>
      <c r="AG470" s="67"/>
    </row>
    <row r="471" spans="1:33" ht="18" customHeight="1">
      <c r="A471" s="67"/>
      <c r="B471" s="49">
        <f t="shared" si="36"/>
        <v>465</v>
      </c>
      <c r="C471" s="73" t="str">
        <f>"'"&amp;プロジェクトデータ!$C$4&amp;"'"</f>
        <v>'80001'</v>
      </c>
      <c r="D471" s="80" t="s">
        <v>491</v>
      </c>
      <c r="E471" s="42" t="str">
        <f>"'"&amp;No.5＿契約者【データ】!E467&amp;"'"</f>
        <v>''</v>
      </c>
      <c r="F471" s="81" t="str">
        <f>"'"&amp;IF(No.5＿契約者【データ】!R467="郵送","郵送",IF(No.5＿契約者【データ】!R467="","","出席"))&amp;"'"</f>
        <v>''</v>
      </c>
      <c r="G471" s="75" t="str">
        <f>"'"&amp;IF(No.5＿契約者【データ】!R467="","",IF(No.5＿契約者【データ】!R467="郵送","",TEXT(No.5＿契約者【データ】!R467,"yyyy/mm/dd")))&amp;"'"</f>
        <v>''</v>
      </c>
      <c r="H471" s="75" t="str">
        <f>"'"&amp;IF(No.5＿契約者【データ】!S467="","",TEXT(No.5＿契約者【データ】!S467,"hh:mm"))&amp;"'"</f>
        <v>''</v>
      </c>
      <c r="I471" s="82" t="s">
        <v>494</v>
      </c>
      <c r="J471" s="82" t="s">
        <v>494</v>
      </c>
      <c r="K471" s="82" t="s">
        <v>494</v>
      </c>
      <c r="L471" s="82" t="s">
        <v>494</v>
      </c>
      <c r="M471" s="82" t="s">
        <v>494</v>
      </c>
      <c r="N471" s="82" t="s">
        <v>494</v>
      </c>
      <c r="O471" s="82" t="s">
        <v>494</v>
      </c>
      <c r="P471" s="82" t="s">
        <v>494</v>
      </c>
      <c r="Q471" s="82" t="s">
        <v>494</v>
      </c>
      <c r="R471" s="75" t="s">
        <v>497</v>
      </c>
      <c r="S471" s="42" t="s">
        <v>448</v>
      </c>
      <c r="T471" s="75" t="s">
        <v>497</v>
      </c>
      <c r="U471" s="74" t="s">
        <v>497</v>
      </c>
      <c r="V471" s="49" t="str">
        <f t="shared" si="37"/>
        <v>'COMMON'</v>
      </c>
      <c r="W471" s="69" t="s">
        <v>449</v>
      </c>
      <c r="X471" s="49" t="str">
        <f t="shared" si="38"/>
        <v>'COMMON'</v>
      </c>
      <c r="Y471" s="49" t="str">
        <f t="shared" si="38"/>
        <v>'COMMON'</v>
      </c>
      <c r="Z471" s="69" t="s">
        <v>449</v>
      </c>
      <c r="AA471" s="49" t="str">
        <f t="shared" si="39"/>
        <v>'COMMON'</v>
      </c>
      <c r="AB471" s="67"/>
      <c r="AD471" s="70" t="str">
        <f t="shared" si="40"/>
        <v/>
      </c>
      <c r="AE471" s="67"/>
      <c r="AF471" s="67"/>
      <c r="AG471" s="67"/>
    </row>
    <row r="472" spans="1:33" ht="18" customHeight="1">
      <c r="A472" s="67"/>
      <c r="B472" s="49">
        <f t="shared" si="36"/>
        <v>466</v>
      </c>
      <c r="C472" s="73" t="str">
        <f>"'"&amp;プロジェクトデータ!$C$4&amp;"'"</f>
        <v>'80001'</v>
      </c>
      <c r="D472" s="80" t="s">
        <v>491</v>
      </c>
      <c r="E472" s="42" t="str">
        <f>"'"&amp;No.5＿契約者【データ】!E468&amp;"'"</f>
        <v>''</v>
      </c>
      <c r="F472" s="81" t="str">
        <f>"'"&amp;IF(No.5＿契約者【データ】!R468="郵送","郵送",IF(No.5＿契約者【データ】!R468="","","出席"))&amp;"'"</f>
        <v>''</v>
      </c>
      <c r="G472" s="75" t="str">
        <f>"'"&amp;IF(No.5＿契約者【データ】!R468="","",IF(No.5＿契約者【データ】!R468="郵送","",TEXT(No.5＿契約者【データ】!R468,"yyyy/mm/dd")))&amp;"'"</f>
        <v>''</v>
      </c>
      <c r="H472" s="75" t="str">
        <f>"'"&amp;IF(No.5＿契約者【データ】!S468="","",TEXT(No.5＿契約者【データ】!S468,"hh:mm"))&amp;"'"</f>
        <v>''</v>
      </c>
      <c r="I472" s="82" t="s">
        <v>494</v>
      </c>
      <c r="J472" s="82" t="s">
        <v>494</v>
      </c>
      <c r="K472" s="82" t="s">
        <v>494</v>
      </c>
      <c r="L472" s="82" t="s">
        <v>494</v>
      </c>
      <c r="M472" s="82" t="s">
        <v>494</v>
      </c>
      <c r="N472" s="82" t="s">
        <v>494</v>
      </c>
      <c r="O472" s="82" t="s">
        <v>494</v>
      </c>
      <c r="P472" s="82" t="s">
        <v>494</v>
      </c>
      <c r="Q472" s="82" t="s">
        <v>494</v>
      </c>
      <c r="R472" s="75" t="s">
        <v>497</v>
      </c>
      <c r="S472" s="42" t="s">
        <v>448</v>
      </c>
      <c r="T472" s="75" t="s">
        <v>497</v>
      </c>
      <c r="U472" s="74" t="s">
        <v>497</v>
      </c>
      <c r="V472" s="49" t="str">
        <f t="shared" si="37"/>
        <v>'COMMON'</v>
      </c>
      <c r="W472" s="69" t="s">
        <v>449</v>
      </c>
      <c r="X472" s="49" t="str">
        <f t="shared" si="38"/>
        <v>'COMMON'</v>
      </c>
      <c r="Y472" s="49" t="str">
        <f t="shared" si="38"/>
        <v>'COMMON'</v>
      </c>
      <c r="Z472" s="69" t="s">
        <v>449</v>
      </c>
      <c r="AA472" s="49" t="str">
        <f t="shared" si="39"/>
        <v>'COMMON'</v>
      </c>
      <c r="AB472" s="67"/>
      <c r="AD472" s="70" t="str">
        <f t="shared" si="40"/>
        <v/>
      </c>
      <c r="AE472" s="67"/>
      <c r="AF472" s="67"/>
      <c r="AG472" s="67"/>
    </row>
    <row r="473" spans="1:33" ht="18" customHeight="1">
      <c r="A473" s="67"/>
      <c r="B473" s="49">
        <f t="shared" si="36"/>
        <v>467</v>
      </c>
      <c r="C473" s="73" t="str">
        <f>"'"&amp;プロジェクトデータ!$C$4&amp;"'"</f>
        <v>'80001'</v>
      </c>
      <c r="D473" s="80" t="s">
        <v>491</v>
      </c>
      <c r="E473" s="42" t="str">
        <f>"'"&amp;No.5＿契約者【データ】!E469&amp;"'"</f>
        <v>''</v>
      </c>
      <c r="F473" s="81" t="str">
        <f>"'"&amp;IF(No.5＿契約者【データ】!R469="郵送","郵送",IF(No.5＿契約者【データ】!R469="","","出席"))&amp;"'"</f>
        <v>''</v>
      </c>
      <c r="G473" s="75" t="str">
        <f>"'"&amp;IF(No.5＿契約者【データ】!R469="","",IF(No.5＿契約者【データ】!R469="郵送","",TEXT(No.5＿契約者【データ】!R469,"yyyy/mm/dd")))&amp;"'"</f>
        <v>''</v>
      </c>
      <c r="H473" s="75" t="str">
        <f>"'"&amp;IF(No.5＿契約者【データ】!S469="","",TEXT(No.5＿契約者【データ】!S469,"hh:mm"))&amp;"'"</f>
        <v>''</v>
      </c>
      <c r="I473" s="82" t="s">
        <v>494</v>
      </c>
      <c r="J473" s="82" t="s">
        <v>494</v>
      </c>
      <c r="K473" s="82" t="s">
        <v>494</v>
      </c>
      <c r="L473" s="82" t="s">
        <v>494</v>
      </c>
      <c r="M473" s="82" t="s">
        <v>494</v>
      </c>
      <c r="N473" s="82" t="s">
        <v>494</v>
      </c>
      <c r="O473" s="82" t="s">
        <v>494</v>
      </c>
      <c r="P473" s="82" t="s">
        <v>494</v>
      </c>
      <c r="Q473" s="82" t="s">
        <v>494</v>
      </c>
      <c r="R473" s="75" t="s">
        <v>497</v>
      </c>
      <c r="S473" s="42" t="s">
        <v>448</v>
      </c>
      <c r="T473" s="75" t="s">
        <v>497</v>
      </c>
      <c r="U473" s="74" t="s">
        <v>497</v>
      </c>
      <c r="V473" s="49" t="str">
        <f t="shared" si="37"/>
        <v>'COMMON'</v>
      </c>
      <c r="W473" s="69" t="s">
        <v>449</v>
      </c>
      <c r="X473" s="49" t="str">
        <f t="shared" si="38"/>
        <v>'COMMON'</v>
      </c>
      <c r="Y473" s="49" t="str">
        <f t="shared" si="38"/>
        <v>'COMMON'</v>
      </c>
      <c r="Z473" s="69" t="s">
        <v>449</v>
      </c>
      <c r="AA473" s="49" t="str">
        <f t="shared" si="39"/>
        <v>'COMMON'</v>
      </c>
      <c r="AB473" s="67"/>
      <c r="AD473" s="70" t="str">
        <f t="shared" si="40"/>
        <v/>
      </c>
      <c r="AE473" s="67"/>
      <c r="AF473" s="67"/>
      <c r="AG473" s="67"/>
    </row>
    <row r="474" spans="1:33" ht="18" customHeight="1">
      <c r="A474" s="67"/>
      <c r="B474" s="49">
        <f t="shared" si="36"/>
        <v>468</v>
      </c>
      <c r="C474" s="73" t="str">
        <f>"'"&amp;プロジェクトデータ!$C$4&amp;"'"</f>
        <v>'80001'</v>
      </c>
      <c r="D474" s="80" t="s">
        <v>491</v>
      </c>
      <c r="E474" s="42" t="str">
        <f>"'"&amp;No.5＿契約者【データ】!E470&amp;"'"</f>
        <v>''</v>
      </c>
      <c r="F474" s="81" t="str">
        <f>"'"&amp;IF(No.5＿契約者【データ】!R470="郵送","郵送",IF(No.5＿契約者【データ】!R470="","","出席"))&amp;"'"</f>
        <v>''</v>
      </c>
      <c r="G474" s="75" t="str">
        <f>"'"&amp;IF(No.5＿契約者【データ】!R470="","",IF(No.5＿契約者【データ】!R470="郵送","",TEXT(No.5＿契約者【データ】!R470,"yyyy/mm/dd")))&amp;"'"</f>
        <v>''</v>
      </c>
      <c r="H474" s="75" t="str">
        <f>"'"&amp;IF(No.5＿契約者【データ】!S470="","",TEXT(No.5＿契約者【データ】!S470,"hh:mm"))&amp;"'"</f>
        <v>''</v>
      </c>
      <c r="I474" s="82" t="s">
        <v>494</v>
      </c>
      <c r="J474" s="82" t="s">
        <v>494</v>
      </c>
      <c r="K474" s="82" t="s">
        <v>494</v>
      </c>
      <c r="L474" s="82" t="s">
        <v>494</v>
      </c>
      <c r="M474" s="82" t="s">
        <v>494</v>
      </c>
      <c r="N474" s="82" t="s">
        <v>494</v>
      </c>
      <c r="O474" s="82" t="s">
        <v>494</v>
      </c>
      <c r="P474" s="82" t="s">
        <v>494</v>
      </c>
      <c r="Q474" s="82" t="s">
        <v>494</v>
      </c>
      <c r="R474" s="75" t="s">
        <v>497</v>
      </c>
      <c r="S474" s="42" t="s">
        <v>448</v>
      </c>
      <c r="T474" s="75" t="s">
        <v>497</v>
      </c>
      <c r="U474" s="74" t="s">
        <v>497</v>
      </c>
      <c r="V474" s="49" t="str">
        <f t="shared" si="37"/>
        <v>'COMMON'</v>
      </c>
      <c r="W474" s="69" t="s">
        <v>449</v>
      </c>
      <c r="X474" s="49" t="str">
        <f t="shared" si="38"/>
        <v>'COMMON'</v>
      </c>
      <c r="Y474" s="49" t="str">
        <f t="shared" si="38"/>
        <v>'COMMON'</v>
      </c>
      <c r="Z474" s="69" t="s">
        <v>449</v>
      </c>
      <c r="AA474" s="49" t="str">
        <f t="shared" si="39"/>
        <v>'COMMON'</v>
      </c>
      <c r="AB474" s="67"/>
      <c r="AD474" s="70" t="str">
        <f t="shared" si="40"/>
        <v/>
      </c>
      <c r="AE474" s="67"/>
      <c r="AF474" s="67"/>
      <c r="AG474" s="67"/>
    </row>
    <row r="475" spans="1:33" ht="18" customHeight="1">
      <c r="A475" s="67"/>
      <c r="B475" s="49">
        <f t="shared" si="36"/>
        <v>469</v>
      </c>
      <c r="C475" s="73" t="str">
        <f>"'"&amp;プロジェクトデータ!$C$4&amp;"'"</f>
        <v>'80001'</v>
      </c>
      <c r="D475" s="80" t="s">
        <v>491</v>
      </c>
      <c r="E475" s="42" t="str">
        <f>"'"&amp;No.5＿契約者【データ】!E471&amp;"'"</f>
        <v>''</v>
      </c>
      <c r="F475" s="81" t="str">
        <f>"'"&amp;IF(No.5＿契約者【データ】!R471="郵送","郵送",IF(No.5＿契約者【データ】!R471="","","出席"))&amp;"'"</f>
        <v>''</v>
      </c>
      <c r="G475" s="75" t="str">
        <f>"'"&amp;IF(No.5＿契約者【データ】!R471="","",IF(No.5＿契約者【データ】!R471="郵送","",TEXT(No.5＿契約者【データ】!R471,"yyyy/mm/dd")))&amp;"'"</f>
        <v>''</v>
      </c>
      <c r="H475" s="75" t="str">
        <f>"'"&amp;IF(No.5＿契約者【データ】!S471="","",TEXT(No.5＿契約者【データ】!S471,"hh:mm"))&amp;"'"</f>
        <v>''</v>
      </c>
      <c r="I475" s="82" t="s">
        <v>494</v>
      </c>
      <c r="J475" s="82" t="s">
        <v>494</v>
      </c>
      <c r="K475" s="82" t="s">
        <v>494</v>
      </c>
      <c r="L475" s="82" t="s">
        <v>494</v>
      </c>
      <c r="M475" s="82" t="s">
        <v>494</v>
      </c>
      <c r="N475" s="82" t="s">
        <v>494</v>
      </c>
      <c r="O475" s="82" t="s">
        <v>494</v>
      </c>
      <c r="P475" s="82" t="s">
        <v>494</v>
      </c>
      <c r="Q475" s="82" t="s">
        <v>494</v>
      </c>
      <c r="R475" s="75" t="s">
        <v>497</v>
      </c>
      <c r="S475" s="42" t="s">
        <v>448</v>
      </c>
      <c r="T475" s="75" t="s">
        <v>497</v>
      </c>
      <c r="U475" s="74" t="s">
        <v>497</v>
      </c>
      <c r="V475" s="49" t="str">
        <f t="shared" si="37"/>
        <v>'COMMON'</v>
      </c>
      <c r="W475" s="69" t="s">
        <v>449</v>
      </c>
      <c r="X475" s="49" t="str">
        <f t="shared" si="38"/>
        <v>'COMMON'</v>
      </c>
      <c r="Y475" s="49" t="str">
        <f t="shared" si="38"/>
        <v>'COMMON'</v>
      </c>
      <c r="Z475" s="69" t="s">
        <v>449</v>
      </c>
      <c r="AA475" s="49" t="str">
        <f t="shared" si="39"/>
        <v>'COMMON'</v>
      </c>
      <c r="AB475" s="67"/>
      <c r="AD475" s="70" t="str">
        <f t="shared" si="40"/>
        <v/>
      </c>
      <c r="AE475" s="67"/>
      <c r="AF475" s="67"/>
      <c r="AG475" s="67"/>
    </row>
    <row r="476" spans="1:33" ht="18" customHeight="1">
      <c r="A476" s="67"/>
      <c r="B476" s="49">
        <f t="shared" si="36"/>
        <v>470</v>
      </c>
      <c r="C476" s="73" t="str">
        <f>"'"&amp;プロジェクトデータ!$C$4&amp;"'"</f>
        <v>'80001'</v>
      </c>
      <c r="D476" s="80" t="s">
        <v>491</v>
      </c>
      <c r="E476" s="42" t="str">
        <f>"'"&amp;No.5＿契約者【データ】!E472&amp;"'"</f>
        <v>''</v>
      </c>
      <c r="F476" s="81" t="str">
        <f>"'"&amp;IF(No.5＿契約者【データ】!R472="郵送","郵送",IF(No.5＿契約者【データ】!R472="","","出席"))&amp;"'"</f>
        <v>''</v>
      </c>
      <c r="G476" s="75" t="str">
        <f>"'"&amp;IF(No.5＿契約者【データ】!R472="","",IF(No.5＿契約者【データ】!R472="郵送","",TEXT(No.5＿契約者【データ】!R472,"yyyy/mm/dd")))&amp;"'"</f>
        <v>''</v>
      </c>
      <c r="H476" s="75" t="str">
        <f>"'"&amp;IF(No.5＿契約者【データ】!S472="","",TEXT(No.5＿契約者【データ】!S472,"hh:mm"))&amp;"'"</f>
        <v>''</v>
      </c>
      <c r="I476" s="82" t="s">
        <v>494</v>
      </c>
      <c r="J476" s="82" t="s">
        <v>494</v>
      </c>
      <c r="K476" s="82" t="s">
        <v>494</v>
      </c>
      <c r="L476" s="82" t="s">
        <v>494</v>
      </c>
      <c r="M476" s="82" t="s">
        <v>494</v>
      </c>
      <c r="N476" s="82" t="s">
        <v>494</v>
      </c>
      <c r="O476" s="82" t="s">
        <v>494</v>
      </c>
      <c r="P476" s="82" t="s">
        <v>494</v>
      </c>
      <c r="Q476" s="82" t="s">
        <v>494</v>
      </c>
      <c r="R476" s="75" t="s">
        <v>497</v>
      </c>
      <c r="S476" s="42" t="s">
        <v>448</v>
      </c>
      <c r="T476" s="75" t="s">
        <v>497</v>
      </c>
      <c r="U476" s="74" t="s">
        <v>497</v>
      </c>
      <c r="V476" s="49" t="str">
        <f t="shared" si="37"/>
        <v>'COMMON'</v>
      </c>
      <c r="W476" s="69" t="s">
        <v>449</v>
      </c>
      <c r="X476" s="49" t="str">
        <f t="shared" si="38"/>
        <v>'COMMON'</v>
      </c>
      <c r="Y476" s="49" t="str">
        <f t="shared" si="38"/>
        <v>'COMMON'</v>
      </c>
      <c r="Z476" s="69" t="s">
        <v>449</v>
      </c>
      <c r="AA476" s="49" t="str">
        <f t="shared" si="39"/>
        <v>'COMMON'</v>
      </c>
      <c r="AB476" s="67"/>
      <c r="AD476" s="70" t="str">
        <f t="shared" si="40"/>
        <v/>
      </c>
      <c r="AE476" s="67"/>
      <c r="AF476" s="67"/>
      <c r="AG476" s="67"/>
    </row>
    <row r="477" spans="1:33" ht="18" customHeight="1">
      <c r="A477" s="67"/>
      <c r="B477" s="49">
        <f t="shared" si="36"/>
        <v>471</v>
      </c>
      <c r="C477" s="73" t="str">
        <f>"'"&amp;プロジェクトデータ!$C$4&amp;"'"</f>
        <v>'80001'</v>
      </c>
      <c r="D477" s="80" t="s">
        <v>491</v>
      </c>
      <c r="E477" s="42" t="str">
        <f>"'"&amp;No.5＿契約者【データ】!E473&amp;"'"</f>
        <v>''</v>
      </c>
      <c r="F477" s="81" t="str">
        <f>"'"&amp;IF(No.5＿契約者【データ】!R473="郵送","郵送",IF(No.5＿契約者【データ】!R473="","","出席"))&amp;"'"</f>
        <v>''</v>
      </c>
      <c r="G477" s="75" t="str">
        <f>"'"&amp;IF(No.5＿契約者【データ】!R473="","",IF(No.5＿契約者【データ】!R473="郵送","",TEXT(No.5＿契約者【データ】!R473,"yyyy/mm/dd")))&amp;"'"</f>
        <v>''</v>
      </c>
      <c r="H477" s="75" t="str">
        <f>"'"&amp;IF(No.5＿契約者【データ】!S473="","",TEXT(No.5＿契約者【データ】!S473,"hh:mm"))&amp;"'"</f>
        <v>''</v>
      </c>
      <c r="I477" s="82" t="s">
        <v>494</v>
      </c>
      <c r="J477" s="82" t="s">
        <v>494</v>
      </c>
      <c r="K477" s="82" t="s">
        <v>494</v>
      </c>
      <c r="L477" s="82" t="s">
        <v>494</v>
      </c>
      <c r="M477" s="82" t="s">
        <v>494</v>
      </c>
      <c r="N477" s="82" t="s">
        <v>494</v>
      </c>
      <c r="O477" s="82" t="s">
        <v>494</v>
      </c>
      <c r="P477" s="82" t="s">
        <v>494</v>
      </c>
      <c r="Q477" s="82" t="s">
        <v>494</v>
      </c>
      <c r="R477" s="75" t="s">
        <v>497</v>
      </c>
      <c r="S477" s="42" t="s">
        <v>448</v>
      </c>
      <c r="T477" s="75" t="s">
        <v>497</v>
      </c>
      <c r="U477" s="74" t="s">
        <v>497</v>
      </c>
      <c r="V477" s="49" t="str">
        <f t="shared" si="37"/>
        <v>'COMMON'</v>
      </c>
      <c r="W477" s="69" t="s">
        <v>449</v>
      </c>
      <c r="X477" s="49" t="str">
        <f t="shared" si="38"/>
        <v>'COMMON'</v>
      </c>
      <c r="Y477" s="49" t="str">
        <f t="shared" si="38"/>
        <v>'COMMON'</v>
      </c>
      <c r="Z477" s="69" t="s">
        <v>449</v>
      </c>
      <c r="AA477" s="49" t="str">
        <f t="shared" si="39"/>
        <v>'COMMON'</v>
      </c>
      <c r="AB477" s="67"/>
      <c r="AD477" s="70" t="str">
        <f t="shared" si="40"/>
        <v/>
      </c>
      <c r="AE477" s="67"/>
      <c r="AF477" s="67"/>
      <c r="AG477" s="67"/>
    </row>
    <row r="478" spans="1:33" ht="18" customHeight="1">
      <c r="A478" s="67"/>
      <c r="B478" s="49">
        <f t="shared" si="36"/>
        <v>472</v>
      </c>
      <c r="C478" s="73" t="str">
        <f>"'"&amp;プロジェクトデータ!$C$4&amp;"'"</f>
        <v>'80001'</v>
      </c>
      <c r="D478" s="80" t="s">
        <v>491</v>
      </c>
      <c r="E478" s="42" t="str">
        <f>"'"&amp;No.5＿契約者【データ】!E474&amp;"'"</f>
        <v>''</v>
      </c>
      <c r="F478" s="81" t="str">
        <f>"'"&amp;IF(No.5＿契約者【データ】!R474="郵送","郵送",IF(No.5＿契約者【データ】!R474="","","出席"))&amp;"'"</f>
        <v>''</v>
      </c>
      <c r="G478" s="75" t="str">
        <f>"'"&amp;IF(No.5＿契約者【データ】!R474="","",IF(No.5＿契約者【データ】!R474="郵送","",TEXT(No.5＿契約者【データ】!R474,"yyyy/mm/dd")))&amp;"'"</f>
        <v>''</v>
      </c>
      <c r="H478" s="75" t="str">
        <f>"'"&amp;IF(No.5＿契約者【データ】!S474="","",TEXT(No.5＿契約者【データ】!S474,"hh:mm"))&amp;"'"</f>
        <v>''</v>
      </c>
      <c r="I478" s="82" t="s">
        <v>494</v>
      </c>
      <c r="J478" s="82" t="s">
        <v>494</v>
      </c>
      <c r="K478" s="82" t="s">
        <v>494</v>
      </c>
      <c r="L478" s="82" t="s">
        <v>494</v>
      </c>
      <c r="M478" s="82" t="s">
        <v>494</v>
      </c>
      <c r="N478" s="82" t="s">
        <v>494</v>
      </c>
      <c r="O478" s="82" t="s">
        <v>494</v>
      </c>
      <c r="P478" s="82" t="s">
        <v>494</v>
      </c>
      <c r="Q478" s="82" t="s">
        <v>494</v>
      </c>
      <c r="R478" s="75" t="s">
        <v>497</v>
      </c>
      <c r="S478" s="42" t="s">
        <v>448</v>
      </c>
      <c r="T478" s="75" t="s">
        <v>497</v>
      </c>
      <c r="U478" s="74" t="s">
        <v>497</v>
      </c>
      <c r="V478" s="49" t="str">
        <f t="shared" si="37"/>
        <v>'COMMON'</v>
      </c>
      <c r="W478" s="69" t="s">
        <v>449</v>
      </c>
      <c r="X478" s="49" t="str">
        <f t="shared" si="38"/>
        <v>'COMMON'</v>
      </c>
      <c r="Y478" s="49" t="str">
        <f t="shared" si="38"/>
        <v>'COMMON'</v>
      </c>
      <c r="Z478" s="69" t="s">
        <v>449</v>
      </c>
      <c r="AA478" s="49" t="str">
        <f t="shared" si="39"/>
        <v>'COMMON'</v>
      </c>
      <c r="AB478" s="67"/>
      <c r="AD478" s="70" t="str">
        <f t="shared" si="40"/>
        <v/>
      </c>
      <c r="AE478" s="67"/>
      <c r="AF478" s="67"/>
      <c r="AG478" s="67"/>
    </row>
    <row r="479" spans="1:33" ht="18" customHeight="1">
      <c r="A479" s="67"/>
      <c r="B479" s="49">
        <f t="shared" si="36"/>
        <v>473</v>
      </c>
      <c r="C479" s="73" t="str">
        <f>"'"&amp;プロジェクトデータ!$C$4&amp;"'"</f>
        <v>'80001'</v>
      </c>
      <c r="D479" s="80" t="s">
        <v>491</v>
      </c>
      <c r="E479" s="42" t="str">
        <f>"'"&amp;No.5＿契約者【データ】!E475&amp;"'"</f>
        <v>''</v>
      </c>
      <c r="F479" s="81" t="str">
        <f>"'"&amp;IF(No.5＿契約者【データ】!R475="郵送","郵送",IF(No.5＿契約者【データ】!R475="","","出席"))&amp;"'"</f>
        <v>''</v>
      </c>
      <c r="G479" s="75" t="str">
        <f>"'"&amp;IF(No.5＿契約者【データ】!R475="","",IF(No.5＿契約者【データ】!R475="郵送","",TEXT(No.5＿契約者【データ】!R475,"yyyy/mm/dd")))&amp;"'"</f>
        <v>''</v>
      </c>
      <c r="H479" s="75" t="str">
        <f>"'"&amp;IF(No.5＿契約者【データ】!S475="","",TEXT(No.5＿契約者【データ】!S475,"hh:mm"))&amp;"'"</f>
        <v>''</v>
      </c>
      <c r="I479" s="82" t="s">
        <v>494</v>
      </c>
      <c r="J479" s="82" t="s">
        <v>494</v>
      </c>
      <c r="K479" s="82" t="s">
        <v>494</v>
      </c>
      <c r="L479" s="82" t="s">
        <v>494</v>
      </c>
      <c r="M479" s="82" t="s">
        <v>494</v>
      </c>
      <c r="N479" s="82" t="s">
        <v>494</v>
      </c>
      <c r="O479" s="82" t="s">
        <v>494</v>
      </c>
      <c r="P479" s="82" t="s">
        <v>494</v>
      </c>
      <c r="Q479" s="82" t="s">
        <v>494</v>
      </c>
      <c r="R479" s="75" t="s">
        <v>497</v>
      </c>
      <c r="S479" s="42" t="s">
        <v>448</v>
      </c>
      <c r="T479" s="75" t="s">
        <v>497</v>
      </c>
      <c r="U479" s="74" t="s">
        <v>497</v>
      </c>
      <c r="V479" s="49" t="str">
        <f t="shared" si="37"/>
        <v>'COMMON'</v>
      </c>
      <c r="W479" s="69" t="s">
        <v>449</v>
      </c>
      <c r="X479" s="49" t="str">
        <f t="shared" si="38"/>
        <v>'COMMON'</v>
      </c>
      <c r="Y479" s="49" t="str">
        <f t="shared" si="38"/>
        <v>'COMMON'</v>
      </c>
      <c r="Z479" s="69" t="s">
        <v>449</v>
      </c>
      <c r="AA479" s="49" t="str">
        <f t="shared" si="39"/>
        <v>'COMMON'</v>
      </c>
      <c r="AB479" s="67"/>
      <c r="AD479" s="70" t="str">
        <f t="shared" si="40"/>
        <v/>
      </c>
      <c r="AE479" s="67"/>
      <c r="AF479" s="67"/>
      <c r="AG479" s="67"/>
    </row>
    <row r="480" spans="1:33" ht="18" customHeight="1">
      <c r="A480" s="67"/>
      <c r="B480" s="49">
        <f t="shared" si="36"/>
        <v>474</v>
      </c>
      <c r="C480" s="73" t="str">
        <f>"'"&amp;プロジェクトデータ!$C$4&amp;"'"</f>
        <v>'80001'</v>
      </c>
      <c r="D480" s="80" t="s">
        <v>491</v>
      </c>
      <c r="E480" s="42" t="str">
        <f>"'"&amp;No.5＿契約者【データ】!E476&amp;"'"</f>
        <v>''</v>
      </c>
      <c r="F480" s="81" t="str">
        <f>"'"&amp;IF(No.5＿契約者【データ】!R476="郵送","郵送",IF(No.5＿契約者【データ】!R476="","","出席"))&amp;"'"</f>
        <v>''</v>
      </c>
      <c r="G480" s="75" t="str">
        <f>"'"&amp;IF(No.5＿契約者【データ】!R476="","",IF(No.5＿契約者【データ】!R476="郵送","",TEXT(No.5＿契約者【データ】!R476,"yyyy/mm/dd")))&amp;"'"</f>
        <v>''</v>
      </c>
      <c r="H480" s="75" t="str">
        <f>"'"&amp;IF(No.5＿契約者【データ】!S476="","",TEXT(No.5＿契約者【データ】!S476,"hh:mm"))&amp;"'"</f>
        <v>''</v>
      </c>
      <c r="I480" s="82" t="s">
        <v>494</v>
      </c>
      <c r="J480" s="82" t="s">
        <v>494</v>
      </c>
      <c r="K480" s="82" t="s">
        <v>494</v>
      </c>
      <c r="L480" s="82" t="s">
        <v>494</v>
      </c>
      <c r="M480" s="82" t="s">
        <v>494</v>
      </c>
      <c r="N480" s="82" t="s">
        <v>494</v>
      </c>
      <c r="O480" s="82" t="s">
        <v>494</v>
      </c>
      <c r="P480" s="82" t="s">
        <v>494</v>
      </c>
      <c r="Q480" s="82" t="s">
        <v>494</v>
      </c>
      <c r="R480" s="75" t="s">
        <v>497</v>
      </c>
      <c r="S480" s="42" t="s">
        <v>448</v>
      </c>
      <c r="T480" s="75" t="s">
        <v>497</v>
      </c>
      <c r="U480" s="74" t="s">
        <v>497</v>
      </c>
      <c r="V480" s="49" t="str">
        <f t="shared" si="37"/>
        <v>'COMMON'</v>
      </c>
      <c r="W480" s="69" t="s">
        <v>449</v>
      </c>
      <c r="X480" s="49" t="str">
        <f t="shared" si="38"/>
        <v>'COMMON'</v>
      </c>
      <c r="Y480" s="49" t="str">
        <f t="shared" si="38"/>
        <v>'COMMON'</v>
      </c>
      <c r="Z480" s="69" t="s">
        <v>449</v>
      </c>
      <c r="AA480" s="49" t="str">
        <f t="shared" si="39"/>
        <v>'COMMON'</v>
      </c>
      <c r="AB480" s="67"/>
      <c r="AD480" s="70" t="str">
        <f t="shared" si="40"/>
        <v/>
      </c>
      <c r="AE480" s="67"/>
      <c r="AF480" s="67"/>
      <c r="AG480" s="67"/>
    </row>
    <row r="481" spans="1:33" ht="18" customHeight="1">
      <c r="A481" s="67"/>
      <c r="B481" s="49">
        <f t="shared" si="36"/>
        <v>475</v>
      </c>
      <c r="C481" s="73" t="str">
        <f>"'"&amp;プロジェクトデータ!$C$4&amp;"'"</f>
        <v>'80001'</v>
      </c>
      <c r="D481" s="80" t="s">
        <v>491</v>
      </c>
      <c r="E481" s="42" t="str">
        <f>"'"&amp;No.5＿契約者【データ】!E477&amp;"'"</f>
        <v>''</v>
      </c>
      <c r="F481" s="81" t="str">
        <f>"'"&amp;IF(No.5＿契約者【データ】!R477="郵送","郵送",IF(No.5＿契約者【データ】!R477="","","出席"))&amp;"'"</f>
        <v>''</v>
      </c>
      <c r="G481" s="75" t="str">
        <f>"'"&amp;IF(No.5＿契約者【データ】!R477="","",IF(No.5＿契約者【データ】!R477="郵送","",TEXT(No.5＿契約者【データ】!R477,"yyyy/mm/dd")))&amp;"'"</f>
        <v>''</v>
      </c>
      <c r="H481" s="75" t="str">
        <f>"'"&amp;IF(No.5＿契約者【データ】!S477="","",TEXT(No.5＿契約者【データ】!S477,"hh:mm"))&amp;"'"</f>
        <v>''</v>
      </c>
      <c r="I481" s="82" t="s">
        <v>494</v>
      </c>
      <c r="J481" s="82" t="s">
        <v>494</v>
      </c>
      <c r="K481" s="82" t="s">
        <v>494</v>
      </c>
      <c r="L481" s="82" t="s">
        <v>494</v>
      </c>
      <c r="M481" s="82" t="s">
        <v>494</v>
      </c>
      <c r="N481" s="82" t="s">
        <v>494</v>
      </c>
      <c r="O481" s="82" t="s">
        <v>494</v>
      </c>
      <c r="P481" s="82" t="s">
        <v>494</v>
      </c>
      <c r="Q481" s="82" t="s">
        <v>494</v>
      </c>
      <c r="R481" s="75" t="s">
        <v>497</v>
      </c>
      <c r="S481" s="42" t="s">
        <v>448</v>
      </c>
      <c r="T481" s="75" t="s">
        <v>497</v>
      </c>
      <c r="U481" s="74" t="s">
        <v>497</v>
      </c>
      <c r="V481" s="49" t="str">
        <f t="shared" si="37"/>
        <v>'COMMON'</v>
      </c>
      <c r="W481" s="69" t="s">
        <v>449</v>
      </c>
      <c r="X481" s="49" t="str">
        <f t="shared" si="38"/>
        <v>'COMMON'</v>
      </c>
      <c r="Y481" s="49" t="str">
        <f t="shared" si="38"/>
        <v>'COMMON'</v>
      </c>
      <c r="Z481" s="69" t="s">
        <v>449</v>
      </c>
      <c r="AA481" s="49" t="str">
        <f t="shared" si="39"/>
        <v>'COMMON'</v>
      </c>
      <c r="AB481" s="67"/>
      <c r="AD481" s="70" t="str">
        <f t="shared" si="40"/>
        <v/>
      </c>
      <c r="AE481" s="67"/>
      <c r="AF481" s="67"/>
      <c r="AG481" s="67"/>
    </row>
    <row r="482" spans="1:33" ht="18" customHeight="1">
      <c r="A482" s="67"/>
      <c r="B482" s="49">
        <f t="shared" si="36"/>
        <v>476</v>
      </c>
      <c r="C482" s="73" t="str">
        <f>"'"&amp;プロジェクトデータ!$C$4&amp;"'"</f>
        <v>'80001'</v>
      </c>
      <c r="D482" s="80" t="s">
        <v>491</v>
      </c>
      <c r="E482" s="42" t="str">
        <f>"'"&amp;No.5＿契約者【データ】!E478&amp;"'"</f>
        <v>''</v>
      </c>
      <c r="F482" s="81" t="str">
        <f>"'"&amp;IF(No.5＿契約者【データ】!R478="郵送","郵送",IF(No.5＿契約者【データ】!R478="","","出席"))&amp;"'"</f>
        <v>''</v>
      </c>
      <c r="G482" s="75" t="str">
        <f>"'"&amp;IF(No.5＿契約者【データ】!R478="","",IF(No.5＿契約者【データ】!R478="郵送","",TEXT(No.5＿契約者【データ】!R478,"yyyy/mm/dd")))&amp;"'"</f>
        <v>''</v>
      </c>
      <c r="H482" s="75" t="str">
        <f>"'"&amp;IF(No.5＿契約者【データ】!S478="","",TEXT(No.5＿契約者【データ】!S478,"hh:mm"))&amp;"'"</f>
        <v>''</v>
      </c>
      <c r="I482" s="82" t="s">
        <v>494</v>
      </c>
      <c r="J482" s="82" t="s">
        <v>494</v>
      </c>
      <c r="K482" s="82" t="s">
        <v>494</v>
      </c>
      <c r="L482" s="82" t="s">
        <v>494</v>
      </c>
      <c r="M482" s="82" t="s">
        <v>494</v>
      </c>
      <c r="N482" s="82" t="s">
        <v>494</v>
      </c>
      <c r="O482" s="82" t="s">
        <v>494</v>
      </c>
      <c r="P482" s="82" t="s">
        <v>494</v>
      </c>
      <c r="Q482" s="82" t="s">
        <v>494</v>
      </c>
      <c r="R482" s="75" t="s">
        <v>497</v>
      </c>
      <c r="S482" s="42" t="s">
        <v>448</v>
      </c>
      <c r="T482" s="75" t="s">
        <v>497</v>
      </c>
      <c r="U482" s="74" t="s">
        <v>497</v>
      </c>
      <c r="V482" s="49" t="str">
        <f t="shared" si="37"/>
        <v>'COMMON'</v>
      </c>
      <c r="W482" s="69" t="s">
        <v>449</v>
      </c>
      <c r="X482" s="49" t="str">
        <f t="shared" si="38"/>
        <v>'COMMON'</v>
      </c>
      <c r="Y482" s="49" t="str">
        <f t="shared" si="38"/>
        <v>'COMMON'</v>
      </c>
      <c r="Z482" s="69" t="s">
        <v>449</v>
      </c>
      <c r="AA482" s="49" t="str">
        <f t="shared" si="39"/>
        <v>'COMMON'</v>
      </c>
      <c r="AB482" s="67"/>
      <c r="AD482" s="70" t="str">
        <f t="shared" si="40"/>
        <v/>
      </c>
      <c r="AE482" s="67"/>
      <c r="AF482" s="67"/>
      <c r="AG482" s="67"/>
    </row>
    <row r="483" spans="1:33" ht="18" customHeight="1">
      <c r="A483" s="67"/>
      <c r="B483" s="49">
        <f t="shared" si="36"/>
        <v>477</v>
      </c>
      <c r="C483" s="73" t="str">
        <f>"'"&amp;プロジェクトデータ!$C$4&amp;"'"</f>
        <v>'80001'</v>
      </c>
      <c r="D483" s="80" t="s">
        <v>491</v>
      </c>
      <c r="E483" s="42" t="str">
        <f>"'"&amp;No.5＿契約者【データ】!E479&amp;"'"</f>
        <v>''</v>
      </c>
      <c r="F483" s="81" t="str">
        <f>"'"&amp;IF(No.5＿契約者【データ】!R479="郵送","郵送",IF(No.5＿契約者【データ】!R479="","","出席"))&amp;"'"</f>
        <v>''</v>
      </c>
      <c r="G483" s="75" t="str">
        <f>"'"&amp;IF(No.5＿契約者【データ】!R479="","",IF(No.5＿契約者【データ】!R479="郵送","",TEXT(No.5＿契約者【データ】!R479,"yyyy/mm/dd")))&amp;"'"</f>
        <v>''</v>
      </c>
      <c r="H483" s="75" t="str">
        <f>"'"&amp;IF(No.5＿契約者【データ】!S479="","",TEXT(No.5＿契約者【データ】!S479,"hh:mm"))&amp;"'"</f>
        <v>''</v>
      </c>
      <c r="I483" s="82" t="s">
        <v>494</v>
      </c>
      <c r="J483" s="82" t="s">
        <v>494</v>
      </c>
      <c r="K483" s="82" t="s">
        <v>494</v>
      </c>
      <c r="L483" s="82" t="s">
        <v>494</v>
      </c>
      <c r="M483" s="82" t="s">
        <v>494</v>
      </c>
      <c r="N483" s="82" t="s">
        <v>494</v>
      </c>
      <c r="O483" s="82" t="s">
        <v>494</v>
      </c>
      <c r="P483" s="82" t="s">
        <v>494</v>
      </c>
      <c r="Q483" s="82" t="s">
        <v>494</v>
      </c>
      <c r="R483" s="75" t="s">
        <v>497</v>
      </c>
      <c r="S483" s="42" t="s">
        <v>448</v>
      </c>
      <c r="T483" s="75" t="s">
        <v>497</v>
      </c>
      <c r="U483" s="74" t="s">
        <v>497</v>
      </c>
      <c r="V483" s="49" t="str">
        <f t="shared" si="37"/>
        <v>'COMMON'</v>
      </c>
      <c r="W483" s="69" t="s">
        <v>449</v>
      </c>
      <c r="X483" s="49" t="str">
        <f t="shared" si="38"/>
        <v>'COMMON'</v>
      </c>
      <c r="Y483" s="49" t="str">
        <f t="shared" si="38"/>
        <v>'COMMON'</v>
      </c>
      <c r="Z483" s="69" t="s">
        <v>449</v>
      </c>
      <c r="AA483" s="49" t="str">
        <f t="shared" si="39"/>
        <v>'COMMON'</v>
      </c>
      <c r="AB483" s="67"/>
      <c r="AD483" s="70" t="str">
        <f t="shared" si="40"/>
        <v/>
      </c>
      <c r="AE483" s="67"/>
      <c r="AF483" s="67"/>
      <c r="AG483" s="67"/>
    </row>
    <row r="484" spans="1:33" ht="18" customHeight="1">
      <c r="A484" s="67"/>
      <c r="B484" s="49">
        <f t="shared" si="36"/>
        <v>478</v>
      </c>
      <c r="C484" s="73" t="str">
        <f>"'"&amp;プロジェクトデータ!$C$4&amp;"'"</f>
        <v>'80001'</v>
      </c>
      <c r="D484" s="80" t="s">
        <v>491</v>
      </c>
      <c r="E484" s="42" t="str">
        <f>"'"&amp;No.5＿契約者【データ】!E480&amp;"'"</f>
        <v>''</v>
      </c>
      <c r="F484" s="81" t="str">
        <f>"'"&amp;IF(No.5＿契約者【データ】!R480="郵送","郵送",IF(No.5＿契約者【データ】!R480="","","出席"))&amp;"'"</f>
        <v>''</v>
      </c>
      <c r="G484" s="75" t="str">
        <f>"'"&amp;IF(No.5＿契約者【データ】!R480="","",IF(No.5＿契約者【データ】!R480="郵送","",TEXT(No.5＿契約者【データ】!R480,"yyyy/mm/dd")))&amp;"'"</f>
        <v>''</v>
      </c>
      <c r="H484" s="75" t="str">
        <f>"'"&amp;IF(No.5＿契約者【データ】!S480="","",TEXT(No.5＿契約者【データ】!S480,"hh:mm"))&amp;"'"</f>
        <v>''</v>
      </c>
      <c r="I484" s="82" t="s">
        <v>494</v>
      </c>
      <c r="J484" s="82" t="s">
        <v>494</v>
      </c>
      <c r="K484" s="82" t="s">
        <v>494</v>
      </c>
      <c r="L484" s="82" t="s">
        <v>494</v>
      </c>
      <c r="M484" s="82" t="s">
        <v>494</v>
      </c>
      <c r="N484" s="82" t="s">
        <v>494</v>
      </c>
      <c r="O484" s="82" t="s">
        <v>494</v>
      </c>
      <c r="P484" s="82" t="s">
        <v>494</v>
      </c>
      <c r="Q484" s="82" t="s">
        <v>494</v>
      </c>
      <c r="R484" s="75" t="s">
        <v>497</v>
      </c>
      <c r="S484" s="42" t="s">
        <v>448</v>
      </c>
      <c r="T484" s="75" t="s">
        <v>497</v>
      </c>
      <c r="U484" s="74" t="s">
        <v>497</v>
      </c>
      <c r="V484" s="49" t="str">
        <f t="shared" si="37"/>
        <v>'COMMON'</v>
      </c>
      <c r="W484" s="69" t="s">
        <v>449</v>
      </c>
      <c r="X484" s="49" t="str">
        <f t="shared" si="38"/>
        <v>'COMMON'</v>
      </c>
      <c r="Y484" s="49" t="str">
        <f t="shared" si="38"/>
        <v>'COMMON'</v>
      </c>
      <c r="Z484" s="69" t="s">
        <v>449</v>
      </c>
      <c r="AA484" s="49" t="str">
        <f t="shared" si="39"/>
        <v>'COMMON'</v>
      </c>
      <c r="AB484" s="67"/>
      <c r="AD484" s="70" t="str">
        <f t="shared" si="40"/>
        <v/>
      </c>
      <c r="AE484" s="67"/>
      <c r="AF484" s="67"/>
      <c r="AG484" s="67"/>
    </row>
    <row r="485" spans="1:33" ht="18" customHeight="1">
      <c r="A485" s="67"/>
      <c r="B485" s="49">
        <f t="shared" si="36"/>
        <v>479</v>
      </c>
      <c r="C485" s="73" t="str">
        <f>"'"&amp;プロジェクトデータ!$C$4&amp;"'"</f>
        <v>'80001'</v>
      </c>
      <c r="D485" s="80" t="s">
        <v>491</v>
      </c>
      <c r="E485" s="42" t="str">
        <f>"'"&amp;No.5＿契約者【データ】!E481&amp;"'"</f>
        <v>''</v>
      </c>
      <c r="F485" s="81" t="str">
        <f>"'"&amp;IF(No.5＿契約者【データ】!R481="郵送","郵送",IF(No.5＿契約者【データ】!R481="","","出席"))&amp;"'"</f>
        <v>''</v>
      </c>
      <c r="G485" s="75" t="str">
        <f>"'"&amp;IF(No.5＿契約者【データ】!R481="","",IF(No.5＿契約者【データ】!R481="郵送","",TEXT(No.5＿契約者【データ】!R481,"yyyy/mm/dd")))&amp;"'"</f>
        <v>''</v>
      </c>
      <c r="H485" s="75" t="str">
        <f>"'"&amp;IF(No.5＿契約者【データ】!S481="","",TEXT(No.5＿契約者【データ】!S481,"hh:mm"))&amp;"'"</f>
        <v>''</v>
      </c>
      <c r="I485" s="82" t="s">
        <v>494</v>
      </c>
      <c r="J485" s="82" t="s">
        <v>494</v>
      </c>
      <c r="K485" s="82" t="s">
        <v>494</v>
      </c>
      <c r="L485" s="82" t="s">
        <v>494</v>
      </c>
      <c r="M485" s="82" t="s">
        <v>494</v>
      </c>
      <c r="N485" s="82" t="s">
        <v>494</v>
      </c>
      <c r="O485" s="82" t="s">
        <v>494</v>
      </c>
      <c r="P485" s="82" t="s">
        <v>494</v>
      </c>
      <c r="Q485" s="82" t="s">
        <v>494</v>
      </c>
      <c r="R485" s="75" t="s">
        <v>497</v>
      </c>
      <c r="S485" s="42" t="s">
        <v>448</v>
      </c>
      <c r="T485" s="75" t="s">
        <v>497</v>
      </c>
      <c r="U485" s="74" t="s">
        <v>497</v>
      </c>
      <c r="V485" s="49" t="str">
        <f t="shared" si="37"/>
        <v>'COMMON'</v>
      </c>
      <c r="W485" s="69" t="s">
        <v>449</v>
      </c>
      <c r="X485" s="49" t="str">
        <f t="shared" si="38"/>
        <v>'COMMON'</v>
      </c>
      <c r="Y485" s="49" t="str">
        <f t="shared" si="38"/>
        <v>'COMMON'</v>
      </c>
      <c r="Z485" s="69" t="s">
        <v>449</v>
      </c>
      <c r="AA485" s="49" t="str">
        <f t="shared" si="39"/>
        <v>'COMMON'</v>
      </c>
      <c r="AB485" s="67"/>
      <c r="AD485" s="70" t="str">
        <f t="shared" si="40"/>
        <v/>
      </c>
      <c r="AE485" s="67"/>
      <c r="AF485" s="67"/>
      <c r="AG485" s="67"/>
    </row>
    <row r="486" spans="1:33" ht="18" customHeight="1">
      <c r="A486" s="67"/>
      <c r="B486" s="49">
        <f t="shared" si="36"/>
        <v>480</v>
      </c>
      <c r="C486" s="73" t="str">
        <f>"'"&amp;プロジェクトデータ!$C$4&amp;"'"</f>
        <v>'80001'</v>
      </c>
      <c r="D486" s="80" t="s">
        <v>491</v>
      </c>
      <c r="E486" s="42" t="str">
        <f>"'"&amp;No.5＿契約者【データ】!E482&amp;"'"</f>
        <v>''</v>
      </c>
      <c r="F486" s="81" t="str">
        <f>"'"&amp;IF(No.5＿契約者【データ】!R482="郵送","郵送",IF(No.5＿契約者【データ】!R482="","","出席"))&amp;"'"</f>
        <v>''</v>
      </c>
      <c r="G486" s="75" t="str">
        <f>"'"&amp;IF(No.5＿契約者【データ】!R482="","",IF(No.5＿契約者【データ】!R482="郵送","",TEXT(No.5＿契約者【データ】!R482,"yyyy/mm/dd")))&amp;"'"</f>
        <v>''</v>
      </c>
      <c r="H486" s="75" t="str">
        <f>"'"&amp;IF(No.5＿契約者【データ】!S482="","",TEXT(No.5＿契約者【データ】!S482,"hh:mm"))&amp;"'"</f>
        <v>''</v>
      </c>
      <c r="I486" s="82" t="s">
        <v>494</v>
      </c>
      <c r="J486" s="82" t="s">
        <v>494</v>
      </c>
      <c r="K486" s="82" t="s">
        <v>494</v>
      </c>
      <c r="L486" s="82" t="s">
        <v>494</v>
      </c>
      <c r="M486" s="82" t="s">
        <v>494</v>
      </c>
      <c r="N486" s="82" t="s">
        <v>494</v>
      </c>
      <c r="O486" s="82" t="s">
        <v>494</v>
      </c>
      <c r="P486" s="82" t="s">
        <v>494</v>
      </c>
      <c r="Q486" s="82" t="s">
        <v>494</v>
      </c>
      <c r="R486" s="75" t="s">
        <v>497</v>
      </c>
      <c r="S486" s="42" t="s">
        <v>448</v>
      </c>
      <c r="T486" s="75" t="s">
        <v>497</v>
      </c>
      <c r="U486" s="74" t="s">
        <v>497</v>
      </c>
      <c r="V486" s="49" t="str">
        <f t="shared" si="37"/>
        <v>'COMMON'</v>
      </c>
      <c r="W486" s="69" t="s">
        <v>449</v>
      </c>
      <c r="X486" s="49" t="str">
        <f t="shared" si="38"/>
        <v>'COMMON'</v>
      </c>
      <c r="Y486" s="49" t="str">
        <f t="shared" si="38"/>
        <v>'COMMON'</v>
      </c>
      <c r="Z486" s="69" t="s">
        <v>449</v>
      </c>
      <c r="AA486" s="49" t="str">
        <f t="shared" si="39"/>
        <v>'COMMON'</v>
      </c>
      <c r="AB486" s="67"/>
      <c r="AD486" s="70" t="str">
        <f t="shared" si="40"/>
        <v/>
      </c>
      <c r="AE486" s="67"/>
      <c r="AF486" s="67"/>
      <c r="AG486" s="67"/>
    </row>
    <row r="487" spans="1:33" ht="18" customHeight="1">
      <c r="A487" s="67"/>
      <c r="B487" s="49">
        <f t="shared" si="36"/>
        <v>481</v>
      </c>
      <c r="C487" s="73" t="str">
        <f>"'"&amp;プロジェクトデータ!$C$4&amp;"'"</f>
        <v>'80001'</v>
      </c>
      <c r="D487" s="80" t="s">
        <v>491</v>
      </c>
      <c r="E487" s="42" t="str">
        <f>"'"&amp;No.5＿契約者【データ】!E483&amp;"'"</f>
        <v>''</v>
      </c>
      <c r="F487" s="81" t="str">
        <f>"'"&amp;IF(No.5＿契約者【データ】!R483="郵送","郵送",IF(No.5＿契約者【データ】!R483="","","出席"))&amp;"'"</f>
        <v>''</v>
      </c>
      <c r="G487" s="75" t="str">
        <f>"'"&amp;IF(No.5＿契約者【データ】!R483="","",IF(No.5＿契約者【データ】!R483="郵送","",TEXT(No.5＿契約者【データ】!R483,"yyyy/mm/dd")))&amp;"'"</f>
        <v>''</v>
      </c>
      <c r="H487" s="75" t="str">
        <f>"'"&amp;IF(No.5＿契約者【データ】!S483="","",TEXT(No.5＿契約者【データ】!S483,"hh:mm"))&amp;"'"</f>
        <v>''</v>
      </c>
      <c r="I487" s="82" t="s">
        <v>494</v>
      </c>
      <c r="J487" s="82" t="s">
        <v>494</v>
      </c>
      <c r="K487" s="82" t="s">
        <v>494</v>
      </c>
      <c r="L487" s="82" t="s">
        <v>494</v>
      </c>
      <c r="M487" s="82" t="s">
        <v>494</v>
      </c>
      <c r="N487" s="82" t="s">
        <v>494</v>
      </c>
      <c r="O487" s="82" t="s">
        <v>494</v>
      </c>
      <c r="P487" s="82" t="s">
        <v>494</v>
      </c>
      <c r="Q487" s="82" t="s">
        <v>494</v>
      </c>
      <c r="R487" s="75" t="s">
        <v>497</v>
      </c>
      <c r="S487" s="42" t="s">
        <v>448</v>
      </c>
      <c r="T487" s="75" t="s">
        <v>497</v>
      </c>
      <c r="U487" s="74" t="s">
        <v>497</v>
      </c>
      <c r="V487" s="49" t="str">
        <f t="shared" si="37"/>
        <v>'COMMON'</v>
      </c>
      <c r="W487" s="69" t="s">
        <v>449</v>
      </c>
      <c r="X487" s="49" t="str">
        <f t="shared" si="38"/>
        <v>'COMMON'</v>
      </c>
      <c r="Y487" s="49" t="str">
        <f t="shared" si="38"/>
        <v>'COMMON'</v>
      </c>
      <c r="Z487" s="69" t="s">
        <v>449</v>
      </c>
      <c r="AA487" s="49" t="str">
        <f t="shared" si="39"/>
        <v>'COMMON'</v>
      </c>
      <c r="AB487" s="67"/>
      <c r="AD487" s="70" t="str">
        <f t="shared" si="40"/>
        <v/>
      </c>
      <c r="AE487" s="67"/>
      <c r="AF487" s="67"/>
      <c r="AG487" s="67"/>
    </row>
    <row r="488" spans="1:33" ht="18" customHeight="1">
      <c r="A488" s="67"/>
      <c r="B488" s="49">
        <f t="shared" si="36"/>
        <v>482</v>
      </c>
      <c r="C488" s="73" t="str">
        <f>"'"&amp;プロジェクトデータ!$C$4&amp;"'"</f>
        <v>'80001'</v>
      </c>
      <c r="D488" s="80" t="s">
        <v>491</v>
      </c>
      <c r="E488" s="42" t="str">
        <f>"'"&amp;No.5＿契約者【データ】!E484&amp;"'"</f>
        <v>''</v>
      </c>
      <c r="F488" s="81" t="str">
        <f>"'"&amp;IF(No.5＿契約者【データ】!R484="郵送","郵送",IF(No.5＿契約者【データ】!R484="","","出席"))&amp;"'"</f>
        <v>''</v>
      </c>
      <c r="G488" s="75" t="str">
        <f>"'"&amp;IF(No.5＿契約者【データ】!R484="","",IF(No.5＿契約者【データ】!R484="郵送","",TEXT(No.5＿契約者【データ】!R484,"yyyy/mm/dd")))&amp;"'"</f>
        <v>''</v>
      </c>
      <c r="H488" s="75" t="str">
        <f>"'"&amp;IF(No.5＿契約者【データ】!S484="","",TEXT(No.5＿契約者【データ】!S484,"hh:mm"))&amp;"'"</f>
        <v>''</v>
      </c>
      <c r="I488" s="82" t="s">
        <v>494</v>
      </c>
      <c r="J488" s="82" t="s">
        <v>494</v>
      </c>
      <c r="K488" s="82" t="s">
        <v>494</v>
      </c>
      <c r="L488" s="82" t="s">
        <v>494</v>
      </c>
      <c r="M488" s="82" t="s">
        <v>494</v>
      </c>
      <c r="N488" s="82" t="s">
        <v>494</v>
      </c>
      <c r="O488" s="82" t="s">
        <v>494</v>
      </c>
      <c r="P488" s="82" t="s">
        <v>494</v>
      </c>
      <c r="Q488" s="82" t="s">
        <v>494</v>
      </c>
      <c r="R488" s="75" t="s">
        <v>497</v>
      </c>
      <c r="S488" s="42" t="s">
        <v>448</v>
      </c>
      <c r="T488" s="75" t="s">
        <v>497</v>
      </c>
      <c r="U488" s="74" t="s">
        <v>497</v>
      </c>
      <c r="V488" s="49" t="str">
        <f t="shared" si="37"/>
        <v>'COMMON'</v>
      </c>
      <c r="W488" s="69" t="s">
        <v>449</v>
      </c>
      <c r="X488" s="49" t="str">
        <f t="shared" si="38"/>
        <v>'COMMON'</v>
      </c>
      <c r="Y488" s="49" t="str">
        <f t="shared" si="38"/>
        <v>'COMMON'</v>
      </c>
      <c r="Z488" s="69" t="s">
        <v>449</v>
      </c>
      <c r="AA488" s="49" t="str">
        <f t="shared" si="39"/>
        <v>'COMMON'</v>
      </c>
      <c r="AB488" s="67"/>
      <c r="AD488" s="70" t="str">
        <f t="shared" si="40"/>
        <v/>
      </c>
      <c r="AE488" s="67"/>
      <c r="AF488" s="67"/>
      <c r="AG488" s="67"/>
    </row>
    <row r="489" spans="1:33" ht="18" customHeight="1">
      <c r="A489" s="67"/>
      <c r="B489" s="49">
        <f t="shared" si="36"/>
        <v>483</v>
      </c>
      <c r="C489" s="73" t="str">
        <f>"'"&amp;プロジェクトデータ!$C$4&amp;"'"</f>
        <v>'80001'</v>
      </c>
      <c r="D489" s="80" t="s">
        <v>491</v>
      </c>
      <c r="E489" s="42" t="str">
        <f>"'"&amp;No.5＿契約者【データ】!E485&amp;"'"</f>
        <v>''</v>
      </c>
      <c r="F489" s="81" t="str">
        <f>"'"&amp;IF(No.5＿契約者【データ】!R485="郵送","郵送",IF(No.5＿契約者【データ】!R485="","","出席"))&amp;"'"</f>
        <v>''</v>
      </c>
      <c r="G489" s="75" t="str">
        <f>"'"&amp;IF(No.5＿契約者【データ】!R485="","",IF(No.5＿契約者【データ】!R485="郵送","",TEXT(No.5＿契約者【データ】!R485,"yyyy/mm/dd")))&amp;"'"</f>
        <v>''</v>
      </c>
      <c r="H489" s="75" t="str">
        <f>"'"&amp;IF(No.5＿契約者【データ】!S485="","",TEXT(No.5＿契約者【データ】!S485,"hh:mm"))&amp;"'"</f>
        <v>''</v>
      </c>
      <c r="I489" s="82" t="s">
        <v>494</v>
      </c>
      <c r="J489" s="82" t="s">
        <v>494</v>
      </c>
      <c r="K489" s="82" t="s">
        <v>494</v>
      </c>
      <c r="L489" s="82" t="s">
        <v>494</v>
      </c>
      <c r="M489" s="82" t="s">
        <v>494</v>
      </c>
      <c r="N489" s="82" t="s">
        <v>494</v>
      </c>
      <c r="O489" s="82" t="s">
        <v>494</v>
      </c>
      <c r="P489" s="82" t="s">
        <v>494</v>
      </c>
      <c r="Q489" s="82" t="s">
        <v>494</v>
      </c>
      <c r="R489" s="75" t="s">
        <v>497</v>
      </c>
      <c r="S489" s="42" t="s">
        <v>448</v>
      </c>
      <c r="T489" s="75" t="s">
        <v>497</v>
      </c>
      <c r="U489" s="74" t="s">
        <v>497</v>
      </c>
      <c r="V489" s="49" t="str">
        <f t="shared" si="37"/>
        <v>'COMMON'</v>
      </c>
      <c r="W489" s="69" t="s">
        <v>449</v>
      </c>
      <c r="X489" s="49" t="str">
        <f t="shared" si="38"/>
        <v>'COMMON'</v>
      </c>
      <c r="Y489" s="49" t="str">
        <f t="shared" si="38"/>
        <v>'COMMON'</v>
      </c>
      <c r="Z489" s="69" t="s">
        <v>449</v>
      </c>
      <c r="AA489" s="49" t="str">
        <f t="shared" si="39"/>
        <v>'COMMON'</v>
      </c>
      <c r="AB489" s="67"/>
      <c r="AD489" s="70" t="str">
        <f t="shared" si="40"/>
        <v/>
      </c>
      <c r="AE489" s="67"/>
      <c r="AF489" s="67"/>
      <c r="AG489" s="67"/>
    </row>
    <row r="490" spans="1:33" ht="18" customHeight="1">
      <c r="A490" s="67"/>
      <c r="B490" s="49">
        <f t="shared" si="36"/>
        <v>484</v>
      </c>
      <c r="C490" s="73" t="str">
        <f>"'"&amp;プロジェクトデータ!$C$4&amp;"'"</f>
        <v>'80001'</v>
      </c>
      <c r="D490" s="80" t="s">
        <v>491</v>
      </c>
      <c r="E490" s="42" t="str">
        <f>"'"&amp;No.5＿契約者【データ】!E486&amp;"'"</f>
        <v>''</v>
      </c>
      <c r="F490" s="81" t="str">
        <f>"'"&amp;IF(No.5＿契約者【データ】!R486="郵送","郵送",IF(No.5＿契約者【データ】!R486="","","出席"))&amp;"'"</f>
        <v>''</v>
      </c>
      <c r="G490" s="75" t="str">
        <f>"'"&amp;IF(No.5＿契約者【データ】!R486="","",IF(No.5＿契約者【データ】!R486="郵送","",TEXT(No.5＿契約者【データ】!R486,"yyyy/mm/dd")))&amp;"'"</f>
        <v>''</v>
      </c>
      <c r="H490" s="75" t="str">
        <f>"'"&amp;IF(No.5＿契約者【データ】!S486="","",TEXT(No.5＿契約者【データ】!S486,"hh:mm"))&amp;"'"</f>
        <v>''</v>
      </c>
      <c r="I490" s="82" t="s">
        <v>494</v>
      </c>
      <c r="J490" s="82" t="s">
        <v>494</v>
      </c>
      <c r="K490" s="82" t="s">
        <v>494</v>
      </c>
      <c r="L490" s="82" t="s">
        <v>494</v>
      </c>
      <c r="M490" s="82" t="s">
        <v>494</v>
      </c>
      <c r="N490" s="82" t="s">
        <v>494</v>
      </c>
      <c r="O490" s="82" t="s">
        <v>494</v>
      </c>
      <c r="P490" s="82" t="s">
        <v>494</v>
      </c>
      <c r="Q490" s="82" t="s">
        <v>494</v>
      </c>
      <c r="R490" s="75" t="s">
        <v>497</v>
      </c>
      <c r="S490" s="42" t="s">
        <v>448</v>
      </c>
      <c r="T490" s="75" t="s">
        <v>497</v>
      </c>
      <c r="U490" s="74" t="s">
        <v>497</v>
      </c>
      <c r="V490" s="49" t="str">
        <f t="shared" si="37"/>
        <v>'COMMON'</v>
      </c>
      <c r="W490" s="69" t="s">
        <v>449</v>
      </c>
      <c r="X490" s="49" t="str">
        <f t="shared" si="38"/>
        <v>'COMMON'</v>
      </c>
      <c r="Y490" s="49" t="str">
        <f t="shared" si="38"/>
        <v>'COMMON'</v>
      </c>
      <c r="Z490" s="69" t="s">
        <v>449</v>
      </c>
      <c r="AA490" s="49" t="str">
        <f t="shared" si="39"/>
        <v>'COMMON'</v>
      </c>
      <c r="AB490" s="67"/>
      <c r="AD490" s="70" t="str">
        <f t="shared" si="40"/>
        <v/>
      </c>
      <c r="AE490" s="67"/>
      <c r="AF490" s="67"/>
      <c r="AG490" s="67"/>
    </row>
    <row r="491" spans="1:33" ht="18" customHeight="1">
      <c r="A491" s="67"/>
      <c r="B491" s="49">
        <f t="shared" si="36"/>
        <v>485</v>
      </c>
      <c r="C491" s="73" t="str">
        <f>"'"&amp;プロジェクトデータ!$C$4&amp;"'"</f>
        <v>'80001'</v>
      </c>
      <c r="D491" s="80" t="s">
        <v>491</v>
      </c>
      <c r="E491" s="42" t="str">
        <f>"'"&amp;No.5＿契約者【データ】!E487&amp;"'"</f>
        <v>''</v>
      </c>
      <c r="F491" s="81" t="str">
        <f>"'"&amp;IF(No.5＿契約者【データ】!R487="郵送","郵送",IF(No.5＿契約者【データ】!R487="","","出席"))&amp;"'"</f>
        <v>''</v>
      </c>
      <c r="G491" s="75" t="str">
        <f>"'"&amp;IF(No.5＿契約者【データ】!R487="","",IF(No.5＿契約者【データ】!R487="郵送","",TEXT(No.5＿契約者【データ】!R487,"yyyy/mm/dd")))&amp;"'"</f>
        <v>''</v>
      </c>
      <c r="H491" s="75" t="str">
        <f>"'"&amp;IF(No.5＿契約者【データ】!S487="","",TEXT(No.5＿契約者【データ】!S487,"hh:mm"))&amp;"'"</f>
        <v>''</v>
      </c>
      <c r="I491" s="82" t="s">
        <v>494</v>
      </c>
      <c r="J491" s="82" t="s">
        <v>494</v>
      </c>
      <c r="K491" s="82" t="s">
        <v>494</v>
      </c>
      <c r="L491" s="82" t="s">
        <v>494</v>
      </c>
      <c r="M491" s="82" t="s">
        <v>494</v>
      </c>
      <c r="N491" s="82" t="s">
        <v>494</v>
      </c>
      <c r="O491" s="82" t="s">
        <v>494</v>
      </c>
      <c r="P491" s="82" t="s">
        <v>494</v>
      </c>
      <c r="Q491" s="82" t="s">
        <v>494</v>
      </c>
      <c r="R491" s="75" t="s">
        <v>497</v>
      </c>
      <c r="S491" s="42" t="s">
        <v>448</v>
      </c>
      <c r="T491" s="75" t="s">
        <v>497</v>
      </c>
      <c r="U491" s="74" t="s">
        <v>497</v>
      </c>
      <c r="V491" s="49" t="str">
        <f t="shared" si="37"/>
        <v>'COMMON'</v>
      </c>
      <c r="W491" s="69" t="s">
        <v>449</v>
      </c>
      <c r="X491" s="49" t="str">
        <f t="shared" si="38"/>
        <v>'COMMON'</v>
      </c>
      <c r="Y491" s="49" t="str">
        <f t="shared" si="38"/>
        <v>'COMMON'</v>
      </c>
      <c r="Z491" s="69" t="s">
        <v>449</v>
      </c>
      <c r="AA491" s="49" t="str">
        <f t="shared" si="39"/>
        <v>'COMMON'</v>
      </c>
      <c r="AB491" s="67"/>
      <c r="AD491" s="70" t="str">
        <f t="shared" si="40"/>
        <v/>
      </c>
      <c r="AE491" s="67"/>
      <c r="AF491" s="67"/>
      <c r="AG491" s="67"/>
    </row>
    <row r="492" spans="1:33" ht="18" customHeight="1">
      <c r="A492" s="67"/>
      <c r="B492" s="49">
        <f t="shared" si="36"/>
        <v>486</v>
      </c>
      <c r="C492" s="73" t="str">
        <f>"'"&amp;プロジェクトデータ!$C$4&amp;"'"</f>
        <v>'80001'</v>
      </c>
      <c r="D492" s="80" t="s">
        <v>491</v>
      </c>
      <c r="E492" s="42" t="str">
        <f>"'"&amp;No.5＿契約者【データ】!E488&amp;"'"</f>
        <v>''</v>
      </c>
      <c r="F492" s="81" t="str">
        <f>"'"&amp;IF(No.5＿契約者【データ】!R488="郵送","郵送",IF(No.5＿契約者【データ】!R488="","","出席"))&amp;"'"</f>
        <v>''</v>
      </c>
      <c r="G492" s="75" t="str">
        <f>"'"&amp;IF(No.5＿契約者【データ】!R488="","",IF(No.5＿契約者【データ】!R488="郵送","",TEXT(No.5＿契約者【データ】!R488,"yyyy/mm/dd")))&amp;"'"</f>
        <v>''</v>
      </c>
      <c r="H492" s="75" t="str">
        <f>"'"&amp;IF(No.5＿契約者【データ】!S488="","",TEXT(No.5＿契約者【データ】!S488,"hh:mm"))&amp;"'"</f>
        <v>''</v>
      </c>
      <c r="I492" s="82" t="s">
        <v>494</v>
      </c>
      <c r="J492" s="82" t="s">
        <v>494</v>
      </c>
      <c r="K492" s="82" t="s">
        <v>494</v>
      </c>
      <c r="L492" s="82" t="s">
        <v>494</v>
      </c>
      <c r="M492" s="82" t="s">
        <v>494</v>
      </c>
      <c r="N492" s="82" t="s">
        <v>494</v>
      </c>
      <c r="O492" s="82" t="s">
        <v>494</v>
      </c>
      <c r="P492" s="82" t="s">
        <v>494</v>
      </c>
      <c r="Q492" s="82" t="s">
        <v>494</v>
      </c>
      <c r="R492" s="75" t="s">
        <v>497</v>
      </c>
      <c r="S492" s="42" t="s">
        <v>448</v>
      </c>
      <c r="T492" s="75" t="s">
        <v>497</v>
      </c>
      <c r="U492" s="74" t="s">
        <v>497</v>
      </c>
      <c r="V492" s="49" t="str">
        <f t="shared" si="37"/>
        <v>'COMMON'</v>
      </c>
      <c r="W492" s="69" t="s">
        <v>449</v>
      </c>
      <c r="X492" s="49" t="str">
        <f t="shared" si="38"/>
        <v>'COMMON'</v>
      </c>
      <c r="Y492" s="49" t="str">
        <f t="shared" si="38"/>
        <v>'COMMON'</v>
      </c>
      <c r="Z492" s="69" t="s">
        <v>449</v>
      </c>
      <c r="AA492" s="49" t="str">
        <f t="shared" si="39"/>
        <v>'COMMON'</v>
      </c>
      <c r="AB492" s="67"/>
      <c r="AD492" s="70" t="str">
        <f t="shared" si="40"/>
        <v/>
      </c>
      <c r="AE492" s="67"/>
      <c r="AF492" s="67"/>
      <c r="AG492" s="67"/>
    </row>
    <row r="493" spans="1:33" ht="18" customHeight="1">
      <c r="A493" s="67"/>
      <c r="B493" s="49">
        <f t="shared" si="36"/>
        <v>487</v>
      </c>
      <c r="C493" s="73" t="str">
        <f>"'"&amp;プロジェクトデータ!$C$4&amp;"'"</f>
        <v>'80001'</v>
      </c>
      <c r="D493" s="80" t="s">
        <v>491</v>
      </c>
      <c r="E493" s="42" t="str">
        <f>"'"&amp;No.5＿契約者【データ】!E489&amp;"'"</f>
        <v>''</v>
      </c>
      <c r="F493" s="81" t="str">
        <f>"'"&amp;IF(No.5＿契約者【データ】!R489="郵送","郵送",IF(No.5＿契約者【データ】!R489="","","出席"))&amp;"'"</f>
        <v>''</v>
      </c>
      <c r="G493" s="75" t="str">
        <f>"'"&amp;IF(No.5＿契約者【データ】!R489="","",IF(No.5＿契約者【データ】!R489="郵送","",TEXT(No.5＿契約者【データ】!R489,"yyyy/mm/dd")))&amp;"'"</f>
        <v>''</v>
      </c>
      <c r="H493" s="75" t="str">
        <f>"'"&amp;IF(No.5＿契約者【データ】!S489="","",TEXT(No.5＿契約者【データ】!S489,"hh:mm"))&amp;"'"</f>
        <v>''</v>
      </c>
      <c r="I493" s="82" t="s">
        <v>494</v>
      </c>
      <c r="J493" s="82" t="s">
        <v>494</v>
      </c>
      <c r="K493" s="82" t="s">
        <v>494</v>
      </c>
      <c r="L493" s="82" t="s">
        <v>494</v>
      </c>
      <c r="M493" s="82" t="s">
        <v>494</v>
      </c>
      <c r="N493" s="82" t="s">
        <v>494</v>
      </c>
      <c r="O493" s="82" t="s">
        <v>494</v>
      </c>
      <c r="P493" s="82" t="s">
        <v>494</v>
      </c>
      <c r="Q493" s="82" t="s">
        <v>494</v>
      </c>
      <c r="R493" s="75" t="s">
        <v>497</v>
      </c>
      <c r="S493" s="42" t="s">
        <v>448</v>
      </c>
      <c r="T493" s="75" t="s">
        <v>497</v>
      </c>
      <c r="U493" s="74" t="s">
        <v>497</v>
      </c>
      <c r="V493" s="49" t="str">
        <f t="shared" si="37"/>
        <v>'COMMON'</v>
      </c>
      <c r="W493" s="69" t="s">
        <v>449</v>
      </c>
      <c r="X493" s="49" t="str">
        <f t="shared" si="38"/>
        <v>'COMMON'</v>
      </c>
      <c r="Y493" s="49" t="str">
        <f t="shared" si="38"/>
        <v>'COMMON'</v>
      </c>
      <c r="Z493" s="69" t="s">
        <v>449</v>
      </c>
      <c r="AA493" s="49" t="str">
        <f t="shared" si="39"/>
        <v>'COMMON'</v>
      </c>
      <c r="AB493" s="67"/>
      <c r="AD493" s="70" t="str">
        <f t="shared" si="40"/>
        <v/>
      </c>
      <c r="AE493" s="67"/>
      <c r="AF493" s="67"/>
      <c r="AG493" s="67"/>
    </row>
    <row r="494" spans="1:33" ht="18" customHeight="1">
      <c r="A494" s="67"/>
      <c r="B494" s="49">
        <f t="shared" si="36"/>
        <v>488</v>
      </c>
      <c r="C494" s="73" t="str">
        <f>"'"&amp;プロジェクトデータ!$C$4&amp;"'"</f>
        <v>'80001'</v>
      </c>
      <c r="D494" s="80" t="s">
        <v>491</v>
      </c>
      <c r="E494" s="42" t="str">
        <f>"'"&amp;No.5＿契約者【データ】!E490&amp;"'"</f>
        <v>''</v>
      </c>
      <c r="F494" s="81" t="str">
        <f>"'"&amp;IF(No.5＿契約者【データ】!R490="郵送","郵送",IF(No.5＿契約者【データ】!R490="","","出席"))&amp;"'"</f>
        <v>''</v>
      </c>
      <c r="G494" s="75" t="str">
        <f>"'"&amp;IF(No.5＿契約者【データ】!R490="","",IF(No.5＿契約者【データ】!R490="郵送","",TEXT(No.5＿契約者【データ】!R490,"yyyy/mm/dd")))&amp;"'"</f>
        <v>''</v>
      </c>
      <c r="H494" s="75" t="str">
        <f>"'"&amp;IF(No.5＿契約者【データ】!S490="","",TEXT(No.5＿契約者【データ】!S490,"hh:mm"))&amp;"'"</f>
        <v>''</v>
      </c>
      <c r="I494" s="82" t="s">
        <v>494</v>
      </c>
      <c r="J494" s="82" t="s">
        <v>494</v>
      </c>
      <c r="K494" s="82" t="s">
        <v>494</v>
      </c>
      <c r="L494" s="82" t="s">
        <v>494</v>
      </c>
      <c r="M494" s="82" t="s">
        <v>494</v>
      </c>
      <c r="N494" s="82" t="s">
        <v>494</v>
      </c>
      <c r="O494" s="82" t="s">
        <v>494</v>
      </c>
      <c r="P494" s="82" t="s">
        <v>494</v>
      </c>
      <c r="Q494" s="82" t="s">
        <v>494</v>
      </c>
      <c r="R494" s="75" t="s">
        <v>497</v>
      </c>
      <c r="S494" s="42" t="s">
        <v>448</v>
      </c>
      <c r="T494" s="75" t="s">
        <v>497</v>
      </c>
      <c r="U494" s="74" t="s">
        <v>497</v>
      </c>
      <c r="V494" s="49" t="str">
        <f t="shared" si="37"/>
        <v>'COMMON'</v>
      </c>
      <c r="W494" s="69" t="s">
        <v>449</v>
      </c>
      <c r="X494" s="49" t="str">
        <f t="shared" si="38"/>
        <v>'COMMON'</v>
      </c>
      <c r="Y494" s="49" t="str">
        <f t="shared" si="38"/>
        <v>'COMMON'</v>
      </c>
      <c r="Z494" s="69" t="s">
        <v>449</v>
      </c>
      <c r="AA494" s="49" t="str">
        <f t="shared" si="39"/>
        <v>'COMMON'</v>
      </c>
      <c r="AB494" s="67"/>
      <c r="AD494" s="70" t="str">
        <f t="shared" si="40"/>
        <v/>
      </c>
      <c r="AE494" s="67"/>
      <c r="AF494" s="67"/>
      <c r="AG494" s="67"/>
    </row>
    <row r="495" spans="1:33" ht="18" customHeight="1">
      <c r="A495" s="67"/>
      <c r="B495" s="49">
        <f t="shared" si="36"/>
        <v>489</v>
      </c>
      <c r="C495" s="73" t="str">
        <f>"'"&amp;プロジェクトデータ!$C$4&amp;"'"</f>
        <v>'80001'</v>
      </c>
      <c r="D495" s="80" t="s">
        <v>491</v>
      </c>
      <c r="E495" s="42" t="str">
        <f>"'"&amp;No.5＿契約者【データ】!E491&amp;"'"</f>
        <v>''</v>
      </c>
      <c r="F495" s="81" t="str">
        <f>"'"&amp;IF(No.5＿契約者【データ】!R491="郵送","郵送",IF(No.5＿契約者【データ】!R491="","","出席"))&amp;"'"</f>
        <v>''</v>
      </c>
      <c r="G495" s="75" t="str">
        <f>"'"&amp;IF(No.5＿契約者【データ】!R491="","",IF(No.5＿契約者【データ】!R491="郵送","",TEXT(No.5＿契約者【データ】!R491,"yyyy/mm/dd")))&amp;"'"</f>
        <v>''</v>
      </c>
      <c r="H495" s="75" t="str">
        <f>"'"&amp;IF(No.5＿契約者【データ】!S491="","",TEXT(No.5＿契約者【データ】!S491,"hh:mm"))&amp;"'"</f>
        <v>''</v>
      </c>
      <c r="I495" s="82" t="s">
        <v>494</v>
      </c>
      <c r="J495" s="82" t="s">
        <v>494</v>
      </c>
      <c r="K495" s="82" t="s">
        <v>494</v>
      </c>
      <c r="L495" s="82" t="s">
        <v>494</v>
      </c>
      <c r="M495" s="82" t="s">
        <v>494</v>
      </c>
      <c r="N495" s="82" t="s">
        <v>494</v>
      </c>
      <c r="O495" s="82" t="s">
        <v>494</v>
      </c>
      <c r="P495" s="82" t="s">
        <v>494</v>
      </c>
      <c r="Q495" s="82" t="s">
        <v>494</v>
      </c>
      <c r="R495" s="75" t="s">
        <v>497</v>
      </c>
      <c r="S495" s="42" t="s">
        <v>448</v>
      </c>
      <c r="T495" s="75" t="s">
        <v>497</v>
      </c>
      <c r="U495" s="74" t="s">
        <v>497</v>
      </c>
      <c r="V495" s="49" t="str">
        <f t="shared" si="37"/>
        <v>'COMMON'</v>
      </c>
      <c r="W495" s="69" t="s">
        <v>449</v>
      </c>
      <c r="X495" s="49" t="str">
        <f t="shared" si="38"/>
        <v>'COMMON'</v>
      </c>
      <c r="Y495" s="49" t="str">
        <f t="shared" si="38"/>
        <v>'COMMON'</v>
      </c>
      <c r="Z495" s="69" t="s">
        <v>449</v>
      </c>
      <c r="AA495" s="49" t="str">
        <f t="shared" si="39"/>
        <v>'COMMON'</v>
      </c>
      <c r="AB495" s="67"/>
      <c r="AD495" s="70" t="str">
        <f t="shared" si="40"/>
        <v/>
      </c>
      <c r="AE495" s="67"/>
      <c r="AF495" s="67"/>
      <c r="AG495" s="67"/>
    </row>
    <row r="496" spans="1:33" ht="18" customHeight="1">
      <c r="A496" s="67"/>
      <c r="B496" s="49">
        <f t="shared" si="36"/>
        <v>490</v>
      </c>
      <c r="C496" s="73" t="str">
        <f>"'"&amp;プロジェクトデータ!$C$4&amp;"'"</f>
        <v>'80001'</v>
      </c>
      <c r="D496" s="80" t="s">
        <v>491</v>
      </c>
      <c r="E496" s="42" t="str">
        <f>"'"&amp;No.5＿契約者【データ】!E492&amp;"'"</f>
        <v>''</v>
      </c>
      <c r="F496" s="81" t="str">
        <f>"'"&amp;IF(No.5＿契約者【データ】!R492="郵送","郵送",IF(No.5＿契約者【データ】!R492="","","出席"))&amp;"'"</f>
        <v>''</v>
      </c>
      <c r="G496" s="75" t="str">
        <f>"'"&amp;IF(No.5＿契約者【データ】!R492="","",IF(No.5＿契約者【データ】!R492="郵送","",TEXT(No.5＿契約者【データ】!R492,"yyyy/mm/dd")))&amp;"'"</f>
        <v>''</v>
      </c>
      <c r="H496" s="75" t="str">
        <f>"'"&amp;IF(No.5＿契約者【データ】!S492="","",TEXT(No.5＿契約者【データ】!S492,"hh:mm"))&amp;"'"</f>
        <v>''</v>
      </c>
      <c r="I496" s="82" t="s">
        <v>494</v>
      </c>
      <c r="J496" s="82" t="s">
        <v>494</v>
      </c>
      <c r="K496" s="82" t="s">
        <v>494</v>
      </c>
      <c r="L496" s="82" t="s">
        <v>494</v>
      </c>
      <c r="M496" s="82" t="s">
        <v>494</v>
      </c>
      <c r="N496" s="82" t="s">
        <v>494</v>
      </c>
      <c r="O496" s="82" t="s">
        <v>494</v>
      </c>
      <c r="P496" s="82" t="s">
        <v>494</v>
      </c>
      <c r="Q496" s="82" t="s">
        <v>494</v>
      </c>
      <c r="R496" s="75" t="s">
        <v>497</v>
      </c>
      <c r="S496" s="42" t="s">
        <v>448</v>
      </c>
      <c r="T496" s="75" t="s">
        <v>497</v>
      </c>
      <c r="U496" s="74" t="s">
        <v>497</v>
      </c>
      <c r="V496" s="49" t="str">
        <f t="shared" si="37"/>
        <v>'COMMON'</v>
      </c>
      <c r="W496" s="69" t="s">
        <v>449</v>
      </c>
      <c r="X496" s="49" t="str">
        <f t="shared" si="38"/>
        <v>'COMMON'</v>
      </c>
      <c r="Y496" s="49" t="str">
        <f t="shared" si="38"/>
        <v>'COMMON'</v>
      </c>
      <c r="Z496" s="69" t="s">
        <v>449</v>
      </c>
      <c r="AA496" s="49" t="str">
        <f t="shared" si="39"/>
        <v>'COMMON'</v>
      </c>
      <c r="AB496" s="67"/>
      <c r="AD496" s="70" t="str">
        <f t="shared" si="40"/>
        <v/>
      </c>
      <c r="AE496" s="67"/>
      <c r="AF496" s="67"/>
      <c r="AG496" s="67"/>
    </row>
    <row r="497" spans="1:33" ht="18" customHeight="1">
      <c r="A497" s="67"/>
      <c r="B497" s="49">
        <f t="shared" si="36"/>
        <v>491</v>
      </c>
      <c r="C497" s="73" t="str">
        <f>"'"&amp;プロジェクトデータ!$C$4&amp;"'"</f>
        <v>'80001'</v>
      </c>
      <c r="D497" s="80" t="s">
        <v>491</v>
      </c>
      <c r="E497" s="42" t="str">
        <f>"'"&amp;No.5＿契約者【データ】!E493&amp;"'"</f>
        <v>''</v>
      </c>
      <c r="F497" s="81" t="str">
        <f>"'"&amp;IF(No.5＿契約者【データ】!R493="郵送","郵送",IF(No.5＿契約者【データ】!R493="","","出席"))&amp;"'"</f>
        <v>''</v>
      </c>
      <c r="G497" s="75" t="str">
        <f>"'"&amp;IF(No.5＿契約者【データ】!R493="","",IF(No.5＿契約者【データ】!R493="郵送","",TEXT(No.5＿契約者【データ】!R493,"yyyy/mm/dd")))&amp;"'"</f>
        <v>''</v>
      </c>
      <c r="H497" s="75" t="str">
        <f>"'"&amp;IF(No.5＿契約者【データ】!S493="","",TEXT(No.5＿契約者【データ】!S493,"hh:mm"))&amp;"'"</f>
        <v>''</v>
      </c>
      <c r="I497" s="82" t="s">
        <v>494</v>
      </c>
      <c r="J497" s="82" t="s">
        <v>494</v>
      </c>
      <c r="K497" s="82" t="s">
        <v>494</v>
      </c>
      <c r="L497" s="82" t="s">
        <v>494</v>
      </c>
      <c r="M497" s="82" t="s">
        <v>494</v>
      </c>
      <c r="N497" s="82" t="s">
        <v>494</v>
      </c>
      <c r="O497" s="82" t="s">
        <v>494</v>
      </c>
      <c r="P497" s="82" t="s">
        <v>494</v>
      </c>
      <c r="Q497" s="82" t="s">
        <v>494</v>
      </c>
      <c r="R497" s="75" t="s">
        <v>497</v>
      </c>
      <c r="S497" s="42" t="s">
        <v>448</v>
      </c>
      <c r="T497" s="75" t="s">
        <v>497</v>
      </c>
      <c r="U497" s="74" t="s">
        <v>497</v>
      </c>
      <c r="V497" s="49" t="str">
        <f t="shared" si="37"/>
        <v>'COMMON'</v>
      </c>
      <c r="W497" s="69" t="s">
        <v>449</v>
      </c>
      <c r="X497" s="49" t="str">
        <f t="shared" si="38"/>
        <v>'COMMON'</v>
      </c>
      <c r="Y497" s="49" t="str">
        <f t="shared" si="38"/>
        <v>'COMMON'</v>
      </c>
      <c r="Z497" s="69" t="s">
        <v>449</v>
      </c>
      <c r="AA497" s="49" t="str">
        <f t="shared" si="39"/>
        <v>'COMMON'</v>
      </c>
      <c r="AB497" s="67"/>
      <c r="AD497" s="70" t="str">
        <f t="shared" si="40"/>
        <v/>
      </c>
      <c r="AE497" s="67"/>
      <c r="AF497" s="67"/>
      <c r="AG497" s="67"/>
    </row>
    <row r="498" spans="1:33" ht="18" customHeight="1">
      <c r="A498" s="67"/>
      <c r="B498" s="49">
        <f t="shared" si="36"/>
        <v>492</v>
      </c>
      <c r="C498" s="73" t="str">
        <f>"'"&amp;プロジェクトデータ!$C$4&amp;"'"</f>
        <v>'80001'</v>
      </c>
      <c r="D498" s="80" t="s">
        <v>491</v>
      </c>
      <c r="E498" s="42" t="str">
        <f>"'"&amp;No.5＿契約者【データ】!E494&amp;"'"</f>
        <v>''</v>
      </c>
      <c r="F498" s="81" t="str">
        <f>"'"&amp;IF(No.5＿契約者【データ】!R494="郵送","郵送",IF(No.5＿契約者【データ】!R494="","","出席"))&amp;"'"</f>
        <v>''</v>
      </c>
      <c r="G498" s="75" t="str">
        <f>"'"&amp;IF(No.5＿契約者【データ】!R494="","",IF(No.5＿契約者【データ】!R494="郵送","",TEXT(No.5＿契約者【データ】!R494,"yyyy/mm/dd")))&amp;"'"</f>
        <v>''</v>
      </c>
      <c r="H498" s="75" t="str">
        <f>"'"&amp;IF(No.5＿契約者【データ】!S494="","",TEXT(No.5＿契約者【データ】!S494,"hh:mm"))&amp;"'"</f>
        <v>''</v>
      </c>
      <c r="I498" s="82" t="s">
        <v>494</v>
      </c>
      <c r="J498" s="82" t="s">
        <v>494</v>
      </c>
      <c r="K498" s="82" t="s">
        <v>494</v>
      </c>
      <c r="L498" s="82" t="s">
        <v>494</v>
      </c>
      <c r="M498" s="82" t="s">
        <v>494</v>
      </c>
      <c r="N498" s="82" t="s">
        <v>494</v>
      </c>
      <c r="O498" s="82" t="s">
        <v>494</v>
      </c>
      <c r="P498" s="82" t="s">
        <v>494</v>
      </c>
      <c r="Q498" s="82" t="s">
        <v>494</v>
      </c>
      <c r="R498" s="75" t="s">
        <v>497</v>
      </c>
      <c r="S498" s="42" t="s">
        <v>448</v>
      </c>
      <c r="T498" s="75" t="s">
        <v>497</v>
      </c>
      <c r="U498" s="74" t="s">
        <v>497</v>
      </c>
      <c r="V498" s="49" t="str">
        <f t="shared" si="37"/>
        <v>'COMMON'</v>
      </c>
      <c r="W498" s="69" t="s">
        <v>449</v>
      </c>
      <c r="X498" s="49" t="str">
        <f t="shared" si="38"/>
        <v>'COMMON'</v>
      </c>
      <c r="Y498" s="49" t="str">
        <f t="shared" si="38"/>
        <v>'COMMON'</v>
      </c>
      <c r="Z498" s="69" t="s">
        <v>449</v>
      </c>
      <c r="AA498" s="49" t="str">
        <f t="shared" si="39"/>
        <v>'COMMON'</v>
      </c>
      <c r="AB498" s="67"/>
      <c r="AD498" s="70" t="str">
        <f t="shared" si="40"/>
        <v/>
      </c>
      <c r="AE498" s="67"/>
      <c r="AF498" s="67"/>
      <c r="AG498" s="67"/>
    </row>
    <row r="499" spans="1:33" ht="18" customHeight="1">
      <c r="A499" s="67"/>
      <c r="B499" s="49">
        <f t="shared" si="36"/>
        <v>493</v>
      </c>
      <c r="C499" s="73" t="str">
        <f>"'"&amp;プロジェクトデータ!$C$4&amp;"'"</f>
        <v>'80001'</v>
      </c>
      <c r="D499" s="80" t="s">
        <v>491</v>
      </c>
      <c r="E499" s="42" t="str">
        <f>"'"&amp;No.5＿契約者【データ】!E495&amp;"'"</f>
        <v>''</v>
      </c>
      <c r="F499" s="81" t="str">
        <f>"'"&amp;IF(No.5＿契約者【データ】!R495="郵送","郵送",IF(No.5＿契約者【データ】!R495="","","出席"))&amp;"'"</f>
        <v>''</v>
      </c>
      <c r="G499" s="75" t="str">
        <f>"'"&amp;IF(No.5＿契約者【データ】!R495="","",IF(No.5＿契約者【データ】!R495="郵送","",TEXT(No.5＿契約者【データ】!R495,"yyyy/mm/dd")))&amp;"'"</f>
        <v>''</v>
      </c>
      <c r="H499" s="75" t="str">
        <f>"'"&amp;IF(No.5＿契約者【データ】!S495="","",TEXT(No.5＿契約者【データ】!S495,"hh:mm"))&amp;"'"</f>
        <v>''</v>
      </c>
      <c r="I499" s="82" t="s">
        <v>494</v>
      </c>
      <c r="J499" s="82" t="s">
        <v>494</v>
      </c>
      <c r="K499" s="82" t="s">
        <v>494</v>
      </c>
      <c r="L499" s="82" t="s">
        <v>494</v>
      </c>
      <c r="M499" s="82" t="s">
        <v>494</v>
      </c>
      <c r="N499" s="82" t="s">
        <v>494</v>
      </c>
      <c r="O499" s="82" t="s">
        <v>494</v>
      </c>
      <c r="P499" s="82" t="s">
        <v>494</v>
      </c>
      <c r="Q499" s="82" t="s">
        <v>494</v>
      </c>
      <c r="R499" s="75" t="s">
        <v>497</v>
      </c>
      <c r="S499" s="42" t="s">
        <v>448</v>
      </c>
      <c r="T499" s="75" t="s">
        <v>497</v>
      </c>
      <c r="U499" s="74" t="s">
        <v>497</v>
      </c>
      <c r="V499" s="49" t="str">
        <f t="shared" si="37"/>
        <v>'COMMON'</v>
      </c>
      <c r="W499" s="69" t="s">
        <v>449</v>
      </c>
      <c r="X499" s="49" t="str">
        <f t="shared" si="38"/>
        <v>'COMMON'</v>
      </c>
      <c r="Y499" s="49" t="str">
        <f t="shared" si="38"/>
        <v>'COMMON'</v>
      </c>
      <c r="Z499" s="69" t="s">
        <v>449</v>
      </c>
      <c r="AA499" s="49" t="str">
        <f t="shared" si="39"/>
        <v>'COMMON'</v>
      </c>
      <c r="AB499" s="67"/>
      <c r="AD499" s="70" t="str">
        <f t="shared" si="40"/>
        <v/>
      </c>
      <c r="AE499" s="67"/>
      <c r="AF499" s="67"/>
      <c r="AG499" s="67"/>
    </row>
    <row r="500" spans="1:33" ht="18" customHeight="1">
      <c r="A500" s="67"/>
      <c r="B500" s="49">
        <f t="shared" si="36"/>
        <v>494</v>
      </c>
      <c r="C500" s="73" t="str">
        <f>"'"&amp;プロジェクトデータ!$C$4&amp;"'"</f>
        <v>'80001'</v>
      </c>
      <c r="D500" s="80" t="s">
        <v>491</v>
      </c>
      <c r="E500" s="42" t="str">
        <f>"'"&amp;No.5＿契約者【データ】!E496&amp;"'"</f>
        <v>''</v>
      </c>
      <c r="F500" s="81" t="str">
        <f>"'"&amp;IF(No.5＿契約者【データ】!R496="郵送","郵送",IF(No.5＿契約者【データ】!R496="","","出席"))&amp;"'"</f>
        <v>''</v>
      </c>
      <c r="G500" s="75" t="str">
        <f>"'"&amp;IF(No.5＿契約者【データ】!R496="","",IF(No.5＿契約者【データ】!R496="郵送","",TEXT(No.5＿契約者【データ】!R496,"yyyy/mm/dd")))&amp;"'"</f>
        <v>''</v>
      </c>
      <c r="H500" s="75" t="str">
        <f>"'"&amp;IF(No.5＿契約者【データ】!S496="","",TEXT(No.5＿契約者【データ】!S496,"hh:mm"))&amp;"'"</f>
        <v>''</v>
      </c>
      <c r="I500" s="82" t="s">
        <v>494</v>
      </c>
      <c r="J500" s="82" t="s">
        <v>494</v>
      </c>
      <c r="K500" s="82" t="s">
        <v>494</v>
      </c>
      <c r="L500" s="82" t="s">
        <v>494</v>
      </c>
      <c r="M500" s="82" t="s">
        <v>494</v>
      </c>
      <c r="N500" s="82" t="s">
        <v>494</v>
      </c>
      <c r="O500" s="82" t="s">
        <v>494</v>
      </c>
      <c r="P500" s="82" t="s">
        <v>494</v>
      </c>
      <c r="Q500" s="82" t="s">
        <v>494</v>
      </c>
      <c r="R500" s="75" t="s">
        <v>497</v>
      </c>
      <c r="S500" s="42" t="s">
        <v>448</v>
      </c>
      <c r="T500" s="75" t="s">
        <v>497</v>
      </c>
      <c r="U500" s="74" t="s">
        <v>497</v>
      </c>
      <c r="V500" s="49" t="str">
        <f t="shared" si="37"/>
        <v>'COMMON'</v>
      </c>
      <c r="W500" s="69" t="s">
        <v>449</v>
      </c>
      <c r="X500" s="49" t="str">
        <f t="shared" si="38"/>
        <v>'COMMON'</v>
      </c>
      <c r="Y500" s="49" t="str">
        <f t="shared" si="38"/>
        <v>'COMMON'</v>
      </c>
      <c r="Z500" s="69" t="s">
        <v>449</v>
      </c>
      <c r="AA500" s="49" t="str">
        <f t="shared" si="39"/>
        <v>'COMMON'</v>
      </c>
      <c r="AB500" s="67"/>
      <c r="AD500" s="70" t="str">
        <f t="shared" si="40"/>
        <v/>
      </c>
      <c r="AE500" s="67"/>
      <c r="AF500" s="67"/>
      <c r="AG500" s="67"/>
    </row>
    <row r="501" spans="1:33" ht="18" customHeight="1">
      <c r="A501" s="67"/>
      <c r="B501" s="49">
        <f t="shared" si="36"/>
        <v>495</v>
      </c>
      <c r="C501" s="73" t="str">
        <f>"'"&amp;プロジェクトデータ!$C$4&amp;"'"</f>
        <v>'80001'</v>
      </c>
      <c r="D501" s="80" t="s">
        <v>491</v>
      </c>
      <c r="E501" s="42" t="str">
        <f>"'"&amp;No.5＿契約者【データ】!E497&amp;"'"</f>
        <v>''</v>
      </c>
      <c r="F501" s="81" t="str">
        <f>"'"&amp;IF(No.5＿契約者【データ】!R497="郵送","郵送",IF(No.5＿契約者【データ】!R497="","","出席"))&amp;"'"</f>
        <v>''</v>
      </c>
      <c r="G501" s="75" t="str">
        <f>"'"&amp;IF(No.5＿契約者【データ】!R497="","",IF(No.5＿契約者【データ】!R497="郵送","",TEXT(No.5＿契約者【データ】!R497,"yyyy/mm/dd")))&amp;"'"</f>
        <v>''</v>
      </c>
      <c r="H501" s="75" t="str">
        <f>"'"&amp;IF(No.5＿契約者【データ】!S497="","",TEXT(No.5＿契約者【データ】!S497,"hh:mm"))&amp;"'"</f>
        <v>''</v>
      </c>
      <c r="I501" s="82" t="s">
        <v>494</v>
      </c>
      <c r="J501" s="82" t="s">
        <v>494</v>
      </c>
      <c r="K501" s="82" t="s">
        <v>494</v>
      </c>
      <c r="L501" s="82" t="s">
        <v>494</v>
      </c>
      <c r="M501" s="82" t="s">
        <v>494</v>
      </c>
      <c r="N501" s="82" t="s">
        <v>494</v>
      </c>
      <c r="O501" s="82" t="s">
        <v>494</v>
      </c>
      <c r="P501" s="82" t="s">
        <v>494</v>
      </c>
      <c r="Q501" s="82" t="s">
        <v>494</v>
      </c>
      <c r="R501" s="75" t="s">
        <v>497</v>
      </c>
      <c r="S501" s="42" t="s">
        <v>448</v>
      </c>
      <c r="T501" s="75" t="s">
        <v>497</v>
      </c>
      <c r="U501" s="74" t="s">
        <v>497</v>
      </c>
      <c r="V501" s="49" t="str">
        <f t="shared" si="37"/>
        <v>'COMMON'</v>
      </c>
      <c r="W501" s="69" t="s">
        <v>449</v>
      </c>
      <c r="X501" s="49" t="str">
        <f t="shared" si="38"/>
        <v>'COMMON'</v>
      </c>
      <c r="Y501" s="49" t="str">
        <f t="shared" si="38"/>
        <v>'COMMON'</v>
      </c>
      <c r="Z501" s="69" t="s">
        <v>449</v>
      </c>
      <c r="AA501" s="49" t="str">
        <f t="shared" si="39"/>
        <v>'COMMON'</v>
      </c>
      <c r="AB501" s="67"/>
      <c r="AD501" s="70" t="str">
        <f t="shared" si="40"/>
        <v/>
      </c>
      <c r="AE501" s="67"/>
      <c r="AF501" s="67"/>
      <c r="AG501" s="67"/>
    </row>
    <row r="502" spans="1:33" ht="18" customHeight="1">
      <c r="A502" s="67"/>
      <c r="B502" s="49">
        <f t="shared" si="36"/>
        <v>496</v>
      </c>
      <c r="C502" s="73" t="str">
        <f>"'"&amp;プロジェクトデータ!$C$4&amp;"'"</f>
        <v>'80001'</v>
      </c>
      <c r="D502" s="80" t="s">
        <v>491</v>
      </c>
      <c r="E502" s="42" t="str">
        <f>"'"&amp;No.5＿契約者【データ】!E498&amp;"'"</f>
        <v>''</v>
      </c>
      <c r="F502" s="81" t="str">
        <f>"'"&amp;IF(No.5＿契約者【データ】!R498="郵送","郵送",IF(No.5＿契約者【データ】!R498="","","出席"))&amp;"'"</f>
        <v>''</v>
      </c>
      <c r="G502" s="75" t="str">
        <f>"'"&amp;IF(No.5＿契約者【データ】!R498="","",IF(No.5＿契約者【データ】!R498="郵送","",TEXT(No.5＿契約者【データ】!R498,"yyyy/mm/dd")))&amp;"'"</f>
        <v>''</v>
      </c>
      <c r="H502" s="75" t="str">
        <f>"'"&amp;IF(No.5＿契約者【データ】!S498="","",TEXT(No.5＿契約者【データ】!S498,"hh:mm"))&amp;"'"</f>
        <v>''</v>
      </c>
      <c r="I502" s="82" t="s">
        <v>494</v>
      </c>
      <c r="J502" s="82" t="s">
        <v>494</v>
      </c>
      <c r="K502" s="82" t="s">
        <v>494</v>
      </c>
      <c r="L502" s="82" t="s">
        <v>494</v>
      </c>
      <c r="M502" s="82" t="s">
        <v>494</v>
      </c>
      <c r="N502" s="82" t="s">
        <v>494</v>
      </c>
      <c r="O502" s="82" t="s">
        <v>494</v>
      </c>
      <c r="P502" s="82" t="s">
        <v>494</v>
      </c>
      <c r="Q502" s="82" t="s">
        <v>494</v>
      </c>
      <c r="R502" s="75" t="s">
        <v>497</v>
      </c>
      <c r="S502" s="42" t="s">
        <v>448</v>
      </c>
      <c r="T502" s="75" t="s">
        <v>497</v>
      </c>
      <c r="U502" s="74" t="s">
        <v>497</v>
      </c>
      <c r="V502" s="49" t="str">
        <f t="shared" si="37"/>
        <v>'COMMON'</v>
      </c>
      <c r="W502" s="69" t="s">
        <v>449</v>
      </c>
      <c r="X502" s="49" t="str">
        <f t="shared" si="38"/>
        <v>'COMMON'</v>
      </c>
      <c r="Y502" s="49" t="str">
        <f t="shared" si="38"/>
        <v>'COMMON'</v>
      </c>
      <c r="Z502" s="69" t="s">
        <v>449</v>
      </c>
      <c r="AA502" s="49" t="str">
        <f t="shared" si="39"/>
        <v>'COMMON'</v>
      </c>
      <c r="AB502" s="67"/>
      <c r="AD502" s="70" t="str">
        <f t="shared" si="40"/>
        <v/>
      </c>
      <c r="AE502" s="67"/>
      <c r="AF502" s="67"/>
      <c r="AG502" s="67"/>
    </row>
    <row r="503" spans="1:33" ht="18" customHeight="1">
      <c r="A503" s="67"/>
      <c r="B503" s="49">
        <f t="shared" si="36"/>
        <v>497</v>
      </c>
      <c r="C503" s="73" t="str">
        <f>"'"&amp;プロジェクトデータ!$C$4&amp;"'"</f>
        <v>'80001'</v>
      </c>
      <c r="D503" s="80" t="s">
        <v>491</v>
      </c>
      <c r="E503" s="42" t="str">
        <f>"'"&amp;No.5＿契約者【データ】!E499&amp;"'"</f>
        <v>''</v>
      </c>
      <c r="F503" s="81" t="str">
        <f>"'"&amp;IF(No.5＿契約者【データ】!R499="郵送","郵送",IF(No.5＿契約者【データ】!R499="","","出席"))&amp;"'"</f>
        <v>''</v>
      </c>
      <c r="G503" s="75" t="str">
        <f>"'"&amp;IF(No.5＿契約者【データ】!R499="","",IF(No.5＿契約者【データ】!R499="郵送","",TEXT(No.5＿契約者【データ】!R499,"yyyy/mm/dd")))&amp;"'"</f>
        <v>''</v>
      </c>
      <c r="H503" s="75" t="str">
        <f>"'"&amp;IF(No.5＿契約者【データ】!S499="","",TEXT(No.5＿契約者【データ】!S499,"hh:mm"))&amp;"'"</f>
        <v>''</v>
      </c>
      <c r="I503" s="82" t="s">
        <v>494</v>
      </c>
      <c r="J503" s="82" t="s">
        <v>494</v>
      </c>
      <c r="K503" s="82" t="s">
        <v>494</v>
      </c>
      <c r="L503" s="82" t="s">
        <v>494</v>
      </c>
      <c r="M503" s="82" t="s">
        <v>494</v>
      </c>
      <c r="N503" s="82" t="s">
        <v>494</v>
      </c>
      <c r="O503" s="82" t="s">
        <v>494</v>
      </c>
      <c r="P503" s="82" t="s">
        <v>494</v>
      </c>
      <c r="Q503" s="82" t="s">
        <v>494</v>
      </c>
      <c r="R503" s="75" t="s">
        <v>497</v>
      </c>
      <c r="S503" s="42" t="s">
        <v>448</v>
      </c>
      <c r="T503" s="75" t="s">
        <v>497</v>
      </c>
      <c r="U503" s="74" t="s">
        <v>497</v>
      </c>
      <c r="V503" s="49" t="str">
        <f t="shared" si="37"/>
        <v>'COMMON'</v>
      </c>
      <c r="W503" s="69" t="s">
        <v>449</v>
      </c>
      <c r="X503" s="49" t="str">
        <f t="shared" si="38"/>
        <v>'COMMON'</v>
      </c>
      <c r="Y503" s="49" t="str">
        <f t="shared" si="38"/>
        <v>'COMMON'</v>
      </c>
      <c r="Z503" s="69" t="s">
        <v>449</v>
      </c>
      <c r="AA503" s="49" t="str">
        <f t="shared" si="39"/>
        <v>'COMMON'</v>
      </c>
      <c r="AB503" s="67"/>
      <c r="AD503" s="70" t="str">
        <f t="shared" si="40"/>
        <v/>
      </c>
      <c r="AE503" s="67"/>
      <c r="AF503" s="67"/>
      <c r="AG503" s="67"/>
    </row>
    <row r="504" spans="1:33" ht="18" customHeight="1">
      <c r="A504" s="67"/>
      <c r="B504" s="49">
        <f t="shared" si="36"/>
        <v>498</v>
      </c>
      <c r="C504" s="73" t="str">
        <f>"'"&amp;プロジェクトデータ!$C$4&amp;"'"</f>
        <v>'80001'</v>
      </c>
      <c r="D504" s="80" t="s">
        <v>491</v>
      </c>
      <c r="E504" s="42" t="str">
        <f>"'"&amp;No.5＿契約者【データ】!E500&amp;"'"</f>
        <v>''</v>
      </c>
      <c r="F504" s="81" t="str">
        <f>"'"&amp;IF(No.5＿契約者【データ】!R500="郵送","郵送",IF(No.5＿契約者【データ】!R500="","","出席"))&amp;"'"</f>
        <v>''</v>
      </c>
      <c r="G504" s="75" t="str">
        <f>"'"&amp;IF(No.5＿契約者【データ】!R500="","",IF(No.5＿契約者【データ】!R500="郵送","",TEXT(No.5＿契約者【データ】!R500,"yyyy/mm/dd")))&amp;"'"</f>
        <v>''</v>
      </c>
      <c r="H504" s="75" t="str">
        <f>"'"&amp;IF(No.5＿契約者【データ】!S500="","",TEXT(No.5＿契約者【データ】!S500,"hh:mm"))&amp;"'"</f>
        <v>''</v>
      </c>
      <c r="I504" s="82" t="s">
        <v>494</v>
      </c>
      <c r="J504" s="82" t="s">
        <v>494</v>
      </c>
      <c r="K504" s="82" t="s">
        <v>494</v>
      </c>
      <c r="L504" s="82" t="s">
        <v>494</v>
      </c>
      <c r="M504" s="82" t="s">
        <v>494</v>
      </c>
      <c r="N504" s="82" t="s">
        <v>494</v>
      </c>
      <c r="O504" s="82" t="s">
        <v>494</v>
      </c>
      <c r="P504" s="82" t="s">
        <v>494</v>
      </c>
      <c r="Q504" s="82" t="s">
        <v>494</v>
      </c>
      <c r="R504" s="75" t="s">
        <v>497</v>
      </c>
      <c r="S504" s="42" t="s">
        <v>448</v>
      </c>
      <c r="T504" s="75" t="s">
        <v>497</v>
      </c>
      <c r="U504" s="74" t="s">
        <v>497</v>
      </c>
      <c r="V504" s="49" t="str">
        <f t="shared" si="37"/>
        <v>'COMMON'</v>
      </c>
      <c r="W504" s="69" t="s">
        <v>449</v>
      </c>
      <c r="X504" s="49" t="str">
        <f t="shared" si="38"/>
        <v>'COMMON'</v>
      </c>
      <c r="Y504" s="49" t="str">
        <f t="shared" si="38"/>
        <v>'COMMON'</v>
      </c>
      <c r="Z504" s="69" t="s">
        <v>449</v>
      </c>
      <c r="AA504" s="49" t="str">
        <f t="shared" si="39"/>
        <v>'COMMON'</v>
      </c>
      <c r="AB504" s="67"/>
      <c r="AD504" s="70" t="str">
        <f t="shared" si="40"/>
        <v/>
      </c>
      <c r="AE504" s="67"/>
      <c r="AF504" s="67"/>
      <c r="AG504" s="67"/>
    </row>
    <row r="505" spans="1:33" ht="18" customHeight="1">
      <c r="A505" s="67"/>
      <c r="B505" s="49">
        <f t="shared" si="36"/>
        <v>499</v>
      </c>
      <c r="C505" s="73" t="str">
        <f>"'"&amp;プロジェクトデータ!$C$4&amp;"'"</f>
        <v>'80001'</v>
      </c>
      <c r="D505" s="80" t="s">
        <v>491</v>
      </c>
      <c r="E505" s="42" t="str">
        <f>"'"&amp;No.5＿契約者【データ】!E501&amp;"'"</f>
        <v>''</v>
      </c>
      <c r="F505" s="81" t="str">
        <f>"'"&amp;IF(No.5＿契約者【データ】!R501="郵送","郵送",IF(No.5＿契約者【データ】!R501="","","出席"))&amp;"'"</f>
        <v>''</v>
      </c>
      <c r="G505" s="75" t="str">
        <f>"'"&amp;IF(No.5＿契約者【データ】!R501="","",IF(No.5＿契約者【データ】!R501="郵送","",TEXT(No.5＿契約者【データ】!R501,"yyyy/mm/dd")))&amp;"'"</f>
        <v>''</v>
      </c>
      <c r="H505" s="75" t="str">
        <f>"'"&amp;IF(No.5＿契約者【データ】!S501="","",TEXT(No.5＿契約者【データ】!S501,"hh:mm"))&amp;"'"</f>
        <v>''</v>
      </c>
      <c r="I505" s="82" t="s">
        <v>494</v>
      </c>
      <c r="J505" s="82" t="s">
        <v>494</v>
      </c>
      <c r="K505" s="82" t="s">
        <v>494</v>
      </c>
      <c r="L505" s="82" t="s">
        <v>494</v>
      </c>
      <c r="M505" s="82" t="s">
        <v>494</v>
      </c>
      <c r="N505" s="82" t="s">
        <v>494</v>
      </c>
      <c r="O505" s="82" t="s">
        <v>494</v>
      </c>
      <c r="P505" s="82" t="s">
        <v>494</v>
      </c>
      <c r="Q505" s="82" t="s">
        <v>494</v>
      </c>
      <c r="R505" s="75" t="s">
        <v>497</v>
      </c>
      <c r="S505" s="42" t="s">
        <v>448</v>
      </c>
      <c r="T505" s="75" t="s">
        <v>497</v>
      </c>
      <c r="U505" s="74" t="s">
        <v>497</v>
      </c>
      <c r="V505" s="49" t="str">
        <f t="shared" si="37"/>
        <v>'COMMON'</v>
      </c>
      <c r="W505" s="69" t="s">
        <v>449</v>
      </c>
      <c r="X505" s="49" t="str">
        <f t="shared" si="38"/>
        <v>'COMMON'</v>
      </c>
      <c r="Y505" s="49" t="str">
        <f t="shared" si="38"/>
        <v>'COMMON'</v>
      </c>
      <c r="Z505" s="69" t="s">
        <v>449</v>
      </c>
      <c r="AA505" s="49" t="str">
        <f t="shared" si="39"/>
        <v>'COMMON'</v>
      </c>
      <c r="AB505" s="67"/>
      <c r="AD505" s="70" t="str">
        <f t="shared" si="40"/>
        <v/>
      </c>
      <c r="AE505" s="67"/>
      <c r="AF505" s="67"/>
      <c r="AG505" s="67"/>
    </row>
    <row r="506" spans="1:33" ht="18" customHeight="1">
      <c r="A506" s="67"/>
      <c r="B506" s="49">
        <f t="shared" si="36"/>
        <v>500</v>
      </c>
      <c r="C506" s="73" t="str">
        <f>"'"&amp;プロジェクトデータ!$C$4&amp;"'"</f>
        <v>'80001'</v>
      </c>
      <c r="D506" s="80" t="s">
        <v>491</v>
      </c>
      <c r="E506" s="42" t="str">
        <f>"'"&amp;No.5＿契約者【データ】!E502&amp;"'"</f>
        <v>''</v>
      </c>
      <c r="F506" s="81" t="str">
        <f>"'"&amp;IF(No.5＿契約者【データ】!R502="郵送","郵送",IF(No.5＿契約者【データ】!R502="","","出席"))&amp;"'"</f>
        <v>''</v>
      </c>
      <c r="G506" s="75" t="str">
        <f>"'"&amp;IF(No.5＿契約者【データ】!R502="","",IF(No.5＿契約者【データ】!R502="郵送","",TEXT(No.5＿契約者【データ】!R502,"yyyy/mm/dd")))&amp;"'"</f>
        <v>''</v>
      </c>
      <c r="H506" s="75" t="str">
        <f>"'"&amp;IF(No.5＿契約者【データ】!S502="","",TEXT(No.5＿契約者【データ】!S502,"hh:mm"))&amp;"'"</f>
        <v>''</v>
      </c>
      <c r="I506" s="82" t="s">
        <v>494</v>
      </c>
      <c r="J506" s="82" t="s">
        <v>494</v>
      </c>
      <c r="K506" s="82" t="s">
        <v>494</v>
      </c>
      <c r="L506" s="82" t="s">
        <v>494</v>
      </c>
      <c r="M506" s="82" t="s">
        <v>494</v>
      </c>
      <c r="N506" s="82" t="s">
        <v>494</v>
      </c>
      <c r="O506" s="82" t="s">
        <v>494</v>
      </c>
      <c r="P506" s="82" t="s">
        <v>494</v>
      </c>
      <c r="Q506" s="82" t="s">
        <v>494</v>
      </c>
      <c r="R506" s="75" t="s">
        <v>497</v>
      </c>
      <c r="S506" s="42" t="s">
        <v>448</v>
      </c>
      <c r="T506" s="75" t="s">
        <v>497</v>
      </c>
      <c r="U506" s="74" t="s">
        <v>497</v>
      </c>
      <c r="V506" s="49" t="str">
        <f t="shared" si="37"/>
        <v>'COMMON'</v>
      </c>
      <c r="W506" s="69" t="s">
        <v>449</v>
      </c>
      <c r="X506" s="49" t="str">
        <f t="shared" si="38"/>
        <v>'COMMON'</v>
      </c>
      <c r="Y506" s="49" t="str">
        <f t="shared" si="38"/>
        <v>'COMMON'</v>
      </c>
      <c r="Z506" s="69" t="s">
        <v>449</v>
      </c>
      <c r="AA506" s="49" t="str">
        <f t="shared" si="39"/>
        <v>'COMMON'</v>
      </c>
      <c r="AB506" s="67"/>
      <c r="AD506" s="70" t="str">
        <f t="shared" si="40"/>
        <v/>
      </c>
      <c r="AE506" s="67"/>
      <c r="AF506" s="67"/>
      <c r="AG506" s="67"/>
    </row>
    <row r="507" spans="1:33"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row>
    <row r="508" spans="1:33"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row>
    <row r="509" spans="1:33"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row>
    <row r="510" spans="1:33"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row>
    <row r="511" spans="1:33"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row>
    <row r="512" spans="1:33"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row>
    <row r="513" spans="1:33"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row>
    <row r="514" spans="1:33"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row>
    <row r="515" spans="1:33"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row>
    <row r="516" spans="1:33"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row>
    <row r="517" spans="1:33"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row>
    <row r="518" spans="1:33"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row>
    <row r="519" spans="1:33"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row>
    <row r="520" spans="1:33"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row>
    <row r="521" spans="1:33"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row>
    <row r="522" spans="1:33"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row>
    <row r="523" spans="1:33"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row>
    <row r="524" spans="1:33"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row>
    <row r="525" spans="1:33"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row>
    <row r="526" spans="1:33"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row>
    <row r="527" spans="1:33"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row>
    <row r="528" spans="1:33"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row>
    <row r="529" spans="1:33"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row>
    <row r="530" spans="1:33"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row>
    <row r="531" spans="1:33"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row>
    <row r="532" spans="1:33"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row>
    <row r="533" spans="1:33"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row>
    <row r="534" spans="1:33"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row>
    <row r="535" spans="1:33"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row>
    <row r="536" spans="1:33"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row>
    <row r="537" spans="1:33"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row>
    <row r="538" spans="1:33"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row>
    <row r="539" spans="1:33"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row>
    <row r="540" spans="1:33"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row>
    <row r="541" spans="1:33"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row>
    <row r="542" spans="1:33"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row>
    <row r="543" spans="1:33"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row>
    <row r="544" spans="1:33"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row>
    <row r="545" spans="1:33"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row>
    <row r="546" spans="1:33"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row>
    <row r="547" spans="1:33"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row>
    <row r="548" spans="1:33"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row>
    <row r="549" spans="1:33"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row>
    <row r="550" spans="1:33"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row>
    <row r="551" spans="1:33"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row>
    <row r="552" spans="1:33"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row>
    <row r="553" spans="1:33"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row>
    <row r="554" spans="1:33"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row>
    <row r="555" spans="1:33"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row>
    <row r="556" spans="1:33"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row>
    <row r="557" spans="1:33"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row>
    <row r="558" spans="1:33"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row>
    <row r="559" spans="1:33"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row>
    <row r="560" spans="1:33"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row>
    <row r="561" spans="1:33"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row>
    <row r="562" spans="1:33"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row>
    <row r="563" spans="1:33"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row>
    <row r="564" spans="1:33"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row>
    <row r="565" spans="1:33"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row>
    <row r="566" spans="1:33"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row>
    <row r="567" spans="1:33"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row>
    <row r="568" spans="1:33"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row>
    <row r="569" spans="1:33"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row>
    <row r="570" spans="1:33"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row>
    <row r="571" spans="1:33"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row>
    <row r="572" spans="1:33"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row>
    <row r="573" spans="1:33"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row>
    <row r="574" spans="1:33"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row>
    <row r="575" spans="1:33"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row>
    <row r="576" spans="1:33"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row>
    <row r="577" spans="1:33"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row>
    <row r="578" spans="1:33"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row>
    <row r="579" spans="1:33"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row>
    <row r="580" spans="1:33"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row>
    <row r="581" spans="1:33"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row>
    <row r="582" spans="1:33"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row>
    <row r="583" spans="1:33"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row>
    <row r="584" spans="1:33"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row>
    <row r="585" spans="1:33"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row>
    <row r="586" spans="1:33"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row>
    <row r="587" spans="1:33"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row>
    <row r="588" spans="1:33"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row>
    <row r="589" spans="1:33"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row>
    <row r="590" spans="1:33"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row>
    <row r="591" spans="1:33"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row>
    <row r="592" spans="1:33"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row>
    <row r="593" spans="1:33"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row>
    <row r="594" spans="1:33"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row>
    <row r="595" spans="1:33"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row>
    <row r="596" spans="1:33"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row>
    <row r="597" spans="1:33"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row>
    <row r="598" spans="1:33"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row>
    <row r="599" spans="1:33"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row>
    <row r="600" spans="1:33"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row>
    <row r="601" spans="1:33"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row>
    <row r="602" spans="1:33"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row>
    <row r="603" spans="1:33"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row>
    <row r="604" spans="1:33"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row>
    <row r="605" spans="1:33"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row>
    <row r="606" spans="1:33"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row>
    <row r="607" spans="1:33"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row>
    <row r="608" spans="1:33"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row>
    <row r="609" spans="1:33"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row>
    <row r="610" spans="1:33"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row>
    <row r="611" spans="1:33"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row>
    <row r="612" spans="1:33"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row>
    <row r="613" spans="1:33"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row>
    <row r="614" spans="1:33"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row>
    <row r="615" spans="1:33"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row>
    <row r="616" spans="1:33"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row>
    <row r="617" spans="1:33"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row>
    <row r="618" spans="1:33"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row>
    <row r="619" spans="1:33"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row>
    <row r="620" spans="1:33"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row>
    <row r="621" spans="1:33"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row>
    <row r="622" spans="1:33"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row>
    <row r="623" spans="1:33"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row>
    <row r="624" spans="1:33"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row>
    <row r="625" spans="1:33"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row>
    <row r="626" spans="1:33"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row>
    <row r="627" spans="1:33"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row>
    <row r="628" spans="1:33"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row>
    <row r="629" spans="1:33"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row>
    <row r="630" spans="1:33"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row>
    <row r="631" spans="1:33"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row>
    <row r="632" spans="1:33"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row>
    <row r="633" spans="1:33"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row>
    <row r="634" spans="1:33"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row>
    <row r="635" spans="1:33"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row>
    <row r="636" spans="1:33"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row>
    <row r="637" spans="1:33"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row>
    <row r="638" spans="1:33"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row>
    <row r="639" spans="1:33"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row>
    <row r="640" spans="1:33"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row>
    <row r="641" spans="1:33"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row>
    <row r="642" spans="1:33"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row>
    <row r="643" spans="1:33"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row>
    <row r="644" spans="1:33"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row>
    <row r="645" spans="1:33"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row>
    <row r="646" spans="1:33"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row>
    <row r="647" spans="1:33"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row>
    <row r="648" spans="1:33"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row>
    <row r="649" spans="1:33"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row>
    <row r="650" spans="1:33"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row>
    <row r="651" spans="1:33"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row>
    <row r="652" spans="1:33"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row>
    <row r="653" spans="1:33"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row>
    <row r="654" spans="1:33"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row>
    <row r="655" spans="1:33"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row>
    <row r="656" spans="1:33"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row>
    <row r="657" spans="1:33"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row>
    <row r="658" spans="1:33"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row>
    <row r="659" spans="1:33"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row>
    <row r="660" spans="1:33"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row>
    <row r="661" spans="1:33"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row>
    <row r="662" spans="1:33"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row>
    <row r="663" spans="1:33"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row>
    <row r="664" spans="1:33"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row>
    <row r="665" spans="1:33"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row>
    <row r="666" spans="1:33"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row>
    <row r="667" spans="1:33"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row>
    <row r="668" spans="1:33"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row>
    <row r="669" spans="1:33"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row>
    <row r="670" spans="1:33"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row>
    <row r="671" spans="1:33"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row>
    <row r="672" spans="1:33"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row>
    <row r="673" spans="1:33"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row>
    <row r="674" spans="1:33"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row>
    <row r="675" spans="1:33"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row>
    <row r="676" spans="1:33"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row>
    <row r="677" spans="1:33"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row>
    <row r="678" spans="1:33"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row>
    <row r="679" spans="1:33"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row>
    <row r="680" spans="1:33"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row>
    <row r="681" spans="1:33"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row>
    <row r="682" spans="1:33"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row>
    <row r="683" spans="1:33"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row>
    <row r="684" spans="1:33"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row>
    <row r="685" spans="1:33"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row>
    <row r="686" spans="1:33"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row>
    <row r="687" spans="1:33"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row>
    <row r="688" spans="1:33"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row>
    <row r="689" spans="1:33"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row>
    <row r="690" spans="1:33"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row>
    <row r="691" spans="1:33"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row>
    <row r="692" spans="1:33"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row>
    <row r="693" spans="1:33"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row>
    <row r="694" spans="1:33"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row>
    <row r="695" spans="1:33"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row>
    <row r="696" spans="1:33"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row>
    <row r="697" spans="1:33"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row>
    <row r="698" spans="1:33"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row>
    <row r="699" spans="1:33"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row>
    <row r="700" spans="1:33"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row>
    <row r="701" spans="1:33"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row>
    <row r="702" spans="1:33"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row>
    <row r="703" spans="1:33"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row>
    <row r="704" spans="1:33"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row>
    <row r="705" spans="1:33"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row>
    <row r="706" spans="1:33"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row>
    <row r="707" spans="1:33"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row>
    <row r="708" spans="1:33"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row>
    <row r="709" spans="1:33"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row>
    <row r="710" spans="1:33"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row>
    <row r="711" spans="1:33"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row>
    <row r="712" spans="1:33"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row>
    <row r="713" spans="1:33"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row>
    <row r="714" spans="1:33"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row>
    <row r="715" spans="1:33"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row>
    <row r="716" spans="1:33"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row>
    <row r="717" spans="1:33"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row>
    <row r="718" spans="1:33"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row>
    <row r="719" spans="1:33"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row>
    <row r="720" spans="1:33"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row>
    <row r="721" spans="1:33"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row>
    <row r="722" spans="1:33"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row>
    <row r="723" spans="1:33"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row>
    <row r="724" spans="1:33"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row>
    <row r="725" spans="1:33"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row>
    <row r="726" spans="1:33"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row>
    <row r="727" spans="1:33"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row>
    <row r="728" spans="1:33"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row>
    <row r="729" spans="1:33"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row>
    <row r="730" spans="1:33"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row>
    <row r="731" spans="1:33"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row>
    <row r="732" spans="1:33"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row>
    <row r="733" spans="1:33"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row>
    <row r="734" spans="1:33"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row>
    <row r="735" spans="1:33"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row>
    <row r="736" spans="1:33"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row>
    <row r="737" spans="1:33"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row>
    <row r="738" spans="1:33"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row>
    <row r="739" spans="1:33"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row>
    <row r="740" spans="1:33"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row>
    <row r="741" spans="1:33"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row>
    <row r="742" spans="1:33"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row>
    <row r="743" spans="1:33"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row>
    <row r="744" spans="1:33"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row>
    <row r="745" spans="1:33"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row>
    <row r="746" spans="1:33"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row>
    <row r="747" spans="1:33"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row>
    <row r="748" spans="1:33"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row>
    <row r="749" spans="1:33"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row>
    <row r="750" spans="1:33"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row>
    <row r="751" spans="1:33"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row>
    <row r="752" spans="1:33"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row>
    <row r="753" spans="1:33"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row>
    <row r="754" spans="1:33"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row>
    <row r="755" spans="1:33"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row>
    <row r="756" spans="1:33"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row>
    <row r="757" spans="1:33"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row>
    <row r="758" spans="1:33"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row>
    <row r="759" spans="1:33"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row>
    <row r="760" spans="1:33"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row>
    <row r="761" spans="1:33"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row>
    <row r="762" spans="1:33"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row>
    <row r="763" spans="1:33"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row>
    <row r="764" spans="1:33"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row>
    <row r="765" spans="1:33"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row>
    <row r="766" spans="1:33"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row>
    <row r="767" spans="1:33"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row>
    <row r="768" spans="1:33"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row>
    <row r="769" spans="1:33"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row>
    <row r="770" spans="1:33"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row>
    <row r="771" spans="1:33"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row>
    <row r="772" spans="1:33"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row>
    <row r="773" spans="1:33"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row>
    <row r="774" spans="1:33"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row>
    <row r="775" spans="1:33"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row>
    <row r="776" spans="1:33"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row>
    <row r="777" spans="1:33"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row>
    <row r="778" spans="1:33"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row>
    <row r="779" spans="1:33"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row>
    <row r="780" spans="1:33"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row>
    <row r="781" spans="1:33"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row>
    <row r="782" spans="1:33"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row>
    <row r="783" spans="1:33"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row>
    <row r="784" spans="1:33"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row>
    <row r="785" spans="1:33"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row>
    <row r="786" spans="1:33"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row>
    <row r="787" spans="1:33"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row>
    <row r="788" spans="1:33"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row>
    <row r="789" spans="1:33"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row>
    <row r="790" spans="1:33"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row>
    <row r="791" spans="1:33"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row>
    <row r="792" spans="1:33"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row>
    <row r="793" spans="1:33"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row>
    <row r="794" spans="1:33"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row>
    <row r="795" spans="1:33"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row>
    <row r="796" spans="1:33"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row>
    <row r="797" spans="1:33"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row>
    <row r="798" spans="1:33"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row>
    <row r="799" spans="1:33"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row>
    <row r="800" spans="1:33"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row>
    <row r="801" spans="1:33"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row>
    <row r="802" spans="1:33"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row>
    <row r="803" spans="1:33"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row>
    <row r="804" spans="1:33"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row>
    <row r="805" spans="1:33"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row>
    <row r="806" spans="1:33"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row>
    <row r="807" spans="1:33"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row>
    <row r="808" spans="1:33"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row>
    <row r="809" spans="1:33"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row>
    <row r="810" spans="1:33"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row>
    <row r="811" spans="1:33"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row>
    <row r="812" spans="1:33"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row>
    <row r="813" spans="1:33"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row>
    <row r="814" spans="1:33"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row>
    <row r="815" spans="1:33"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row>
    <row r="816" spans="1:33"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row>
    <row r="817" spans="1:33"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row>
    <row r="818" spans="1:33"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row>
    <row r="819" spans="1:33"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row>
    <row r="820" spans="1:33"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row>
    <row r="821" spans="1:33"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row>
    <row r="822" spans="1:33"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row>
    <row r="823" spans="1:33"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row>
    <row r="824" spans="1:33"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row>
    <row r="825" spans="1:33"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row>
    <row r="826" spans="1:33"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row>
    <row r="827" spans="1:33"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row>
    <row r="828" spans="1:33"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row>
    <row r="829" spans="1:33"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row>
    <row r="830" spans="1:33"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row>
    <row r="831" spans="1:33"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row>
    <row r="832" spans="1:33"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row>
    <row r="833" spans="1:33"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row>
    <row r="834" spans="1:33"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row>
    <row r="835" spans="1:33"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row>
    <row r="836" spans="1:33"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row>
    <row r="837" spans="1:33"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row>
    <row r="838" spans="1:33"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row>
    <row r="839" spans="1:33"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row>
    <row r="840" spans="1:33"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row>
    <row r="841" spans="1:33"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row>
    <row r="842" spans="1:33"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row>
    <row r="843" spans="1:33"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row>
    <row r="844" spans="1:33"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row>
    <row r="845" spans="1:33"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row>
    <row r="846" spans="1:33"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row>
    <row r="847" spans="1:33"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row>
    <row r="848" spans="1:33"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row>
    <row r="849" spans="1:33"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row>
    <row r="850" spans="1:33"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row>
    <row r="851" spans="1:33"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row>
    <row r="852" spans="1:33"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row>
    <row r="853" spans="1:33"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row>
    <row r="854" spans="1:33"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row>
    <row r="855" spans="1:33"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row>
    <row r="856" spans="1:33"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row>
    <row r="857" spans="1:33"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row>
    <row r="858" spans="1:33"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row>
    <row r="859" spans="1:33"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row>
    <row r="860" spans="1:33"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row>
    <row r="861" spans="1:33"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row>
    <row r="862" spans="1:33"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row>
    <row r="863" spans="1:33"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row>
    <row r="864" spans="1:33"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row>
    <row r="865" spans="1:33"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row>
    <row r="866" spans="1:33"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row>
    <row r="867" spans="1:33"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row>
    <row r="868" spans="1:33"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row>
    <row r="869" spans="1:33"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row>
    <row r="870" spans="1:33"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row>
    <row r="871" spans="1:33"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row>
    <row r="872" spans="1:33"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row>
    <row r="873" spans="1:33"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row>
    <row r="874" spans="1:33"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row>
    <row r="875" spans="1:33"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row>
    <row r="876" spans="1:33"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row>
    <row r="877" spans="1:33"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row>
    <row r="878" spans="1:33"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row>
    <row r="879" spans="1:33"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row>
    <row r="880" spans="1:33"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row>
    <row r="881" spans="1:33"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row>
    <row r="882" spans="1:33"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row>
    <row r="883" spans="1:33"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row>
    <row r="884" spans="1:33"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row>
    <row r="885" spans="1:33"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row>
    <row r="886" spans="1:33"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row>
    <row r="887" spans="1:33"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row>
    <row r="888" spans="1:33"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row>
    <row r="889" spans="1:33"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row>
    <row r="890" spans="1:33"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row>
    <row r="891" spans="1:33"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row>
    <row r="892" spans="1:33"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row>
    <row r="893" spans="1:33"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row>
    <row r="894" spans="1:33"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row>
    <row r="895" spans="1:33"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row>
    <row r="896" spans="1:33"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row>
    <row r="897" spans="1:33"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row>
    <row r="898" spans="1:33"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row>
    <row r="899" spans="1:33"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row>
    <row r="900" spans="1:33"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row>
    <row r="901" spans="1:33"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row>
    <row r="902" spans="1:33"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row>
    <row r="903" spans="1:33"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row>
    <row r="904" spans="1:33"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row>
    <row r="905" spans="1:33"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row>
    <row r="906" spans="1:33"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row>
    <row r="907" spans="1:33"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row>
    <row r="908" spans="1:33"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row>
    <row r="909" spans="1:33"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row>
    <row r="910" spans="1:33"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row>
    <row r="911" spans="1:33"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row>
    <row r="912" spans="1:33"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row>
    <row r="913" spans="1:33"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row>
    <row r="914" spans="1:33"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row>
    <row r="915" spans="1:33"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row>
    <row r="916" spans="1:33"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row>
    <row r="917" spans="1:33"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row>
    <row r="918" spans="1:33"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row>
    <row r="919" spans="1:33"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row>
    <row r="920" spans="1:33"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row>
    <row r="921" spans="1:33"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row>
    <row r="922" spans="1:33"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row>
    <row r="923" spans="1:33"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row>
    <row r="924" spans="1:33"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row>
    <row r="925" spans="1:33"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row>
    <row r="926" spans="1:33"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row>
    <row r="927" spans="1:33"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row>
    <row r="928" spans="1:33"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row>
    <row r="929" spans="1:33"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row>
    <row r="930" spans="1:33"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row>
    <row r="931" spans="1:33"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row>
    <row r="932" spans="1:33"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row>
  </sheetData>
  <phoneticPr fontId="30"/>
  <pageMargins left="0.7" right="0.7" top="0.75" bottom="0.75" header="0" footer="0"/>
  <pageSetup paperSize="9"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G933"/>
  <sheetViews>
    <sheetView showGridLines="0" topLeftCell="AW35" zoomScale="216" workbookViewId="0">
      <selection activeCell="A58" sqref="A58:XFD58"/>
    </sheetView>
  </sheetViews>
  <sheetFormatPr defaultColWidth="14.42578125" defaultRowHeight="15" customHeight="1"/>
  <cols>
    <col min="1" max="1" width="3.7109375" customWidth="1"/>
    <col min="2" max="2" width="11.42578125" customWidth="1"/>
    <col min="3" max="3" width="17.7109375" bestFit="1" customWidth="1"/>
    <col min="4" max="4" width="11.28515625" bestFit="1" customWidth="1"/>
    <col min="5" max="5" width="11.42578125" customWidth="1"/>
    <col min="6" max="6" width="15" bestFit="1" customWidth="1"/>
    <col min="7" max="7" width="14.42578125" bestFit="1" customWidth="1"/>
    <col min="8" max="8" width="12.85546875" bestFit="1" customWidth="1"/>
    <col min="9" max="9" width="20.42578125" bestFit="1" customWidth="1"/>
    <col min="10" max="10" width="24.140625" customWidth="1"/>
    <col min="11" max="11" width="18.7109375" customWidth="1"/>
    <col min="12" max="12" width="19.140625" customWidth="1"/>
    <col min="13" max="20" width="28.140625" customWidth="1"/>
    <col min="21" max="21" width="11.7109375" customWidth="1"/>
    <col min="22" max="22" width="24.28515625" customWidth="1"/>
    <col min="23" max="23" width="23.7109375" customWidth="1"/>
    <col min="24" max="24" width="16.140625" customWidth="1"/>
    <col min="25" max="25" width="24.7109375" customWidth="1"/>
    <col min="26" max="26" width="23.7109375" customWidth="1"/>
    <col min="27" max="27" width="16.7109375" customWidth="1"/>
    <col min="28" max="33" width="3.7109375" customWidth="1"/>
  </cols>
  <sheetData>
    <row r="1" spans="1:33"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row>
    <row r="2" spans="1:33" ht="18" customHeight="1">
      <c r="A2" s="67"/>
      <c r="B2" s="68" t="s">
        <v>340</v>
      </c>
      <c r="C2" s="69" t="s">
        <v>532</v>
      </c>
      <c r="D2" s="67"/>
      <c r="E2" s="67"/>
      <c r="F2" s="70"/>
      <c r="G2" s="67"/>
      <c r="H2" s="67"/>
      <c r="I2" s="67"/>
      <c r="J2" s="67"/>
      <c r="K2" s="67"/>
      <c r="L2" s="67"/>
      <c r="M2" s="67"/>
      <c r="N2" s="67"/>
      <c r="O2" s="67"/>
      <c r="P2" s="67"/>
      <c r="Q2" s="67"/>
      <c r="R2" s="67"/>
      <c r="S2" s="67"/>
      <c r="T2" s="67"/>
      <c r="U2" s="67"/>
      <c r="V2" s="67"/>
      <c r="W2" s="67"/>
      <c r="X2" s="67"/>
      <c r="Y2" s="67"/>
      <c r="Z2" s="67"/>
      <c r="AA2" s="67"/>
      <c r="AB2" s="67"/>
      <c r="AC2" s="67"/>
      <c r="AD2" s="67"/>
      <c r="AE2" s="67"/>
      <c r="AF2" s="67"/>
      <c r="AG2" s="67"/>
    </row>
    <row r="3" spans="1:33" ht="18" customHeight="1">
      <c r="A3" s="67"/>
      <c r="B3" s="68" t="s">
        <v>342</v>
      </c>
      <c r="C3" s="69" t="s">
        <v>533</v>
      </c>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row>
    <row r="4" spans="1:33" ht="18" customHeight="1">
      <c r="A4" s="67"/>
      <c r="B4" s="71" t="s">
        <v>344</v>
      </c>
      <c r="C4" s="71" t="s">
        <v>345</v>
      </c>
      <c r="D4" s="71"/>
      <c r="E4" s="71" t="s">
        <v>512</v>
      </c>
      <c r="F4" s="71" t="s">
        <v>513</v>
      </c>
      <c r="G4" s="71"/>
      <c r="H4" s="71"/>
      <c r="I4" s="71"/>
      <c r="J4" s="71"/>
      <c r="K4" s="71"/>
      <c r="L4" s="71"/>
      <c r="M4" s="71"/>
      <c r="N4" s="71"/>
      <c r="O4" s="71"/>
      <c r="P4" s="71"/>
      <c r="Q4" s="71"/>
      <c r="R4" s="71"/>
      <c r="S4" s="71"/>
      <c r="T4" s="71"/>
      <c r="U4" s="71" t="s">
        <v>387</v>
      </c>
      <c r="V4" s="71" t="s">
        <v>388</v>
      </c>
      <c r="W4" s="71" t="s">
        <v>389</v>
      </c>
      <c r="X4" s="71" t="s">
        <v>390</v>
      </c>
      <c r="Y4" s="71" t="s">
        <v>391</v>
      </c>
      <c r="Z4" s="71" t="s">
        <v>392</v>
      </c>
      <c r="AA4" s="71" t="s">
        <v>393</v>
      </c>
      <c r="AB4" s="67"/>
      <c r="AC4" s="67"/>
      <c r="AD4" s="67"/>
      <c r="AE4" s="67"/>
      <c r="AF4" s="67"/>
      <c r="AG4" s="67"/>
    </row>
    <row r="5" spans="1:33" ht="18" customHeight="1">
      <c r="A5" s="67"/>
      <c r="B5" s="72" t="s">
        <v>394</v>
      </c>
      <c r="C5" s="71" t="s">
        <v>395</v>
      </c>
      <c r="D5" s="71" t="s">
        <v>471</v>
      </c>
      <c r="E5" s="71" t="s">
        <v>522</v>
      </c>
      <c r="F5" s="71" t="s">
        <v>534</v>
      </c>
      <c r="G5" s="71" t="s">
        <v>535</v>
      </c>
      <c r="H5" s="71" t="s">
        <v>536</v>
      </c>
      <c r="I5" s="71" t="s">
        <v>537</v>
      </c>
      <c r="J5" s="71" t="s">
        <v>538</v>
      </c>
      <c r="K5" s="71" t="s">
        <v>539</v>
      </c>
      <c r="L5" s="71" t="s">
        <v>540</v>
      </c>
      <c r="M5" s="71" t="s">
        <v>541</v>
      </c>
      <c r="N5" s="71" t="s">
        <v>542</v>
      </c>
      <c r="O5" s="71" t="s">
        <v>543</v>
      </c>
      <c r="P5" s="71" t="s">
        <v>544</v>
      </c>
      <c r="Q5" s="71" t="s">
        <v>545</v>
      </c>
      <c r="R5" s="71" t="s">
        <v>546</v>
      </c>
      <c r="S5" s="71" t="s">
        <v>547</v>
      </c>
      <c r="T5" s="71" t="s">
        <v>548</v>
      </c>
      <c r="U5" s="71" t="s">
        <v>439</v>
      </c>
      <c r="V5" s="71" t="s">
        <v>440</v>
      </c>
      <c r="W5" s="71" t="s">
        <v>441</v>
      </c>
      <c r="X5" s="71" t="s">
        <v>442</v>
      </c>
      <c r="Y5" s="71" t="s">
        <v>443</v>
      </c>
      <c r="Z5" s="71" t="s">
        <v>444</v>
      </c>
      <c r="AA5" s="71" t="s">
        <v>445</v>
      </c>
      <c r="AB5" s="67"/>
      <c r="AC5" s="67"/>
      <c r="AD5" s="67"/>
      <c r="AE5" s="67"/>
      <c r="AF5" s="67"/>
      <c r="AG5" s="67"/>
    </row>
    <row r="6" spans="1:33" ht="18" customHeight="1">
      <c r="A6" s="67"/>
      <c r="B6" s="71" t="s">
        <v>446</v>
      </c>
      <c r="C6" s="71"/>
      <c r="D6" s="71"/>
      <c r="E6" s="71"/>
      <c r="F6" s="71"/>
      <c r="G6" s="71"/>
      <c r="H6" s="71"/>
      <c r="I6" s="71"/>
      <c r="J6" s="71"/>
      <c r="K6" s="71"/>
      <c r="L6" s="71"/>
      <c r="M6" s="71"/>
      <c r="N6" s="71"/>
      <c r="O6" s="71"/>
      <c r="P6" s="71"/>
      <c r="Q6" s="71"/>
      <c r="R6" s="71"/>
      <c r="S6" s="71"/>
      <c r="T6" s="71"/>
      <c r="U6" s="71"/>
      <c r="V6" s="71"/>
      <c r="W6" s="71"/>
      <c r="X6" s="71"/>
      <c r="Y6" s="71"/>
      <c r="Z6" s="71"/>
      <c r="AA6" s="71"/>
      <c r="AB6" s="67"/>
      <c r="AC6" s="67"/>
      <c r="AD6" s="67"/>
      <c r="AE6" s="67"/>
      <c r="AF6" s="67"/>
      <c r="AG6" s="67"/>
    </row>
    <row r="7" spans="1:33" ht="18" customHeight="1">
      <c r="A7" s="67"/>
      <c r="B7" s="49">
        <f>ROW()-6</f>
        <v>1</v>
      </c>
      <c r="C7" s="73" t="str">
        <f>"'"&amp;プロジェクトデータ!$C$4&amp;"'"</f>
        <v>'80001'</v>
      </c>
      <c r="D7" s="80" t="s">
        <v>499</v>
      </c>
      <c r="E7" s="42" t="str">
        <f>"'"&amp;No.5＿契約者【データ】!E3&amp;"'"</f>
        <v>'101'</v>
      </c>
      <c r="F7" s="81" t="str">
        <f>"'"&amp;IF(No.5＿契約者【データ】!X3="","","出席")&amp;"'"</f>
        <v>'出席'</v>
      </c>
      <c r="G7" s="75" t="str">
        <f>"'"&amp;IF(No.5＿契約者【データ】!X3 = "", "", TEXT(No.5＿契約者【データ】!X3,"yyyy/mm/dd"))&amp;"'"</f>
        <v>'2024/04/15'</v>
      </c>
      <c r="H7" s="75" t="str">
        <f>"'"&amp;IF(No.5＿契約者【データ】!Y3 = "", "", TEXT(No.5＿契約者【データ】!Y3,"hh:mm"))&amp;"'"</f>
        <v>'10:00'</v>
      </c>
      <c r="I7" s="82" t="s">
        <v>494</v>
      </c>
      <c r="J7" s="82" t="s">
        <v>494</v>
      </c>
      <c r="K7" s="82" t="s">
        <v>494</v>
      </c>
      <c r="L7" s="82" t="s">
        <v>494</v>
      </c>
      <c r="M7" s="82" t="s">
        <v>494</v>
      </c>
      <c r="N7" s="82" t="s">
        <v>494</v>
      </c>
      <c r="O7" s="82" t="s">
        <v>494</v>
      </c>
      <c r="P7" s="82" t="s">
        <v>494</v>
      </c>
      <c r="Q7" s="75" t="s">
        <v>497</v>
      </c>
      <c r="R7" s="75" t="s">
        <v>497</v>
      </c>
      <c r="S7" s="42" t="s">
        <v>448</v>
      </c>
      <c r="T7" s="75" t="s">
        <v>497</v>
      </c>
      <c r="U7" s="74" t="s">
        <v>497</v>
      </c>
      <c r="V7" s="49" t="str">
        <f t="shared" ref="V7:V70" si="0">"'COMMON'"</f>
        <v>'COMMON'</v>
      </c>
      <c r="W7" s="69" t="s">
        <v>449</v>
      </c>
      <c r="X7" s="49" t="str">
        <f t="shared" ref="X7:Y70" si="1">"'COMMON'"</f>
        <v>'COMMON'</v>
      </c>
      <c r="Y7" s="49" t="str">
        <f>"'COMMON'"</f>
        <v>'COMMON'</v>
      </c>
      <c r="Z7" s="69" t="s">
        <v>449</v>
      </c>
      <c r="AA7" s="49" t="str">
        <f t="shared" ref="AA7:AA70" si="2">"'COMMON'"</f>
        <v>'COMMON'</v>
      </c>
      <c r="AB7" s="67"/>
      <c r="AD7" s="70" t="str">
        <f t="shared" ref="AD7:AD70" si="3">IF(F7="''","","INSERT INTO "&amp;$C$3&amp;" ("&amp;_xlfn.TEXTJOIN(",",FALSE,$C$5:$AA$5)&amp;") VALUES ("&amp;_xlfn.TEXTJOIN(",",FALSE,C7:AA7)&amp;");")</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('80001','2','101','出席','2024/04/15','10:00','','','','','','','','','0','0',NULL,'0','0','COMMON',CURRENT_TIMESTAMP,'COMMON','COMMON',CURRENT_TIMESTAMP,'COMMON');</v>
      </c>
      <c r="AE7" s="67"/>
      <c r="AF7" s="67"/>
      <c r="AG7" s="67"/>
    </row>
    <row r="8" spans="1:33" ht="18" customHeight="1">
      <c r="A8" s="67"/>
      <c r="B8" s="69" t="s">
        <v>498</v>
      </c>
      <c r="C8" s="73" t="str">
        <f>"'"&amp;プロジェクトデータ!$C$4&amp;"'"</f>
        <v>'80001'</v>
      </c>
      <c r="D8" s="80" t="s">
        <v>499</v>
      </c>
      <c r="E8" s="42" t="str">
        <f>"'"&amp;No.5＿契約者【データ】!E4&amp;"'"</f>
        <v>'102'</v>
      </c>
      <c r="F8" s="81" t="str">
        <f>"'"&amp;IF(No.5＿契約者【データ】!X4="","","出席")&amp;"'"</f>
        <v>'出席'</v>
      </c>
      <c r="G8" s="75" t="str">
        <f>"'"&amp;IF(No.5＿契約者【データ】!X4="","",TEXT(No.5＿契約者【データ】!X4,"yyyy/mm/dd"))&amp;"'"</f>
        <v>'2024/04/16'</v>
      </c>
      <c r="H8" s="75" t="str">
        <f>"'"&amp;IF(No.5＿契約者【データ】!Y4="","",TEXT(No.5＿契約者【データ】!Y4,"hh:mm"))&amp;"'"</f>
        <v>'10:00'</v>
      </c>
      <c r="I8" s="82" t="s">
        <v>494</v>
      </c>
      <c r="J8" s="82" t="s">
        <v>494</v>
      </c>
      <c r="K8" s="82" t="s">
        <v>494</v>
      </c>
      <c r="L8" s="82" t="s">
        <v>494</v>
      </c>
      <c r="M8" s="82" t="s">
        <v>494</v>
      </c>
      <c r="N8" s="82" t="s">
        <v>494</v>
      </c>
      <c r="O8" s="82" t="s">
        <v>494</v>
      </c>
      <c r="P8" s="82" t="s">
        <v>494</v>
      </c>
      <c r="Q8" s="75" t="s">
        <v>497</v>
      </c>
      <c r="R8" s="75" t="s">
        <v>497</v>
      </c>
      <c r="S8" s="42" t="s">
        <v>448</v>
      </c>
      <c r="T8" s="75" t="s">
        <v>497</v>
      </c>
      <c r="U8" s="74" t="s">
        <v>497</v>
      </c>
      <c r="V8" s="49" t="str">
        <f t="shared" si="0"/>
        <v>'COMMON'</v>
      </c>
      <c r="W8" s="69" t="s">
        <v>449</v>
      </c>
      <c r="X8" s="49" t="str">
        <f t="shared" si="1"/>
        <v>'COMMON'</v>
      </c>
      <c r="Y8" s="49" t="str">
        <f t="shared" si="1"/>
        <v>'COMMON'</v>
      </c>
      <c r="Z8" s="69" t="s">
        <v>449</v>
      </c>
      <c r="AA8" s="49" t="str">
        <f t="shared" si="2"/>
        <v>'COMMON'</v>
      </c>
      <c r="AB8" s="67"/>
      <c r="AD8"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('80001','2','102','出席','2024/04/16','10:00','','','','','','','','','0','0',NULL,'0','0','COMMON',CURRENT_TIMESTAMP,'COMMON','COMMON',CURRENT_TIMESTAMP,'COMMON');</v>
      </c>
      <c r="AE8" s="67"/>
      <c r="AF8" s="67"/>
      <c r="AG8" s="67"/>
    </row>
    <row r="9" spans="1:33" ht="18" customHeight="1">
      <c r="A9" s="67"/>
      <c r="B9" s="69" t="s">
        <v>502</v>
      </c>
      <c r="C9" s="73" t="str">
        <f>"'"&amp;プロジェクトデータ!$C$4&amp;"'"</f>
        <v>'80001'</v>
      </c>
      <c r="D9" s="80" t="s">
        <v>499</v>
      </c>
      <c r="E9" s="42" t="str">
        <f>"'"&amp;No.5＿契約者【データ】!E5&amp;"'"</f>
        <v>'103'</v>
      </c>
      <c r="F9" s="81" t="str">
        <f>"'"&amp;IF(No.5＿契約者【データ】!X5="","","出席")&amp;"'"</f>
        <v>'出席'</v>
      </c>
      <c r="G9" s="75" t="str">
        <f>"'"&amp;IF(No.5＿契約者【データ】!X5="","",TEXT(No.5＿契約者【データ】!X5,"yyyy/mm/dd"))&amp;"'"</f>
        <v>'2024/04/17'</v>
      </c>
      <c r="H9" s="75" t="str">
        <f>"'"&amp;IF(No.5＿契約者【データ】!Y5="","",TEXT(No.5＿契約者【データ】!Y5,"hh:mm"))&amp;"'"</f>
        <v>'09:00'</v>
      </c>
      <c r="I9" s="82" t="s">
        <v>494</v>
      </c>
      <c r="J9" s="82" t="s">
        <v>494</v>
      </c>
      <c r="K9" s="82" t="s">
        <v>494</v>
      </c>
      <c r="L9" s="82" t="s">
        <v>494</v>
      </c>
      <c r="M9" s="82" t="s">
        <v>494</v>
      </c>
      <c r="N9" s="82" t="s">
        <v>494</v>
      </c>
      <c r="O9" s="82" t="s">
        <v>494</v>
      </c>
      <c r="P9" s="82" t="s">
        <v>494</v>
      </c>
      <c r="Q9" s="75" t="s">
        <v>497</v>
      </c>
      <c r="R9" s="75" t="s">
        <v>497</v>
      </c>
      <c r="S9" s="42" t="s">
        <v>448</v>
      </c>
      <c r="T9" s="75" t="s">
        <v>497</v>
      </c>
      <c r="U9" s="74" t="s">
        <v>497</v>
      </c>
      <c r="V9" s="49" t="str">
        <f t="shared" si="0"/>
        <v>'COMMON'</v>
      </c>
      <c r="W9" s="69" t="s">
        <v>449</v>
      </c>
      <c r="X9" s="49" t="str">
        <f t="shared" si="1"/>
        <v>'COMMON'</v>
      </c>
      <c r="Y9" s="49" t="str">
        <f t="shared" si="1"/>
        <v>'COMMON'</v>
      </c>
      <c r="Z9" s="69" t="s">
        <v>449</v>
      </c>
      <c r="AA9" s="49" t="str">
        <f t="shared" si="2"/>
        <v>'COMMON'</v>
      </c>
      <c r="AB9" s="67"/>
      <c r="AD9"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('80001','2','103','出席','2024/04/17','09:00','','','','','','','','','0','0',NULL,'0','0','COMMON',CURRENT_TIMESTAMP,'COMMON','COMMON',CURRENT_TIMESTAMP,'COMMON');</v>
      </c>
      <c r="AE9" s="67"/>
      <c r="AF9" s="67"/>
      <c r="AG9" s="67"/>
    </row>
    <row r="10" spans="1:33" ht="18" customHeight="1">
      <c r="A10" s="67"/>
      <c r="B10" s="69" t="s">
        <v>506</v>
      </c>
      <c r="C10" s="73" t="str">
        <f>"'"&amp;プロジェクトデータ!$C$4&amp;"'"</f>
        <v>'80001'</v>
      </c>
      <c r="D10" s="80" t="s">
        <v>499</v>
      </c>
      <c r="E10" s="42" t="str">
        <f>"'"&amp;No.5＿契約者【データ】!E6&amp;"'"</f>
        <v>'201'</v>
      </c>
      <c r="F10" s="81" t="str">
        <f>"'"&amp;IF(No.5＿契約者【データ】!X6="","","出席")&amp;"'"</f>
        <v>'出席'</v>
      </c>
      <c r="G10" s="75" t="str">
        <f>"'"&amp;IF(No.5＿契約者【データ】!X6="","",TEXT(No.5＿契約者【データ】!X6,"yyyy/mm/dd"))&amp;"'"</f>
        <v>'2024/04/18'</v>
      </c>
      <c r="H10" s="75" t="str">
        <f>"'"&amp;IF(No.5＿契約者【データ】!Y6="","",TEXT(No.5＿契約者【データ】!Y6,"hh:mm"))&amp;"'"</f>
        <v>'10:00'</v>
      </c>
      <c r="I10" s="82" t="s">
        <v>494</v>
      </c>
      <c r="J10" s="82" t="s">
        <v>494</v>
      </c>
      <c r="K10" s="82" t="s">
        <v>494</v>
      </c>
      <c r="L10" s="82" t="s">
        <v>494</v>
      </c>
      <c r="M10" s="82" t="s">
        <v>494</v>
      </c>
      <c r="N10" s="82" t="s">
        <v>494</v>
      </c>
      <c r="O10" s="82" t="s">
        <v>494</v>
      </c>
      <c r="P10" s="82" t="s">
        <v>494</v>
      </c>
      <c r="Q10" s="75" t="s">
        <v>497</v>
      </c>
      <c r="R10" s="75" t="s">
        <v>497</v>
      </c>
      <c r="S10" s="42" t="s">
        <v>448</v>
      </c>
      <c r="T10" s="75" t="s">
        <v>497</v>
      </c>
      <c r="U10" s="74" t="s">
        <v>497</v>
      </c>
      <c r="V10" s="49" t="str">
        <f t="shared" si="0"/>
        <v>'COMMON'</v>
      </c>
      <c r="W10" s="69" t="s">
        <v>449</v>
      </c>
      <c r="X10" s="49" t="str">
        <f t="shared" si="1"/>
        <v>'COMMON'</v>
      </c>
      <c r="Y10" s="49" t="str">
        <f t="shared" si="1"/>
        <v>'COMMON'</v>
      </c>
      <c r="Z10" s="69" t="s">
        <v>449</v>
      </c>
      <c r="AA10" s="49" t="str">
        <f t="shared" si="2"/>
        <v>'COMMON'</v>
      </c>
      <c r="AB10" s="67"/>
      <c r="AD10"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('80001','2','201','出席','2024/04/18','10:00','','','','','','','','','0','0',NULL,'0','0','COMMON',CURRENT_TIMESTAMP,'COMMON','COMMON',CURRENT_TIMESTAMP,'COMMON');</v>
      </c>
      <c r="AE10" s="67"/>
      <c r="AF10" s="67"/>
      <c r="AG10" s="67"/>
    </row>
    <row r="11" spans="1:33" ht="18" customHeight="1">
      <c r="A11" s="67"/>
      <c r="B11" s="69" t="s">
        <v>549</v>
      </c>
      <c r="C11" s="73" t="str">
        <f>"'"&amp;プロジェクトデータ!$C$4&amp;"'"</f>
        <v>'80001'</v>
      </c>
      <c r="D11" s="80" t="s">
        <v>499</v>
      </c>
      <c r="E11" s="42" t="str">
        <f>"'"&amp;No.5＿契約者【データ】!E7&amp;"'"</f>
        <v>'202'</v>
      </c>
      <c r="F11" s="81" t="str">
        <f>"'"&amp;IF(No.5＿契約者【データ】!X7="","","出席")&amp;"'"</f>
        <v>'出席'</v>
      </c>
      <c r="G11" s="75" t="str">
        <f>"'"&amp;IF(No.5＿契約者【データ】!X7="","",TEXT(No.5＿契約者【データ】!X7,"yyyy/mm/dd"))&amp;"'"</f>
        <v>'2024/04/19'</v>
      </c>
      <c r="H11" s="75" t="str">
        <f>"'"&amp;IF(No.5＿契約者【データ】!Y7="","",TEXT(No.5＿契約者【データ】!Y7,"hh:mm"))&amp;"'"</f>
        <v>'10:00'</v>
      </c>
      <c r="I11" s="82" t="s">
        <v>494</v>
      </c>
      <c r="J11" s="82" t="s">
        <v>494</v>
      </c>
      <c r="K11" s="82" t="s">
        <v>494</v>
      </c>
      <c r="L11" s="82" t="s">
        <v>494</v>
      </c>
      <c r="M11" s="82" t="s">
        <v>494</v>
      </c>
      <c r="N11" s="82" t="s">
        <v>494</v>
      </c>
      <c r="O11" s="82" t="s">
        <v>494</v>
      </c>
      <c r="P11" s="82" t="s">
        <v>494</v>
      </c>
      <c r="Q11" s="75" t="s">
        <v>497</v>
      </c>
      <c r="R11" s="75" t="s">
        <v>497</v>
      </c>
      <c r="S11" s="42" t="s">
        <v>448</v>
      </c>
      <c r="T11" s="75" t="s">
        <v>497</v>
      </c>
      <c r="U11" s="74" t="s">
        <v>497</v>
      </c>
      <c r="V11" s="49" t="str">
        <f t="shared" si="0"/>
        <v>'COMMON'</v>
      </c>
      <c r="W11" s="69" t="s">
        <v>449</v>
      </c>
      <c r="X11" s="49" t="str">
        <f t="shared" si="1"/>
        <v>'COMMON'</v>
      </c>
      <c r="Y11" s="49" t="str">
        <f t="shared" si="1"/>
        <v>'COMMON'</v>
      </c>
      <c r="Z11" s="69" t="s">
        <v>449</v>
      </c>
      <c r="AA11" s="49" t="str">
        <f t="shared" si="2"/>
        <v>'COMMON'</v>
      </c>
      <c r="AB11" s="67"/>
      <c r="AD11"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('80001','2','202','出席','2024/04/19','10:00','','','','','','','','','0','0',NULL,'0','0','COMMON',CURRENT_TIMESTAMP,'COMMON','COMMON',CURRENT_TIMESTAMP,'COMMON');</v>
      </c>
      <c r="AE11" s="67"/>
      <c r="AF11" s="67"/>
      <c r="AG11" s="67"/>
    </row>
    <row r="12" spans="1:33" ht="18" customHeight="1">
      <c r="A12" s="67"/>
      <c r="B12" s="69" t="s">
        <v>550</v>
      </c>
      <c r="C12" s="73" t="str">
        <f>"'"&amp;プロジェクトデータ!$C$4&amp;"'"</f>
        <v>'80001'</v>
      </c>
      <c r="D12" s="80" t="s">
        <v>499</v>
      </c>
      <c r="E12" s="42" t="str">
        <f>"'"&amp;No.5＿契約者【データ】!E8&amp;"'"</f>
        <v>'203'</v>
      </c>
      <c r="F12" s="81" t="str">
        <f>"'"&amp;IF(No.5＿契約者【データ】!X8="","","出席")&amp;"'"</f>
        <v>'出席'</v>
      </c>
      <c r="G12" s="75" t="str">
        <f>"'"&amp;IF(No.5＿契約者【データ】!X8="","",TEXT(No.5＿契約者【データ】!X8,"yyyy/mm/dd"))&amp;"'"</f>
        <v>'2024/04/15'</v>
      </c>
      <c r="H12" s="75" t="str">
        <f>"'"&amp;IF(No.5＿契約者【データ】!Y8="","",TEXT(No.5＿契約者【データ】!Y8,"hh:mm"))&amp;"'"</f>
        <v>'10:00'</v>
      </c>
      <c r="I12" s="82" t="s">
        <v>494</v>
      </c>
      <c r="J12" s="82" t="s">
        <v>494</v>
      </c>
      <c r="K12" s="82" t="s">
        <v>494</v>
      </c>
      <c r="L12" s="82" t="s">
        <v>494</v>
      </c>
      <c r="M12" s="82" t="s">
        <v>494</v>
      </c>
      <c r="N12" s="82" t="s">
        <v>494</v>
      </c>
      <c r="O12" s="82" t="s">
        <v>494</v>
      </c>
      <c r="P12" s="82" t="s">
        <v>494</v>
      </c>
      <c r="Q12" s="75" t="s">
        <v>497</v>
      </c>
      <c r="R12" s="75" t="s">
        <v>497</v>
      </c>
      <c r="S12" s="42" t="s">
        <v>448</v>
      </c>
      <c r="T12" s="75" t="s">
        <v>497</v>
      </c>
      <c r="U12" s="74" t="s">
        <v>497</v>
      </c>
      <c r="V12" s="49" t="str">
        <f t="shared" si="0"/>
        <v>'COMMON'</v>
      </c>
      <c r="W12" s="69" t="s">
        <v>449</v>
      </c>
      <c r="X12" s="49" t="str">
        <f t="shared" si="1"/>
        <v>'COMMON'</v>
      </c>
      <c r="Y12" s="49" t="str">
        <f t="shared" si="1"/>
        <v>'COMMON'</v>
      </c>
      <c r="Z12" s="69" t="s">
        <v>449</v>
      </c>
      <c r="AA12" s="49" t="str">
        <f t="shared" si="2"/>
        <v>'COMMON'</v>
      </c>
      <c r="AB12" s="67"/>
      <c r="AD12"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('80001','2','203','出席','2024/04/15','10:00','','','','','','','','','0','0',NULL,'0','0','COMMON',CURRENT_TIMESTAMP,'COMMON','COMMON',CURRENT_TIMESTAMP,'COMMON');</v>
      </c>
      <c r="AE12" s="67"/>
      <c r="AF12" s="67"/>
      <c r="AG12" s="67"/>
    </row>
    <row r="13" spans="1:33" ht="18" customHeight="1">
      <c r="A13" s="67"/>
      <c r="B13" s="69" t="s">
        <v>551</v>
      </c>
      <c r="C13" s="73" t="str">
        <f>"'"&amp;プロジェクトデータ!$C$4&amp;"'"</f>
        <v>'80001'</v>
      </c>
      <c r="D13" s="80" t="s">
        <v>499</v>
      </c>
      <c r="E13" s="42" t="str">
        <f>"'"&amp;No.5＿契約者【データ】!E9&amp;"'"</f>
        <v>'204'</v>
      </c>
      <c r="F13" s="81" t="str">
        <f>"'"&amp;IF(No.5＿契約者【データ】!X9="","","出席")&amp;"'"</f>
        <v>'出席'</v>
      </c>
      <c r="G13" s="75" t="str">
        <f>"'"&amp;IF(No.5＿契約者【データ】!X9="","",TEXT(No.5＿契約者【データ】!X9,"yyyy/mm/dd"))&amp;"'"</f>
        <v>'2024/04/16'</v>
      </c>
      <c r="H13" s="75" t="str">
        <f>"'"&amp;IF(No.5＿契約者【データ】!Y9="","",TEXT(No.5＿契約者【データ】!Y9,"hh:mm"))&amp;"'"</f>
        <v>'10:00'</v>
      </c>
      <c r="I13" s="82" t="s">
        <v>494</v>
      </c>
      <c r="J13" s="82" t="s">
        <v>494</v>
      </c>
      <c r="K13" s="82" t="s">
        <v>494</v>
      </c>
      <c r="L13" s="82" t="s">
        <v>494</v>
      </c>
      <c r="M13" s="82" t="s">
        <v>494</v>
      </c>
      <c r="N13" s="82" t="s">
        <v>494</v>
      </c>
      <c r="O13" s="82" t="s">
        <v>494</v>
      </c>
      <c r="P13" s="82" t="s">
        <v>494</v>
      </c>
      <c r="Q13" s="75" t="s">
        <v>497</v>
      </c>
      <c r="R13" s="75" t="s">
        <v>497</v>
      </c>
      <c r="S13" s="42" t="s">
        <v>448</v>
      </c>
      <c r="T13" s="75" t="s">
        <v>497</v>
      </c>
      <c r="U13" s="74" t="s">
        <v>497</v>
      </c>
      <c r="V13" s="49" t="str">
        <f t="shared" si="0"/>
        <v>'COMMON'</v>
      </c>
      <c r="W13" s="69" t="s">
        <v>449</v>
      </c>
      <c r="X13" s="49" t="str">
        <f t="shared" si="1"/>
        <v>'COMMON'</v>
      </c>
      <c r="Y13" s="49" t="str">
        <f t="shared" si="1"/>
        <v>'COMMON'</v>
      </c>
      <c r="Z13" s="69" t="s">
        <v>449</v>
      </c>
      <c r="AA13" s="49" t="str">
        <f t="shared" si="2"/>
        <v>'COMMON'</v>
      </c>
      <c r="AB13" s="67"/>
      <c r="AD13"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('80001','2','204','出席','2024/04/16','10:00','','','','','','','','','0','0',NULL,'0','0','COMMON',CURRENT_TIMESTAMP,'COMMON','COMMON',CURRENT_TIMESTAMP,'COMMON');</v>
      </c>
      <c r="AE13" s="67"/>
      <c r="AF13" s="67"/>
      <c r="AG13" s="67"/>
    </row>
    <row r="14" spans="1:33" ht="18" customHeight="1">
      <c r="A14" s="67"/>
      <c r="B14" s="69" t="s">
        <v>552</v>
      </c>
      <c r="C14" s="73" t="str">
        <f>"'"&amp;プロジェクトデータ!$C$4&amp;"'"</f>
        <v>'80001'</v>
      </c>
      <c r="D14" s="80" t="s">
        <v>499</v>
      </c>
      <c r="E14" s="42" t="str">
        <f>"'"&amp;No.5＿契約者【データ】!E10&amp;"'"</f>
        <v>'205'</v>
      </c>
      <c r="F14" s="81" t="str">
        <f>"'"&amp;IF(No.5＿契約者【データ】!X10="","","出席")&amp;"'"</f>
        <v>'出席'</v>
      </c>
      <c r="G14" s="75" t="str">
        <f>"'"&amp;IF(No.5＿契約者【データ】!X10 = "", "", TEXT(No.5＿契約者【データ】!X10,"yyyy/mm/dd"))&amp;"'"</f>
        <v>'2024/04/17'</v>
      </c>
      <c r="H14" s="75" t="str">
        <f>"'"&amp;IF(No.5＿契約者【データ】!Y10 = "", "", TEXT(No.5＿契約者【データ】!Y10,"hh:mm"))&amp;"'"</f>
        <v>'10:00'</v>
      </c>
      <c r="I14" s="82" t="s">
        <v>494</v>
      </c>
      <c r="J14" s="82" t="s">
        <v>494</v>
      </c>
      <c r="K14" s="82" t="s">
        <v>494</v>
      </c>
      <c r="L14" s="82" t="s">
        <v>494</v>
      </c>
      <c r="M14" s="82" t="s">
        <v>494</v>
      </c>
      <c r="N14" s="82" t="s">
        <v>494</v>
      </c>
      <c r="O14" s="82" t="s">
        <v>494</v>
      </c>
      <c r="P14" s="82" t="s">
        <v>494</v>
      </c>
      <c r="Q14" s="75" t="s">
        <v>497</v>
      </c>
      <c r="R14" s="75" t="s">
        <v>497</v>
      </c>
      <c r="S14" s="42" t="s">
        <v>448</v>
      </c>
      <c r="T14" s="75" t="s">
        <v>497</v>
      </c>
      <c r="U14" s="74" t="s">
        <v>497</v>
      </c>
      <c r="V14" s="49" t="str">
        <f t="shared" si="0"/>
        <v>'COMMON'</v>
      </c>
      <c r="W14" s="69" t="s">
        <v>449</v>
      </c>
      <c r="X14" s="49" t="str">
        <f t="shared" si="1"/>
        <v>'COMMON'</v>
      </c>
      <c r="Y14" s="49" t="str">
        <f t="shared" si="1"/>
        <v>'COMMON'</v>
      </c>
      <c r="Z14" s="69" t="s">
        <v>449</v>
      </c>
      <c r="AA14" s="49" t="str">
        <f t="shared" si="2"/>
        <v>'COMMON'</v>
      </c>
      <c r="AB14" s="67"/>
      <c r="AD14"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('80001','2','205','出席','2024/04/17','10:00','','','','','','','','','0','0',NULL,'0','0','COMMON',CURRENT_TIMESTAMP,'COMMON','COMMON',CURRENT_TIMESTAMP,'COMMON');</v>
      </c>
      <c r="AE14" s="67"/>
      <c r="AF14" s="67"/>
      <c r="AG14" s="67"/>
    </row>
    <row r="15" spans="1:33" ht="18" customHeight="1">
      <c r="A15" s="67"/>
      <c r="B15" s="69" t="s">
        <v>553</v>
      </c>
      <c r="C15" s="73" t="str">
        <f>"'"&amp;プロジェクトデータ!$C$4&amp;"'"</f>
        <v>'80001'</v>
      </c>
      <c r="D15" s="80" t="s">
        <v>499</v>
      </c>
      <c r="E15" s="42" t="str">
        <f>"'"&amp;No.5＿契約者【データ】!E11&amp;"'"</f>
        <v>'206'</v>
      </c>
      <c r="F15" s="81" t="str">
        <f>"'"&amp;IF(No.5＿契約者【データ】!X11="","","出席")&amp;"'"</f>
        <v>'出席'</v>
      </c>
      <c r="G15" s="75" t="str">
        <f>"'"&amp;IF(No.5＿契約者【データ】!X11="","",TEXT(No.5＿契約者【データ】!X11,"yyyy/mm/dd"))&amp;"'"</f>
        <v>'2024/04/15'</v>
      </c>
      <c r="H15" s="75" t="str">
        <f>"'"&amp;IF(No.5＿契約者【データ】!Y11="","",TEXT(No.5＿契約者【データ】!Y11,"hh:mm"))&amp;"'"</f>
        <v>'09:00'</v>
      </c>
      <c r="I15" s="82" t="s">
        <v>494</v>
      </c>
      <c r="J15" s="82" t="s">
        <v>494</v>
      </c>
      <c r="K15" s="82" t="s">
        <v>494</v>
      </c>
      <c r="L15" s="82" t="s">
        <v>494</v>
      </c>
      <c r="M15" s="82" t="s">
        <v>494</v>
      </c>
      <c r="N15" s="82" t="s">
        <v>494</v>
      </c>
      <c r="O15" s="82" t="s">
        <v>494</v>
      </c>
      <c r="P15" s="82" t="s">
        <v>494</v>
      </c>
      <c r="Q15" s="75" t="s">
        <v>497</v>
      </c>
      <c r="R15" s="75" t="s">
        <v>497</v>
      </c>
      <c r="S15" s="42" t="s">
        <v>448</v>
      </c>
      <c r="T15" s="75" t="s">
        <v>497</v>
      </c>
      <c r="U15" s="74" t="s">
        <v>497</v>
      </c>
      <c r="V15" s="49" t="str">
        <f t="shared" si="0"/>
        <v>'COMMON'</v>
      </c>
      <c r="W15" s="69" t="s">
        <v>449</v>
      </c>
      <c r="X15" s="49" t="str">
        <f t="shared" si="1"/>
        <v>'COMMON'</v>
      </c>
      <c r="Y15" s="49" t="str">
        <f t="shared" si="1"/>
        <v>'COMMON'</v>
      </c>
      <c r="Z15" s="69" t="s">
        <v>449</v>
      </c>
      <c r="AA15" s="49" t="str">
        <f t="shared" si="2"/>
        <v>'COMMON'</v>
      </c>
      <c r="AB15" s="67"/>
      <c r="AD15"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('80001','2','206','出席','2024/04/15','09:00','','','','','','','','','0','0',NULL,'0','0','COMMON',CURRENT_TIMESTAMP,'COMMON','COMMON',CURRENT_TIMESTAMP,'COMMON');</v>
      </c>
      <c r="AE15" s="67"/>
      <c r="AF15" s="67"/>
      <c r="AG15" s="67"/>
    </row>
    <row r="16" spans="1:33" ht="18" customHeight="1">
      <c r="A16" s="67"/>
      <c r="B16" s="69" t="s">
        <v>554</v>
      </c>
      <c r="C16" s="73" t="str">
        <f>"'"&amp;プロジェクトデータ!$C$4&amp;"'"</f>
        <v>'80001'</v>
      </c>
      <c r="D16" s="80" t="s">
        <v>499</v>
      </c>
      <c r="E16" s="42" t="str">
        <f>"'"&amp;No.5＿契約者【データ】!E12&amp;"'"</f>
        <v>'207'</v>
      </c>
      <c r="F16" s="81" t="str">
        <f>"'"&amp;IF(No.5＿契約者【データ】!X12="","","出席")&amp;"'"</f>
        <v>'出席'</v>
      </c>
      <c r="G16" s="75" t="str">
        <f>"'"&amp;IF(No.5＿契約者【データ】!X12="","",TEXT(No.5＿契約者【データ】!X12,"yyyy/mm/dd"))&amp;"'"</f>
        <v>'2024/04/16'</v>
      </c>
      <c r="H16" s="75" t="str">
        <f>"'"&amp;IF(No.5＿契約者【データ】!Y12="","",TEXT(No.5＿契約者【データ】!Y12,"hh:mm"))&amp;"'"</f>
        <v>'09:00'</v>
      </c>
      <c r="I16" s="82" t="s">
        <v>494</v>
      </c>
      <c r="J16" s="82" t="s">
        <v>494</v>
      </c>
      <c r="K16" s="82" t="s">
        <v>494</v>
      </c>
      <c r="L16" s="82" t="s">
        <v>494</v>
      </c>
      <c r="M16" s="82" t="s">
        <v>494</v>
      </c>
      <c r="N16" s="82" t="s">
        <v>494</v>
      </c>
      <c r="O16" s="82" t="s">
        <v>494</v>
      </c>
      <c r="P16" s="82" t="s">
        <v>494</v>
      </c>
      <c r="Q16" s="75" t="s">
        <v>497</v>
      </c>
      <c r="R16" s="75" t="s">
        <v>497</v>
      </c>
      <c r="S16" s="42" t="s">
        <v>448</v>
      </c>
      <c r="T16" s="75" t="s">
        <v>497</v>
      </c>
      <c r="U16" s="74" t="s">
        <v>497</v>
      </c>
      <c r="V16" s="49" t="str">
        <f t="shared" si="0"/>
        <v>'COMMON'</v>
      </c>
      <c r="W16" s="69" t="s">
        <v>449</v>
      </c>
      <c r="X16" s="49" t="str">
        <f t="shared" si="1"/>
        <v>'COMMON'</v>
      </c>
      <c r="Y16" s="49" t="str">
        <f t="shared" si="1"/>
        <v>'COMMON'</v>
      </c>
      <c r="Z16" s="69" t="s">
        <v>449</v>
      </c>
      <c r="AA16" s="49" t="str">
        <f t="shared" si="2"/>
        <v>'COMMON'</v>
      </c>
      <c r="AB16" s="67"/>
      <c r="AD16"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('80001','2','207','出席','2024/04/16','09:00','','','','','','','','','0','0',NULL,'0','0','COMMON',CURRENT_TIMESTAMP,'COMMON','COMMON',CURRENT_TIMESTAMP,'COMMON');</v>
      </c>
      <c r="AE16" s="67"/>
      <c r="AF16" s="67"/>
      <c r="AG16" s="67"/>
    </row>
    <row r="17" spans="1:33" ht="18" customHeight="1">
      <c r="A17" s="67"/>
      <c r="B17" s="69" t="s">
        <v>555</v>
      </c>
      <c r="C17" s="73" t="str">
        <f>"'"&amp;プロジェクトデータ!$C$4&amp;"'"</f>
        <v>'80001'</v>
      </c>
      <c r="D17" s="80" t="s">
        <v>499</v>
      </c>
      <c r="E17" s="42" t="str">
        <f>"'"&amp;No.5＿契約者【データ】!E13&amp;"'"</f>
        <v>'208'</v>
      </c>
      <c r="F17" s="81" t="str">
        <f>"'"&amp;IF(No.5＿契約者【データ】!X13="","","出席")&amp;"'"</f>
        <v>'出席'</v>
      </c>
      <c r="G17" s="75" t="str">
        <f>"'"&amp;IF(No.5＿契約者【データ】!X13="","",TEXT(No.5＿契約者【データ】!X13,"yyyy/mm/dd"))&amp;"'"</f>
        <v>'2024/04/17'</v>
      </c>
      <c r="H17" s="75" t="str">
        <f>"'"&amp;IF(No.5＿契約者【データ】!Y13="","",TEXT(No.5＿契約者【データ】!Y13,"hh:mm"))&amp;"'"</f>
        <v>'13:00'</v>
      </c>
      <c r="I17" s="82" t="s">
        <v>494</v>
      </c>
      <c r="J17" s="82" t="s">
        <v>494</v>
      </c>
      <c r="K17" s="82" t="s">
        <v>494</v>
      </c>
      <c r="L17" s="82" t="s">
        <v>494</v>
      </c>
      <c r="M17" s="82" t="s">
        <v>494</v>
      </c>
      <c r="N17" s="82" t="s">
        <v>494</v>
      </c>
      <c r="O17" s="82" t="s">
        <v>494</v>
      </c>
      <c r="P17" s="82" t="s">
        <v>494</v>
      </c>
      <c r="Q17" s="75" t="s">
        <v>497</v>
      </c>
      <c r="R17" s="75" t="s">
        <v>497</v>
      </c>
      <c r="S17" s="42" t="s">
        <v>448</v>
      </c>
      <c r="T17" s="75" t="s">
        <v>497</v>
      </c>
      <c r="U17" s="74" t="s">
        <v>497</v>
      </c>
      <c r="V17" s="49" t="str">
        <f t="shared" si="0"/>
        <v>'COMMON'</v>
      </c>
      <c r="W17" s="69" t="s">
        <v>449</v>
      </c>
      <c r="X17" s="49" t="str">
        <f t="shared" si="1"/>
        <v>'COMMON'</v>
      </c>
      <c r="Y17" s="49" t="str">
        <f t="shared" si="1"/>
        <v>'COMMON'</v>
      </c>
      <c r="Z17" s="69" t="s">
        <v>449</v>
      </c>
      <c r="AA17" s="49" t="str">
        <f t="shared" si="2"/>
        <v>'COMMON'</v>
      </c>
      <c r="AB17" s="67"/>
      <c r="AD17"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('80001','2','208','出席','2024/04/17','13:00','','','','','','','','','0','0',NULL,'0','0','COMMON',CURRENT_TIMESTAMP,'COMMON','COMMON',CURRENT_TIMESTAMP,'COMMON');</v>
      </c>
      <c r="AE17" s="67"/>
      <c r="AF17" s="67"/>
      <c r="AG17" s="67"/>
    </row>
    <row r="18" spans="1:33" ht="18" customHeight="1">
      <c r="A18" s="67"/>
      <c r="B18" s="69" t="s">
        <v>556</v>
      </c>
      <c r="C18" s="73" t="str">
        <f>"'"&amp;プロジェクトデータ!$C$4&amp;"'"</f>
        <v>'80001'</v>
      </c>
      <c r="D18" s="80" t="s">
        <v>499</v>
      </c>
      <c r="E18" s="42" t="str">
        <f>"'"&amp;No.5＿契約者【データ】!E14&amp;"'"</f>
        <v>'301'</v>
      </c>
      <c r="F18" s="81" t="str">
        <f>"'"&amp;IF(No.5＿契約者【データ】!X14="","","出席")&amp;"'"</f>
        <v>'出席'</v>
      </c>
      <c r="G18" s="75" t="str">
        <f>"'"&amp;IF(No.5＿契約者【データ】!X14="","",TEXT(No.5＿契約者【データ】!X14,"yyyy/mm/dd"))&amp;"'"</f>
        <v>'2024/04/19'</v>
      </c>
      <c r="H18" s="75" t="str">
        <f>"'"&amp;IF(No.5＿契約者【データ】!Y14="","",TEXT(No.5＿契約者【データ】!Y14,"hh:mm"))&amp;"'"</f>
        <v>'10:00'</v>
      </c>
      <c r="I18" s="82" t="s">
        <v>494</v>
      </c>
      <c r="J18" s="82" t="s">
        <v>494</v>
      </c>
      <c r="K18" s="82" t="s">
        <v>494</v>
      </c>
      <c r="L18" s="82" t="s">
        <v>494</v>
      </c>
      <c r="M18" s="82" t="s">
        <v>494</v>
      </c>
      <c r="N18" s="82" t="s">
        <v>494</v>
      </c>
      <c r="O18" s="82" t="s">
        <v>494</v>
      </c>
      <c r="P18" s="82" t="s">
        <v>494</v>
      </c>
      <c r="Q18" s="75" t="s">
        <v>497</v>
      </c>
      <c r="R18" s="75" t="s">
        <v>497</v>
      </c>
      <c r="S18" s="42" t="s">
        <v>448</v>
      </c>
      <c r="T18" s="75" t="s">
        <v>497</v>
      </c>
      <c r="U18" s="74" t="s">
        <v>497</v>
      </c>
      <c r="V18" s="49" t="str">
        <f t="shared" si="0"/>
        <v>'COMMON'</v>
      </c>
      <c r="W18" s="69" t="s">
        <v>449</v>
      </c>
      <c r="X18" s="49" t="str">
        <f t="shared" si="1"/>
        <v>'COMMON'</v>
      </c>
      <c r="Y18" s="49" t="str">
        <f t="shared" si="1"/>
        <v>'COMMON'</v>
      </c>
      <c r="Z18" s="69" t="s">
        <v>449</v>
      </c>
      <c r="AA18" s="49" t="str">
        <f t="shared" si="2"/>
        <v>'COMMON'</v>
      </c>
      <c r="AB18" s="67"/>
      <c r="AD18"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('80001','2','301','出席','2024/04/19','10:00','','','','','','','','','0','0',NULL,'0','0','COMMON',CURRENT_TIMESTAMP,'COMMON','COMMON',CURRENT_TIMESTAMP,'COMMON');</v>
      </c>
      <c r="AE18" s="67"/>
      <c r="AF18" s="67"/>
      <c r="AG18" s="67"/>
    </row>
    <row r="19" spans="1:33" ht="18" customHeight="1">
      <c r="A19" s="67"/>
      <c r="B19" s="69" t="s">
        <v>557</v>
      </c>
      <c r="C19" s="73" t="str">
        <f>"'"&amp;プロジェクトデータ!$C$4&amp;"'"</f>
        <v>'80001'</v>
      </c>
      <c r="D19" s="80" t="s">
        <v>499</v>
      </c>
      <c r="E19" s="42" t="str">
        <f>"'"&amp;No.5＿契約者【データ】!E15&amp;"'"</f>
        <v>'302'</v>
      </c>
      <c r="F19" s="81" t="str">
        <f>"'"&amp;IF(No.5＿契約者【データ】!X15="","","出席")&amp;"'"</f>
        <v>'出席'</v>
      </c>
      <c r="G19" s="75" t="str">
        <f>"'"&amp;IF(No.5＿契約者【データ】!X15="","",TEXT(No.5＿契約者【データ】!X15,"yyyy/mm/dd"))&amp;"'"</f>
        <v>'2024/04/15'</v>
      </c>
      <c r="H19" s="75" t="str">
        <f>"'"&amp;IF(No.5＿契約者【データ】!Y15="","",TEXT(No.5＿契約者【データ】!Y15,"hh:mm"))&amp;"'"</f>
        <v>'10:00'</v>
      </c>
      <c r="I19" s="82" t="s">
        <v>494</v>
      </c>
      <c r="J19" s="82" t="s">
        <v>494</v>
      </c>
      <c r="K19" s="82" t="s">
        <v>494</v>
      </c>
      <c r="L19" s="82" t="s">
        <v>494</v>
      </c>
      <c r="M19" s="82" t="s">
        <v>494</v>
      </c>
      <c r="N19" s="82" t="s">
        <v>494</v>
      </c>
      <c r="O19" s="82" t="s">
        <v>494</v>
      </c>
      <c r="P19" s="82" t="s">
        <v>494</v>
      </c>
      <c r="Q19" s="75" t="s">
        <v>497</v>
      </c>
      <c r="R19" s="75" t="s">
        <v>497</v>
      </c>
      <c r="S19" s="42" t="s">
        <v>448</v>
      </c>
      <c r="T19" s="75" t="s">
        <v>497</v>
      </c>
      <c r="U19" s="74" t="s">
        <v>497</v>
      </c>
      <c r="V19" s="49" t="str">
        <f t="shared" si="0"/>
        <v>'COMMON'</v>
      </c>
      <c r="W19" s="69" t="s">
        <v>449</v>
      </c>
      <c r="X19" s="49" t="str">
        <f t="shared" si="1"/>
        <v>'COMMON'</v>
      </c>
      <c r="Y19" s="49" t="str">
        <f t="shared" si="1"/>
        <v>'COMMON'</v>
      </c>
      <c r="Z19" s="69" t="s">
        <v>449</v>
      </c>
      <c r="AA19" s="49" t="str">
        <f t="shared" si="2"/>
        <v>'COMMON'</v>
      </c>
      <c r="AB19" s="67"/>
      <c r="AD19"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('80001','2','302','出席','2024/04/15','10:00','','','','','','','','','0','0',NULL,'0','0','COMMON',CURRENT_TIMESTAMP,'COMMON','COMMON',CURRENT_TIMESTAMP,'COMMON');</v>
      </c>
      <c r="AE19" s="67"/>
      <c r="AF19" s="67"/>
      <c r="AG19" s="67"/>
    </row>
    <row r="20" spans="1:33" ht="18" customHeight="1">
      <c r="A20" s="67"/>
      <c r="B20" s="69" t="s">
        <v>558</v>
      </c>
      <c r="C20" s="73" t="str">
        <f>"'"&amp;プロジェクトデータ!$C$4&amp;"'"</f>
        <v>'80001'</v>
      </c>
      <c r="D20" s="80" t="s">
        <v>499</v>
      </c>
      <c r="E20" s="42" t="str">
        <f>"'"&amp;No.5＿契約者【データ】!E16&amp;"'"</f>
        <v>'303'</v>
      </c>
      <c r="F20" s="81" t="str">
        <f>"'"&amp;IF(No.5＿契約者【データ】!X16="","","出席")&amp;"'"</f>
        <v>'出席'</v>
      </c>
      <c r="G20" s="75" t="str">
        <f>"'"&amp;IF(No.5＿契約者【データ】!X16="","",TEXT(No.5＿契約者【データ】!X16,"yyyy/mm/dd"))&amp;"'"</f>
        <v>'2024/04/16'</v>
      </c>
      <c r="H20" s="75" t="str">
        <f>"'"&amp;IF(No.5＿契約者【データ】!Y16="","",TEXT(No.5＿契約者【データ】!Y16,"hh:mm"))&amp;"'"</f>
        <v>'10:00'</v>
      </c>
      <c r="I20" s="82" t="s">
        <v>494</v>
      </c>
      <c r="J20" s="82" t="s">
        <v>494</v>
      </c>
      <c r="K20" s="82" t="s">
        <v>494</v>
      </c>
      <c r="L20" s="82" t="s">
        <v>494</v>
      </c>
      <c r="M20" s="82" t="s">
        <v>494</v>
      </c>
      <c r="N20" s="82" t="s">
        <v>494</v>
      </c>
      <c r="O20" s="82" t="s">
        <v>494</v>
      </c>
      <c r="P20" s="82" t="s">
        <v>494</v>
      </c>
      <c r="Q20" s="75" t="s">
        <v>497</v>
      </c>
      <c r="R20" s="75" t="s">
        <v>497</v>
      </c>
      <c r="S20" s="42" t="s">
        <v>448</v>
      </c>
      <c r="T20" s="75" t="s">
        <v>497</v>
      </c>
      <c r="U20" s="74" t="s">
        <v>497</v>
      </c>
      <c r="V20" s="49" t="str">
        <f t="shared" si="0"/>
        <v>'COMMON'</v>
      </c>
      <c r="W20" s="69" t="s">
        <v>449</v>
      </c>
      <c r="X20" s="49" t="str">
        <f t="shared" si="1"/>
        <v>'COMMON'</v>
      </c>
      <c r="Y20" s="49" t="str">
        <f t="shared" si="1"/>
        <v>'COMMON'</v>
      </c>
      <c r="Z20" s="69" t="s">
        <v>449</v>
      </c>
      <c r="AA20" s="49" t="str">
        <f t="shared" si="2"/>
        <v>'COMMON'</v>
      </c>
      <c r="AB20" s="67"/>
      <c r="AD20"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('80001','2','303','出席','2024/04/16','10:00','','','','','','','','','0','0',NULL,'0','0','COMMON',CURRENT_TIMESTAMP,'COMMON','COMMON',CURRENT_TIMESTAMP,'COMMON');</v>
      </c>
      <c r="AE20" s="67"/>
      <c r="AF20" s="67"/>
      <c r="AG20" s="67"/>
    </row>
    <row r="21" spans="1:33" ht="18" customHeight="1">
      <c r="A21" s="67"/>
      <c r="B21" s="69" t="s">
        <v>559</v>
      </c>
      <c r="C21" s="73" t="str">
        <f>"'"&amp;プロジェクトデータ!$C$4&amp;"'"</f>
        <v>'80001'</v>
      </c>
      <c r="D21" s="80" t="s">
        <v>499</v>
      </c>
      <c r="E21" s="42" t="str">
        <f>"'"&amp;No.5＿契約者【データ】!E17&amp;"'"</f>
        <v>'304'</v>
      </c>
      <c r="F21" s="81" t="str">
        <f>"'"&amp;IF(No.5＿契約者【データ】!X17="","","出席")&amp;"'"</f>
        <v>'出席'</v>
      </c>
      <c r="G21" s="75" t="str">
        <f>"'"&amp;IF(No.5＿契約者【データ】!X17="","",TEXT(No.5＿契約者【データ】!X17,"yyyy/mm/dd"))&amp;"'"</f>
        <v>'2024/04/19'</v>
      </c>
      <c r="H21" s="75" t="str">
        <f>"'"&amp;IF(No.5＿契約者【データ】!Y17="","",TEXT(No.5＿契約者【データ】!Y17,"hh:mm"))&amp;"'"</f>
        <v>'14:00'</v>
      </c>
      <c r="I21" s="82" t="s">
        <v>494</v>
      </c>
      <c r="J21" s="82" t="s">
        <v>494</v>
      </c>
      <c r="K21" s="82" t="s">
        <v>494</v>
      </c>
      <c r="L21" s="82" t="s">
        <v>494</v>
      </c>
      <c r="M21" s="82" t="s">
        <v>494</v>
      </c>
      <c r="N21" s="82" t="s">
        <v>494</v>
      </c>
      <c r="O21" s="82" t="s">
        <v>494</v>
      </c>
      <c r="P21" s="82" t="s">
        <v>494</v>
      </c>
      <c r="Q21" s="75" t="s">
        <v>497</v>
      </c>
      <c r="R21" s="75" t="s">
        <v>497</v>
      </c>
      <c r="S21" s="42" t="s">
        <v>448</v>
      </c>
      <c r="T21" s="75" t="s">
        <v>497</v>
      </c>
      <c r="U21" s="74" t="s">
        <v>497</v>
      </c>
      <c r="V21" s="49" t="str">
        <f t="shared" si="0"/>
        <v>'COMMON'</v>
      </c>
      <c r="W21" s="69" t="s">
        <v>449</v>
      </c>
      <c r="X21" s="49" t="str">
        <f t="shared" si="1"/>
        <v>'COMMON'</v>
      </c>
      <c r="Y21" s="49" t="str">
        <f t="shared" si="1"/>
        <v>'COMMON'</v>
      </c>
      <c r="Z21" s="69" t="s">
        <v>449</v>
      </c>
      <c r="AA21" s="49" t="str">
        <f t="shared" si="2"/>
        <v>'COMMON'</v>
      </c>
      <c r="AB21" s="67"/>
      <c r="AD21"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('80001','2','304','出席','2024/04/19','14:00','','','','','','','','','0','0',NULL,'0','0','COMMON',CURRENT_TIMESTAMP,'COMMON','COMMON',CURRENT_TIMESTAMP,'COMMON');</v>
      </c>
      <c r="AE21" s="67"/>
      <c r="AF21" s="67"/>
      <c r="AG21" s="67"/>
    </row>
    <row r="22" spans="1:33" ht="18" customHeight="1">
      <c r="A22" s="67"/>
      <c r="B22" s="69" t="s">
        <v>560</v>
      </c>
      <c r="C22" s="73" t="str">
        <f>"'"&amp;プロジェクトデータ!$C$4&amp;"'"</f>
        <v>'80001'</v>
      </c>
      <c r="D22" s="80" t="s">
        <v>499</v>
      </c>
      <c r="E22" s="42" t="str">
        <f>"'"&amp;No.5＿契約者【データ】!E18&amp;"'"</f>
        <v>'305'</v>
      </c>
      <c r="F22" s="81" t="str">
        <f>"'"&amp;IF(No.5＿契約者【データ】!X18="","","出席")&amp;"'"</f>
        <v>'出席'</v>
      </c>
      <c r="G22" s="75" t="str">
        <f>"'"&amp;IF(No.5＿契約者【データ】!X18="","",TEXT(No.5＿契約者【データ】!X18,"yyyy/mm/dd"))&amp;"'"</f>
        <v>'2024/04/18'</v>
      </c>
      <c r="H22" s="75" t="str">
        <f>"'"&amp;IF(No.5＿契約者【データ】!Y18="","",TEXT(No.5＿契約者【データ】!Y18,"hh:mm"))&amp;"'"</f>
        <v>'09:00'</v>
      </c>
      <c r="I22" s="82" t="s">
        <v>494</v>
      </c>
      <c r="J22" s="82" t="s">
        <v>494</v>
      </c>
      <c r="K22" s="82" t="s">
        <v>494</v>
      </c>
      <c r="L22" s="82" t="s">
        <v>494</v>
      </c>
      <c r="M22" s="82" t="s">
        <v>494</v>
      </c>
      <c r="N22" s="82" t="s">
        <v>494</v>
      </c>
      <c r="O22" s="82" t="s">
        <v>494</v>
      </c>
      <c r="P22" s="82" t="s">
        <v>494</v>
      </c>
      <c r="Q22" s="75" t="s">
        <v>497</v>
      </c>
      <c r="R22" s="75" t="s">
        <v>497</v>
      </c>
      <c r="S22" s="42" t="s">
        <v>448</v>
      </c>
      <c r="T22" s="75" t="s">
        <v>497</v>
      </c>
      <c r="U22" s="74" t="s">
        <v>497</v>
      </c>
      <c r="V22" s="49" t="str">
        <f t="shared" si="0"/>
        <v>'COMMON'</v>
      </c>
      <c r="W22" s="69" t="s">
        <v>449</v>
      </c>
      <c r="X22" s="49" t="str">
        <f t="shared" si="1"/>
        <v>'COMMON'</v>
      </c>
      <c r="Y22" s="49" t="str">
        <f t="shared" si="1"/>
        <v>'COMMON'</v>
      </c>
      <c r="Z22" s="69" t="s">
        <v>449</v>
      </c>
      <c r="AA22" s="49" t="str">
        <f t="shared" si="2"/>
        <v>'COMMON'</v>
      </c>
      <c r="AB22" s="67"/>
      <c r="AD22"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('80001','2','305','出席','2024/04/18','09:00','','','','','','','','','0','0',NULL,'0','0','COMMON',CURRENT_TIMESTAMP,'COMMON','COMMON',CURRENT_TIMESTAMP,'COMMON');</v>
      </c>
      <c r="AE22" s="67"/>
      <c r="AF22" s="67"/>
      <c r="AG22" s="67"/>
    </row>
    <row r="23" spans="1:33" ht="18" customHeight="1">
      <c r="A23" s="67"/>
      <c r="B23" s="69" t="s">
        <v>561</v>
      </c>
      <c r="C23" s="73" t="str">
        <f>"'"&amp;プロジェクトデータ!$C$4&amp;"'"</f>
        <v>'80001'</v>
      </c>
      <c r="D23" s="80" t="s">
        <v>499</v>
      </c>
      <c r="E23" s="42" t="str">
        <f>"'"&amp;No.5＿契約者【データ】!E19&amp;"'"</f>
        <v>'306'</v>
      </c>
      <c r="F23" s="81" t="str">
        <f>"'"&amp;IF(No.5＿契約者【データ】!X19="","","出席")&amp;"'"</f>
        <v>'出席'</v>
      </c>
      <c r="G23" s="75" t="str">
        <f>"'"&amp;IF(No.5＿契約者【データ】!X19="","",TEXT(No.5＿契約者【データ】!X19,"yyyy/mm/dd"))&amp;"'"</f>
        <v>'2024/04/18'</v>
      </c>
      <c r="H23" s="75" t="str">
        <f>"'"&amp;IF(No.5＿契約者【データ】!Y19="","",TEXT(No.5＿契約者【データ】!Y19,"hh:mm"))&amp;"'"</f>
        <v>'13:00'</v>
      </c>
      <c r="I23" s="82" t="s">
        <v>494</v>
      </c>
      <c r="J23" s="82" t="s">
        <v>494</v>
      </c>
      <c r="K23" s="82" t="s">
        <v>494</v>
      </c>
      <c r="L23" s="82" t="s">
        <v>494</v>
      </c>
      <c r="M23" s="82" t="s">
        <v>494</v>
      </c>
      <c r="N23" s="82" t="s">
        <v>494</v>
      </c>
      <c r="O23" s="82" t="s">
        <v>494</v>
      </c>
      <c r="P23" s="82" t="s">
        <v>494</v>
      </c>
      <c r="Q23" s="75" t="s">
        <v>497</v>
      </c>
      <c r="R23" s="75" t="s">
        <v>497</v>
      </c>
      <c r="S23" s="42" t="s">
        <v>448</v>
      </c>
      <c r="T23" s="75" t="s">
        <v>497</v>
      </c>
      <c r="U23" s="74" t="s">
        <v>497</v>
      </c>
      <c r="V23" s="49" t="str">
        <f t="shared" si="0"/>
        <v>'COMMON'</v>
      </c>
      <c r="W23" s="69" t="s">
        <v>449</v>
      </c>
      <c r="X23" s="49" t="str">
        <f t="shared" si="1"/>
        <v>'COMMON'</v>
      </c>
      <c r="Y23" s="49" t="str">
        <f t="shared" si="1"/>
        <v>'COMMON'</v>
      </c>
      <c r="Z23" s="69" t="s">
        <v>449</v>
      </c>
      <c r="AA23" s="49" t="str">
        <f t="shared" si="2"/>
        <v>'COMMON'</v>
      </c>
      <c r="AB23" s="67"/>
      <c r="AD23"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('80001','2','306','出席','2024/04/18','13:00','','','','','','','','','0','0',NULL,'0','0','COMMON',CURRENT_TIMESTAMP,'COMMON','COMMON',CURRENT_TIMESTAMP,'COMMON');</v>
      </c>
      <c r="AE23" s="67"/>
      <c r="AF23" s="67"/>
      <c r="AG23" s="67"/>
    </row>
    <row r="24" spans="1:33" ht="18" customHeight="1">
      <c r="A24" s="67"/>
      <c r="B24" s="69" t="s">
        <v>562</v>
      </c>
      <c r="C24" s="73" t="str">
        <f>"'"&amp;プロジェクトデータ!$C$4&amp;"'"</f>
        <v>'80001'</v>
      </c>
      <c r="D24" s="80" t="s">
        <v>499</v>
      </c>
      <c r="E24" s="42" t="str">
        <f>"'"&amp;No.5＿契約者【データ】!E20&amp;"'"</f>
        <v>'307'</v>
      </c>
      <c r="F24" s="81" t="str">
        <f>"'"&amp;IF(No.5＿契約者【データ】!X20="","","出席")&amp;"'"</f>
        <v>'出席'</v>
      </c>
      <c r="G24" s="75" t="str">
        <f>"'"&amp;IF(No.5＿契約者【データ】!X20="","",TEXT(No.5＿契約者【データ】!X20,"yyyy/mm/dd"))&amp;"'"</f>
        <v>'2024/04/19'</v>
      </c>
      <c r="H24" s="75" t="str">
        <f>"'"&amp;IF(No.5＿契約者【データ】!Y20="","",TEXT(No.5＿契約者【データ】!Y20,"hh:mm"))&amp;"'"</f>
        <v>'09:00'</v>
      </c>
      <c r="I24" s="82" t="s">
        <v>494</v>
      </c>
      <c r="J24" s="82" t="s">
        <v>494</v>
      </c>
      <c r="K24" s="82" t="s">
        <v>494</v>
      </c>
      <c r="L24" s="82" t="s">
        <v>494</v>
      </c>
      <c r="M24" s="82" t="s">
        <v>494</v>
      </c>
      <c r="N24" s="82" t="s">
        <v>494</v>
      </c>
      <c r="O24" s="82" t="s">
        <v>494</v>
      </c>
      <c r="P24" s="82" t="s">
        <v>494</v>
      </c>
      <c r="Q24" s="75" t="s">
        <v>497</v>
      </c>
      <c r="R24" s="75" t="s">
        <v>497</v>
      </c>
      <c r="S24" s="42" t="s">
        <v>448</v>
      </c>
      <c r="T24" s="75" t="s">
        <v>497</v>
      </c>
      <c r="U24" s="74" t="s">
        <v>497</v>
      </c>
      <c r="V24" s="49" t="str">
        <f t="shared" si="0"/>
        <v>'COMMON'</v>
      </c>
      <c r="W24" s="69" t="s">
        <v>449</v>
      </c>
      <c r="X24" s="49" t="str">
        <f t="shared" si="1"/>
        <v>'COMMON'</v>
      </c>
      <c r="Y24" s="49" t="str">
        <f t="shared" si="1"/>
        <v>'COMMON'</v>
      </c>
      <c r="Z24" s="69" t="s">
        <v>449</v>
      </c>
      <c r="AA24" s="49" t="str">
        <f t="shared" si="2"/>
        <v>'COMMON'</v>
      </c>
      <c r="AB24" s="67"/>
      <c r="AD24"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('80001','2','307','出席','2024/04/19','09:00','','','','','','','','','0','0',NULL,'0','0','COMMON',CURRENT_TIMESTAMP,'COMMON','COMMON',CURRENT_TIMESTAMP,'COMMON');</v>
      </c>
      <c r="AE24" s="67"/>
      <c r="AF24" s="67"/>
      <c r="AG24" s="67"/>
    </row>
    <row r="25" spans="1:33" ht="18" customHeight="1">
      <c r="A25" s="67"/>
      <c r="B25" s="69" t="s">
        <v>563</v>
      </c>
      <c r="C25" s="73" t="str">
        <f>"'"&amp;プロジェクトデータ!$C$4&amp;"'"</f>
        <v>'80001'</v>
      </c>
      <c r="D25" s="80" t="s">
        <v>499</v>
      </c>
      <c r="E25" s="42" t="str">
        <f>"'"&amp;No.5＿契約者【データ】!E21&amp;"'"</f>
        <v>'308'</v>
      </c>
      <c r="F25" s="81" t="str">
        <f>"'"&amp;IF(No.5＿契約者【データ】!X21="","","出席")&amp;"'"</f>
        <v>'出席'</v>
      </c>
      <c r="G25" s="75" t="str">
        <f>"'"&amp;IF(No.5＿契約者【データ】!X21="","",TEXT(No.5＿契約者【データ】!X21,"yyyy/mm/dd"))&amp;"'"</f>
        <v>'2024/04/15'</v>
      </c>
      <c r="H25" s="75" t="str">
        <f>"'"&amp;IF(No.5＿契約者【データ】!Y21="","",TEXT(No.5＿契約者【データ】!Y21,"hh:mm"))&amp;"'"</f>
        <v>'13:00'</v>
      </c>
      <c r="I25" s="82" t="s">
        <v>494</v>
      </c>
      <c r="J25" s="82" t="s">
        <v>494</v>
      </c>
      <c r="K25" s="82" t="s">
        <v>494</v>
      </c>
      <c r="L25" s="82" t="s">
        <v>494</v>
      </c>
      <c r="M25" s="82" t="s">
        <v>494</v>
      </c>
      <c r="N25" s="82" t="s">
        <v>494</v>
      </c>
      <c r="O25" s="82" t="s">
        <v>494</v>
      </c>
      <c r="P25" s="82" t="s">
        <v>494</v>
      </c>
      <c r="Q25" s="75" t="s">
        <v>497</v>
      </c>
      <c r="R25" s="75" t="s">
        <v>497</v>
      </c>
      <c r="S25" s="42" t="s">
        <v>448</v>
      </c>
      <c r="T25" s="75" t="s">
        <v>497</v>
      </c>
      <c r="U25" s="74" t="s">
        <v>497</v>
      </c>
      <c r="V25" s="49" t="str">
        <f t="shared" si="0"/>
        <v>'COMMON'</v>
      </c>
      <c r="W25" s="69" t="s">
        <v>449</v>
      </c>
      <c r="X25" s="49" t="str">
        <f t="shared" si="1"/>
        <v>'COMMON'</v>
      </c>
      <c r="Y25" s="49" t="str">
        <f t="shared" si="1"/>
        <v>'COMMON'</v>
      </c>
      <c r="Z25" s="69" t="s">
        <v>449</v>
      </c>
      <c r="AA25" s="49" t="str">
        <f t="shared" si="2"/>
        <v>'COMMON'</v>
      </c>
      <c r="AB25" s="67"/>
      <c r="AD25"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('80001','2','308','出席','2024/04/15','13:00','','','','','','','','','0','0',NULL,'0','0','COMMON',CURRENT_TIMESTAMP,'COMMON','COMMON',CURRENT_TIMESTAMP,'COMMON');</v>
      </c>
      <c r="AE25" s="67"/>
      <c r="AF25" s="67"/>
      <c r="AG25" s="67"/>
    </row>
    <row r="26" spans="1:33" ht="18" customHeight="1">
      <c r="A26" s="67"/>
      <c r="B26" s="69" t="s">
        <v>564</v>
      </c>
      <c r="C26" s="73" t="str">
        <f>"'"&amp;プロジェクトデータ!$C$4&amp;"'"</f>
        <v>'80001'</v>
      </c>
      <c r="D26" s="80" t="s">
        <v>499</v>
      </c>
      <c r="E26" s="42" t="str">
        <f>"'"&amp;No.5＿契約者【データ】!E22&amp;"'"</f>
        <v>'401'</v>
      </c>
      <c r="F26" s="81" t="str">
        <f>"'"&amp;IF(No.5＿契約者【データ】!X22="","","出席")&amp;"'"</f>
        <v>'出席'</v>
      </c>
      <c r="G26" s="75" t="str">
        <f>"'"&amp;IF(No.5＿契約者【データ】!X22="","",TEXT(No.5＿契約者【データ】!X22,"yyyy/mm/dd"))&amp;"'"</f>
        <v>'2024/04/15'</v>
      </c>
      <c r="H26" s="75" t="str">
        <f>"'"&amp;IF(No.5＿契約者【データ】!Y22="","",TEXT(No.5＿契約者【データ】!Y22,"hh:mm"))&amp;"'"</f>
        <v>'09:00'</v>
      </c>
      <c r="I26" s="82" t="s">
        <v>494</v>
      </c>
      <c r="J26" s="82" t="s">
        <v>494</v>
      </c>
      <c r="K26" s="82" t="s">
        <v>494</v>
      </c>
      <c r="L26" s="82" t="s">
        <v>494</v>
      </c>
      <c r="M26" s="82" t="s">
        <v>494</v>
      </c>
      <c r="N26" s="82" t="s">
        <v>494</v>
      </c>
      <c r="O26" s="82" t="s">
        <v>494</v>
      </c>
      <c r="P26" s="82" t="s">
        <v>494</v>
      </c>
      <c r="Q26" s="75" t="s">
        <v>497</v>
      </c>
      <c r="R26" s="75" t="s">
        <v>497</v>
      </c>
      <c r="S26" s="42" t="s">
        <v>448</v>
      </c>
      <c r="T26" s="75" t="s">
        <v>497</v>
      </c>
      <c r="U26" s="74" t="s">
        <v>497</v>
      </c>
      <c r="V26" s="49" t="str">
        <f t="shared" si="0"/>
        <v>'COMMON'</v>
      </c>
      <c r="W26" s="69" t="s">
        <v>449</v>
      </c>
      <c r="X26" s="49" t="str">
        <f t="shared" si="1"/>
        <v>'COMMON'</v>
      </c>
      <c r="Y26" s="49" t="str">
        <f t="shared" si="1"/>
        <v>'COMMON'</v>
      </c>
      <c r="Z26" s="69" t="s">
        <v>449</v>
      </c>
      <c r="AA26" s="49" t="str">
        <f t="shared" si="2"/>
        <v>'COMMON'</v>
      </c>
      <c r="AB26" s="67"/>
      <c r="AD26"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('80001','2','401','出席','2024/04/15','09:00','','','','','','','','','0','0',NULL,'0','0','COMMON',CURRENT_TIMESTAMP,'COMMON','COMMON',CURRENT_TIMESTAMP,'COMMON');</v>
      </c>
      <c r="AE26" s="67"/>
      <c r="AF26" s="67"/>
      <c r="AG26" s="67"/>
    </row>
    <row r="27" spans="1:33" ht="18" customHeight="1">
      <c r="A27" s="67"/>
      <c r="B27" s="69" t="s">
        <v>565</v>
      </c>
      <c r="C27" s="73" t="str">
        <f>"'"&amp;プロジェクトデータ!$C$4&amp;"'"</f>
        <v>'80001'</v>
      </c>
      <c r="D27" s="80" t="s">
        <v>499</v>
      </c>
      <c r="E27" s="42" t="str">
        <f>"'"&amp;No.5＿契約者【データ】!E23&amp;"'"</f>
        <v>'402'</v>
      </c>
      <c r="F27" s="81" t="str">
        <f>"'"&amp;IF(No.5＿契約者【データ】!X23="","","出席")&amp;"'"</f>
        <v>'出席'</v>
      </c>
      <c r="G27" s="75" t="str">
        <f>"'"&amp;IF(No.5＿契約者【データ】!X23="","",TEXT(No.5＿契約者【データ】!X23,"yyyy/mm/dd"))&amp;"'"</f>
        <v>'2024/04/16'</v>
      </c>
      <c r="H27" s="75" t="str">
        <f>"'"&amp;IF(No.5＿契約者【データ】!Y23="","",TEXT(No.5＿契約者【データ】!Y23,"hh:mm"))&amp;"'"</f>
        <v>'13:00'</v>
      </c>
      <c r="I27" s="82" t="s">
        <v>494</v>
      </c>
      <c r="J27" s="82" t="s">
        <v>494</v>
      </c>
      <c r="K27" s="82" t="s">
        <v>494</v>
      </c>
      <c r="L27" s="82" t="s">
        <v>494</v>
      </c>
      <c r="M27" s="82" t="s">
        <v>494</v>
      </c>
      <c r="N27" s="82" t="s">
        <v>494</v>
      </c>
      <c r="O27" s="82" t="s">
        <v>494</v>
      </c>
      <c r="P27" s="82" t="s">
        <v>494</v>
      </c>
      <c r="Q27" s="75" t="s">
        <v>497</v>
      </c>
      <c r="R27" s="75" t="s">
        <v>497</v>
      </c>
      <c r="S27" s="42" t="s">
        <v>448</v>
      </c>
      <c r="T27" s="75" t="s">
        <v>497</v>
      </c>
      <c r="U27" s="74" t="s">
        <v>497</v>
      </c>
      <c r="V27" s="49" t="str">
        <f t="shared" si="0"/>
        <v>'COMMON'</v>
      </c>
      <c r="W27" s="69" t="s">
        <v>449</v>
      </c>
      <c r="X27" s="49" t="str">
        <f t="shared" si="1"/>
        <v>'COMMON'</v>
      </c>
      <c r="Y27" s="49" t="str">
        <f t="shared" si="1"/>
        <v>'COMMON'</v>
      </c>
      <c r="Z27" s="69" t="s">
        <v>449</v>
      </c>
      <c r="AA27" s="49" t="str">
        <f t="shared" si="2"/>
        <v>'COMMON'</v>
      </c>
      <c r="AB27" s="67"/>
      <c r="AD27"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('80001','2','402','出席','2024/04/16','13:00','','','','','','','','','0','0',NULL,'0','0','COMMON',CURRENT_TIMESTAMP,'COMMON','COMMON',CURRENT_TIMESTAMP,'COMMON');</v>
      </c>
      <c r="AE27" s="67"/>
      <c r="AF27" s="67"/>
      <c r="AG27" s="67"/>
    </row>
    <row r="28" spans="1:33" ht="18" customHeight="1">
      <c r="A28" s="67"/>
      <c r="B28" s="69" t="s">
        <v>566</v>
      </c>
      <c r="C28" s="73" t="str">
        <f>"'"&amp;プロジェクトデータ!$C$4&amp;"'"</f>
        <v>'80001'</v>
      </c>
      <c r="D28" s="80" t="s">
        <v>499</v>
      </c>
      <c r="E28" s="42" t="str">
        <f>"'"&amp;No.5＿契約者【データ】!E24&amp;"'"</f>
        <v>'403'</v>
      </c>
      <c r="F28" s="81" t="str">
        <f>"'"&amp;IF(No.5＿契約者【データ】!X24="","","出席")&amp;"'"</f>
        <v>'出席'</v>
      </c>
      <c r="G28" s="75" t="str">
        <f>"'"&amp;IF(No.5＿契約者【データ】!X24="","",TEXT(No.5＿契約者【データ】!X24,"yyyy/mm/dd"))&amp;"'"</f>
        <v>'2024/04/17'</v>
      </c>
      <c r="H28" s="75" t="str">
        <f>"'"&amp;IF(No.5＿契約者【データ】!Y24="","",TEXT(No.5＿契約者【データ】!Y24,"hh:mm"))&amp;"'"</f>
        <v>'10:00'</v>
      </c>
      <c r="I28" s="82" t="s">
        <v>494</v>
      </c>
      <c r="J28" s="82" t="s">
        <v>494</v>
      </c>
      <c r="K28" s="82" t="s">
        <v>494</v>
      </c>
      <c r="L28" s="82" t="s">
        <v>494</v>
      </c>
      <c r="M28" s="82" t="s">
        <v>494</v>
      </c>
      <c r="N28" s="82" t="s">
        <v>494</v>
      </c>
      <c r="O28" s="82" t="s">
        <v>494</v>
      </c>
      <c r="P28" s="82" t="s">
        <v>494</v>
      </c>
      <c r="Q28" s="75" t="s">
        <v>497</v>
      </c>
      <c r="R28" s="75" t="s">
        <v>497</v>
      </c>
      <c r="S28" s="42" t="s">
        <v>448</v>
      </c>
      <c r="T28" s="75" t="s">
        <v>497</v>
      </c>
      <c r="U28" s="74" t="s">
        <v>497</v>
      </c>
      <c r="V28" s="49" t="str">
        <f t="shared" si="0"/>
        <v>'COMMON'</v>
      </c>
      <c r="W28" s="69" t="s">
        <v>449</v>
      </c>
      <c r="X28" s="49" t="str">
        <f t="shared" si="1"/>
        <v>'COMMON'</v>
      </c>
      <c r="Y28" s="49" t="str">
        <f t="shared" si="1"/>
        <v>'COMMON'</v>
      </c>
      <c r="Z28" s="69" t="s">
        <v>449</v>
      </c>
      <c r="AA28" s="49" t="str">
        <f t="shared" si="2"/>
        <v>'COMMON'</v>
      </c>
      <c r="AB28" s="67"/>
      <c r="AD28"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('80001','2','403','出席','2024/04/17','10:00','','','','','','','','','0','0',NULL,'0','0','COMMON',CURRENT_TIMESTAMP,'COMMON','COMMON',CURRENT_TIMESTAMP,'COMMON');</v>
      </c>
      <c r="AE28" s="67"/>
      <c r="AF28" s="67"/>
      <c r="AG28" s="67"/>
    </row>
    <row r="29" spans="1:33" ht="18" customHeight="1">
      <c r="A29" s="67"/>
      <c r="B29" s="69" t="s">
        <v>567</v>
      </c>
      <c r="C29" s="73" t="str">
        <f>"'"&amp;プロジェクトデータ!$C$4&amp;"'"</f>
        <v>'80001'</v>
      </c>
      <c r="D29" s="80" t="s">
        <v>499</v>
      </c>
      <c r="E29" s="42" t="str">
        <f>"'"&amp;No.5＿契約者【データ】!E25&amp;"'"</f>
        <v>'404'</v>
      </c>
      <c r="F29" s="81" t="str">
        <f>"'"&amp;IF(No.5＿契約者【データ】!X25="","","出席")&amp;"'"</f>
        <v>'出席'</v>
      </c>
      <c r="G29" s="75" t="str">
        <f>"'"&amp;IF(No.5＿契約者【データ】!X25="","",TEXT(No.5＿契約者【データ】!X25,"yyyy/mm/dd"))&amp;"'"</f>
        <v>'2024/04/18'</v>
      </c>
      <c r="H29" s="75" t="str">
        <f>"'"&amp;IF(No.5＿契約者【データ】!Y25="","",TEXT(No.5＿契約者【データ】!Y25,"hh:mm"))&amp;"'"</f>
        <v>'10:00'</v>
      </c>
      <c r="I29" s="82" t="s">
        <v>494</v>
      </c>
      <c r="J29" s="82" t="s">
        <v>494</v>
      </c>
      <c r="K29" s="82" t="s">
        <v>494</v>
      </c>
      <c r="L29" s="82" t="s">
        <v>494</v>
      </c>
      <c r="M29" s="82" t="s">
        <v>494</v>
      </c>
      <c r="N29" s="82" t="s">
        <v>494</v>
      </c>
      <c r="O29" s="82" t="s">
        <v>494</v>
      </c>
      <c r="P29" s="82" t="s">
        <v>494</v>
      </c>
      <c r="Q29" s="75" t="s">
        <v>497</v>
      </c>
      <c r="R29" s="75" t="s">
        <v>497</v>
      </c>
      <c r="S29" s="42" t="s">
        <v>448</v>
      </c>
      <c r="T29" s="75" t="s">
        <v>497</v>
      </c>
      <c r="U29" s="74" t="s">
        <v>497</v>
      </c>
      <c r="V29" s="49" t="str">
        <f t="shared" si="0"/>
        <v>'COMMON'</v>
      </c>
      <c r="W29" s="69" t="s">
        <v>449</v>
      </c>
      <c r="X29" s="49" t="str">
        <f t="shared" si="1"/>
        <v>'COMMON'</v>
      </c>
      <c r="Y29" s="49" t="str">
        <f t="shared" si="1"/>
        <v>'COMMON'</v>
      </c>
      <c r="Z29" s="69" t="s">
        <v>449</v>
      </c>
      <c r="AA29" s="49" t="str">
        <f t="shared" si="2"/>
        <v>'COMMON'</v>
      </c>
      <c r="AB29" s="67"/>
      <c r="AD29"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('80001','2','404','出席','2024/04/18','10:00','','','','','','','','','0','0',NULL,'0','0','COMMON',CURRENT_TIMESTAMP,'COMMON','COMMON',CURRENT_TIMESTAMP,'COMMON');</v>
      </c>
      <c r="AE29" s="67"/>
      <c r="AF29" s="67"/>
      <c r="AG29" s="67"/>
    </row>
    <row r="30" spans="1:33" ht="18" customHeight="1">
      <c r="A30" s="67"/>
      <c r="B30" s="69" t="s">
        <v>568</v>
      </c>
      <c r="C30" s="73" t="str">
        <f>"'"&amp;プロジェクトデータ!$C$4&amp;"'"</f>
        <v>'80001'</v>
      </c>
      <c r="D30" s="80" t="s">
        <v>499</v>
      </c>
      <c r="E30" s="42" t="str">
        <f>"'"&amp;No.5＿契約者【データ】!E26&amp;"'"</f>
        <v>'405'</v>
      </c>
      <c r="F30" s="81" t="str">
        <f>"'"&amp;IF(No.5＿契約者【データ】!X26="","","出席")&amp;"'"</f>
        <v>'出席'</v>
      </c>
      <c r="G30" s="75" t="str">
        <f>"'"&amp;IF(No.5＿契約者【データ】!X26="","",TEXT(No.5＿契約者【データ】!X26,"yyyy/mm/dd"))&amp;"'"</f>
        <v>'2024/04/19'</v>
      </c>
      <c r="H30" s="75" t="str">
        <f>"'"&amp;IF(No.5＿契約者【データ】!Y26="","",TEXT(No.5＿契約者【データ】!Y26,"hh:mm"))&amp;"'"</f>
        <v>'10:00'</v>
      </c>
      <c r="I30" s="82" t="s">
        <v>494</v>
      </c>
      <c r="J30" s="82" t="s">
        <v>494</v>
      </c>
      <c r="K30" s="82" t="s">
        <v>494</v>
      </c>
      <c r="L30" s="82" t="s">
        <v>494</v>
      </c>
      <c r="M30" s="82" t="s">
        <v>494</v>
      </c>
      <c r="N30" s="82" t="s">
        <v>494</v>
      </c>
      <c r="O30" s="82" t="s">
        <v>494</v>
      </c>
      <c r="P30" s="82" t="s">
        <v>494</v>
      </c>
      <c r="Q30" s="75" t="s">
        <v>497</v>
      </c>
      <c r="R30" s="75" t="s">
        <v>497</v>
      </c>
      <c r="S30" s="42" t="s">
        <v>448</v>
      </c>
      <c r="T30" s="75" t="s">
        <v>497</v>
      </c>
      <c r="U30" s="74" t="s">
        <v>497</v>
      </c>
      <c r="V30" s="49" t="str">
        <f t="shared" si="0"/>
        <v>'COMMON'</v>
      </c>
      <c r="W30" s="69" t="s">
        <v>449</v>
      </c>
      <c r="X30" s="49" t="str">
        <f t="shared" si="1"/>
        <v>'COMMON'</v>
      </c>
      <c r="Y30" s="49" t="str">
        <f t="shared" si="1"/>
        <v>'COMMON'</v>
      </c>
      <c r="Z30" s="69" t="s">
        <v>449</v>
      </c>
      <c r="AA30" s="49" t="str">
        <f t="shared" si="2"/>
        <v>'COMMON'</v>
      </c>
      <c r="AB30" s="67"/>
      <c r="AD30"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('80001','2','405','出席','2024/04/19','10:00','','','','','','','','','0','0',NULL,'0','0','COMMON',CURRENT_TIMESTAMP,'COMMON','COMMON',CURRENT_TIMESTAMP,'COMMON');</v>
      </c>
      <c r="AE30" s="67"/>
      <c r="AF30" s="67"/>
      <c r="AG30" s="67"/>
    </row>
    <row r="31" spans="1:33" ht="18" customHeight="1">
      <c r="A31" s="67"/>
      <c r="B31" s="69" t="s">
        <v>569</v>
      </c>
      <c r="C31" s="73" t="str">
        <f>"'"&amp;プロジェクトデータ!$C$4&amp;"'"</f>
        <v>'80001'</v>
      </c>
      <c r="D31" s="80" t="s">
        <v>499</v>
      </c>
      <c r="E31" s="42" t="str">
        <f>"'"&amp;No.5＿契約者【データ】!E27&amp;"'"</f>
        <v>'406'</v>
      </c>
      <c r="F31" s="81" t="str">
        <f>"'"&amp;IF(No.5＿契約者【データ】!X27="","","出席")&amp;"'"</f>
        <v>'出席'</v>
      </c>
      <c r="G31" s="75" t="str">
        <f>"'"&amp;IF(No.5＿契約者【データ】!X27="","",TEXT(No.5＿契約者【データ】!X27,"yyyy/mm/dd"))&amp;"'"</f>
        <v>'2024/04/16'</v>
      </c>
      <c r="H31" s="75" t="str">
        <f>"'"&amp;IF(No.5＿契約者【データ】!Y27="","",TEXT(No.5＿契約者【データ】!Y27,"hh:mm"))&amp;"'"</f>
        <v>'09:00'</v>
      </c>
      <c r="I31" s="82" t="s">
        <v>494</v>
      </c>
      <c r="J31" s="82" t="s">
        <v>494</v>
      </c>
      <c r="K31" s="82" t="s">
        <v>494</v>
      </c>
      <c r="L31" s="82" t="s">
        <v>494</v>
      </c>
      <c r="M31" s="82" t="s">
        <v>494</v>
      </c>
      <c r="N31" s="82" t="s">
        <v>494</v>
      </c>
      <c r="O31" s="82" t="s">
        <v>494</v>
      </c>
      <c r="P31" s="82" t="s">
        <v>494</v>
      </c>
      <c r="Q31" s="75" t="s">
        <v>497</v>
      </c>
      <c r="R31" s="75" t="s">
        <v>497</v>
      </c>
      <c r="S31" s="42" t="s">
        <v>448</v>
      </c>
      <c r="T31" s="75" t="s">
        <v>497</v>
      </c>
      <c r="U31" s="74" t="s">
        <v>497</v>
      </c>
      <c r="V31" s="49" t="str">
        <f t="shared" si="0"/>
        <v>'COMMON'</v>
      </c>
      <c r="W31" s="69" t="s">
        <v>449</v>
      </c>
      <c r="X31" s="49" t="str">
        <f t="shared" si="1"/>
        <v>'COMMON'</v>
      </c>
      <c r="Y31" s="49" t="str">
        <f t="shared" si="1"/>
        <v>'COMMON'</v>
      </c>
      <c r="Z31" s="69" t="s">
        <v>449</v>
      </c>
      <c r="AA31" s="49" t="str">
        <f t="shared" si="2"/>
        <v>'COMMON'</v>
      </c>
      <c r="AB31" s="67"/>
      <c r="AD31"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('80001','2','406','出席','2024/04/16','09:00','','','','','','','','','0','0',NULL,'0','0','COMMON',CURRENT_TIMESTAMP,'COMMON','COMMON',CURRENT_TIMESTAMP,'COMMON');</v>
      </c>
      <c r="AE31" s="67"/>
      <c r="AF31" s="67"/>
      <c r="AG31" s="67"/>
    </row>
    <row r="32" spans="1:33" ht="18" customHeight="1">
      <c r="A32" s="67"/>
      <c r="B32" s="69" t="s">
        <v>570</v>
      </c>
      <c r="C32" s="73" t="str">
        <f>"'"&amp;プロジェクトデータ!$C$4&amp;"'"</f>
        <v>'80001'</v>
      </c>
      <c r="D32" s="80" t="s">
        <v>499</v>
      </c>
      <c r="E32" s="42" t="str">
        <f>"'"&amp;No.5＿契約者【データ】!E28&amp;"'"</f>
        <v>'407'</v>
      </c>
      <c r="F32" s="81" t="str">
        <f>"'"&amp;IF(No.5＿契約者【データ】!X28="","","出席")&amp;"'"</f>
        <v>'出席'</v>
      </c>
      <c r="G32" s="75" t="str">
        <f>"'"&amp;IF(No.5＿契約者【データ】!X28="","",TEXT(No.5＿契約者【データ】!X28,"yyyy/mm/dd"))&amp;"'"</f>
        <v>'2024/04/17'</v>
      </c>
      <c r="H32" s="75" t="str">
        <f>"'"&amp;IF(No.5＿契約者【データ】!Y28="","",TEXT(No.5＿契約者【データ】!Y28,"hh:mm"))&amp;"'"</f>
        <v>'09:00'</v>
      </c>
      <c r="I32" s="82" t="s">
        <v>494</v>
      </c>
      <c r="J32" s="82" t="s">
        <v>494</v>
      </c>
      <c r="K32" s="82" t="s">
        <v>494</v>
      </c>
      <c r="L32" s="82" t="s">
        <v>494</v>
      </c>
      <c r="M32" s="82" t="s">
        <v>494</v>
      </c>
      <c r="N32" s="82" t="s">
        <v>494</v>
      </c>
      <c r="O32" s="82" t="s">
        <v>494</v>
      </c>
      <c r="P32" s="82" t="s">
        <v>494</v>
      </c>
      <c r="Q32" s="75" t="s">
        <v>497</v>
      </c>
      <c r="R32" s="75" t="s">
        <v>497</v>
      </c>
      <c r="S32" s="42" t="s">
        <v>448</v>
      </c>
      <c r="T32" s="75" t="s">
        <v>497</v>
      </c>
      <c r="U32" s="74" t="s">
        <v>497</v>
      </c>
      <c r="V32" s="49" t="str">
        <f t="shared" si="0"/>
        <v>'COMMON'</v>
      </c>
      <c r="W32" s="69" t="s">
        <v>449</v>
      </c>
      <c r="X32" s="49" t="str">
        <f t="shared" si="1"/>
        <v>'COMMON'</v>
      </c>
      <c r="Y32" s="49" t="str">
        <f t="shared" si="1"/>
        <v>'COMMON'</v>
      </c>
      <c r="Z32" s="69" t="s">
        <v>449</v>
      </c>
      <c r="AA32" s="49" t="str">
        <f t="shared" si="2"/>
        <v>'COMMON'</v>
      </c>
      <c r="AB32" s="67"/>
      <c r="AD32"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('80001','2','407','出席','2024/04/17','09:00','','','','','','','','','0','0',NULL,'0','0','COMMON',CURRENT_TIMESTAMP,'COMMON','COMMON',CURRENT_TIMESTAMP,'COMMON');</v>
      </c>
      <c r="AE32" s="67"/>
      <c r="AF32" s="67"/>
      <c r="AG32" s="67"/>
    </row>
    <row r="33" spans="1:33" ht="18" customHeight="1">
      <c r="A33" s="67"/>
      <c r="B33" s="69" t="s">
        <v>571</v>
      </c>
      <c r="C33" s="73" t="str">
        <f>"'"&amp;プロジェクトデータ!$C$4&amp;"'"</f>
        <v>'80001'</v>
      </c>
      <c r="D33" s="80" t="s">
        <v>499</v>
      </c>
      <c r="E33" s="42" t="str">
        <f>"'"&amp;No.5＿契約者【データ】!E29&amp;"'"</f>
        <v>'408'</v>
      </c>
      <c r="F33" s="81" t="str">
        <f>"'"&amp;IF(No.5＿契約者【データ】!X29="","","出席")&amp;"'"</f>
        <v>'出席'</v>
      </c>
      <c r="G33" s="75" t="str">
        <f>"'"&amp;IF(No.5＿契約者【データ】!X29="","",TEXT(No.5＿契約者【データ】!X29,"yyyy/mm/dd"))&amp;"'"</f>
        <v>'2024/04/18'</v>
      </c>
      <c r="H33" s="75" t="str">
        <f>"'"&amp;IF(No.5＿契約者【データ】!Y29="","",TEXT(No.5＿契約者【データ】!Y29,"hh:mm"))&amp;"'"</f>
        <v>'09:00'</v>
      </c>
      <c r="I33" s="82" t="s">
        <v>494</v>
      </c>
      <c r="J33" s="82" t="s">
        <v>494</v>
      </c>
      <c r="K33" s="82" t="s">
        <v>494</v>
      </c>
      <c r="L33" s="82" t="s">
        <v>494</v>
      </c>
      <c r="M33" s="82" t="s">
        <v>494</v>
      </c>
      <c r="N33" s="82" t="s">
        <v>494</v>
      </c>
      <c r="O33" s="82" t="s">
        <v>494</v>
      </c>
      <c r="P33" s="82" t="s">
        <v>494</v>
      </c>
      <c r="Q33" s="75" t="s">
        <v>497</v>
      </c>
      <c r="R33" s="75" t="s">
        <v>497</v>
      </c>
      <c r="S33" s="42" t="s">
        <v>448</v>
      </c>
      <c r="T33" s="75" t="s">
        <v>497</v>
      </c>
      <c r="U33" s="74" t="s">
        <v>497</v>
      </c>
      <c r="V33" s="49" t="str">
        <f t="shared" si="0"/>
        <v>'COMMON'</v>
      </c>
      <c r="W33" s="69" t="s">
        <v>449</v>
      </c>
      <c r="X33" s="49" t="str">
        <f t="shared" si="1"/>
        <v>'COMMON'</v>
      </c>
      <c r="Y33" s="49" t="str">
        <f t="shared" si="1"/>
        <v>'COMMON'</v>
      </c>
      <c r="Z33" s="69" t="s">
        <v>449</v>
      </c>
      <c r="AA33" s="49" t="str">
        <f t="shared" si="2"/>
        <v>'COMMON'</v>
      </c>
      <c r="AB33" s="67"/>
      <c r="AD33"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('80001','2','408','出席','2024/04/18','09:00','','','','','','','','','0','0',NULL,'0','0','COMMON',CURRENT_TIMESTAMP,'COMMON','COMMON',CURRENT_TIMESTAMP,'COMMON');</v>
      </c>
      <c r="AE33" s="67"/>
      <c r="AF33" s="67"/>
      <c r="AG33" s="67"/>
    </row>
    <row r="34" spans="1:33" ht="18" customHeight="1">
      <c r="A34" s="67"/>
      <c r="B34" s="69" t="s">
        <v>572</v>
      </c>
      <c r="C34" s="73" t="str">
        <f>"'"&amp;プロジェクトデータ!$C$4&amp;"'"</f>
        <v>'80001'</v>
      </c>
      <c r="D34" s="80" t="s">
        <v>499</v>
      </c>
      <c r="E34" s="42" t="str">
        <f>"'"&amp;No.5＿契約者【データ】!E30&amp;"'"</f>
        <v>'501'</v>
      </c>
      <c r="F34" s="81" t="str">
        <f>"'"&amp;IF(No.5＿契約者【データ】!X30="","","出席")&amp;"'"</f>
        <v>'出席'</v>
      </c>
      <c r="G34" s="75" t="str">
        <f>"'"&amp;IF(No.5＿契約者【データ】!X30="","",TEXT(No.5＿契約者【データ】!X30,"yyyy/mm/dd"))&amp;"'"</f>
        <v>'2024/04/16'</v>
      </c>
      <c r="H34" s="75" t="str">
        <f>"'"&amp;IF(No.5＿契約者【データ】!Y30="","",TEXT(No.5＿契約者【データ】!Y30,"hh:mm"))&amp;"'"</f>
        <v>'14:00'</v>
      </c>
      <c r="I34" s="82" t="s">
        <v>494</v>
      </c>
      <c r="J34" s="82" t="s">
        <v>494</v>
      </c>
      <c r="K34" s="82" t="s">
        <v>494</v>
      </c>
      <c r="L34" s="82" t="s">
        <v>494</v>
      </c>
      <c r="M34" s="82" t="s">
        <v>494</v>
      </c>
      <c r="N34" s="82" t="s">
        <v>494</v>
      </c>
      <c r="O34" s="82" t="s">
        <v>494</v>
      </c>
      <c r="P34" s="82" t="s">
        <v>494</v>
      </c>
      <c r="Q34" s="75" t="s">
        <v>497</v>
      </c>
      <c r="R34" s="75" t="s">
        <v>497</v>
      </c>
      <c r="S34" s="42" t="s">
        <v>448</v>
      </c>
      <c r="T34" s="75" t="s">
        <v>497</v>
      </c>
      <c r="U34" s="74" t="s">
        <v>497</v>
      </c>
      <c r="V34" s="49" t="str">
        <f t="shared" si="0"/>
        <v>'COMMON'</v>
      </c>
      <c r="W34" s="69" t="s">
        <v>449</v>
      </c>
      <c r="X34" s="49" t="str">
        <f t="shared" si="1"/>
        <v>'COMMON'</v>
      </c>
      <c r="Y34" s="49" t="str">
        <f t="shared" si="1"/>
        <v>'COMMON'</v>
      </c>
      <c r="Z34" s="69" t="s">
        <v>449</v>
      </c>
      <c r="AA34" s="49" t="str">
        <f t="shared" si="2"/>
        <v>'COMMON'</v>
      </c>
      <c r="AB34" s="67"/>
      <c r="AD34"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('80001','2','501','出席','2024/04/16','14:00','','','','','','','','','0','0',NULL,'0','0','COMMON',CURRENT_TIMESTAMP,'COMMON','COMMON',CURRENT_TIMESTAMP,'COMMON');</v>
      </c>
      <c r="AE34" s="67"/>
      <c r="AF34" s="67"/>
      <c r="AG34" s="67"/>
    </row>
    <row r="35" spans="1:33" ht="18" customHeight="1">
      <c r="A35" s="67"/>
      <c r="B35" s="69" t="s">
        <v>573</v>
      </c>
      <c r="C35" s="73" t="str">
        <f>"'"&amp;プロジェクトデータ!$C$4&amp;"'"</f>
        <v>'80001'</v>
      </c>
      <c r="D35" s="80" t="s">
        <v>499</v>
      </c>
      <c r="E35" s="42" t="str">
        <f>"'"&amp;No.5＿契約者【データ】!E31&amp;"'"</f>
        <v>'502'</v>
      </c>
      <c r="F35" s="81" t="str">
        <f>"'"&amp;IF(No.5＿契約者【データ】!X31="","","出席")&amp;"'"</f>
        <v>'出席'</v>
      </c>
      <c r="G35" s="75" t="str">
        <f>"'"&amp;IF(No.5＿契約者【データ】!X31="","",TEXT(No.5＿契約者【データ】!X31,"yyyy/mm/dd"))&amp;"'"</f>
        <v>'2024/04/17'</v>
      </c>
      <c r="H35" s="75" t="str">
        <f>"'"&amp;IF(No.5＿契約者【データ】!Y31="","",TEXT(No.5＿契約者【データ】!Y31,"hh:mm"))&amp;"'"</f>
        <v>'14:00'</v>
      </c>
      <c r="I35" s="82" t="s">
        <v>494</v>
      </c>
      <c r="J35" s="82" t="s">
        <v>494</v>
      </c>
      <c r="K35" s="82" t="s">
        <v>494</v>
      </c>
      <c r="L35" s="82" t="s">
        <v>494</v>
      </c>
      <c r="M35" s="82" t="s">
        <v>494</v>
      </c>
      <c r="N35" s="82" t="s">
        <v>494</v>
      </c>
      <c r="O35" s="82" t="s">
        <v>494</v>
      </c>
      <c r="P35" s="82" t="s">
        <v>494</v>
      </c>
      <c r="Q35" s="75" t="s">
        <v>497</v>
      </c>
      <c r="R35" s="75" t="s">
        <v>497</v>
      </c>
      <c r="S35" s="42" t="s">
        <v>448</v>
      </c>
      <c r="T35" s="75" t="s">
        <v>497</v>
      </c>
      <c r="U35" s="74" t="s">
        <v>497</v>
      </c>
      <c r="V35" s="49" t="str">
        <f t="shared" si="0"/>
        <v>'COMMON'</v>
      </c>
      <c r="W35" s="69" t="s">
        <v>449</v>
      </c>
      <c r="X35" s="49" t="str">
        <f t="shared" si="1"/>
        <v>'COMMON'</v>
      </c>
      <c r="Y35" s="49" t="str">
        <f t="shared" si="1"/>
        <v>'COMMON'</v>
      </c>
      <c r="Z35" s="69" t="s">
        <v>449</v>
      </c>
      <c r="AA35" s="49" t="str">
        <f t="shared" si="2"/>
        <v>'COMMON'</v>
      </c>
      <c r="AB35" s="67"/>
      <c r="AD35"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('80001','2','502','出席','2024/04/17','14:00','','','','','','','','','0','0',NULL,'0','0','COMMON',CURRENT_TIMESTAMP,'COMMON','COMMON',CURRENT_TIMESTAMP,'COMMON');</v>
      </c>
      <c r="AE35" s="67"/>
      <c r="AF35" s="67"/>
      <c r="AG35" s="67"/>
    </row>
    <row r="36" spans="1:33" ht="18" customHeight="1">
      <c r="A36" s="67"/>
      <c r="B36" s="69" t="s">
        <v>574</v>
      </c>
      <c r="C36" s="73" t="str">
        <f>"'"&amp;プロジェクトデータ!$C$4&amp;"'"</f>
        <v>'80001'</v>
      </c>
      <c r="D36" s="80" t="s">
        <v>499</v>
      </c>
      <c r="E36" s="42" t="str">
        <f>"'"&amp;No.5＿契約者【データ】!E32&amp;"'"</f>
        <v>'503'</v>
      </c>
      <c r="F36" s="81" t="str">
        <f>"'"&amp;IF(No.5＿契約者【データ】!X32="","","出席")&amp;"'"</f>
        <v>'出席'</v>
      </c>
      <c r="G36" s="75" t="str">
        <f>"'"&amp;IF(No.5＿契約者【データ】!X32="","",TEXT(No.5＿契約者【データ】!X32,"yyyy/mm/dd"))&amp;"'"</f>
        <v>'2024/04/18'</v>
      </c>
      <c r="H36" s="75" t="str">
        <f>"'"&amp;IF(No.5＿契約者【データ】!Y32="","",TEXT(No.5＿契約者【データ】!Y32,"hh:mm"))&amp;"'"</f>
        <v>'10:00'</v>
      </c>
      <c r="I36" s="82" t="s">
        <v>494</v>
      </c>
      <c r="J36" s="82" t="s">
        <v>494</v>
      </c>
      <c r="K36" s="82" t="s">
        <v>494</v>
      </c>
      <c r="L36" s="82" t="s">
        <v>494</v>
      </c>
      <c r="M36" s="82" t="s">
        <v>494</v>
      </c>
      <c r="N36" s="82" t="s">
        <v>494</v>
      </c>
      <c r="O36" s="82" t="s">
        <v>494</v>
      </c>
      <c r="P36" s="82" t="s">
        <v>494</v>
      </c>
      <c r="Q36" s="75" t="s">
        <v>497</v>
      </c>
      <c r="R36" s="75" t="s">
        <v>497</v>
      </c>
      <c r="S36" s="42" t="s">
        <v>448</v>
      </c>
      <c r="T36" s="75" t="s">
        <v>497</v>
      </c>
      <c r="U36" s="74" t="s">
        <v>497</v>
      </c>
      <c r="V36" s="49" t="str">
        <f t="shared" si="0"/>
        <v>'COMMON'</v>
      </c>
      <c r="W36" s="69" t="s">
        <v>449</v>
      </c>
      <c r="X36" s="49" t="str">
        <f t="shared" si="1"/>
        <v>'COMMON'</v>
      </c>
      <c r="Y36" s="49" t="str">
        <f t="shared" si="1"/>
        <v>'COMMON'</v>
      </c>
      <c r="Z36" s="69" t="s">
        <v>449</v>
      </c>
      <c r="AA36" s="49" t="str">
        <f t="shared" si="2"/>
        <v>'COMMON'</v>
      </c>
      <c r="AB36" s="67"/>
      <c r="AD36"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('80001','2','503','出席','2024/04/18','10:00','','','','','','','','','0','0',NULL,'0','0','COMMON',CURRENT_TIMESTAMP,'COMMON','COMMON',CURRENT_TIMESTAMP,'COMMON');</v>
      </c>
      <c r="AE36" s="67"/>
      <c r="AF36" s="67"/>
      <c r="AG36" s="67"/>
    </row>
    <row r="37" spans="1:33" ht="18" customHeight="1">
      <c r="A37" s="67"/>
      <c r="B37" s="69" t="s">
        <v>575</v>
      </c>
      <c r="C37" s="73" t="str">
        <f>"'"&amp;プロジェクトデータ!$C$4&amp;"'"</f>
        <v>'80001'</v>
      </c>
      <c r="D37" s="80" t="s">
        <v>499</v>
      </c>
      <c r="E37" s="42" t="str">
        <f>"'"&amp;No.5＿契約者【データ】!E33&amp;"'"</f>
        <v>'504'</v>
      </c>
      <c r="F37" s="81" t="str">
        <f>"'"&amp;IF(No.5＿契約者【データ】!X33="","","出席")&amp;"'"</f>
        <v>'出席'</v>
      </c>
      <c r="G37" s="75" t="str">
        <f>"'"&amp;IF(No.5＿契約者【データ】!X33="","",TEXT(No.5＿契約者【データ】!X33,"yyyy/mm/dd"))&amp;"'"</f>
        <v>'2024/04/19'</v>
      </c>
      <c r="H37" s="75" t="str">
        <f>"'"&amp;IF(No.5＿契約者【データ】!Y33="","",TEXT(No.5＿契約者【データ】!Y33,"hh:mm"))&amp;"'"</f>
        <v>'13:00'</v>
      </c>
      <c r="I37" s="82" t="s">
        <v>494</v>
      </c>
      <c r="J37" s="82" t="s">
        <v>494</v>
      </c>
      <c r="K37" s="82" t="s">
        <v>494</v>
      </c>
      <c r="L37" s="82" t="s">
        <v>494</v>
      </c>
      <c r="M37" s="82" t="s">
        <v>494</v>
      </c>
      <c r="N37" s="82" t="s">
        <v>494</v>
      </c>
      <c r="O37" s="82" t="s">
        <v>494</v>
      </c>
      <c r="P37" s="82" t="s">
        <v>494</v>
      </c>
      <c r="Q37" s="75" t="s">
        <v>497</v>
      </c>
      <c r="R37" s="75" t="s">
        <v>497</v>
      </c>
      <c r="S37" s="42" t="s">
        <v>448</v>
      </c>
      <c r="T37" s="75" t="s">
        <v>497</v>
      </c>
      <c r="U37" s="74" t="s">
        <v>497</v>
      </c>
      <c r="V37" s="49" t="str">
        <f t="shared" si="0"/>
        <v>'COMMON'</v>
      </c>
      <c r="W37" s="69" t="s">
        <v>449</v>
      </c>
      <c r="X37" s="49" t="str">
        <f t="shared" si="1"/>
        <v>'COMMON'</v>
      </c>
      <c r="Y37" s="49" t="str">
        <f t="shared" si="1"/>
        <v>'COMMON'</v>
      </c>
      <c r="Z37" s="69" t="s">
        <v>449</v>
      </c>
      <c r="AA37" s="49" t="str">
        <f t="shared" si="2"/>
        <v>'COMMON'</v>
      </c>
      <c r="AB37" s="67"/>
      <c r="AD37"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('80001','2','504','出席','2024/04/19','13:00','','','','','','','','','0','0',NULL,'0','0','COMMON',CURRENT_TIMESTAMP,'COMMON','COMMON',CURRENT_TIMESTAMP,'COMMON');</v>
      </c>
      <c r="AE37" s="67"/>
      <c r="AF37" s="67"/>
      <c r="AG37" s="67"/>
    </row>
    <row r="38" spans="1:33" ht="18" customHeight="1">
      <c r="A38" s="67"/>
      <c r="B38" s="69" t="s">
        <v>576</v>
      </c>
      <c r="C38" s="73" t="str">
        <f>"'"&amp;プロジェクトデータ!$C$4&amp;"'"</f>
        <v>'80001'</v>
      </c>
      <c r="D38" s="80" t="s">
        <v>499</v>
      </c>
      <c r="E38" s="42" t="str">
        <f>"'"&amp;No.5＿契約者【データ】!E34&amp;"'"</f>
        <v>'505'</v>
      </c>
      <c r="F38" s="81" t="str">
        <f>"'"&amp;IF(No.5＿契約者【データ】!X34="","","出席")&amp;"'"</f>
        <v>'出席'</v>
      </c>
      <c r="G38" s="75" t="str">
        <f>"'"&amp;IF(No.5＿契約者【データ】!X34="","",TEXT(No.5＿契約者【データ】!X34,"yyyy/mm/dd"))&amp;"'"</f>
        <v>'2024/04/15'</v>
      </c>
      <c r="H38" s="75" t="str">
        <f>"'"&amp;IF(No.5＿契約者【データ】!Y34="","",TEXT(No.5＿契約者【データ】!Y34,"hh:mm"))&amp;"'"</f>
        <v>'14:00'</v>
      </c>
      <c r="I38" s="82" t="s">
        <v>494</v>
      </c>
      <c r="J38" s="82" t="s">
        <v>494</v>
      </c>
      <c r="K38" s="82" t="s">
        <v>494</v>
      </c>
      <c r="L38" s="82" t="s">
        <v>494</v>
      </c>
      <c r="M38" s="82" t="s">
        <v>494</v>
      </c>
      <c r="N38" s="82" t="s">
        <v>494</v>
      </c>
      <c r="O38" s="82" t="s">
        <v>494</v>
      </c>
      <c r="P38" s="82" t="s">
        <v>494</v>
      </c>
      <c r="Q38" s="75" t="s">
        <v>497</v>
      </c>
      <c r="R38" s="75" t="s">
        <v>497</v>
      </c>
      <c r="S38" s="42" t="s">
        <v>448</v>
      </c>
      <c r="T38" s="75" t="s">
        <v>497</v>
      </c>
      <c r="U38" s="74" t="s">
        <v>497</v>
      </c>
      <c r="V38" s="49" t="str">
        <f t="shared" si="0"/>
        <v>'COMMON'</v>
      </c>
      <c r="W38" s="69" t="s">
        <v>449</v>
      </c>
      <c r="X38" s="49" t="str">
        <f t="shared" si="1"/>
        <v>'COMMON'</v>
      </c>
      <c r="Y38" s="49" t="str">
        <f t="shared" si="1"/>
        <v>'COMMON'</v>
      </c>
      <c r="Z38" s="69" t="s">
        <v>449</v>
      </c>
      <c r="AA38" s="49" t="str">
        <f t="shared" si="2"/>
        <v>'COMMON'</v>
      </c>
      <c r="AB38" s="67"/>
      <c r="AD38"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('80001','2','505','出席','2024/04/15','14:00','','','','','','','','','0','0',NULL,'0','0','COMMON',CURRENT_TIMESTAMP,'COMMON','COMMON',CURRENT_TIMESTAMP,'COMMON');</v>
      </c>
      <c r="AE38" s="67"/>
      <c r="AF38" s="67"/>
      <c r="AG38" s="67"/>
    </row>
    <row r="39" spans="1:33" ht="18" customHeight="1">
      <c r="A39" s="67"/>
      <c r="B39" s="69" t="s">
        <v>577</v>
      </c>
      <c r="C39" s="73" t="str">
        <f>"'"&amp;プロジェクトデータ!$C$4&amp;"'"</f>
        <v>'80001'</v>
      </c>
      <c r="D39" s="80" t="s">
        <v>499</v>
      </c>
      <c r="E39" s="42" t="str">
        <f>"'"&amp;No.5＿契約者【データ】!E35&amp;"'"</f>
        <v>'506'</v>
      </c>
      <c r="F39" s="81" t="str">
        <f>"'"&amp;IF(No.5＿契約者【データ】!X35="","","出席")&amp;"'"</f>
        <v>'出席'</v>
      </c>
      <c r="G39" s="75" t="str">
        <f>"'"&amp;IF(No.5＿契約者【データ】!X35="","",TEXT(No.5＿契約者【データ】!X35,"yyyy/mm/dd"))&amp;"'"</f>
        <v>'2024/04/19'</v>
      </c>
      <c r="H39" s="75" t="str">
        <f>"'"&amp;IF(No.5＿契約者【データ】!Y35="","",TEXT(No.5＿契約者【データ】!Y35,"hh:mm"))&amp;"'"</f>
        <v>'09:00'</v>
      </c>
      <c r="I39" s="82" t="s">
        <v>494</v>
      </c>
      <c r="J39" s="82" t="s">
        <v>494</v>
      </c>
      <c r="K39" s="82" t="s">
        <v>494</v>
      </c>
      <c r="L39" s="82" t="s">
        <v>494</v>
      </c>
      <c r="M39" s="82" t="s">
        <v>494</v>
      </c>
      <c r="N39" s="82" t="s">
        <v>494</v>
      </c>
      <c r="O39" s="82" t="s">
        <v>494</v>
      </c>
      <c r="P39" s="82" t="s">
        <v>494</v>
      </c>
      <c r="Q39" s="75" t="s">
        <v>497</v>
      </c>
      <c r="R39" s="75" t="s">
        <v>497</v>
      </c>
      <c r="S39" s="42" t="s">
        <v>448</v>
      </c>
      <c r="T39" s="75" t="s">
        <v>497</v>
      </c>
      <c r="U39" s="74" t="s">
        <v>497</v>
      </c>
      <c r="V39" s="49" t="str">
        <f t="shared" si="0"/>
        <v>'COMMON'</v>
      </c>
      <c r="W39" s="69" t="s">
        <v>449</v>
      </c>
      <c r="X39" s="49" t="str">
        <f t="shared" si="1"/>
        <v>'COMMON'</v>
      </c>
      <c r="Y39" s="49" t="str">
        <f t="shared" si="1"/>
        <v>'COMMON'</v>
      </c>
      <c r="Z39" s="69" t="s">
        <v>449</v>
      </c>
      <c r="AA39" s="49" t="str">
        <f t="shared" si="2"/>
        <v>'COMMON'</v>
      </c>
      <c r="AB39" s="67"/>
      <c r="AD39"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('80001','2','506','出席','2024/04/19','09:00','','','','','','','','','0','0',NULL,'0','0','COMMON',CURRENT_TIMESTAMP,'COMMON','COMMON',CURRENT_TIMESTAMP,'COMMON');</v>
      </c>
      <c r="AE39" s="67"/>
      <c r="AF39" s="67"/>
      <c r="AG39" s="67"/>
    </row>
    <row r="40" spans="1:33" ht="18" customHeight="1">
      <c r="A40" s="67"/>
      <c r="B40" s="69" t="s">
        <v>578</v>
      </c>
      <c r="C40" s="73" t="str">
        <f>"'"&amp;プロジェクトデータ!$C$4&amp;"'"</f>
        <v>'80001'</v>
      </c>
      <c r="D40" s="80" t="s">
        <v>499</v>
      </c>
      <c r="E40" s="42" t="str">
        <f>"'"&amp;No.5＿契約者【データ】!E36&amp;"'"</f>
        <v>'507'</v>
      </c>
      <c r="F40" s="81" t="str">
        <f>"'"&amp;IF(No.5＿契約者【データ】!X36="","","出席")&amp;"'"</f>
        <v>'出席'</v>
      </c>
      <c r="G40" s="75" t="str">
        <f>"'"&amp;IF(No.5＿契約者【データ】!X36="","",TEXT(No.5＿契約者【データ】!X36,"yyyy/mm/dd"))&amp;"'"</f>
        <v>'2024/04/16'</v>
      </c>
      <c r="H40" s="75" t="str">
        <f>"'"&amp;IF(No.5＿契約者【データ】!Y36="","",TEXT(No.5＿契約者【データ】!Y36,"hh:mm"))&amp;"'"</f>
        <v>'09:00'</v>
      </c>
      <c r="I40" s="82" t="s">
        <v>494</v>
      </c>
      <c r="J40" s="82" t="s">
        <v>494</v>
      </c>
      <c r="K40" s="82" t="s">
        <v>494</v>
      </c>
      <c r="L40" s="82" t="s">
        <v>494</v>
      </c>
      <c r="M40" s="82" t="s">
        <v>494</v>
      </c>
      <c r="N40" s="82" t="s">
        <v>494</v>
      </c>
      <c r="O40" s="82" t="s">
        <v>494</v>
      </c>
      <c r="P40" s="82" t="s">
        <v>494</v>
      </c>
      <c r="Q40" s="75" t="s">
        <v>497</v>
      </c>
      <c r="R40" s="75" t="s">
        <v>497</v>
      </c>
      <c r="S40" s="42" t="s">
        <v>448</v>
      </c>
      <c r="T40" s="75" t="s">
        <v>497</v>
      </c>
      <c r="U40" s="74" t="s">
        <v>497</v>
      </c>
      <c r="V40" s="49" t="str">
        <f t="shared" si="0"/>
        <v>'COMMON'</v>
      </c>
      <c r="W40" s="69" t="s">
        <v>449</v>
      </c>
      <c r="X40" s="49" t="str">
        <f t="shared" si="1"/>
        <v>'COMMON'</v>
      </c>
      <c r="Y40" s="49" t="str">
        <f t="shared" si="1"/>
        <v>'COMMON'</v>
      </c>
      <c r="Z40" s="69" t="s">
        <v>449</v>
      </c>
      <c r="AA40" s="49" t="str">
        <f t="shared" si="2"/>
        <v>'COMMON'</v>
      </c>
      <c r="AB40" s="67"/>
      <c r="AD40"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('80001','2','507','出席','2024/04/16','09:00','','','','','','','','','0','0',NULL,'0','0','COMMON',CURRENT_TIMESTAMP,'COMMON','COMMON',CURRENT_TIMESTAMP,'COMMON');</v>
      </c>
      <c r="AE40" s="67"/>
      <c r="AF40" s="67"/>
      <c r="AG40" s="67"/>
    </row>
    <row r="41" spans="1:33" ht="18" customHeight="1">
      <c r="A41" s="67"/>
      <c r="B41" s="69" t="s">
        <v>579</v>
      </c>
      <c r="C41" s="73" t="str">
        <f>"'"&amp;プロジェクトデータ!$C$4&amp;"'"</f>
        <v>'80001'</v>
      </c>
      <c r="D41" s="80" t="s">
        <v>499</v>
      </c>
      <c r="E41" s="42" t="str">
        <f>"'"&amp;No.5＿契約者【データ】!E37&amp;"'"</f>
        <v>'508'</v>
      </c>
      <c r="F41" s="81" t="str">
        <f>"'"&amp;IF(No.5＿契約者【データ】!X37="","","出席")&amp;"'"</f>
        <v>'出席'</v>
      </c>
      <c r="G41" s="75" t="str">
        <f>"'"&amp;IF(No.5＿契約者【データ】!X37="","",TEXT(No.5＿契約者【データ】!X37,"yyyy/mm/dd"))&amp;"'"</f>
        <v>'2024/04/15'</v>
      </c>
      <c r="H41" s="75" t="str">
        <f>"'"&amp;IF(No.5＿契約者【データ】!Y37="","",TEXT(No.5＿契約者【データ】!Y37,"hh:mm"))&amp;"'"</f>
        <v>'09:00'</v>
      </c>
      <c r="I41" s="82" t="s">
        <v>494</v>
      </c>
      <c r="J41" s="82" t="s">
        <v>494</v>
      </c>
      <c r="K41" s="82" t="s">
        <v>494</v>
      </c>
      <c r="L41" s="82" t="s">
        <v>494</v>
      </c>
      <c r="M41" s="82" t="s">
        <v>494</v>
      </c>
      <c r="N41" s="82" t="s">
        <v>494</v>
      </c>
      <c r="O41" s="82" t="s">
        <v>494</v>
      </c>
      <c r="P41" s="82" t="s">
        <v>494</v>
      </c>
      <c r="Q41" s="75" t="s">
        <v>497</v>
      </c>
      <c r="R41" s="75" t="s">
        <v>497</v>
      </c>
      <c r="S41" s="42" t="s">
        <v>448</v>
      </c>
      <c r="T41" s="75" t="s">
        <v>497</v>
      </c>
      <c r="U41" s="74" t="s">
        <v>497</v>
      </c>
      <c r="V41" s="49" t="str">
        <f t="shared" si="0"/>
        <v>'COMMON'</v>
      </c>
      <c r="W41" s="69" t="s">
        <v>449</v>
      </c>
      <c r="X41" s="49" t="str">
        <f t="shared" si="1"/>
        <v>'COMMON'</v>
      </c>
      <c r="Y41" s="49" t="str">
        <f t="shared" si="1"/>
        <v>'COMMON'</v>
      </c>
      <c r="Z41" s="69" t="s">
        <v>449</v>
      </c>
      <c r="AA41" s="49" t="str">
        <f t="shared" si="2"/>
        <v>'COMMON'</v>
      </c>
      <c r="AB41" s="67"/>
      <c r="AD41"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('80001','2','508','出席','2024/04/15','09:00','','','','','','','','','0','0',NULL,'0','0','COMMON',CURRENT_TIMESTAMP,'COMMON','COMMON',CURRENT_TIMESTAMP,'COMMON');</v>
      </c>
      <c r="AE41" s="67"/>
      <c r="AF41" s="67"/>
      <c r="AG41" s="67"/>
    </row>
    <row r="42" spans="1:33" ht="18" customHeight="1">
      <c r="A42" s="67"/>
      <c r="B42" s="69" t="s">
        <v>580</v>
      </c>
      <c r="C42" s="73" t="str">
        <f>"'"&amp;プロジェクトデータ!$C$4&amp;"'"</f>
        <v>'80001'</v>
      </c>
      <c r="D42" s="80" t="s">
        <v>499</v>
      </c>
      <c r="E42" s="42" t="str">
        <f>"'"&amp;No.5＿契約者【データ】!E38&amp;"'"</f>
        <v>'601'</v>
      </c>
      <c r="F42" s="81" t="str">
        <f>"'"&amp;IF(No.5＿契約者【データ】!X38="","","出席")&amp;"'"</f>
        <v>'出席'</v>
      </c>
      <c r="G42" s="75" t="str">
        <f>"'"&amp;IF(No.5＿契約者【データ】!X38="","",TEXT(No.5＿契約者【データ】!X38,"yyyy/mm/dd"))&amp;"'"</f>
        <v>'2024/04/17'</v>
      </c>
      <c r="H42" s="75" t="str">
        <f>"'"&amp;IF(No.5＿契約者【データ】!Y38="","",TEXT(No.5＿契約者【データ】!Y38,"hh:mm"))&amp;"'"</f>
        <v>'14:00'</v>
      </c>
      <c r="I42" s="82" t="s">
        <v>494</v>
      </c>
      <c r="J42" s="82" t="s">
        <v>494</v>
      </c>
      <c r="K42" s="82" t="s">
        <v>494</v>
      </c>
      <c r="L42" s="82" t="s">
        <v>494</v>
      </c>
      <c r="M42" s="82" t="s">
        <v>494</v>
      </c>
      <c r="N42" s="82" t="s">
        <v>494</v>
      </c>
      <c r="O42" s="82" t="s">
        <v>494</v>
      </c>
      <c r="P42" s="82" t="s">
        <v>494</v>
      </c>
      <c r="Q42" s="75" t="s">
        <v>497</v>
      </c>
      <c r="R42" s="75" t="s">
        <v>497</v>
      </c>
      <c r="S42" s="42" t="s">
        <v>448</v>
      </c>
      <c r="T42" s="75" t="s">
        <v>497</v>
      </c>
      <c r="U42" s="74" t="s">
        <v>497</v>
      </c>
      <c r="V42" s="49" t="str">
        <f t="shared" si="0"/>
        <v>'COMMON'</v>
      </c>
      <c r="W42" s="69" t="s">
        <v>449</v>
      </c>
      <c r="X42" s="49" t="str">
        <f t="shared" si="1"/>
        <v>'COMMON'</v>
      </c>
      <c r="Y42" s="49" t="str">
        <f t="shared" si="1"/>
        <v>'COMMON'</v>
      </c>
      <c r="Z42" s="69" t="s">
        <v>449</v>
      </c>
      <c r="AA42" s="49" t="str">
        <f t="shared" si="2"/>
        <v>'COMMON'</v>
      </c>
      <c r="AB42" s="67"/>
      <c r="AD42"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('80001','2','601','出席','2024/04/17','14:00','','','','','','','','','0','0',NULL,'0','0','COMMON',CURRENT_TIMESTAMP,'COMMON','COMMON',CURRENT_TIMESTAMP,'COMMON');</v>
      </c>
      <c r="AE42" s="67"/>
      <c r="AF42" s="67"/>
      <c r="AG42" s="67"/>
    </row>
    <row r="43" spans="1:33" ht="18" customHeight="1">
      <c r="A43" s="67"/>
      <c r="B43" s="69" t="s">
        <v>581</v>
      </c>
      <c r="C43" s="73" t="str">
        <f>"'"&amp;プロジェクトデータ!$C$4&amp;"'"</f>
        <v>'80001'</v>
      </c>
      <c r="D43" s="80" t="s">
        <v>499</v>
      </c>
      <c r="E43" s="42" t="str">
        <f>"'"&amp;No.5＿契約者【データ】!E39&amp;"'"</f>
        <v>'602'</v>
      </c>
      <c r="F43" s="81" t="str">
        <f>"'"&amp;IF(No.5＿契約者【データ】!X39="","","出席")&amp;"'"</f>
        <v>'出席'</v>
      </c>
      <c r="G43" s="75" t="str">
        <f>"'"&amp;IF(No.5＿契約者【データ】!X39="","",TEXT(No.5＿契約者【データ】!X39,"yyyy/mm/dd"))&amp;"'"</f>
        <v>'2024/04/18'</v>
      </c>
      <c r="H43" s="75" t="str">
        <f>"'"&amp;IF(No.5＿契約者【データ】!Y39="","",TEXT(No.5＿契約者【データ】!Y39,"hh:mm"))&amp;"'"</f>
        <v>'13:00'</v>
      </c>
      <c r="I43" s="82" t="s">
        <v>494</v>
      </c>
      <c r="J43" s="82" t="s">
        <v>494</v>
      </c>
      <c r="K43" s="82" t="s">
        <v>494</v>
      </c>
      <c r="L43" s="82" t="s">
        <v>494</v>
      </c>
      <c r="M43" s="82" t="s">
        <v>494</v>
      </c>
      <c r="N43" s="82" t="s">
        <v>494</v>
      </c>
      <c r="O43" s="82" t="s">
        <v>494</v>
      </c>
      <c r="P43" s="82" t="s">
        <v>494</v>
      </c>
      <c r="Q43" s="75" t="s">
        <v>497</v>
      </c>
      <c r="R43" s="75" t="s">
        <v>497</v>
      </c>
      <c r="S43" s="42" t="s">
        <v>448</v>
      </c>
      <c r="T43" s="75" t="s">
        <v>497</v>
      </c>
      <c r="U43" s="74" t="s">
        <v>497</v>
      </c>
      <c r="V43" s="49" t="str">
        <f t="shared" si="0"/>
        <v>'COMMON'</v>
      </c>
      <c r="W43" s="69" t="s">
        <v>449</v>
      </c>
      <c r="X43" s="49" t="str">
        <f t="shared" si="1"/>
        <v>'COMMON'</v>
      </c>
      <c r="Y43" s="49" t="str">
        <f t="shared" si="1"/>
        <v>'COMMON'</v>
      </c>
      <c r="Z43" s="69" t="s">
        <v>449</v>
      </c>
      <c r="AA43" s="49" t="str">
        <f t="shared" si="2"/>
        <v>'COMMON'</v>
      </c>
      <c r="AB43" s="67"/>
      <c r="AD43"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('80001','2','602','出席','2024/04/18','13:00','','','','','','','','','0','0',NULL,'0','0','COMMON',CURRENT_TIMESTAMP,'COMMON','COMMON',CURRENT_TIMESTAMP,'COMMON');</v>
      </c>
      <c r="AE43" s="67"/>
      <c r="AF43" s="67"/>
      <c r="AG43" s="67"/>
    </row>
    <row r="44" spans="1:33" ht="18" customHeight="1">
      <c r="A44" s="67"/>
      <c r="B44" s="69" t="s">
        <v>582</v>
      </c>
      <c r="C44" s="73" t="str">
        <f>"'"&amp;プロジェクトデータ!$C$4&amp;"'"</f>
        <v>'80001'</v>
      </c>
      <c r="D44" s="80" t="s">
        <v>499</v>
      </c>
      <c r="E44" s="42" t="str">
        <f>"'"&amp;No.5＿契約者【データ】!E40&amp;"'"</f>
        <v>'603'</v>
      </c>
      <c r="F44" s="81" t="str">
        <f>"'"&amp;IF(No.5＿契約者【データ】!X40="","","出席")&amp;"'"</f>
        <v>'出席'</v>
      </c>
      <c r="G44" s="75" t="str">
        <f>"'"&amp;IF(No.5＿契約者【データ】!X40="","",TEXT(No.5＿契約者【データ】!X40,"yyyy/mm/dd"))&amp;"'"</f>
        <v>'2024/04/19'</v>
      </c>
      <c r="H44" s="75" t="str">
        <f>"'"&amp;IF(No.5＿契約者【データ】!Y40="","",TEXT(No.5＿契約者【データ】!Y40,"hh:mm"))&amp;"'"</f>
        <v>'13:00'</v>
      </c>
      <c r="I44" s="82" t="s">
        <v>494</v>
      </c>
      <c r="J44" s="82" t="s">
        <v>494</v>
      </c>
      <c r="K44" s="82" t="s">
        <v>494</v>
      </c>
      <c r="L44" s="82" t="s">
        <v>494</v>
      </c>
      <c r="M44" s="82" t="s">
        <v>494</v>
      </c>
      <c r="N44" s="82" t="s">
        <v>494</v>
      </c>
      <c r="O44" s="82" t="s">
        <v>494</v>
      </c>
      <c r="P44" s="82" t="s">
        <v>494</v>
      </c>
      <c r="Q44" s="75" t="s">
        <v>497</v>
      </c>
      <c r="R44" s="75" t="s">
        <v>497</v>
      </c>
      <c r="S44" s="42" t="s">
        <v>448</v>
      </c>
      <c r="T44" s="75" t="s">
        <v>497</v>
      </c>
      <c r="U44" s="74" t="s">
        <v>497</v>
      </c>
      <c r="V44" s="49" t="str">
        <f t="shared" si="0"/>
        <v>'COMMON'</v>
      </c>
      <c r="W44" s="69" t="s">
        <v>449</v>
      </c>
      <c r="X44" s="49" t="str">
        <f t="shared" si="1"/>
        <v>'COMMON'</v>
      </c>
      <c r="Y44" s="49" t="str">
        <f t="shared" si="1"/>
        <v>'COMMON'</v>
      </c>
      <c r="Z44" s="69" t="s">
        <v>449</v>
      </c>
      <c r="AA44" s="49" t="str">
        <f t="shared" si="2"/>
        <v>'COMMON'</v>
      </c>
      <c r="AB44" s="67"/>
      <c r="AD44"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('80001','2','603','出席','2024/04/19','13:00','','','','','','','','','0','0',NULL,'0','0','COMMON',CURRENT_TIMESTAMP,'COMMON','COMMON',CURRENT_TIMESTAMP,'COMMON');</v>
      </c>
      <c r="AE44" s="67"/>
      <c r="AF44" s="67"/>
      <c r="AG44" s="67"/>
    </row>
    <row r="45" spans="1:33" ht="18" customHeight="1">
      <c r="A45" s="67"/>
      <c r="B45" s="69" t="s">
        <v>583</v>
      </c>
      <c r="C45" s="73" t="str">
        <f>"'"&amp;プロジェクトデータ!$C$4&amp;"'"</f>
        <v>'80001'</v>
      </c>
      <c r="D45" s="80" t="s">
        <v>499</v>
      </c>
      <c r="E45" s="42" t="str">
        <f>"'"&amp;No.5＿契約者【データ】!E41&amp;"'"</f>
        <v>'604'</v>
      </c>
      <c r="F45" s="81" t="str">
        <f>"'"&amp;IF(No.5＿契約者【データ】!X41="","","出席")&amp;"'"</f>
        <v>'出席'</v>
      </c>
      <c r="G45" s="75" t="str">
        <f>"'"&amp;IF(No.5＿契約者【データ】!X41="","",TEXT(No.5＿契約者【データ】!X41,"yyyy/mm/dd"))&amp;"'"</f>
        <v>'2024/04/15'</v>
      </c>
      <c r="H45" s="75" t="str">
        <f>"'"&amp;IF(No.5＿契約者【データ】!Y41="","",TEXT(No.5＿契約者【データ】!Y41,"hh:mm"))&amp;"'"</f>
        <v>'13:00'</v>
      </c>
      <c r="I45" s="82" t="s">
        <v>494</v>
      </c>
      <c r="J45" s="82" t="s">
        <v>494</v>
      </c>
      <c r="K45" s="82" t="s">
        <v>494</v>
      </c>
      <c r="L45" s="82" t="s">
        <v>494</v>
      </c>
      <c r="M45" s="82" t="s">
        <v>494</v>
      </c>
      <c r="N45" s="82" t="s">
        <v>494</v>
      </c>
      <c r="O45" s="82" t="s">
        <v>494</v>
      </c>
      <c r="P45" s="82" t="s">
        <v>494</v>
      </c>
      <c r="Q45" s="75" t="s">
        <v>497</v>
      </c>
      <c r="R45" s="75" t="s">
        <v>497</v>
      </c>
      <c r="S45" s="42" t="s">
        <v>448</v>
      </c>
      <c r="T45" s="75" t="s">
        <v>497</v>
      </c>
      <c r="U45" s="74" t="s">
        <v>497</v>
      </c>
      <c r="V45" s="49" t="str">
        <f t="shared" si="0"/>
        <v>'COMMON'</v>
      </c>
      <c r="W45" s="69" t="s">
        <v>449</v>
      </c>
      <c r="X45" s="49" t="str">
        <f t="shared" si="1"/>
        <v>'COMMON'</v>
      </c>
      <c r="Y45" s="49" t="str">
        <f t="shared" si="1"/>
        <v>'COMMON'</v>
      </c>
      <c r="Z45" s="69" t="s">
        <v>449</v>
      </c>
      <c r="AA45" s="49" t="str">
        <f t="shared" si="2"/>
        <v>'COMMON'</v>
      </c>
      <c r="AB45" s="67"/>
      <c r="AD45"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('80001','2','604','出席','2024/04/15','13:00','','','','','','','','','0','0',NULL,'0','0','COMMON',CURRENT_TIMESTAMP,'COMMON','COMMON',CURRENT_TIMESTAMP,'COMMON');</v>
      </c>
      <c r="AE45" s="67"/>
      <c r="AF45" s="67"/>
      <c r="AG45" s="67"/>
    </row>
    <row r="46" spans="1:33" ht="18" customHeight="1">
      <c r="A46" s="67"/>
      <c r="B46" s="69" t="s">
        <v>584</v>
      </c>
      <c r="C46" s="73" t="str">
        <f>"'"&amp;プロジェクトデータ!$C$4&amp;"'"</f>
        <v>'80001'</v>
      </c>
      <c r="D46" s="80" t="s">
        <v>499</v>
      </c>
      <c r="E46" s="42" t="str">
        <f>"'"&amp;No.5＿契約者【データ】!E42&amp;"'"</f>
        <v>'605'</v>
      </c>
      <c r="F46" s="81" t="str">
        <f>"'"&amp;IF(No.5＿契約者【データ】!X42="","","出席")&amp;"'"</f>
        <v>'出席'</v>
      </c>
      <c r="G46" s="75" t="str">
        <f>"'"&amp;IF(No.5＿契約者【データ】!X42="","",TEXT(No.5＿契約者【データ】!X42,"yyyy/mm/dd"))&amp;"'"</f>
        <v>'2024/04/16'</v>
      </c>
      <c r="H46" s="75" t="str">
        <f>"'"&amp;IF(No.5＿契約者【データ】!Y42="","",TEXT(No.5＿契約者【データ】!Y42,"hh:mm"))&amp;"'"</f>
        <v>'13:00'</v>
      </c>
      <c r="I46" s="82" t="s">
        <v>494</v>
      </c>
      <c r="J46" s="82" t="s">
        <v>494</v>
      </c>
      <c r="K46" s="82" t="s">
        <v>494</v>
      </c>
      <c r="L46" s="82" t="s">
        <v>494</v>
      </c>
      <c r="M46" s="82" t="s">
        <v>494</v>
      </c>
      <c r="N46" s="82" t="s">
        <v>494</v>
      </c>
      <c r="O46" s="82" t="s">
        <v>494</v>
      </c>
      <c r="P46" s="82" t="s">
        <v>494</v>
      </c>
      <c r="Q46" s="75" t="s">
        <v>497</v>
      </c>
      <c r="R46" s="75" t="s">
        <v>497</v>
      </c>
      <c r="S46" s="42" t="s">
        <v>448</v>
      </c>
      <c r="T46" s="75" t="s">
        <v>497</v>
      </c>
      <c r="U46" s="74" t="s">
        <v>497</v>
      </c>
      <c r="V46" s="49" t="str">
        <f t="shared" si="0"/>
        <v>'COMMON'</v>
      </c>
      <c r="W46" s="69" t="s">
        <v>449</v>
      </c>
      <c r="X46" s="49" t="str">
        <f t="shared" si="1"/>
        <v>'COMMON'</v>
      </c>
      <c r="Y46" s="49" t="str">
        <f t="shared" si="1"/>
        <v>'COMMON'</v>
      </c>
      <c r="Z46" s="69" t="s">
        <v>449</v>
      </c>
      <c r="AA46" s="49" t="str">
        <f t="shared" si="2"/>
        <v>'COMMON'</v>
      </c>
      <c r="AB46" s="67"/>
      <c r="AD46"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('80001','2','605','出席','2024/04/16','13:00','','','','','','','','','0','0',NULL,'0','0','COMMON',CURRENT_TIMESTAMP,'COMMON','COMMON',CURRENT_TIMESTAMP,'COMMON');</v>
      </c>
      <c r="AE46" s="67"/>
      <c r="AF46" s="67"/>
      <c r="AG46" s="67"/>
    </row>
    <row r="47" spans="1:33" ht="18" customHeight="1">
      <c r="A47" s="67"/>
      <c r="B47" s="69" t="s">
        <v>585</v>
      </c>
      <c r="C47" s="73" t="str">
        <f>"'"&amp;プロジェクトデータ!$C$4&amp;"'"</f>
        <v>'80001'</v>
      </c>
      <c r="D47" s="80" t="s">
        <v>499</v>
      </c>
      <c r="E47" s="42" t="str">
        <f>"'"&amp;No.5＿契約者【データ】!E43&amp;"'"</f>
        <v>'606'</v>
      </c>
      <c r="F47" s="81" t="str">
        <f>"'"&amp;IF(No.5＿契約者【データ】!X43="","","出席")&amp;"'"</f>
        <v>'出席'</v>
      </c>
      <c r="G47" s="75" t="str">
        <f>"'"&amp;IF(No.5＿契約者【データ】!X43="","",TEXT(No.5＿契約者【データ】!X43,"yyyy/mm/dd"))&amp;"'"</f>
        <v>'2024/04/17'</v>
      </c>
      <c r="H47" s="75" t="str">
        <f>"'"&amp;IF(No.5＿契約者【データ】!Y43="","",TEXT(No.5＿契約者【データ】!Y43,"hh:mm"))&amp;"'"</f>
        <v>'09:00'</v>
      </c>
      <c r="I47" s="82" t="s">
        <v>494</v>
      </c>
      <c r="J47" s="82" t="s">
        <v>494</v>
      </c>
      <c r="K47" s="82" t="s">
        <v>494</v>
      </c>
      <c r="L47" s="82" t="s">
        <v>494</v>
      </c>
      <c r="M47" s="82" t="s">
        <v>494</v>
      </c>
      <c r="N47" s="82" t="s">
        <v>494</v>
      </c>
      <c r="O47" s="82" t="s">
        <v>494</v>
      </c>
      <c r="P47" s="82" t="s">
        <v>494</v>
      </c>
      <c r="Q47" s="75" t="s">
        <v>497</v>
      </c>
      <c r="R47" s="75" t="s">
        <v>497</v>
      </c>
      <c r="S47" s="42" t="s">
        <v>448</v>
      </c>
      <c r="T47" s="75" t="s">
        <v>497</v>
      </c>
      <c r="U47" s="74" t="s">
        <v>497</v>
      </c>
      <c r="V47" s="49" t="str">
        <f t="shared" si="0"/>
        <v>'COMMON'</v>
      </c>
      <c r="W47" s="69" t="s">
        <v>449</v>
      </c>
      <c r="X47" s="49" t="str">
        <f t="shared" si="1"/>
        <v>'COMMON'</v>
      </c>
      <c r="Y47" s="49" t="str">
        <f t="shared" si="1"/>
        <v>'COMMON'</v>
      </c>
      <c r="Z47" s="69" t="s">
        <v>449</v>
      </c>
      <c r="AA47" s="49" t="str">
        <f t="shared" si="2"/>
        <v>'COMMON'</v>
      </c>
      <c r="AB47" s="67"/>
      <c r="AD47"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('80001','2','606','出席','2024/04/17','09:00','','','','','','','','','0','0',NULL,'0','0','COMMON',CURRENT_TIMESTAMP,'COMMON','COMMON',CURRENT_TIMESTAMP,'COMMON');</v>
      </c>
      <c r="AE47" s="67"/>
      <c r="AF47" s="67"/>
      <c r="AG47" s="67"/>
    </row>
    <row r="48" spans="1:33" ht="18" customHeight="1">
      <c r="A48" s="67"/>
      <c r="B48" s="69" t="s">
        <v>586</v>
      </c>
      <c r="C48" s="73" t="str">
        <f>"'"&amp;プロジェクトデータ!$C$4&amp;"'"</f>
        <v>'80001'</v>
      </c>
      <c r="D48" s="80" t="s">
        <v>499</v>
      </c>
      <c r="E48" s="42" t="str">
        <f>"'"&amp;No.5＿契約者【データ】!E44&amp;"'"</f>
        <v>'607'</v>
      </c>
      <c r="F48" s="81" t="str">
        <f>"'"&amp;IF(No.5＿契約者【データ】!X44="","","出席")&amp;"'"</f>
        <v>'出席'</v>
      </c>
      <c r="G48" s="75" t="str">
        <f>"'"&amp;IF(No.5＿契約者【データ】!X44="","",TEXT(No.5＿契約者【データ】!X44,"yyyy/mm/dd"))&amp;"'"</f>
        <v>'2024/04/18'</v>
      </c>
      <c r="H48" s="75" t="str">
        <f>"'"&amp;IF(No.5＿契約者【データ】!Y44="","",TEXT(No.5＿契約者【データ】!Y44,"hh:mm"))&amp;"'"</f>
        <v>'09:00'</v>
      </c>
      <c r="I48" s="82" t="s">
        <v>494</v>
      </c>
      <c r="J48" s="82" t="s">
        <v>494</v>
      </c>
      <c r="K48" s="82" t="s">
        <v>494</v>
      </c>
      <c r="L48" s="82" t="s">
        <v>494</v>
      </c>
      <c r="M48" s="82" t="s">
        <v>494</v>
      </c>
      <c r="N48" s="82" t="s">
        <v>494</v>
      </c>
      <c r="O48" s="82" t="s">
        <v>494</v>
      </c>
      <c r="P48" s="82" t="s">
        <v>494</v>
      </c>
      <c r="Q48" s="75" t="s">
        <v>497</v>
      </c>
      <c r="R48" s="75" t="s">
        <v>497</v>
      </c>
      <c r="S48" s="42" t="s">
        <v>448</v>
      </c>
      <c r="T48" s="75" t="s">
        <v>497</v>
      </c>
      <c r="U48" s="74" t="s">
        <v>497</v>
      </c>
      <c r="V48" s="49" t="str">
        <f t="shared" si="0"/>
        <v>'COMMON'</v>
      </c>
      <c r="W48" s="69" t="s">
        <v>449</v>
      </c>
      <c r="X48" s="49" t="str">
        <f t="shared" si="1"/>
        <v>'COMMON'</v>
      </c>
      <c r="Y48" s="49" t="str">
        <f t="shared" si="1"/>
        <v>'COMMON'</v>
      </c>
      <c r="Z48" s="69" t="s">
        <v>449</v>
      </c>
      <c r="AA48" s="49" t="str">
        <f t="shared" si="2"/>
        <v>'COMMON'</v>
      </c>
      <c r="AB48" s="67"/>
      <c r="AD48"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('80001','2','607','出席','2024/04/18','09:00','','','','','','','','','0','0',NULL,'0','0','COMMON',CURRENT_TIMESTAMP,'COMMON','COMMON',CURRENT_TIMESTAMP,'COMMON');</v>
      </c>
      <c r="AE48" s="67"/>
      <c r="AF48" s="67"/>
      <c r="AG48" s="67"/>
    </row>
    <row r="49" spans="1:33" ht="18" customHeight="1">
      <c r="A49" s="67"/>
      <c r="B49" s="69" t="s">
        <v>587</v>
      </c>
      <c r="C49" s="73" t="str">
        <f>"'"&amp;プロジェクトデータ!$C$4&amp;"'"</f>
        <v>'80001'</v>
      </c>
      <c r="D49" s="80" t="s">
        <v>499</v>
      </c>
      <c r="E49" s="42" t="str">
        <f>"'"&amp;No.5＿契約者【データ】!E45&amp;"'"</f>
        <v>'608'</v>
      </c>
      <c r="F49" s="81" t="str">
        <f>"'"&amp;IF(No.5＿契約者【データ】!X45="","","出席")&amp;"'"</f>
        <v>'出席'</v>
      </c>
      <c r="G49" s="75" t="str">
        <f>"'"&amp;IF(No.5＿契約者【データ】!X45="","",TEXT(No.5＿契約者【データ】!X45,"yyyy/mm/dd"))&amp;"'"</f>
        <v>'2024/04/19'</v>
      </c>
      <c r="H49" s="75" t="str">
        <f>"'"&amp;IF(No.5＿契約者【データ】!Y45="","",TEXT(No.5＿契約者【データ】!Y45,"hh:mm"))&amp;"'"</f>
        <v>'09:00'</v>
      </c>
      <c r="I49" s="82" t="s">
        <v>494</v>
      </c>
      <c r="J49" s="82" t="s">
        <v>494</v>
      </c>
      <c r="K49" s="82" t="s">
        <v>494</v>
      </c>
      <c r="L49" s="82" t="s">
        <v>494</v>
      </c>
      <c r="M49" s="82" t="s">
        <v>494</v>
      </c>
      <c r="N49" s="82" t="s">
        <v>494</v>
      </c>
      <c r="O49" s="82" t="s">
        <v>494</v>
      </c>
      <c r="P49" s="82" t="s">
        <v>494</v>
      </c>
      <c r="Q49" s="75" t="s">
        <v>497</v>
      </c>
      <c r="R49" s="75" t="s">
        <v>497</v>
      </c>
      <c r="S49" s="42" t="s">
        <v>448</v>
      </c>
      <c r="T49" s="75" t="s">
        <v>497</v>
      </c>
      <c r="U49" s="74" t="s">
        <v>497</v>
      </c>
      <c r="V49" s="49" t="str">
        <f t="shared" si="0"/>
        <v>'COMMON'</v>
      </c>
      <c r="W49" s="69" t="s">
        <v>449</v>
      </c>
      <c r="X49" s="49" t="str">
        <f t="shared" si="1"/>
        <v>'COMMON'</v>
      </c>
      <c r="Y49" s="49" t="str">
        <f t="shared" si="1"/>
        <v>'COMMON'</v>
      </c>
      <c r="Z49" s="69" t="s">
        <v>449</v>
      </c>
      <c r="AA49" s="49" t="str">
        <f t="shared" si="2"/>
        <v>'COMMON'</v>
      </c>
      <c r="AB49" s="67"/>
      <c r="AD49"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('80001','2','608','出席','2024/04/19','09:00','','','','','','','','','0','0',NULL,'0','0','COMMON',CURRENT_TIMESTAMP,'COMMON','COMMON',CURRENT_TIMESTAMP,'COMMON');</v>
      </c>
      <c r="AE49" s="67"/>
      <c r="AF49" s="67"/>
      <c r="AG49" s="67"/>
    </row>
    <row r="50" spans="1:33" ht="18" customHeight="1">
      <c r="A50" s="67"/>
      <c r="B50" s="69" t="s">
        <v>588</v>
      </c>
      <c r="C50" s="73" t="str">
        <f>"'"&amp;プロジェクトデータ!$C$4&amp;"'"</f>
        <v>'80001'</v>
      </c>
      <c r="D50" s="80" t="s">
        <v>499</v>
      </c>
      <c r="E50" s="42" t="str">
        <f>"'"&amp;No.5＿契約者【データ】!E46&amp;"'"</f>
        <v>'701'</v>
      </c>
      <c r="F50" s="81" t="str">
        <f>"'"&amp;IF(No.5＿契約者【データ】!X46="","","出席")&amp;"'"</f>
        <v>'出席'</v>
      </c>
      <c r="G50" s="75" t="str">
        <f>"'"&amp;IF(No.5＿契約者【データ】!X46="","",TEXT(No.5＿契約者【データ】!X46,"yyyy/mm/dd"))&amp;"'"</f>
        <v>'2024/04/18'</v>
      </c>
      <c r="H50" s="75" t="str">
        <f>"'"&amp;IF(No.5＿契約者【データ】!Y46="","",TEXT(No.5＿契約者【データ】!Y46,"hh:mm"))&amp;"'"</f>
        <v>'14:00'</v>
      </c>
      <c r="I50" s="82" t="s">
        <v>494</v>
      </c>
      <c r="J50" s="82" t="s">
        <v>494</v>
      </c>
      <c r="K50" s="82" t="s">
        <v>494</v>
      </c>
      <c r="L50" s="82" t="s">
        <v>494</v>
      </c>
      <c r="M50" s="82" t="s">
        <v>494</v>
      </c>
      <c r="N50" s="82" t="s">
        <v>494</v>
      </c>
      <c r="O50" s="82" t="s">
        <v>494</v>
      </c>
      <c r="P50" s="82" t="s">
        <v>494</v>
      </c>
      <c r="Q50" s="75" t="s">
        <v>497</v>
      </c>
      <c r="R50" s="75" t="s">
        <v>497</v>
      </c>
      <c r="S50" s="42" t="s">
        <v>448</v>
      </c>
      <c r="T50" s="75" t="s">
        <v>497</v>
      </c>
      <c r="U50" s="74" t="s">
        <v>497</v>
      </c>
      <c r="V50" s="49" t="str">
        <f t="shared" si="0"/>
        <v>'COMMON'</v>
      </c>
      <c r="W50" s="69" t="s">
        <v>449</v>
      </c>
      <c r="X50" s="49" t="str">
        <f t="shared" si="1"/>
        <v>'COMMON'</v>
      </c>
      <c r="Y50" s="49" t="str">
        <f t="shared" si="1"/>
        <v>'COMMON'</v>
      </c>
      <c r="Z50" s="69" t="s">
        <v>449</v>
      </c>
      <c r="AA50" s="49" t="str">
        <f t="shared" si="2"/>
        <v>'COMMON'</v>
      </c>
      <c r="AB50" s="67"/>
      <c r="AD50"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('80001','2','701','出席','2024/04/18','14:00','','','','','','','','','0','0',NULL,'0','0','COMMON',CURRENT_TIMESTAMP,'COMMON','COMMON',CURRENT_TIMESTAMP,'COMMON');</v>
      </c>
      <c r="AE50" s="67"/>
      <c r="AF50" s="67"/>
      <c r="AG50" s="67"/>
    </row>
    <row r="51" spans="1:33" ht="18" customHeight="1">
      <c r="A51" s="67"/>
      <c r="B51" s="69" t="s">
        <v>589</v>
      </c>
      <c r="C51" s="73" t="str">
        <f>"'"&amp;プロジェクトデータ!$C$4&amp;"'"</f>
        <v>'80001'</v>
      </c>
      <c r="D51" s="80" t="s">
        <v>499</v>
      </c>
      <c r="E51" s="42" t="str">
        <f>"'"&amp;No.5＿契約者【データ】!E47&amp;"'"</f>
        <v>'702'</v>
      </c>
      <c r="F51" s="81" t="str">
        <f>"'"&amp;IF(No.5＿契約者【データ】!X47="","","出席")&amp;"'"</f>
        <v>'出席'</v>
      </c>
      <c r="G51" s="75" t="str">
        <f>"'"&amp;IF(No.5＿契約者【データ】!X47="","",TEXT(No.5＿契約者【データ】!X47,"yyyy/mm/dd"))&amp;"'"</f>
        <v>'2024/04/17'</v>
      </c>
      <c r="H51" s="75" t="str">
        <f>"'"&amp;IF(No.5＿契約者【データ】!Y47="","",TEXT(No.5＿契約者【データ】!Y47,"hh:mm"))&amp;"'"</f>
        <v>'10:00'</v>
      </c>
      <c r="I51" s="82" t="s">
        <v>494</v>
      </c>
      <c r="J51" s="82" t="s">
        <v>494</v>
      </c>
      <c r="K51" s="82" t="s">
        <v>494</v>
      </c>
      <c r="L51" s="82" t="s">
        <v>494</v>
      </c>
      <c r="M51" s="82" t="s">
        <v>494</v>
      </c>
      <c r="N51" s="82" t="s">
        <v>494</v>
      </c>
      <c r="O51" s="82" t="s">
        <v>494</v>
      </c>
      <c r="P51" s="82" t="s">
        <v>494</v>
      </c>
      <c r="Q51" s="75" t="s">
        <v>497</v>
      </c>
      <c r="R51" s="75" t="s">
        <v>497</v>
      </c>
      <c r="S51" s="42" t="s">
        <v>448</v>
      </c>
      <c r="T51" s="75" t="s">
        <v>497</v>
      </c>
      <c r="U51" s="74" t="s">
        <v>497</v>
      </c>
      <c r="V51" s="49" t="str">
        <f t="shared" si="0"/>
        <v>'COMMON'</v>
      </c>
      <c r="W51" s="69" t="s">
        <v>449</v>
      </c>
      <c r="X51" s="49" t="str">
        <f t="shared" si="1"/>
        <v>'COMMON'</v>
      </c>
      <c r="Y51" s="49" t="str">
        <f t="shared" si="1"/>
        <v>'COMMON'</v>
      </c>
      <c r="Z51" s="69" t="s">
        <v>449</v>
      </c>
      <c r="AA51" s="49" t="str">
        <f t="shared" si="2"/>
        <v>'COMMON'</v>
      </c>
      <c r="AB51" s="67"/>
      <c r="AD51"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('80001','2','702','出席','2024/04/17','10:00','','','','','','','','','0','0',NULL,'0','0','COMMON',CURRENT_TIMESTAMP,'COMMON','COMMON',CURRENT_TIMESTAMP,'COMMON');</v>
      </c>
      <c r="AE51" s="67"/>
      <c r="AF51" s="67"/>
      <c r="AG51" s="67"/>
    </row>
    <row r="52" spans="1:33" ht="18" customHeight="1">
      <c r="A52" s="67"/>
      <c r="B52" s="69" t="s">
        <v>590</v>
      </c>
      <c r="C52" s="73" t="str">
        <f>"'"&amp;プロジェクトデータ!$C$4&amp;"'"</f>
        <v>'80001'</v>
      </c>
      <c r="D52" s="80" t="s">
        <v>499</v>
      </c>
      <c r="E52" s="42" t="str">
        <f>"'"&amp;No.5＿契約者【データ】!E48&amp;"'"</f>
        <v>'703'</v>
      </c>
      <c r="F52" s="81" t="str">
        <f>"'"&amp;IF(No.5＿契約者【データ】!X48="","","出席")&amp;"'"</f>
        <v>'出席'</v>
      </c>
      <c r="G52" s="75" t="str">
        <f>"'"&amp;IF(No.5＿契約者【データ】!X48="","",TEXT(No.5＿契約者【データ】!X48,"yyyy/mm/dd"))&amp;"'"</f>
        <v>'2024/04/15'</v>
      </c>
      <c r="H52" s="75" t="str">
        <f>"'"&amp;IF(No.5＿契約者【データ】!Y48="","",TEXT(No.5＿契約者【データ】!Y48,"hh:mm"))&amp;"'"</f>
        <v>'14:00'</v>
      </c>
      <c r="I52" s="82" t="s">
        <v>494</v>
      </c>
      <c r="J52" s="82" t="s">
        <v>494</v>
      </c>
      <c r="K52" s="82" t="s">
        <v>494</v>
      </c>
      <c r="L52" s="82" t="s">
        <v>494</v>
      </c>
      <c r="M52" s="82" t="s">
        <v>494</v>
      </c>
      <c r="N52" s="82" t="s">
        <v>494</v>
      </c>
      <c r="O52" s="82" t="s">
        <v>494</v>
      </c>
      <c r="P52" s="82" t="s">
        <v>494</v>
      </c>
      <c r="Q52" s="75" t="s">
        <v>497</v>
      </c>
      <c r="R52" s="75" t="s">
        <v>497</v>
      </c>
      <c r="S52" s="42" t="s">
        <v>448</v>
      </c>
      <c r="T52" s="75" t="s">
        <v>497</v>
      </c>
      <c r="U52" s="74" t="s">
        <v>497</v>
      </c>
      <c r="V52" s="49" t="str">
        <f t="shared" si="0"/>
        <v>'COMMON'</v>
      </c>
      <c r="W52" s="69" t="s">
        <v>449</v>
      </c>
      <c r="X52" s="49" t="str">
        <f t="shared" si="1"/>
        <v>'COMMON'</v>
      </c>
      <c r="Y52" s="49" t="str">
        <f t="shared" si="1"/>
        <v>'COMMON'</v>
      </c>
      <c r="Z52" s="69" t="s">
        <v>449</v>
      </c>
      <c r="AA52" s="49" t="str">
        <f t="shared" si="2"/>
        <v>'COMMON'</v>
      </c>
      <c r="AB52" s="67"/>
      <c r="AD52"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('80001','2','703','出席','2024/04/15','14:00','','','','','','','','','0','0',NULL,'0','0','COMMON',CURRENT_TIMESTAMP,'COMMON','COMMON',CURRENT_TIMESTAMP,'COMMON');</v>
      </c>
      <c r="AE52" s="67"/>
      <c r="AF52" s="67"/>
      <c r="AG52" s="67"/>
    </row>
    <row r="53" spans="1:33" ht="18" customHeight="1">
      <c r="A53" s="67"/>
      <c r="B53" s="69" t="s">
        <v>591</v>
      </c>
      <c r="C53" s="73" t="str">
        <f>"'"&amp;プロジェクトデータ!$C$4&amp;"'"</f>
        <v>'80001'</v>
      </c>
      <c r="D53" s="80" t="s">
        <v>499</v>
      </c>
      <c r="E53" s="42" t="str">
        <f>"'"&amp;No.5＿契約者【データ】!E49&amp;"'"</f>
        <v>'704'</v>
      </c>
      <c r="F53" s="81" t="str">
        <f>"'"&amp;IF(No.5＿契約者【データ】!X49="","","出席")&amp;"'"</f>
        <v>'出席'</v>
      </c>
      <c r="G53" s="75" t="str">
        <f>"'"&amp;IF(No.5＿契約者【データ】!X49="","",TEXT(No.5＿契約者【データ】!X49,"yyyy/mm/dd"))&amp;"'"</f>
        <v>'2024/04/16'</v>
      </c>
      <c r="H53" s="75" t="str">
        <f>"'"&amp;IF(No.5＿契約者【データ】!Y49="","",TEXT(No.5＿契約者【データ】!Y49,"hh:mm"))&amp;"'"</f>
        <v>'14:00'</v>
      </c>
      <c r="I53" s="82" t="s">
        <v>494</v>
      </c>
      <c r="J53" s="82" t="s">
        <v>494</v>
      </c>
      <c r="K53" s="82" t="s">
        <v>494</v>
      </c>
      <c r="L53" s="82" t="s">
        <v>494</v>
      </c>
      <c r="M53" s="82" t="s">
        <v>494</v>
      </c>
      <c r="N53" s="82" t="s">
        <v>494</v>
      </c>
      <c r="O53" s="82" t="s">
        <v>494</v>
      </c>
      <c r="P53" s="82" t="s">
        <v>494</v>
      </c>
      <c r="Q53" s="75" t="s">
        <v>497</v>
      </c>
      <c r="R53" s="75" t="s">
        <v>497</v>
      </c>
      <c r="S53" s="42" t="s">
        <v>448</v>
      </c>
      <c r="T53" s="75" t="s">
        <v>497</v>
      </c>
      <c r="U53" s="74" t="s">
        <v>497</v>
      </c>
      <c r="V53" s="49" t="str">
        <f t="shared" si="0"/>
        <v>'COMMON'</v>
      </c>
      <c r="W53" s="69" t="s">
        <v>449</v>
      </c>
      <c r="X53" s="49" t="str">
        <f t="shared" si="1"/>
        <v>'COMMON'</v>
      </c>
      <c r="Y53" s="49" t="str">
        <f t="shared" si="1"/>
        <v>'COMMON'</v>
      </c>
      <c r="Z53" s="69" t="s">
        <v>449</v>
      </c>
      <c r="AA53" s="49" t="str">
        <f t="shared" si="2"/>
        <v>'COMMON'</v>
      </c>
      <c r="AB53" s="67"/>
      <c r="AD53"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('80001','2','704','出席','2024/04/16','14:00','','','','','','','','','0','0',NULL,'0','0','COMMON',CURRENT_TIMESTAMP,'COMMON','COMMON',CURRENT_TIMESTAMP,'COMMON');</v>
      </c>
      <c r="AE53" s="67"/>
      <c r="AF53" s="67"/>
      <c r="AG53" s="67"/>
    </row>
    <row r="54" spans="1:33" ht="18" customHeight="1">
      <c r="A54" s="67"/>
      <c r="B54" s="69" t="s">
        <v>592</v>
      </c>
      <c r="C54" s="73" t="str">
        <f>"'"&amp;プロジェクトデータ!$C$4&amp;"'"</f>
        <v>'80001'</v>
      </c>
      <c r="D54" s="80" t="s">
        <v>499</v>
      </c>
      <c r="E54" s="42" t="str">
        <f>"'"&amp;No.5＿契約者【データ】!E50&amp;"'"</f>
        <v>'705'</v>
      </c>
      <c r="F54" s="81" t="str">
        <f>"'"&amp;IF(No.5＿契約者【データ】!X50="","","出席")&amp;"'"</f>
        <v>'出席'</v>
      </c>
      <c r="G54" s="75" t="str">
        <f>"'"&amp;IF(No.5＿契約者【データ】!X50="","",TEXT(No.5＿契約者【データ】!X50,"yyyy/mm/dd"))&amp;"'"</f>
        <v>'2024/04/17'</v>
      </c>
      <c r="H54" s="75" t="str">
        <f>"'"&amp;IF(No.5＿契約者【データ】!Y50="","",TEXT(No.5＿契約者【データ】!Y50,"hh:mm"))&amp;"'"</f>
        <v>'13:00'</v>
      </c>
      <c r="I54" s="82" t="s">
        <v>494</v>
      </c>
      <c r="J54" s="82" t="s">
        <v>494</v>
      </c>
      <c r="K54" s="82" t="s">
        <v>494</v>
      </c>
      <c r="L54" s="82" t="s">
        <v>494</v>
      </c>
      <c r="M54" s="82" t="s">
        <v>494</v>
      </c>
      <c r="N54" s="82" t="s">
        <v>494</v>
      </c>
      <c r="O54" s="82" t="s">
        <v>494</v>
      </c>
      <c r="P54" s="82" t="s">
        <v>494</v>
      </c>
      <c r="Q54" s="75" t="s">
        <v>497</v>
      </c>
      <c r="R54" s="75" t="s">
        <v>497</v>
      </c>
      <c r="S54" s="42" t="s">
        <v>448</v>
      </c>
      <c r="T54" s="75" t="s">
        <v>497</v>
      </c>
      <c r="U54" s="74" t="s">
        <v>497</v>
      </c>
      <c r="V54" s="49" t="str">
        <f t="shared" si="0"/>
        <v>'COMMON'</v>
      </c>
      <c r="W54" s="69" t="s">
        <v>449</v>
      </c>
      <c r="X54" s="49" t="str">
        <f t="shared" si="1"/>
        <v>'COMMON'</v>
      </c>
      <c r="Y54" s="49" t="str">
        <f t="shared" si="1"/>
        <v>'COMMON'</v>
      </c>
      <c r="Z54" s="69" t="s">
        <v>449</v>
      </c>
      <c r="AA54" s="49" t="str">
        <f t="shared" si="2"/>
        <v>'COMMON'</v>
      </c>
      <c r="AB54" s="67"/>
      <c r="AD54"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('80001','2','705','出席','2024/04/17','13:00','','','','','','','','','0','0',NULL,'0','0','COMMON',CURRENT_TIMESTAMP,'COMMON','COMMON',CURRENT_TIMESTAMP,'COMMON');</v>
      </c>
      <c r="AE54" s="67"/>
      <c r="AF54" s="67"/>
      <c r="AG54" s="67"/>
    </row>
    <row r="55" spans="1:33" ht="18" customHeight="1">
      <c r="A55" s="67"/>
      <c r="B55" s="69" t="s">
        <v>593</v>
      </c>
      <c r="C55" s="73" t="str">
        <f>"'"&amp;プロジェクトデータ!$C$4&amp;"'"</f>
        <v>'80001'</v>
      </c>
      <c r="D55" s="80" t="s">
        <v>499</v>
      </c>
      <c r="E55" s="42" t="str">
        <f>"'"&amp;No.5＿契約者【データ】!E51&amp;"'"</f>
        <v>'706'</v>
      </c>
      <c r="F55" s="81" t="str">
        <f>"'"&amp;IF(No.5＿契約者【データ】!X51="","","出席")&amp;"'"</f>
        <v>'出席'</v>
      </c>
      <c r="G55" s="75" t="str">
        <f>"'"&amp;IF(No.5＿契約者【データ】!X51="","",TEXT(No.5＿契約者【データ】!X51,"yyyy/mm/dd"))&amp;"'"</f>
        <v>'2024/04/15'</v>
      </c>
      <c r="H55" s="75" t="str">
        <f>"'"&amp;IF(No.5＿契約者【データ】!Y51="","",TEXT(No.5＿契約者【データ】!Y51,"hh:mm"))&amp;"'"</f>
        <v>'09:00'</v>
      </c>
      <c r="I55" s="82" t="s">
        <v>494</v>
      </c>
      <c r="J55" s="82" t="s">
        <v>494</v>
      </c>
      <c r="K55" s="82" t="s">
        <v>494</v>
      </c>
      <c r="L55" s="82" t="s">
        <v>494</v>
      </c>
      <c r="M55" s="82" t="s">
        <v>494</v>
      </c>
      <c r="N55" s="82" t="s">
        <v>494</v>
      </c>
      <c r="O55" s="82" t="s">
        <v>494</v>
      </c>
      <c r="P55" s="82" t="s">
        <v>494</v>
      </c>
      <c r="Q55" s="75" t="s">
        <v>497</v>
      </c>
      <c r="R55" s="75" t="s">
        <v>497</v>
      </c>
      <c r="S55" s="42" t="s">
        <v>448</v>
      </c>
      <c r="T55" s="75" t="s">
        <v>497</v>
      </c>
      <c r="U55" s="74" t="s">
        <v>497</v>
      </c>
      <c r="V55" s="49" t="str">
        <f t="shared" si="0"/>
        <v>'COMMON'</v>
      </c>
      <c r="W55" s="69" t="s">
        <v>449</v>
      </c>
      <c r="X55" s="49" t="str">
        <f t="shared" si="1"/>
        <v>'COMMON'</v>
      </c>
      <c r="Y55" s="49" t="str">
        <f t="shared" si="1"/>
        <v>'COMMON'</v>
      </c>
      <c r="Z55" s="69" t="s">
        <v>449</v>
      </c>
      <c r="AA55" s="49" t="str">
        <f t="shared" si="2"/>
        <v>'COMMON'</v>
      </c>
      <c r="AB55" s="67"/>
      <c r="AD55"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('80001','2','706','出席','2024/04/15','09:00','','','','','','','','','0','0',NULL,'0','0','COMMON',CURRENT_TIMESTAMP,'COMMON','COMMON',CURRENT_TIMESTAMP,'COMMON');</v>
      </c>
      <c r="AE55" s="67"/>
      <c r="AF55" s="67"/>
      <c r="AG55" s="67"/>
    </row>
    <row r="56" spans="1:33" ht="18" customHeight="1">
      <c r="A56" s="67"/>
      <c r="B56" s="69" t="s">
        <v>594</v>
      </c>
      <c r="C56" s="73" t="str">
        <f>"'"&amp;プロジェクトデータ!$C$4&amp;"'"</f>
        <v>'80001'</v>
      </c>
      <c r="D56" s="80" t="s">
        <v>499</v>
      </c>
      <c r="E56" s="42" t="str">
        <f>"'"&amp;No.5＿契約者【データ】!E52&amp;"'"</f>
        <v>'707'</v>
      </c>
      <c r="F56" s="81" t="str">
        <f>"'"&amp;IF(No.5＿契約者【データ】!X52="","","出席")&amp;"'"</f>
        <v>'出席'</v>
      </c>
      <c r="G56" s="75" t="str">
        <f>"'"&amp;IF(No.5＿契約者【データ】!X52="","",TEXT(No.5＿契約者【データ】!X52,"yyyy/mm/dd"))&amp;"'"</f>
        <v>'2024/04/16'</v>
      </c>
      <c r="H56" s="75" t="str">
        <f>"'"&amp;IF(No.5＿契約者【データ】!Y52="","",TEXT(No.5＿契約者【データ】!Y52,"hh:mm"))&amp;"'"</f>
        <v>'09:00'</v>
      </c>
      <c r="I56" s="82" t="s">
        <v>494</v>
      </c>
      <c r="J56" s="82" t="s">
        <v>494</v>
      </c>
      <c r="K56" s="82" t="s">
        <v>494</v>
      </c>
      <c r="L56" s="82" t="s">
        <v>494</v>
      </c>
      <c r="M56" s="82" t="s">
        <v>494</v>
      </c>
      <c r="N56" s="82" t="s">
        <v>494</v>
      </c>
      <c r="O56" s="82" t="s">
        <v>494</v>
      </c>
      <c r="P56" s="82" t="s">
        <v>494</v>
      </c>
      <c r="Q56" s="75" t="s">
        <v>497</v>
      </c>
      <c r="R56" s="75" t="s">
        <v>497</v>
      </c>
      <c r="S56" s="42" t="s">
        <v>448</v>
      </c>
      <c r="T56" s="75" t="s">
        <v>497</v>
      </c>
      <c r="U56" s="74" t="s">
        <v>497</v>
      </c>
      <c r="V56" s="49" t="str">
        <f t="shared" si="0"/>
        <v>'COMMON'</v>
      </c>
      <c r="W56" s="69" t="s">
        <v>449</v>
      </c>
      <c r="X56" s="49" t="str">
        <f t="shared" si="1"/>
        <v>'COMMON'</v>
      </c>
      <c r="Y56" s="49" t="str">
        <f t="shared" si="1"/>
        <v>'COMMON'</v>
      </c>
      <c r="Z56" s="69" t="s">
        <v>449</v>
      </c>
      <c r="AA56" s="49" t="str">
        <f t="shared" si="2"/>
        <v>'COMMON'</v>
      </c>
      <c r="AB56" s="67"/>
      <c r="AD56"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('80001','2','707','出席','2024/04/16','09:00','','','','','','','','','0','0',NULL,'0','0','COMMON',CURRENT_TIMESTAMP,'COMMON','COMMON',CURRENT_TIMESTAMP,'COMMON');</v>
      </c>
      <c r="AE56" s="67"/>
      <c r="AF56" s="67"/>
      <c r="AG56" s="67"/>
    </row>
    <row r="57" spans="1:33" ht="18" customHeight="1">
      <c r="A57" s="67"/>
      <c r="B57" s="69" t="s">
        <v>595</v>
      </c>
      <c r="C57" s="73" t="str">
        <f>"'"&amp;プロジェクトデータ!$C$4&amp;"'"</f>
        <v>'80001'</v>
      </c>
      <c r="D57" s="80" t="s">
        <v>499</v>
      </c>
      <c r="E57" s="42" t="str">
        <f>"'"&amp;No.5＿契約者【データ】!E53&amp;"'"</f>
        <v>'708'</v>
      </c>
      <c r="F57" s="81" t="str">
        <f>"'"&amp;IF(No.5＿契約者【データ】!X53="","","出席")&amp;"'"</f>
        <v>'出席'</v>
      </c>
      <c r="G57" s="75" t="str">
        <f>"'"&amp;IF(No.5＿契約者【データ】!X53="","",TEXT(No.5＿契約者【データ】!X53,"yyyy/mm/dd"))&amp;"'"</f>
        <v>'2024/04/17'</v>
      </c>
      <c r="H57" s="75" t="str">
        <f>"'"&amp;IF(No.5＿契約者【データ】!Y53="","",TEXT(No.5＿契約者【データ】!Y53,"hh:mm"))&amp;"'"</f>
        <v>'09:00'</v>
      </c>
      <c r="I57" s="82" t="s">
        <v>494</v>
      </c>
      <c r="J57" s="82" t="s">
        <v>494</v>
      </c>
      <c r="K57" s="82" t="s">
        <v>494</v>
      </c>
      <c r="L57" s="82" t="s">
        <v>494</v>
      </c>
      <c r="M57" s="82" t="s">
        <v>494</v>
      </c>
      <c r="N57" s="82" t="s">
        <v>494</v>
      </c>
      <c r="O57" s="82" t="s">
        <v>494</v>
      </c>
      <c r="P57" s="82" t="s">
        <v>494</v>
      </c>
      <c r="Q57" s="75" t="s">
        <v>497</v>
      </c>
      <c r="R57" s="75" t="s">
        <v>497</v>
      </c>
      <c r="S57" s="42" t="s">
        <v>448</v>
      </c>
      <c r="T57" s="75" t="s">
        <v>497</v>
      </c>
      <c r="U57" s="74" t="s">
        <v>497</v>
      </c>
      <c r="V57" s="49" t="str">
        <f t="shared" si="0"/>
        <v>'COMMON'</v>
      </c>
      <c r="W57" s="69" t="s">
        <v>449</v>
      </c>
      <c r="X57" s="49" t="str">
        <f t="shared" si="1"/>
        <v>'COMMON'</v>
      </c>
      <c r="Y57" s="49" t="str">
        <f t="shared" si="1"/>
        <v>'COMMON'</v>
      </c>
      <c r="Z57" s="69" t="s">
        <v>449</v>
      </c>
      <c r="AA57" s="49" t="str">
        <f t="shared" si="2"/>
        <v>'COMMON'</v>
      </c>
      <c r="AB57" s="67"/>
      <c r="AD57"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('80001','2','708','出席','2024/04/17','09:00','','','','','','','','','0','0',NULL,'0','0','COMMON',CURRENT_TIMESTAMP,'COMMON','COMMON',CURRENT_TIMESTAMP,'COMMON');</v>
      </c>
      <c r="AE57" s="67"/>
      <c r="AF57" s="67"/>
      <c r="AG57" s="67"/>
    </row>
    <row r="58" spans="1:33" ht="18" customHeight="1">
      <c r="A58" s="67"/>
      <c r="B58" s="69" t="s">
        <v>596</v>
      </c>
      <c r="C58" s="73" t="str">
        <f>"'"&amp;プロジェクトデータ!$C$4&amp;"'"</f>
        <v>'80001'</v>
      </c>
      <c r="D58" s="80" t="s">
        <v>499</v>
      </c>
      <c r="E58" s="42" t="str">
        <f>"'"&amp;No.5＿契約者【データ】!E54&amp;"'"</f>
        <v>'801'</v>
      </c>
      <c r="F58" s="81" t="str">
        <f>"'"&amp;IF(No.5＿契約者【データ】!X54="","","出席")&amp;"'"</f>
        <v>'出席'</v>
      </c>
      <c r="G58" s="75" t="str">
        <f>"'"&amp;IF(No.5＿契約者【データ】!X54="","",TEXT(No.5＿契約者【データ】!X54,"yyyy/mm/dd"))&amp;"'"</f>
        <v>'2024/04/19'</v>
      </c>
      <c r="H58" s="75" t="str">
        <f>"'"&amp;IF(No.5＿契約者【データ】!Y54="","",TEXT(No.5＿契約者【データ】!Y54,"hh:mm"))&amp;"'"</f>
        <v>'13:00'</v>
      </c>
      <c r="I58" s="82" t="s">
        <v>494</v>
      </c>
      <c r="J58" s="82" t="s">
        <v>494</v>
      </c>
      <c r="K58" s="82" t="s">
        <v>494</v>
      </c>
      <c r="L58" s="82" t="s">
        <v>494</v>
      </c>
      <c r="M58" s="82" t="s">
        <v>494</v>
      </c>
      <c r="N58" s="82" t="s">
        <v>494</v>
      </c>
      <c r="O58" s="82" t="s">
        <v>494</v>
      </c>
      <c r="P58" s="82" t="s">
        <v>494</v>
      </c>
      <c r="Q58" s="75" t="s">
        <v>497</v>
      </c>
      <c r="R58" s="75" t="s">
        <v>497</v>
      </c>
      <c r="S58" s="42" t="s">
        <v>448</v>
      </c>
      <c r="T58" s="75" t="s">
        <v>497</v>
      </c>
      <c r="U58" s="74" t="s">
        <v>497</v>
      </c>
      <c r="V58" s="49" t="str">
        <f t="shared" si="0"/>
        <v>'COMMON'</v>
      </c>
      <c r="W58" s="69" t="s">
        <v>449</v>
      </c>
      <c r="X58" s="49" t="str">
        <f t="shared" si="1"/>
        <v>'COMMON'</v>
      </c>
      <c r="Y58" s="49" t="str">
        <f t="shared" si="1"/>
        <v>'COMMON'</v>
      </c>
      <c r="Z58" s="69" t="s">
        <v>449</v>
      </c>
      <c r="AA58" s="49" t="str">
        <f t="shared" si="2"/>
        <v>'COMMON'</v>
      </c>
      <c r="AB58" s="67"/>
      <c r="AD58"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('80001','2','801','出席','2024/04/19','13:00','','','','','','','','','0','0',NULL,'0','0','COMMON',CURRENT_TIMESTAMP,'COMMON','COMMON',CURRENT_TIMESTAMP,'COMMON');</v>
      </c>
      <c r="AE58" s="67"/>
      <c r="AF58" s="67"/>
      <c r="AG58" s="67"/>
    </row>
    <row r="59" spans="1:33" ht="18" customHeight="1">
      <c r="A59" s="67"/>
      <c r="B59" s="69" t="s">
        <v>597</v>
      </c>
      <c r="C59" s="73" t="str">
        <f>"'"&amp;プロジェクトデータ!$C$4&amp;"'"</f>
        <v>'80001'</v>
      </c>
      <c r="D59" s="80" t="s">
        <v>499</v>
      </c>
      <c r="E59" s="42" t="str">
        <f>"'"&amp;No.5＿契約者【データ】!E55&amp;"'"</f>
        <v>'802'</v>
      </c>
      <c r="F59" s="81" t="str">
        <f>"'"&amp;IF(No.5＿契約者【データ】!X55="","","出席")&amp;"'"</f>
        <v>'出席'</v>
      </c>
      <c r="G59" s="75" t="str">
        <f>"'"&amp;IF(No.5＿契約者【データ】!X55="","",TEXT(No.5＿契約者【データ】!X55,"yyyy/mm/dd"))&amp;"'"</f>
        <v>'2024/04/15'</v>
      </c>
      <c r="H59" s="75" t="str">
        <f>"'"&amp;IF(No.5＿契約者【データ】!Y55="","",TEXT(No.5＿契約者【データ】!Y55,"hh:mm"))&amp;"'"</f>
        <v>'13:00'</v>
      </c>
      <c r="I59" s="82" t="s">
        <v>494</v>
      </c>
      <c r="J59" s="82" t="s">
        <v>494</v>
      </c>
      <c r="K59" s="82" t="s">
        <v>494</v>
      </c>
      <c r="L59" s="82" t="s">
        <v>494</v>
      </c>
      <c r="M59" s="82" t="s">
        <v>494</v>
      </c>
      <c r="N59" s="82" t="s">
        <v>494</v>
      </c>
      <c r="O59" s="82" t="s">
        <v>494</v>
      </c>
      <c r="P59" s="82" t="s">
        <v>494</v>
      </c>
      <c r="Q59" s="75" t="s">
        <v>497</v>
      </c>
      <c r="R59" s="75" t="s">
        <v>497</v>
      </c>
      <c r="S59" s="42" t="s">
        <v>448</v>
      </c>
      <c r="T59" s="75" t="s">
        <v>497</v>
      </c>
      <c r="U59" s="74" t="s">
        <v>497</v>
      </c>
      <c r="V59" s="49" t="str">
        <f t="shared" si="0"/>
        <v>'COMMON'</v>
      </c>
      <c r="W59" s="69" t="s">
        <v>449</v>
      </c>
      <c r="X59" s="49" t="str">
        <f t="shared" si="1"/>
        <v>'COMMON'</v>
      </c>
      <c r="Y59" s="49" t="str">
        <f t="shared" si="1"/>
        <v>'COMMON'</v>
      </c>
      <c r="Z59" s="69" t="s">
        <v>449</v>
      </c>
      <c r="AA59" s="49" t="str">
        <f t="shared" si="2"/>
        <v>'COMMON'</v>
      </c>
      <c r="AB59" s="67"/>
      <c r="AD59"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('80001','2','802','出席','2024/04/15','13:00','','','','','','','','','0','0',NULL,'0','0','COMMON',CURRENT_TIMESTAMP,'COMMON','COMMON',CURRENT_TIMESTAMP,'COMMON');</v>
      </c>
      <c r="AE59" s="67"/>
      <c r="AF59" s="67"/>
      <c r="AG59" s="67"/>
    </row>
    <row r="60" spans="1:33" ht="18" customHeight="1">
      <c r="A60" s="67"/>
      <c r="B60" s="69" t="s">
        <v>598</v>
      </c>
      <c r="C60" s="73" t="str">
        <f>"'"&amp;プロジェクトデータ!$C$4&amp;"'"</f>
        <v>'80001'</v>
      </c>
      <c r="D60" s="80" t="s">
        <v>499</v>
      </c>
      <c r="E60" s="42" t="str">
        <f>"'"&amp;No.5＿契約者【データ】!E56&amp;"'"</f>
        <v>'803'</v>
      </c>
      <c r="F60" s="81" t="str">
        <f>"'"&amp;IF(No.5＿契約者【データ】!X56="","","出席")&amp;"'"</f>
        <v>'出席'</v>
      </c>
      <c r="G60" s="75" t="str">
        <f>"'"&amp;IF(No.5＿契約者【データ】!X56="","",TEXT(No.5＿契約者【データ】!X56,"yyyy/mm/dd"))&amp;"'"</f>
        <v>'2024/04/16'</v>
      </c>
      <c r="H60" s="75" t="str">
        <f>"'"&amp;IF(No.5＿契約者【データ】!Y56="","",TEXT(No.5＿契約者【データ】!Y56,"hh:mm"))&amp;"'"</f>
        <v>'13:00'</v>
      </c>
      <c r="I60" s="82" t="s">
        <v>494</v>
      </c>
      <c r="J60" s="82" t="s">
        <v>494</v>
      </c>
      <c r="K60" s="82" t="s">
        <v>494</v>
      </c>
      <c r="L60" s="82" t="s">
        <v>494</v>
      </c>
      <c r="M60" s="82" t="s">
        <v>494</v>
      </c>
      <c r="N60" s="82" t="s">
        <v>494</v>
      </c>
      <c r="O60" s="82" t="s">
        <v>494</v>
      </c>
      <c r="P60" s="82" t="s">
        <v>494</v>
      </c>
      <c r="Q60" s="75" t="s">
        <v>497</v>
      </c>
      <c r="R60" s="75" t="s">
        <v>497</v>
      </c>
      <c r="S60" s="42" t="s">
        <v>448</v>
      </c>
      <c r="T60" s="75" t="s">
        <v>497</v>
      </c>
      <c r="U60" s="74" t="s">
        <v>497</v>
      </c>
      <c r="V60" s="49" t="str">
        <f t="shared" si="0"/>
        <v>'COMMON'</v>
      </c>
      <c r="W60" s="69" t="s">
        <v>449</v>
      </c>
      <c r="X60" s="49" t="str">
        <f t="shared" si="1"/>
        <v>'COMMON'</v>
      </c>
      <c r="Y60" s="49" t="str">
        <f t="shared" si="1"/>
        <v>'COMMON'</v>
      </c>
      <c r="Z60" s="69" t="s">
        <v>449</v>
      </c>
      <c r="AA60" s="49" t="str">
        <f t="shared" si="2"/>
        <v>'COMMON'</v>
      </c>
      <c r="AB60" s="67"/>
      <c r="AD60"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('80001','2','803','出席','2024/04/16','13:00','','','','','','','','','0','0',NULL,'0','0','COMMON',CURRENT_TIMESTAMP,'COMMON','COMMON',CURRENT_TIMESTAMP,'COMMON');</v>
      </c>
      <c r="AE60" s="67"/>
      <c r="AF60" s="67"/>
      <c r="AG60" s="67"/>
    </row>
    <row r="61" spans="1:33" ht="18" customHeight="1">
      <c r="A61" s="67"/>
      <c r="B61" s="69" t="s">
        <v>599</v>
      </c>
      <c r="C61" s="73" t="str">
        <f>"'"&amp;プロジェクトデータ!$C$4&amp;"'"</f>
        <v>'80001'</v>
      </c>
      <c r="D61" s="80" t="s">
        <v>499</v>
      </c>
      <c r="E61" s="42" t="str">
        <f>"'"&amp;No.5＿契約者【データ】!E57&amp;"'"</f>
        <v>'804'</v>
      </c>
      <c r="F61" s="81" t="str">
        <f>"'"&amp;IF(No.5＿契約者【データ】!X57="","","出席")&amp;"'"</f>
        <v>'出席'</v>
      </c>
      <c r="G61" s="75" t="str">
        <f>"'"&amp;IF(No.5＿契約者【データ】!X57="","",TEXT(No.5＿契約者【データ】!X57,"yyyy/mm/dd"))&amp;"'"</f>
        <v>'2024/04/17'</v>
      </c>
      <c r="H61" s="75" t="str">
        <f>"'"&amp;IF(No.5＿契約者【データ】!Y57="","",TEXT(No.5＿契約者【データ】!Y57,"hh:mm"))&amp;"'"</f>
        <v>'13:00'</v>
      </c>
      <c r="I61" s="82" t="s">
        <v>494</v>
      </c>
      <c r="J61" s="82" t="s">
        <v>494</v>
      </c>
      <c r="K61" s="82" t="s">
        <v>494</v>
      </c>
      <c r="L61" s="82" t="s">
        <v>494</v>
      </c>
      <c r="M61" s="82" t="s">
        <v>494</v>
      </c>
      <c r="N61" s="82" t="s">
        <v>494</v>
      </c>
      <c r="O61" s="82" t="s">
        <v>494</v>
      </c>
      <c r="P61" s="82" t="s">
        <v>494</v>
      </c>
      <c r="Q61" s="75" t="s">
        <v>497</v>
      </c>
      <c r="R61" s="75" t="s">
        <v>497</v>
      </c>
      <c r="S61" s="42" t="s">
        <v>448</v>
      </c>
      <c r="T61" s="75" t="s">
        <v>497</v>
      </c>
      <c r="U61" s="74" t="s">
        <v>497</v>
      </c>
      <c r="V61" s="49" t="str">
        <f t="shared" si="0"/>
        <v>'COMMON'</v>
      </c>
      <c r="W61" s="69" t="s">
        <v>449</v>
      </c>
      <c r="X61" s="49" t="str">
        <f t="shared" si="1"/>
        <v>'COMMON'</v>
      </c>
      <c r="Y61" s="49" t="str">
        <f t="shared" si="1"/>
        <v>'COMMON'</v>
      </c>
      <c r="Z61" s="69" t="s">
        <v>449</v>
      </c>
      <c r="AA61" s="49" t="str">
        <f t="shared" si="2"/>
        <v>'COMMON'</v>
      </c>
      <c r="AB61" s="67"/>
      <c r="AD61"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('80001','2','804','出席','2024/04/17','13:00','','','','','','','','','0','0',NULL,'0','0','COMMON',CURRENT_TIMESTAMP,'COMMON','COMMON',CURRENT_TIMESTAMP,'COMMON');</v>
      </c>
      <c r="AE61" s="67"/>
      <c r="AF61" s="67"/>
      <c r="AG61" s="67"/>
    </row>
    <row r="62" spans="1:33" ht="18" customHeight="1">
      <c r="A62" s="67"/>
      <c r="B62" s="69" t="s">
        <v>600</v>
      </c>
      <c r="C62" s="73" t="str">
        <f>"'"&amp;プロジェクトデータ!$C$4&amp;"'"</f>
        <v>'80001'</v>
      </c>
      <c r="D62" s="80" t="s">
        <v>499</v>
      </c>
      <c r="E62" s="42" t="str">
        <f>"'"&amp;No.5＿契約者【データ】!E58&amp;"'"</f>
        <v>'805'</v>
      </c>
      <c r="F62" s="81" t="str">
        <f>"'"&amp;IF(No.5＿契約者【データ】!X58="","","出席")&amp;"'"</f>
        <v>'出席'</v>
      </c>
      <c r="G62" s="75" t="str">
        <f>"'"&amp;IF(No.5＿契約者【データ】!X58="","",TEXT(No.5＿契約者【データ】!X58,"yyyy/mm/dd"))&amp;"'"</f>
        <v>'2024/04/18'</v>
      </c>
      <c r="H62" s="75" t="str">
        <f>"'"&amp;IF(No.5＿契約者【データ】!Y58="","",TEXT(No.5＿契約者【データ】!Y58,"hh:mm"))&amp;"'"</f>
        <v>'13:00'</v>
      </c>
      <c r="I62" s="82" t="s">
        <v>494</v>
      </c>
      <c r="J62" s="82" t="s">
        <v>494</v>
      </c>
      <c r="K62" s="82" t="s">
        <v>494</v>
      </c>
      <c r="L62" s="82" t="s">
        <v>494</v>
      </c>
      <c r="M62" s="82" t="s">
        <v>494</v>
      </c>
      <c r="N62" s="82" t="s">
        <v>494</v>
      </c>
      <c r="O62" s="82" t="s">
        <v>494</v>
      </c>
      <c r="P62" s="82" t="s">
        <v>494</v>
      </c>
      <c r="Q62" s="75" t="s">
        <v>497</v>
      </c>
      <c r="R62" s="75" t="s">
        <v>497</v>
      </c>
      <c r="S62" s="42" t="s">
        <v>448</v>
      </c>
      <c r="T62" s="75" t="s">
        <v>497</v>
      </c>
      <c r="U62" s="74" t="s">
        <v>497</v>
      </c>
      <c r="V62" s="49" t="str">
        <f t="shared" si="0"/>
        <v>'COMMON'</v>
      </c>
      <c r="W62" s="69" t="s">
        <v>449</v>
      </c>
      <c r="X62" s="49" t="str">
        <f t="shared" si="1"/>
        <v>'COMMON'</v>
      </c>
      <c r="Y62" s="49" t="str">
        <f t="shared" si="1"/>
        <v>'COMMON'</v>
      </c>
      <c r="Z62" s="69" t="s">
        <v>449</v>
      </c>
      <c r="AA62" s="49" t="str">
        <f t="shared" si="2"/>
        <v>'COMMON'</v>
      </c>
      <c r="AB62" s="67"/>
      <c r="AD62"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('80001','2','805','出席','2024/04/18','13:00','','','','','','','','','0','0',NULL,'0','0','COMMON',CURRENT_TIMESTAMP,'COMMON','COMMON',CURRENT_TIMESTAMP,'COMMON');</v>
      </c>
      <c r="AE62" s="67"/>
      <c r="AF62" s="67"/>
      <c r="AG62" s="67"/>
    </row>
    <row r="63" spans="1:33" ht="18" customHeight="1">
      <c r="A63" s="67"/>
      <c r="B63" s="69" t="s">
        <v>601</v>
      </c>
      <c r="C63" s="73" t="str">
        <f>"'"&amp;プロジェクトデータ!$C$4&amp;"'"</f>
        <v>'80001'</v>
      </c>
      <c r="D63" s="80" t="s">
        <v>499</v>
      </c>
      <c r="E63" s="42" t="str">
        <f>"'"&amp;No.5＿契約者【データ】!E59&amp;"'"</f>
        <v>'806'</v>
      </c>
      <c r="F63" s="81" t="str">
        <f>"'"&amp;IF(No.5＿契約者【データ】!X59="","","出席")&amp;"'"</f>
        <v>'出席'</v>
      </c>
      <c r="G63" s="75" t="str">
        <f>"'"&amp;IF(No.5＿契約者【データ】!X59="","",TEXT(No.5＿契約者【データ】!X59,"yyyy/mm/dd"))&amp;"'"</f>
        <v>'2024/04/18'</v>
      </c>
      <c r="H63" s="75" t="str">
        <f>"'"&amp;IF(No.5＿契約者【データ】!Y59="","",TEXT(No.5＿契約者【データ】!Y59,"hh:mm"))&amp;"'"</f>
        <v>'09:00'</v>
      </c>
      <c r="I63" s="82" t="s">
        <v>494</v>
      </c>
      <c r="J63" s="82" t="s">
        <v>494</v>
      </c>
      <c r="K63" s="82" t="s">
        <v>494</v>
      </c>
      <c r="L63" s="82" t="s">
        <v>494</v>
      </c>
      <c r="M63" s="82" t="s">
        <v>494</v>
      </c>
      <c r="N63" s="82" t="s">
        <v>494</v>
      </c>
      <c r="O63" s="82" t="s">
        <v>494</v>
      </c>
      <c r="P63" s="82" t="s">
        <v>494</v>
      </c>
      <c r="Q63" s="75" t="s">
        <v>497</v>
      </c>
      <c r="R63" s="75" t="s">
        <v>497</v>
      </c>
      <c r="S63" s="42" t="s">
        <v>448</v>
      </c>
      <c r="T63" s="75" t="s">
        <v>497</v>
      </c>
      <c r="U63" s="74" t="s">
        <v>497</v>
      </c>
      <c r="V63" s="49" t="str">
        <f t="shared" si="0"/>
        <v>'COMMON'</v>
      </c>
      <c r="W63" s="69" t="s">
        <v>449</v>
      </c>
      <c r="X63" s="49" t="str">
        <f t="shared" si="1"/>
        <v>'COMMON'</v>
      </c>
      <c r="Y63" s="49" t="str">
        <f t="shared" si="1"/>
        <v>'COMMON'</v>
      </c>
      <c r="Z63" s="69" t="s">
        <v>449</v>
      </c>
      <c r="AA63" s="49" t="str">
        <f t="shared" si="2"/>
        <v>'COMMON'</v>
      </c>
      <c r="AB63" s="67"/>
      <c r="AD63"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('80001','2','806','出席','2024/04/18','09:00','','','','','','','','','0','0',NULL,'0','0','COMMON',CURRENT_TIMESTAMP,'COMMON','COMMON',CURRENT_TIMESTAMP,'COMMON');</v>
      </c>
      <c r="AE63" s="67"/>
      <c r="AF63" s="67"/>
      <c r="AG63" s="67"/>
    </row>
    <row r="64" spans="1:33" ht="18" customHeight="1">
      <c r="A64" s="67"/>
      <c r="B64" s="69" t="s">
        <v>602</v>
      </c>
      <c r="C64" s="73" t="str">
        <f>"'"&amp;プロジェクトデータ!$C$4&amp;"'"</f>
        <v>'80001'</v>
      </c>
      <c r="D64" s="80" t="s">
        <v>499</v>
      </c>
      <c r="E64" s="42" t="str">
        <f>"'"&amp;No.5＿契約者【データ】!E60&amp;"'"</f>
        <v>'807'</v>
      </c>
      <c r="F64" s="81" t="str">
        <f>"'"&amp;IF(No.5＿契約者【データ】!X60="","","出席")&amp;"'"</f>
        <v>'出席'</v>
      </c>
      <c r="G64" s="75" t="str">
        <f>"'"&amp;IF(No.5＿契約者【データ】!X60="","",TEXT(No.5＿契約者【データ】!X60,"yyyy/mm/dd"))&amp;"'"</f>
        <v>'2024/04/19'</v>
      </c>
      <c r="H64" s="75" t="str">
        <f>"'"&amp;IF(No.5＿契約者【データ】!Y60="","",TEXT(No.5＿契約者【データ】!Y60,"hh:mm"))&amp;"'"</f>
        <v>'09:00'</v>
      </c>
      <c r="I64" s="82" t="s">
        <v>494</v>
      </c>
      <c r="J64" s="82" t="s">
        <v>494</v>
      </c>
      <c r="K64" s="82" t="s">
        <v>494</v>
      </c>
      <c r="L64" s="82" t="s">
        <v>494</v>
      </c>
      <c r="M64" s="82" t="s">
        <v>494</v>
      </c>
      <c r="N64" s="82" t="s">
        <v>494</v>
      </c>
      <c r="O64" s="82" t="s">
        <v>494</v>
      </c>
      <c r="P64" s="82" t="s">
        <v>494</v>
      </c>
      <c r="Q64" s="75" t="s">
        <v>497</v>
      </c>
      <c r="R64" s="75" t="s">
        <v>497</v>
      </c>
      <c r="S64" s="42" t="s">
        <v>448</v>
      </c>
      <c r="T64" s="75" t="s">
        <v>497</v>
      </c>
      <c r="U64" s="74" t="s">
        <v>497</v>
      </c>
      <c r="V64" s="49" t="str">
        <f t="shared" si="0"/>
        <v>'COMMON'</v>
      </c>
      <c r="W64" s="69" t="s">
        <v>449</v>
      </c>
      <c r="X64" s="49" t="str">
        <f t="shared" si="1"/>
        <v>'COMMON'</v>
      </c>
      <c r="Y64" s="49" t="str">
        <f t="shared" si="1"/>
        <v>'COMMON'</v>
      </c>
      <c r="Z64" s="69" t="s">
        <v>449</v>
      </c>
      <c r="AA64" s="49" t="str">
        <f t="shared" si="2"/>
        <v>'COMMON'</v>
      </c>
      <c r="AB64" s="67"/>
      <c r="AD64"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('80001','2','807','出席','2024/04/19','09:00','','','','','','','','','0','0',NULL,'0','0','COMMON',CURRENT_TIMESTAMP,'COMMON','COMMON',CURRENT_TIMESTAMP,'COMMON');</v>
      </c>
      <c r="AE64" s="67"/>
      <c r="AF64" s="67"/>
      <c r="AG64" s="67"/>
    </row>
    <row r="65" spans="1:33" ht="18" customHeight="1">
      <c r="A65" s="67"/>
      <c r="B65" s="69" t="s">
        <v>603</v>
      </c>
      <c r="C65" s="73" t="str">
        <f>"'"&amp;プロジェクトデータ!$C$4&amp;"'"</f>
        <v>'80001'</v>
      </c>
      <c r="D65" s="80" t="s">
        <v>499</v>
      </c>
      <c r="E65" s="42" t="str">
        <f>"'"&amp;No.5＿契約者【データ】!E61&amp;"'"</f>
        <v>'808'</v>
      </c>
      <c r="F65" s="81" t="str">
        <f>"'"&amp;IF(No.5＿契約者【データ】!X61="","","出席")&amp;"'"</f>
        <v>'出席'</v>
      </c>
      <c r="G65" s="75" t="str">
        <f>"'"&amp;IF(No.5＿契約者【データ】!X61="","",TEXT(No.5＿契約者【データ】!X61,"yyyy/mm/dd"))&amp;"'"</f>
        <v>'2024/04/15'</v>
      </c>
      <c r="H65" s="75" t="str">
        <f>"'"&amp;IF(No.5＿契約者【データ】!Y61="","",TEXT(No.5＿契約者【データ】!Y61,"hh:mm"))&amp;"'"</f>
        <v>'09:00'</v>
      </c>
      <c r="I65" s="82" t="s">
        <v>494</v>
      </c>
      <c r="J65" s="82" t="s">
        <v>494</v>
      </c>
      <c r="K65" s="82" t="s">
        <v>494</v>
      </c>
      <c r="L65" s="82" t="s">
        <v>494</v>
      </c>
      <c r="M65" s="82" t="s">
        <v>494</v>
      </c>
      <c r="N65" s="82" t="s">
        <v>494</v>
      </c>
      <c r="O65" s="82" t="s">
        <v>494</v>
      </c>
      <c r="P65" s="82" t="s">
        <v>494</v>
      </c>
      <c r="Q65" s="75" t="s">
        <v>497</v>
      </c>
      <c r="R65" s="75" t="s">
        <v>497</v>
      </c>
      <c r="S65" s="42" t="s">
        <v>448</v>
      </c>
      <c r="T65" s="75" t="s">
        <v>497</v>
      </c>
      <c r="U65" s="74" t="s">
        <v>497</v>
      </c>
      <c r="V65" s="49" t="str">
        <f t="shared" si="0"/>
        <v>'COMMON'</v>
      </c>
      <c r="W65" s="69" t="s">
        <v>449</v>
      </c>
      <c r="X65" s="49" t="str">
        <f t="shared" si="1"/>
        <v>'COMMON'</v>
      </c>
      <c r="Y65" s="49" t="str">
        <f t="shared" si="1"/>
        <v>'COMMON'</v>
      </c>
      <c r="Z65" s="69" t="s">
        <v>449</v>
      </c>
      <c r="AA65" s="49" t="str">
        <f t="shared" si="2"/>
        <v>'COMMON'</v>
      </c>
      <c r="AB65" s="67"/>
      <c r="AD65"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('80001','2','808','出席','2024/04/15','09:00','','','','','','','','','0','0',NULL,'0','0','COMMON',CURRENT_TIMESTAMP,'COMMON','COMMON',CURRENT_TIMESTAMP,'COMMON');</v>
      </c>
      <c r="AE65" s="67"/>
      <c r="AF65" s="67"/>
      <c r="AG65" s="67"/>
    </row>
    <row r="66" spans="1:33" ht="18" customHeight="1">
      <c r="A66" s="67"/>
      <c r="B66" s="69" t="s">
        <v>604</v>
      </c>
      <c r="C66" s="73" t="str">
        <f>"'"&amp;プロジェクトデータ!$C$4&amp;"'"</f>
        <v>'80001'</v>
      </c>
      <c r="D66" s="80" t="s">
        <v>499</v>
      </c>
      <c r="E66" s="42" t="str">
        <f>"'"&amp;No.5＿契約者【データ】!E62&amp;"'"</f>
        <v>'901'</v>
      </c>
      <c r="F66" s="81" t="str">
        <f>"'"&amp;IF(No.5＿契約者【データ】!X62="","","出席")&amp;"'"</f>
        <v>'出席'</v>
      </c>
      <c r="G66" s="75" t="str">
        <f>"'"&amp;IF(No.5＿契約者【データ】!X62="","",TEXT(No.5＿契約者【データ】!X62,"yyyy/mm/dd"))&amp;"'"</f>
        <v>'2024/04/15'</v>
      </c>
      <c r="H66" s="75" t="str">
        <f>"'"&amp;IF(No.5＿契約者【データ】!Y62="","",TEXT(No.5＿契約者【データ】!Y62,"hh:mm"))&amp;"'"</f>
        <v>'14:00'</v>
      </c>
      <c r="I66" s="82" t="s">
        <v>494</v>
      </c>
      <c r="J66" s="82" t="s">
        <v>494</v>
      </c>
      <c r="K66" s="82" t="s">
        <v>494</v>
      </c>
      <c r="L66" s="82" t="s">
        <v>494</v>
      </c>
      <c r="M66" s="82" t="s">
        <v>494</v>
      </c>
      <c r="N66" s="82" t="s">
        <v>494</v>
      </c>
      <c r="O66" s="82" t="s">
        <v>494</v>
      </c>
      <c r="P66" s="82" t="s">
        <v>494</v>
      </c>
      <c r="Q66" s="75" t="s">
        <v>497</v>
      </c>
      <c r="R66" s="75" t="s">
        <v>497</v>
      </c>
      <c r="S66" s="42" t="s">
        <v>448</v>
      </c>
      <c r="T66" s="75" t="s">
        <v>497</v>
      </c>
      <c r="U66" s="74" t="s">
        <v>497</v>
      </c>
      <c r="V66" s="49" t="str">
        <f t="shared" si="0"/>
        <v>'COMMON'</v>
      </c>
      <c r="W66" s="69" t="s">
        <v>449</v>
      </c>
      <c r="X66" s="49" t="str">
        <f t="shared" si="1"/>
        <v>'COMMON'</v>
      </c>
      <c r="Y66" s="49" t="str">
        <f t="shared" si="1"/>
        <v>'COMMON'</v>
      </c>
      <c r="Z66" s="69" t="s">
        <v>449</v>
      </c>
      <c r="AA66" s="49" t="str">
        <f t="shared" si="2"/>
        <v>'COMMON'</v>
      </c>
      <c r="AB66" s="67"/>
      <c r="AD66"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('80001','2','901','出席','2024/04/15','14:00','','','','','','','','','0','0',NULL,'0','0','COMMON',CURRENT_TIMESTAMP,'COMMON','COMMON',CURRENT_TIMESTAMP,'COMMON');</v>
      </c>
      <c r="AE66" s="67"/>
      <c r="AF66" s="67"/>
      <c r="AG66" s="67"/>
    </row>
    <row r="67" spans="1:33" ht="18" customHeight="1">
      <c r="A67" s="67"/>
      <c r="B67" s="69" t="s">
        <v>605</v>
      </c>
      <c r="C67" s="73" t="str">
        <f>"'"&amp;プロジェクトデータ!$C$4&amp;"'"</f>
        <v>'80001'</v>
      </c>
      <c r="D67" s="80" t="s">
        <v>499</v>
      </c>
      <c r="E67" s="42" t="str">
        <f>"'"&amp;No.5＿契約者【データ】!E63&amp;"'"</f>
        <v>'902'</v>
      </c>
      <c r="F67" s="81" t="str">
        <f>"'"&amp;IF(No.5＿契約者【データ】!X63="","","出席")&amp;"'"</f>
        <v>'出席'</v>
      </c>
      <c r="G67" s="75" t="str">
        <f>"'"&amp;IF(No.5＿契約者【データ】!X63="","",TEXT(No.5＿契約者【データ】!X63,"yyyy/mm/dd"))&amp;"'"</f>
        <v>'2024/04/16'</v>
      </c>
      <c r="H67" s="75" t="str">
        <f>"'"&amp;IF(No.5＿契約者【データ】!Y63="","",TEXT(No.5＿契約者【データ】!Y63,"hh:mm"))&amp;"'"</f>
        <v>'14:00'</v>
      </c>
      <c r="I67" s="82" t="s">
        <v>494</v>
      </c>
      <c r="J67" s="82" t="s">
        <v>494</v>
      </c>
      <c r="K67" s="82" t="s">
        <v>494</v>
      </c>
      <c r="L67" s="82" t="s">
        <v>494</v>
      </c>
      <c r="M67" s="82" t="s">
        <v>494</v>
      </c>
      <c r="N67" s="82" t="s">
        <v>494</v>
      </c>
      <c r="O67" s="82" t="s">
        <v>494</v>
      </c>
      <c r="P67" s="82" t="s">
        <v>494</v>
      </c>
      <c r="Q67" s="75" t="s">
        <v>497</v>
      </c>
      <c r="R67" s="75" t="s">
        <v>497</v>
      </c>
      <c r="S67" s="42" t="s">
        <v>448</v>
      </c>
      <c r="T67" s="75" t="s">
        <v>497</v>
      </c>
      <c r="U67" s="74" t="s">
        <v>497</v>
      </c>
      <c r="V67" s="49" t="str">
        <f t="shared" si="0"/>
        <v>'COMMON'</v>
      </c>
      <c r="W67" s="69" t="s">
        <v>449</v>
      </c>
      <c r="X67" s="49" t="str">
        <f t="shared" si="1"/>
        <v>'COMMON'</v>
      </c>
      <c r="Y67" s="49" t="str">
        <f t="shared" si="1"/>
        <v>'COMMON'</v>
      </c>
      <c r="Z67" s="69" t="s">
        <v>449</v>
      </c>
      <c r="AA67" s="49" t="str">
        <f t="shared" si="2"/>
        <v>'COMMON'</v>
      </c>
      <c r="AB67" s="67"/>
      <c r="AD67"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('80001','2','902','出席','2024/04/16','14:00','','','','','','','','','0','0',NULL,'0','0','COMMON',CURRENT_TIMESTAMP,'COMMON','COMMON',CURRENT_TIMESTAMP,'COMMON');</v>
      </c>
      <c r="AE67" s="67"/>
      <c r="AF67" s="67"/>
      <c r="AG67" s="67"/>
    </row>
    <row r="68" spans="1:33" ht="18" customHeight="1">
      <c r="A68" s="67"/>
      <c r="B68" s="69" t="s">
        <v>606</v>
      </c>
      <c r="C68" s="73" t="str">
        <f>"'"&amp;プロジェクトデータ!$C$4&amp;"'"</f>
        <v>'80001'</v>
      </c>
      <c r="D68" s="80" t="s">
        <v>499</v>
      </c>
      <c r="E68" s="42" t="str">
        <f>"'"&amp;No.5＿契約者【データ】!E64&amp;"'"</f>
        <v>'903'</v>
      </c>
      <c r="F68" s="81" t="str">
        <f>"'"&amp;IF(No.5＿契約者【データ】!X64="","","出席")&amp;"'"</f>
        <v>'出席'</v>
      </c>
      <c r="G68" s="75" t="str">
        <f>"'"&amp;IF(No.5＿契約者【データ】!X64="","",TEXT(No.5＿契約者【データ】!X64,"yyyy/mm/dd"))&amp;"'"</f>
        <v>'2024/04/17'</v>
      </c>
      <c r="H68" s="75" t="str">
        <f>"'"&amp;IF(No.5＿契約者【データ】!Y64="","",TEXT(No.5＿契約者【データ】!Y64,"hh:mm"))&amp;"'"</f>
        <v>'14:00'</v>
      </c>
      <c r="I68" s="82" t="s">
        <v>494</v>
      </c>
      <c r="J68" s="82" t="s">
        <v>494</v>
      </c>
      <c r="K68" s="82" t="s">
        <v>494</v>
      </c>
      <c r="L68" s="82" t="s">
        <v>494</v>
      </c>
      <c r="M68" s="82" t="s">
        <v>494</v>
      </c>
      <c r="N68" s="82" t="s">
        <v>494</v>
      </c>
      <c r="O68" s="82" t="s">
        <v>494</v>
      </c>
      <c r="P68" s="82" t="s">
        <v>494</v>
      </c>
      <c r="Q68" s="75" t="s">
        <v>497</v>
      </c>
      <c r="R68" s="75" t="s">
        <v>497</v>
      </c>
      <c r="S68" s="42" t="s">
        <v>448</v>
      </c>
      <c r="T68" s="75" t="s">
        <v>497</v>
      </c>
      <c r="U68" s="74" t="s">
        <v>497</v>
      </c>
      <c r="V68" s="49" t="str">
        <f t="shared" si="0"/>
        <v>'COMMON'</v>
      </c>
      <c r="W68" s="69" t="s">
        <v>449</v>
      </c>
      <c r="X68" s="49" t="str">
        <f t="shared" si="1"/>
        <v>'COMMON'</v>
      </c>
      <c r="Y68" s="49" t="str">
        <f t="shared" si="1"/>
        <v>'COMMON'</v>
      </c>
      <c r="Z68" s="69" t="s">
        <v>449</v>
      </c>
      <c r="AA68" s="49" t="str">
        <f t="shared" si="2"/>
        <v>'COMMON'</v>
      </c>
      <c r="AB68" s="67"/>
      <c r="AD68"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('80001','2','903','出席','2024/04/17','14:00','','','','','','','','','0','0',NULL,'0','0','COMMON',CURRENT_TIMESTAMP,'COMMON','COMMON',CURRENT_TIMESTAMP,'COMMON');</v>
      </c>
      <c r="AE68" s="67"/>
      <c r="AF68" s="67"/>
      <c r="AG68" s="67"/>
    </row>
    <row r="69" spans="1:33" ht="18" customHeight="1">
      <c r="A69" s="67"/>
      <c r="B69" s="69" t="s">
        <v>607</v>
      </c>
      <c r="C69" s="73" t="str">
        <f>"'"&amp;プロジェクトデータ!$C$4&amp;"'"</f>
        <v>'80001'</v>
      </c>
      <c r="D69" s="80" t="s">
        <v>499</v>
      </c>
      <c r="E69" s="42" t="str">
        <f>"'"&amp;No.5＿契約者【データ】!E65&amp;"'"</f>
        <v>'904'</v>
      </c>
      <c r="F69" s="81" t="str">
        <f>"'"&amp;IF(No.5＿契約者【データ】!X65="","","出席")&amp;"'"</f>
        <v>'出席'</v>
      </c>
      <c r="G69" s="75" t="str">
        <f>"'"&amp;IF(No.5＿契約者【データ】!X65="","",TEXT(No.5＿契約者【データ】!X65,"yyyy/mm/dd"))&amp;"'"</f>
        <v>'2024/04/18'</v>
      </c>
      <c r="H69" s="75" t="str">
        <f>"'"&amp;IF(No.5＿契約者【データ】!Y65="","",TEXT(No.5＿契約者【データ】!Y65,"hh:mm"))&amp;"'"</f>
        <v>'13:00'</v>
      </c>
      <c r="I69" s="82" t="s">
        <v>494</v>
      </c>
      <c r="J69" s="82" t="s">
        <v>494</v>
      </c>
      <c r="K69" s="82" t="s">
        <v>494</v>
      </c>
      <c r="L69" s="82" t="s">
        <v>494</v>
      </c>
      <c r="M69" s="82" t="s">
        <v>494</v>
      </c>
      <c r="N69" s="82" t="s">
        <v>494</v>
      </c>
      <c r="O69" s="82" t="s">
        <v>494</v>
      </c>
      <c r="P69" s="82" t="s">
        <v>494</v>
      </c>
      <c r="Q69" s="75" t="s">
        <v>497</v>
      </c>
      <c r="R69" s="75" t="s">
        <v>497</v>
      </c>
      <c r="S69" s="42" t="s">
        <v>448</v>
      </c>
      <c r="T69" s="75" t="s">
        <v>497</v>
      </c>
      <c r="U69" s="74" t="s">
        <v>497</v>
      </c>
      <c r="V69" s="49" t="str">
        <f t="shared" si="0"/>
        <v>'COMMON'</v>
      </c>
      <c r="W69" s="69" t="s">
        <v>449</v>
      </c>
      <c r="X69" s="49" t="str">
        <f t="shared" si="1"/>
        <v>'COMMON'</v>
      </c>
      <c r="Y69" s="49" t="str">
        <f t="shared" si="1"/>
        <v>'COMMON'</v>
      </c>
      <c r="Z69" s="69" t="s">
        <v>449</v>
      </c>
      <c r="AA69" s="49" t="str">
        <f t="shared" si="2"/>
        <v>'COMMON'</v>
      </c>
      <c r="AB69" s="67"/>
      <c r="AD69"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('80001','2','904','出席','2024/04/18','13:00','','','','','','','','','0','0',NULL,'0','0','COMMON',CURRENT_TIMESTAMP,'COMMON','COMMON',CURRENT_TIMESTAMP,'COMMON');</v>
      </c>
      <c r="AE69" s="67"/>
      <c r="AF69" s="67"/>
      <c r="AG69" s="67"/>
    </row>
    <row r="70" spans="1:33" ht="18" customHeight="1">
      <c r="A70" s="67"/>
      <c r="B70" s="69" t="s">
        <v>608</v>
      </c>
      <c r="C70" s="73" t="str">
        <f>"'"&amp;プロジェクトデータ!$C$4&amp;"'"</f>
        <v>'80001'</v>
      </c>
      <c r="D70" s="80" t="s">
        <v>499</v>
      </c>
      <c r="E70" s="42" t="str">
        <f>"'"&amp;No.5＿契約者【データ】!E66&amp;"'"</f>
        <v>'905'</v>
      </c>
      <c r="F70" s="81" t="str">
        <f>"'"&amp;IF(No.5＿契約者【データ】!X66="","","出席")&amp;"'"</f>
        <v>'出席'</v>
      </c>
      <c r="G70" s="75" t="str">
        <f>"'"&amp;IF(No.5＿契約者【データ】!X66="","",TEXT(No.5＿契約者【データ】!X66,"yyyy/mm/dd"))&amp;"'"</f>
        <v>'2024/04/19'</v>
      </c>
      <c r="H70" s="75" t="str">
        <f>"'"&amp;IF(No.5＿契約者【データ】!Y66="","",TEXT(No.5＿契約者【データ】!Y66,"hh:mm"))&amp;"'"</f>
        <v>'13:00'</v>
      </c>
      <c r="I70" s="82" t="s">
        <v>494</v>
      </c>
      <c r="J70" s="82" t="s">
        <v>494</v>
      </c>
      <c r="K70" s="82" t="s">
        <v>494</v>
      </c>
      <c r="L70" s="82" t="s">
        <v>494</v>
      </c>
      <c r="M70" s="82" t="s">
        <v>494</v>
      </c>
      <c r="N70" s="82" t="s">
        <v>494</v>
      </c>
      <c r="O70" s="82" t="s">
        <v>494</v>
      </c>
      <c r="P70" s="82" t="s">
        <v>494</v>
      </c>
      <c r="Q70" s="75" t="s">
        <v>497</v>
      </c>
      <c r="R70" s="75" t="s">
        <v>497</v>
      </c>
      <c r="S70" s="42" t="s">
        <v>448</v>
      </c>
      <c r="T70" s="75" t="s">
        <v>497</v>
      </c>
      <c r="U70" s="74" t="s">
        <v>497</v>
      </c>
      <c r="V70" s="49" t="str">
        <f t="shared" si="0"/>
        <v>'COMMON'</v>
      </c>
      <c r="W70" s="69" t="s">
        <v>449</v>
      </c>
      <c r="X70" s="49" t="str">
        <f t="shared" si="1"/>
        <v>'COMMON'</v>
      </c>
      <c r="Y70" s="49" t="str">
        <f t="shared" si="1"/>
        <v>'COMMON'</v>
      </c>
      <c r="Z70" s="69" t="s">
        <v>449</v>
      </c>
      <c r="AA70" s="49" t="str">
        <f t="shared" si="2"/>
        <v>'COMMON'</v>
      </c>
      <c r="AB70" s="67"/>
      <c r="AD70" s="70" t="str">
        <f t="shared" si="3"/>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('80001','2','905','出席','2024/04/19','13:00','','','','','','','','','0','0',NULL,'0','0','COMMON',CURRENT_TIMESTAMP,'COMMON','COMMON',CURRENT_TIMESTAMP,'COMMON');</v>
      </c>
      <c r="AE70" s="67"/>
      <c r="AF70" s="67"/>
      <c r="AG70" s="67"/>
    </row>
    <row r="71" spans="1:33" ht="18" customHeight="1">
      <c r="A71" s="67"/>
      <c r="B71" s="69" t="s">
        <v>609</v>
      </c>
      <c r="C71" s="73" t="str">
        <f>"'"&amp;プロジェクトデータ!$C$4&amp;"'"</f>
        <v>'80001'</v>
      </c>
      <c r="D71" s="80" t="s">
        <v>499</v>
      </c>
      <c r="E71" s="42" t="str">
        <f>"'"&amp;No.5＿契約者【データ】!E67&amp;"'"</f>
        <v>'906'</v>
      </c>
      <c r="F71" s="81" t="str">
        <f>"'"&amp;IF(No.5＿契約者【データ】!X67="","","出席")&amp;"'"</f>
        <v>'出席'</v>
      </c>
      <c r="G71" s="75" t="str">
        <f>"'"&amp;IF(No.5＿契約者【データ】!X67="","",TEXT(No.5＿契約者【データ】!X67,"yyyy/mm/dd"))&amp;"'"</f>
        <v>'2024/04/16'</v>
      </c>
      <c r="H71" s="75" t="str">
        <f>"'"&amp;IF(No.5＿契約者【データ】!Y67="","",TEXT(No.5＿契約者【データ】!Y67,"hh:mm"))&amp;"'"</f>
        <v>'09:00'</v>
      </c>
      <c r="I71" s="82" t="s">
        <v>494</v>
      </c>
      <c r="J71" s="82" t="s">
        <v>494</v>
      </c>
      <c r="K71" s="82" t="s">
        <v>494</v>
      </c>
      <c r="L71" s="82" t="s">
        <v>494</v>
      </c>
      <c r="M71" s="82" t="s">
        <v>494</v>
      </c>
      <c r="N71" s="82" t="s">
        <v>494</v>
      </c>
      <c r="O71" s="82" t="s">
        <v>494</v>
      </c>
      <c r="P71" s="82" t="s">
        <v>494</v>
      </c>
      <c r="Q71" s="75" t="s">
        <v>497</v>
      </c>
      <c r="R71" s="75" t="s">
        <v>497</v>
      </c>
      <c r="S71" s="42" t="s">
        <v>448</v>
      </c>
      <c r="T71" s="75" t="s">
        <v>497</v>
      </c>
      <c r="U71" s="74" t="s">
        <v>497</v>
      </c>
      <c r="V71" s="49" t="str">
        <f t="shared" ref="V71:V134" si="4">"'COMMON'"</f>
        <v>'COMMON'</v>
      </c>
      <c r="W71" s="69" t="s">
        <v>449</v>
      </c>
      <c r="X71" s="49" t="str">
        <f t="shared" ref="X71:Y134" si="5">"'COMMON'"</f>
        <v>'COMMON'</v>
      </c>
      <c r="Y71" s="49" t="str">
        <f t="shared" si="5"/>
        <v>'COMMON'</v>
      </c>
      <c r="Z71" s="69" t="s">
        <v>449</v>
      </c>
      <c r="AA71" s="49" t="str">
        <f t="shared" ref="AA71:AA134" si="6">"'COMMON'"</f>
        <v>'COMMON'</v>
      </c>
      <c r="AB71" s="67"/>
      <c r="AD71" s="70" t="str">
        <f t="shared" ref="AD71:AD134" si="7">IF(F71="''","","INSERT INTO "&amp;$C$3&amp;" ("&amp;_xlfn.TEXTJOIN(",",FALSE,$C$5:$AA$5)&amp;") VALUES ("&amp;_xlfn.TEXTJOIN(",",FALSE,C71:AA71)&amp;");")</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('80001','2','906','出席','2024/04/16','09:00','','','','','','','','','0','0',NULL,'0','0','COMMON',CURRENT_TIMESTAMP,'COMMON','COMMON',CURRENT_TIMESTAMP,'COMMON');</v>
      </c>
      <c r="AE71" s="67"/>
      <c r="AF71" s="67"/>
      <c r="AG71" s="67"/>
    </row>
    <row r="72" spans="1:33" ht="18" customHeight="1">
      <c r="A72" s="67"/>
      <c r="B72" s="69" t="s">
        <v>610</v>
      </c>
      <c r="C72" s="73" t="str">
        <f>"'"&amp;プロジェクトデータ!$C$4&amp;"'"</f>
        <v>'80001'</v>
      </c>
      <c r="D72" s="80" t="s">
        <v>499</v>
      </c>
      <c r="E72" s="42" t="str">
        <f>"'"&amp;No.5＿契約者【データ】!E68&amp;"'"</f>
        <v>'907'</v>
      </c>
      <c r="F72" s="81" t="str">
        <f>"'"&amp;IF(No.5＿契約者【データ】!X68="","","出席")&amp;"'"</f>
        <v>'出席'</v>
      </c>
      <c r="G72" s="75" t="str">
        <f>"'"&amp;IF(No.5＿契約者【データ】!X68="","",TEXT(No.5＿契約者【データ】!X68,"yyyy/mm/dd"))&amp;"'"</f>
        <v>'2024/04/17'</v>
      </c>
      <c r="H72" s="75" t="str">
        <f>"'"&amp;IF(No.5＿契約者【データ】!Y68="","",TEXT(No.5＿契約者【データ】!Y68,"hh:mm"))&amp;"'"</f>
        <v>'09:00'</v>
      </c>
      <c r="I72" s="82" t="s">
        <v>494</v>
      </c>
      <c r="J72" s="82" t="s">
        <v>494</v>
      </c>
      <c r="K72" s="82" t="s">
        <v>494</v>
      </c>
      <c r="L72" s="82" t="s">
        <v>494</v>
      </c>
      <c r="M72" s="82" t="s">
        <v>494</v>
      </c>
      <c r="N72" s="82" t="s">
        <v>494</v>
      </c>
      <c r="O72" s="82" t="s">
        <v>494</v>
      </c>
      <c r="P72" s="82" t="s">
        <v>494</v>
      </c>
      <c r="Q72" s="75" t="s">
        <v>497</v>
      </c>
      <c r="R72" s="75" t="s">
        <v>497</v>
      </c>
      <c r="S72" s="42" t="s">
        <v>448</v>
      </c>
      <c r="T72" s="75" t="s">
        <v>497</v>
      </c>
      <c r="U72" s="74" t="s">
        <v>497</v>
      </c>
      <c r="V72" s="49" t="str">
        <f t="shared" si="4"/>
        <v>'COMMON'</v>
      </c>
      <c r="W72" s="69" t="s">
        <v>449</v>
      </c>
      <c r="X72" s="49" t="str">
        <f t="shared" si="5"/>
        <v>'COMMON'</v>
      </c>
      <c r="Y72" s="49" t="str">
        <f t="shared" si="5"/>
        <v>'COMMON'</v>
      </c>
      <c r="Z72" s="69" t="s">
        <v>449</v>
      </c>
      <c r="AA72" s="49" t="str">
        <f t="shared" si="6"/>
        <v>'COMMON'</v>
      </c>
      <c r="AB72" s="67"/>
      <c r="AD72"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('80001','2','907','出席','2024/04/17','09:00','','','','','','','','','0','0',NULL,'0','0','COMMON',CURRENT_TIMESTAMP,'COMMON','COMMON',CURRENT_TIMESTAMP,'COMMON');</v>
      </c>
      <c r="AE72" s="67"/>
      <c r="AF72" s="67"/>
      <c r="AG72" s="67"/>
    </row>
    <row r="73" spans="1:33" ht="18" customHeight="1">
      <c r="A73" s="67"/>
      <c r="B73" s="69" t="s">
        <v>611</v>
      </c>
      <c r="C73" s="73" t="str">
        <f>"'"&amp;プロジェクトデータ!$C$4&amp;"'"</f>
        <v>'80001'</v>
      </c>
      <c r="D73" s="80" t="s">
        <v>499</v>
      </c>
      <c r="E73" s="42" t="str">
        <f>"'"&amp;No.5＿契約者【データ】!E69&amp;"'"</f>
        <v>'908'</v>
      </c>
      <c r="F73" s="81" t="str">
        <f>"'"&amp;IF(No.5＿契約者【データ】!X69="","","出席")&amp;"'"</f>
        <v>'出席'</v>
      </c>
      <c r="G73" s="75" t="str">
        <f>"'"&amp;IF(No.5＿契約者【データ】!X69="","",TEXT(No.5＿契約者【データ】!X69,"yyyy/mm/dd"))&amp;"'"</f>
        <v>'2024/04/18'</v>
      </c>
      <c r="H73" s="75" t="str">
        <f>"'"&amp;IF(No.5＿契約者【データ】!Y69="","",TEXT(No.5＿契約者【データ】!Y69,"hh:mm"))&amp;"'"</f>
        <v>'09:00'</v>
      </c>
      <c r="I73" s="82" t="s">
        <v>494</v>
      </c>
      <c r="J73" s="82" t="s">
        <v>494</v>
      </c>
      <c r="K73" s="82" t="s">
        <v>494</v>
      </c>
      <c r="L73" s="82" t="s">
        <v>494</v>
      </c>
      <c r="M73" s="82" t="s">
        <v>494</v>
      </c>
      <c r="N73" s="82" t="s">
        <v>494</v>
      </c>
      <c r="O73" s="82" t="s">
        <v>494</v>
      </c>
      <c r="P73" s="82" t="s">
        <v>494</v>
      </c>
      <c r="Q73" s="75" t="s">
        <v>497</v>
      </c>
      <c r="R73" s="75" t="s">
        <v>497</v>
      </c>
      <c r="S73" s="42" t="s">
        <v>448</v>
      </c>
      <c r="T73" s="75" t="s">
        <v>497</v>
      </c>
      <c r="U73" s="74" t="s">
        <v>497</v>
      </c>
      <c r="V73" s="49" t="str">
        <f t="shared" si="4"/>
        <v>'COMMON'</v>
      </c>
      <c r="W73" s="69" t="s">
        <v>449</v>
      </c>
      <c r="X73" s="49" t="str">
        <f t="shared" si="5"/>
        <v>'COMMON'</v>
      </c>
      <c r="Y73" s="49" t="str">
        <f t="shared" si="5"/>
        <v>'COMMON'</v>
      </c>
      <c r="Z73" s="69" t="s">
        <v>449</v>
      </c>
      <c r="AA73" s="49" t="str">
        <f t="shared" si="6"/>
        <v>'COMMON'</v>
      </c>
      <c r="AB73" s="67"/>
      <c r="AD73"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('80001','2','908','出席','2024/04/18','09:00','','','','','','','','','0','0',NULL,'0','0','COMMON',CURRENT_TIMESTAMP,'COMMON','COMMON',CURRENT_TIMESTAMP,'COMMON');</v>
      </c>
      <c r="AE73" s="67"/>
      <c r="AF73" s="67"/>
      <c r="AG73" s="67"/>
    </row>
    <row r="74" spans="1:33" ht="18" customHeight="1">
      <c r="A74" s="67"/>
      <c r="B74" s="69" t="s">
        <v>612</v>
      </c>
      <c r="C74" s="73" t="str">
        <f>"'"&amp;プロジェクトデータ!$C$4&amp;"'"</f>
        <v>'80001'</v>
      </c>
      <c r="D74" s="80" t="s">
        <v>499</v>
      </c>
      <c r="E74" s="42" t="str">
        <f>"'"&amp;No.5＿契約者【データ】!E70&amp;"'"</f>
        <v>'1001'</v>
      </c>
      <c r="F74" s="81" t="str">
        <f>"'"&amp;IF(No.5＿契約者【データ】!X70="","","出席")&amp;"'"</f>
        <v>'出席'</v>
      </c>
      <c r="G74" s="75" t="str">
        <f>"'"&amp;IF(No.5＿契約者【データ】!X70="","",TEXT(No.5＿契約者【データ】!X70,"yyyy/mm/dd"))&amp;"'"</f>
        <v>'2024/04/16'</v>
      </c>
      <c r="H74" s="75" t="str">
        <f>"'"&amp;IF(No.5＿契約者【データ】!Y70="","",TEXT(No.5＿契約者【データ】!Y70,"hh:mm"))&amp;"'"</f>
        <v>'13:00'</v>
      </c>
      <c r="I74" s="82" t="s">
        <v>494</v>
      </c>
      <c r="J74" s="82" t="s">
        <v>494</v>
      </c>
      <c r="K74" s="82" t="s">
        <v>494</v>
      </c>
      <c r="L74" s="82" t="s">
        <v>494</v>
      </c>
      <c r="M74" s="82" t="s">
        <v>494</v>
      </c>
      <c r="N74" s="82" t="s">
        <v>494</v>
      </c>
      <c r="O74" s="82" t="s">
        <v>494</v>
      </c>
      <c r="P74" s="82" t="s">
        <v>494</v>
      </c>
      <c r="Q74" s="75" t="s">
        <v>497</v>
      </c>
      <c r="R74" s="75" t="s">
        <v>497</v>
      </c>
      <c r="S74" s="42" t="s">
        <v>448</v>
      </c>
      <c r="T74" s="75" t="s">
        <v>497</v>
      </c>
      <c r="U74" s="74" t="s">
        <v>497</v>
      </c>
      <c r="V74" s="49" t="str">
        <f t="shared" si="4"/>
        <v>'COMMON'</v>
      </c>
      <c r="W74" s="69" t="s">
        <v>449</v>
      </c>
      <c r="X74" s="49" t="str">
        <f t="shared" si="5"/>
        <v>'COMMON'</v>
      </c>
      <c r="Y74" s="49" t="str">
        <f t="shared" si="5"/>
        <v>'COMMON'</v>
      </c>
      <c r="Z74" s="69" t="s">
        <v>449</v>
      </c>
      <c r="AA74" s="49" t="str">
        <f t="shared" si="6"/>
        <v>'COMMON'</v>
      </c>
      <c r="AB74" s="67"/>
      <c r="AD74"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('80001','2','1001','出席','2024/04/16','13:00','','','','','','','','','0','0',NULL,'0','0','COMMON',CURRENT_TIMESTAMP,'COMMON','COMMON',CURRENT_TIMESTAMP,'COMMON');</v>
      </c>
      <c r="AE74" s="67"/>
      <c r="AF74" s="67"/>
      <c r="AG74" s="67"/>
    </row>
    <row r="75" spans="1:33" ht="18" customHeight="1">
      <c r="A75" s="67"/>
      <c r="B75" s="69" t="s">
        <v>613</v>
      </c>
      <c r="C75" s="73" t="str">
        <f>"'"&amp;プロジェクトデータ!$C$4&amp;"'"</f>
        <v>'80001'</v>
      </c>
      <c r="D75" s="80" t="s">
        <v>499</v>
      </c>
      <c r="E75" s="42" t="str">
        <f>"'"&amp;No.5＿契約者【データ】!E71&amp;"'"</f>
        <v>'1002'</v>
      </c>
      <c r="F75" s="81" t="str">
        <f>"'"&amp;IF(No.5＿契約者【データ】!X71="","","出席")&amp;"'"</f>
        <v>'出席'</v>
      </c>
      <c r="G75" s="75" t="str">
        <f>"'"&amp;IF(No.5＿契約者【データ】!X71="","",TEXT(No.5＿契約者【データ】!X71,"yyyy/mm/dd"))&amp;"'"</f>
        <v>'2024/04/17'</v>
      </c>
      <c r="H75" s="75" t="str">
        <f>"'"&amp;IF(No.5＿契約者【データ】!Y71="","",TEXT(No.5＿契約者【データ】!Y71,"hh:mm"))&amp;"'"</f>
        <v>'13:00'</v>
      </c>
      <c r="I75" s="82" t="s">
        <v>494</v>
      </c>
      <c r="J75" s="82" t="s">
        <v>494</v>
      </c>
      <c r="K75" s="82" t="s">
        <v>494</v>
      </c>
      <c r="L75" s="82" t="s">
        <v>494</v>
      </c>
      <c r="M75" s="82" t="s">
        <v>494</v>
      </c>
      <c r="N75" s="82" t="s">
        <v>494</v>
      </c>
      <c r="O75" s="82" t="s">
        <v>494</v>
      </c>
      <c r="P75" s="82" t="s">
        <v>494</v>
      </c>
      <c r="Q75" s="75" t="s">
        <v>497</v>
      </c>
      <c r="R75" s="75" t="s">
        <v>497</v>
      </c>
      <c r="S75" s="42" t="s">
        <v>448</v>
      </c>
      <c r="T75" s="75" t="s">
        <v>497</v>
      </c>
      <c r="U75" s="74" t="s">
        <v>497</v>
      </c>
      <c r="V75" s="49" t="str">
        <f t="shared" si="4"/>
        <v>'COMMON'</v>
      </c>
      <c r="W75" s="69" t="s">
        <v>449</v>
      </c>
      <c r="X75" s="49" t="str">
        <f t="shared" si="5"/>
        <v>'COMMON'</v>
      </c>
      <c r="Y75" s="49" t="str">
        <f t="shared" si="5"/>
        <v>'COMMON'</v>
      </c>
      <c r="Z75" s="69" t="s">
        <v>449</v>
      </c>
      <c r="AA75" s="49" t="str">
        <f t="shared" si="6"/>
        <v>'COMMON'</v>
      </c>
      <c r="AB75" s="67"/>
      <c r="AD75"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('80001','2','1002','出席','2024/04/17','13:00','','','','','','','','','0','0',NULL,'0','0','COMMON',CURRENT_TIMESTAMP,'COMMON','COMMON',CURRENT_TIMESTAMP,'COMMON');</v>
      </c>
      <c r="AE75" s="67"/>
      <c r="AF75" s="67"/>
      <c r="AG75" s="67"/>
    </row>
    <row r="76" spans="1:33" ht="18" customHeight="1">
      <c r="A76" s="67"/>
      <c r="B76" s="69" t="s">
        <v>614</v>
      </c>
      <c r="C76" s="73" t="str">
        <f>"'"&amp;プロジェクトデータ!$C$4&amp;"'"</f>
        <v>'80001'</v>
      </c>
      <c r="D76" s="80" t="s">
        <v>499</v>
      </c>
      <c r="E76" s="42" t="str">
        <f>"'"&amp;No.5＿契約者【データ】!E72&amp;"'"</f>
        <v>'1003'</v>
      </c>
      <c r="F76" s="81" t="str">
        <f>"'"&amp;IF(No.5＿契約者【データ】!X72="","","出席")&amp;"'"</f>
        <v>'出席'</v>
      </c>
      <c r="G76" s="75" t="str">
        <f>"'"&amp;IF(No.5＿契約者【データ】!X72="","",TEXT(No.5＿契約者【データ】!X72,"yyyy/mm/dd"))&amp;"'"</f>
        <v>'2024/04/18'</v>
      </c>
      <c r="H76" s="75" t="str">
        <f>"'"&amp;IF(No.5＿契約者【データ】!Y72="","",TEXT(No.5＿契約者【データ】!Y72,"hh:mm"))&amp;"'"</f>
        <v>'14:00'</v>
      </c>
      <c r="I76" s="82" t="s">
        <v>494</v>
      </c>
      <c r="J76" s="82" t="s">
        <v>494</v>
      </c>
      <c r="K76" s="82" t="s">
        <v>494</v>
      </c>
      <c r="L76" s="82" t="s">
        <v>494</v>
      </c>
      <c r="M76" s="82" t="s">
        <v>494</v>
      </c>
      <c r="N76" s="82" t="s">
        <v>494</v>
      </c>
      <c r="O76" s="82" t="s">
        <v>494</v>
      </c>
      <c r="P76" s="82" t="s">
        <v>494</v>
      </c>
      <c r="Q76" s="75" t="s">
        <v>497</v>
      </c>
      <c r="R76" s="75" t="s">
        <v>497</v>
      </c>
      <c r="S76" s="42" t="s">
        <v>448</v>
      </c>
      <c r="T76" s="75" t="s">
        <v>497</v>
      </c>
      <c r="U76" s="74" t="s">
        <v>497</v>
      </c>
      <c r="V76" s="49" t="str">
        <f t="shared" si="4"/>
        <v>'COMMON'</v>
      </c>
      <c r="W76" s="69" t="s">
        <v>449</v>
      </c>
      <c r="X76" s="49" t="str">
        <f t="shared" si="5"/>
        <v>'COMMON'</v>
      </c>
      <c r="Y76" s="49" t="str">
        <f t="shared" si="5"/>
        <v>'COMMON'</v>
      </c>
      <c r="Z76" s="69" t="s">
        <v>449</v>
      </c>
      <c r="AA76" s="49" t="str">
        <f t="shared" si="6"/>
        <v>'COMMON'</v>
      </c>
      <c r="AB76" s="67"/>
      <c r="AD76"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('80001','2','1003','出席','2024/04/18','14:00','','','','','','','','','0','0',NULL,'0','0','COMMON',CURRENT_TIMESTAMP,'COMMON','COMMON',CURRENT_TIMESTAMP,'COMMON');</v>
      </c>
      <c r="AE76" s="67"/>
      <c r="AF76" s="67"/>
      <c r="AG76" s="67"/>
    </row>
    <row r="77" spans="1:33" ht="18" customHeight="1">
      <c r="A77" s="67"/>
      <c r="B77" s="69" t="s">
        <v>615</v>
      </c>
      <c r="C77" s="73" t="str">
        <f>"'"&amp;プロジェクトデータ!$C$4&amp;"'"</f>
        <v>'80001'</v>
      </c>
      <c r="D77" s="80" t="s">
        <v>499</v>
      </c>
      <c r="E77" s="42" t="str">
        <f>"'"&amp;No.5＿契約者【データ】!E73&amp;"'"</f>
        <v>'1004'</v>
      </c>
      <c r="F77" s="81" t="str">
        <f>"'"&amp;IF(No.5＿契約者【データ】!X73="","","出席")&amp;"'"</f>
        <v>'出席'</v>
      </c>
      <c r="G77" s="75" t="str">
        <f>"'"&amp;IF(No.5＿契約者【データ】!X73="","",TEXT(No.5＿契約者【データ】!X73,"yyyy/mm/dd"))&amp;"'"</f>
        <v>'2024/04/19'</v>
      </c>
      <c r="H77" s="75" t="str">
        <f>"'"&amp;IF(No.5＿契約者【データ】!Y73="","",TEXT(No.5＿契約者【データ】!Y73,"hh:mm"))&amp;"'"</f>
        <v>'14:00'</v>
      </c>
      <c r="I77" s="82" t="s">
        <v>494</v>
      </c>
      <c r="J77" s="82" t="s">
        <v>494</v>
      </c>
      <c r="K77" s="82" t="s">
        <v>494</v>
      </c>
      <c r="L77" s="82" t="s">
        <v>494</v>
      </c>
      <c r="M77" s="82" t="s">
        <v>494</v>
      </c>
      <c r="N77" s="82" t="s">
        <v>494</v>
      </c>
      <c r="O77" s="82" t="s">
        <v>494</v>
      </c>
      <c r="P77" s="82" t="s">
        <v>494</v>
      </c>
      <c r="Q77" s="75" t="s">
        <v>497</v>
      </c>
      <c r="R77" s="75" t="s">
        <v>497</v>
      </c>
      <c r="S77" s="42" t="s">
        <v>448</v>
      </c>
      <c r="T77" s="75" t="s">
        <v>497</v>
      </c>
      <c r="U77" s="74" t="s">
        <v>497</v>
      </c>
      <c r="V77" s="49" t="str">
        <f t="shared" si="4"/>
        <v>'COMMON'</v>
      </c>
      <c r="W77" s="69" t="s">
        <v>449</v>
      </c>
      <c r="X77" s="49" t="str">
        <f t="shared" si="5"/>
        <v>'COMMON'</v>
      </c>
      <c r="Y77" s="49" t="str">
        <f t="shared" si="5"/>
        <v>'COMMON'</v>
      </c>
      <c r="Z77" s="69" t="s">
        <v>449</v>
      </c>
      <c r="AA77" s="49" t="str">
        <f t="shared" si="6"/>
        <v>'COMMON'</v>
      </c>
      <c r="AB77" s="67"/>
      <c r="AD77"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('80001','2','1004','出席','2024/04/19','14:00','','','','','','','','','0','0',NULL,'0','0','COMMON',CURRENT_TIMESTAMP,'COMMON','COMMON',CURRENT_TIMESTAMP,'COMMON');</v>
      </c>
      <c r="AE77" s="67"/>
      <c r="AF77" s="67"/>
      <c r="AG77" s="67"/>
    </row>
    <row r="78" spans="1:33" ht="18" customHeight="1">
      <c r="A78" s="67"/>
      <c r="B78" s="69" t="s">
        <v>616</v>
      </c>
      <c r="C78" s="73" t="str">
        <f>"'"&amp;プロジェクトデータ!$C$4&amp;"'"</f>
        <v>'80001'</v>
      </c>
      <c r="D78" s="80" t="s">
        <v>499</v>
      </c>
      <c r="E78" s="42" t="str">
        <f>"'"&amp;No.5＿契約者【データ】!E74&amp;"'"</f>
        <v>'1005'</v>
      </c>
      <c r="F78" s="81" t="str">
        <f>"'"&amp;IF(No.5＿契約者【データ】!X74="","","出席")&amp;"'"</f>
        <v>'出席'</v>
      </c>
      <c r="G78" s="75" t="str">
        <f>"'"&amp;IF(No.5＿契約者【データ】!X74="","",TEXT(No.5＿契約者【データ】!X74,"yyyy/mm/dd"))&amp;"'"</f>
        <v>'2024/04/15'</v>
      </c>
      <c r="H78" s="75" t="str">
        <f>"'"&amp;IF(No.5＿契約者【データ】!Y74="","",TEXT(No.5＿契約者【データ】!Y74,"hh:mm"))&amp;"'"</f>
        <v>'13:00'</v>
      </c>
      <c r="I78" s="82" t="s">
        <v>494</v>
      </c>
      <c r="J78" s="82" t="s">
        <v>494</v>
      </c>
      <c r="K78" s="82" t="s">
        <v>494</v>
      </c>
      <c r="L78" s="82" t="s">
        <v>494</v>
      </c>
      <c r="M78" s="82" t="s">
        <v>494</v>
      </c>
      <c r="N78" s="82" t="s">
        <v>494</v>
      </c>
      <c r="O78" s="82" t="s">
        <v>494</v>
      </c>
      <c r="P78" s="82" t="s">
        <v>494</v>
      </c>
      <c r="Q78" s="75" t="s">
        <v>497</v>
      </c>
      <c r="R78" s="75" t="s">
        <v>497</v>
      </c>
      <c r="S78" s="42" t="s">
        <v>448</v>
      </c>
      <c r="T78" s="75" t="s">
        <v>497</v>
      </c>
      <c r="U78" s="74" t="s">
        <v>497</v>
      </c>
      <c r="V78" s="49" t="str">
        <f t="shared" si="4"/>
        <v>'COMMON'</v>
      </c>
      <c r="W78" s="69" t="s">
        <v>449</v>
      </c>
      <c r="X78" s="49" t="str">
        <f t="shared" si="5"/>
        <v>'COMMON'</v>
      </c>
      <c r="Y78" s="49" t="str">
        <f t="shared" si="5"/>
        <v>'COMMON'</v>
      </c>
      <c r="Z78" s="69" t="s">
        <v>449</v>
      </c>
      <c r="AA78" s="49" t="str">
        <f t="shared" si="6"/>
        <v>'COMMON'</v>
      </c>
      <c r="AB78" s="67"/>
      <c r="AD78"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('80001','2','1005','出席','2024/04/15','13:00','','','','','','','','','0','0',NULL,'0','0','COMMON',CURRENT_TIMESTAMP,'COMMON','COMMON',CURRENT_TIMESTAMP,'COMMON');</v>
      </c>
      <c r="AE78" s="67"/>
      <c r="AF78" s="67"/>
      <c r="AG78" s="67"/>
    </row>
    <row r="79" spans="1:33" ht="18" customHeight="1">
      <c r="A79" s="67"/>
      <c r="B79" s="69" t="s">
        <v>617</v>
      </c>
      <c r="C79" s="73" t="str">
        <f>"'"&amp;プロジェクトデータ!$C$4&amp;"'"</f>
        <v>'80001'</v>
      </c>
      <c r="D79" s="80" t="s">
        <v>499</v>
      </c>
      <c r="E79" s="42" t="str">
        <f>"'"&amp;No.5＿契約者【データ】!E75&amp;"'"</f>
        <v>'1006'</v>
      </c>
      <c r="F79" s="81" t="str">
        <f>"'"&amp;IF(No.5＿契約者【データ】!X75="","","出席")&amp;"'"</f>
        <v>'出席'</v>
      </c>
      <c r="G79" s="75" t="str">
        <f>"'"&amp;IF(No.5＿契約者【データ】!X75="","",TEXT(No.5＿契約者【データ】!X75,"yyyy/mm/dd"))&amp;"'"</f>
        <v>'2024/04/19'</v>
      </c>
      <c r="H79" s="75" t="str">
        <f>"'"&amp;IF(No.5＿契約者【データ】!Y75="","",TEXT(No.5＿契約者【データ】!Y75,"hh:mm"))&amp;"'"</f>
        <v>'09:00'</v>
      </c>
      <c r="I79" s="82" t="s">
        <v>494</v>
      </c>
      <c r="J79" s="82" t="s">
        <v>494</v>
      </c>
      <c r="K79" s="82" t="s">
        <v>494</v>
      </c>
      <c r="L79" s="82" t="s">
        <v>494</v>
      </c>
      <c r="M79" s="82" t="s">
        <v>494</v>
      </c>
      <c r="N79" s="82" t="s">
        <v>494</v>
      </c>
      <c r="O79" s="82" t="s">
        <v>494</v>
      </c>
      <c r="P79" s="82" t="s">
        <v>494</v>
      </c>
      <c r="Q79" s="75" t="s">
        <v>497</v>
      </c>
      <c r="R79" s="75" t="s">
        <v>497</v>
      </c>
      <c r="S79" s="42" t="s">
        <v>448</v>
      </c>
      <c r="T79" s="75" t="s">
        <v>497</v>
      </c>
      <c r="U79" s="74" t="s">
        <v>497</v>
      </c>
      <c r="V79" s="49" t="str">
        <f t="shared" si="4"/>
        <v>'COMMON'</v>
      </c>
      <c r="W79" s="69" t="s">
        <v>449</v>
      </c>
      <c r="X79" s="49" t="str">
        <f t="shared" si="5"/>
        <v>'COMMON'</v>
      </c>
      <c r="Y79" s="49" t="str">
        <f t="shared" si="5"/>
        <v>'COMMON'</v>
      </c>
      <c r="Z79" s="69" t="s">
        <v>449</v>
      </c>
      <c r="AA79" s="49" t="str">
        <f t="shared" si="6"/>
        <v>'COMMON'</v>
      </c>
      <c r="AB79" s="67"/>
      <c r="AD79"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('80001','2','1006','出席','2024/04/19','09:00','','','','','','','','','0','0',NULL,'0','0','COMMON',CURRENT_TIMESTAMP,'COMMON','COMMON',CURRENT_TIMESTAMP,'COMMON');</v>
      </c>
      <c r="AE79" s="67"/>
      <c r="AF79" s="67"/>
      <c r="AG79" s="67"/>
    </row>
    <row r="80" spans="1:33" ht="18" customHeight="1">
      <c r="A80" s="67"/>
      <c r="B80" s="69" t="s">
        <v>618</v>
      </c>
      <c r="C80" s="73" t="str">
        <f>"'"&amp;プロジェクトデータ!$C$4&amp;"'"</f>
        <v>'80001'</v>
      </c>
      <c r="D80" s="80" t="s">
        <v>499</v>
      </c>
      <c r="E80" s="42" t="str">
        <f>"'"&amp;No.5＿契約者【データ】!E76&amp;"'"</f>
        <v>'1007'</v>
      </c>
      <c r="F80" s="81" t="str">
        <f>"'"&amp;IF(No.5＿契約者【データ】!X76="","","出席")&amp;"'"</f>
        <v>'出席'</v>
      </c>
      <c r="G80" s="75" t="str">
        <f>"'"&amp;IF(No.5＿契約者【データ】!X76="","",TEXT(No.5＿契約者【データ】!X76,"yyyy/mm/dd"))&amp;"'"</f>
        <v>'2024/04/15'</v>
      </c>
      <c r="H80" s="75" t="str">
        <f>"'"&amp;IF(No.5＿契約者【データ】!Y76="","",TEXT(No.5＿契約者【データ】!Y76,"hh:mm"))&amp;"'"</f>
        <v>'09:00'</v>
      </c>
      <c r="I80" s="82" t="s">
        <v>494</v>
      </c>
      <c r="J80" s="82" t="s">
        <v>494</v>
      </c>
      <c r="K80" s="82" t="s">
        <v>494</v>
      </c>
      <c r="L80" s="82" t="s">
        <v>494</v>
      </c>
      <c r="M80" s="82" t="s">
        <v>494</v>
      </c>
      <c r="N80" s="82" t="s">
        <v>494</v>
      </c>
      <c r="O80" s="82" t="s">
        <v>494</v>
      </c>
      <c r="P80" s="82" t="s">
        <v>494</v>
      </c>
      <c r="Q80" s="75" t="s">
        <v>497</v>
      </c>
      <c r="R80" s="75" t="s">
        <v>497</v>
      </c>
      <c r="S80" s="42" t="s">
        <v>448</v>
      </c>
      <c r="T80" s="75" t="s">
        <v>497</v>
      </c>
      <c r="U80" s="74" t="s">
        <v>497</v>
      </c>
      <c r="V80" s="49" t="str">
        <f t="shared" si="4"/>
        <v>'COMMON'</v>
      </c>
      <c r="W80" s="69" t="s">
        <v>449</v>
      </c>
      <c r="X80" s="49" t="str">
        <f t="shared" si="5"/>
        <v>'COMMON'</v>
      </c>
      <c r="Y80" s="49" t="str">
        <f t="shared" si="5"/>
        <v>'COMMON'</v>
      </c>
      <c r="Z80" s="69" t="s">
        <v>449</v>
      </c>
      <c r="AA80" s="49" t="str">
        <f t="shared" si="6"/>
        <v>'COMMON'</v>
      </c>
      <c r="AB80" s="67"/>
      <c r="AD80"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('80001','2','1007','出席','2024/04/15','09:00','','','','','','','','','0','0',NULL,'0','0','COMMON',CURRENT_TIMESTAMP,'COMMON','COMMON',CURRENT_TIMESTAMP,'COMMON');</v>
      </c>
      <c r="AE80" s="67"/>
      <c r="AF80" s="67"/>
      <c r="AG80" s="67"/>
    </row>
    <row r="81" spans="1:33" ht="18" customHeight="1">
      <c r="A81" s="67"/>
      <c r="B81" s="69" t="s">
        <v>619</v>
      </c>
      <c r="C81" s="73" t="str">
        <f>"'"&amp;プロジェクトデータ!$C$4&amp;"'"</f>
        <v>'80001'</v>
      </c>
      <c r="D81" s="80" t="s">
        <v>499</v>
      </c>
      <c r="E81" s="42" t="str">
        <f>"'"&amp;No.5＿契約者【データ】!E77&amp;"'"</f>
        <v>'1008'</v>
      </c>
      <c r="F81" s="81" t="str">
        <f>"'"&amp;IF(No.5＿契約者【データ】!X77="","","出席")&amp;"'"</f>
        <v>'出席'</v>
      </c>
      <c r="G81" s="75" t="str">
        <f>"'"&amp;IF(No.5＿契約者【データ】!X77="","",TEXT(No.5＿契約者【データ】!X77,"yyyy/mm/dd"))&amp;"'"</f>
        <v>'2024/04/16'</v>
      </c>
      <c r="H81" s="75" t="str">
        <f>"'"&amp;IF(No.5＿契約者【データ】!Y77="","",TEXT(No.5＿契約者【データ】!Y77,"hh:mm"))&amp;"'"</f>
        <v>'09:00'</v>
      </c>
      <c r="I81" s="82" t="s">
        <v>494</v>
      </c>
      <c r="J81" s="82" t="s">
        <v>494</v>
      </c>
      <c r="K81" s="82" t="s">
        <v>494</v>
      </c>
      <c r="L81" s="82" t="s">
        <v>494</v>
      </c>
      <c r="M81" s="82" t="s">
        <v>494</v>
      </c>
      <c r="N81" s="82" t="s">
        <v>494</v>
      </c>
      <c r="O81" s="82" t="s">
        <v>494</v>
      </c>
      <c r="P81" s="82" t="s">
        <v>494</v>
      </c>
      <c r="Q81" s="75" t="s">
        <v>497</v>
      </c>
      <c r="R81" s="75" t="s">
        <v>497</v>
      </c>
      <c r="S81" s="42" t="s">
        <v>448</v>
      </c>
      <c r="T81" s="75" t="s">
        <v>497</v>
      </c>
      <c r="U81" s="74" t="s">
        <v>497</v>
      </c>
      <c r="V81" s="49" t="str">
        <f t="shared" si="4"/>
        <v>'COMMON'</v>
      </c>
      <c r="W81" s="69" t="s">
        <v>449</v>
      </c>
      <c r="X81" s="49" t="str">
        <f t="shared" si="5"/>
        <v>'COMMON'</v>
      </c>
      <c r="Y81" s="49" t="str">
        <f t="shared" si="5"/>
        <v>'COMMON'</v>
      </c>
      <c r="Z81" s="69" t="s">
        <v>449</v>
      </c>
      <c r="AA81" s="49" t="str">
        <f t="shared" si="6"/>
        <v>'COMMON'</v>
      </c>
      <c r="AB81" s="67"/>
      <c r="AD81"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('80001','2','1008','出席','2024/04/16','09:00','','','','','','','','','0','0',NULL,'0','0','COMMON',CURRENT_TIMESTAMP,'COMMON','COMMON',CURRENT_TIMESTAMP,'COMMON');</v>
      </c>
      <c r="AE81" s="67"/>
      <c r="AF81" s="67"/>
      <c r="AG81" s="67"/>
    </row>
    <row r="82" spans="1:33" ht="18" customHeight="1">
      <c r="A82" s="67"/>
      <c r="B82" s="69" t="s">
        <v>620</v>
      </c>
      <c r="C82" s="73" t="str">
        <f>"'"&amp;プロジェクトデータ!$C$4&amp;"'"</f>
        <v>'80001'</v>
      </c>
      <c r="D82" s="80" t="s">
        <v>499</v>
      </c>
      <c r="E82" s="42" t="str">
        <f>"'"&amp;No.5＿契約者【データ】!E78&amp;"'"</f>
        <v>'1101'</v>
      </c>
      <c r="F82" s="81" t="str">
        <f>"'"&amp;IF(No.5＿契約者【データ】!X78="","","出席")&amp;"'"</f>
        <v>'出席'</v>
      </c>
      <c r="G82" s="75" t="str">
        <f>"'"&amp;IF(No.5＿契約者【データ】!X78="","",TEXT(No.5＿契約者【データ】!X78,"yyyy/mm/dd"))&amp;"'"</f>
        <v>'2024/04/17'</v>
      </c>
      <c r="H82" s="75" t="str">
        <f>"'"&amp;IF(No.5＿契約者【データ】!Y78="","",TEXT(No.5＿契約者【データ】!Y78,"hh:mm"))&amp;"'"</f>
        <v>'14:00'</v>
      </c>
      <c r="I82" s="82" t="s">
        <v>494</v>
      </c>
      <c r="J82" s="82" t="s">
        <v>494</v>
      </c>
      <c r="K82" s="82" t="s">
        <v>494</v>
      </c>
      <c r="L82" s="82" t="s">
        <v>494</v>
      </c>
      <c r="M82" s="82" t="s">
        <v>494</v>
      </c>
      <c r="N82" s="82" t="s">
        <v>494</v>
      </c>
      <c r="O82" s="82" t="s">
        <v>494</v>
      </c>
      <c r="P82" s="82" t="s">
        <v>494</v>
      </c>
      <c r="Q82" s="75" t="s">
        <v>497</v>
      </c>
      <c r="R82" s="75" t="s">
        <v>497</v>
      </c>
      <c r="S82" s="42" t="s">
        <v>448</v>
      </c>
      <c r="T82" s="75" t="s">
        <v>497</v>
      </c>
      <c r="U82" s="74" t="s">
        <v>497</v>
      </c>
      <c r="V82" s="49" t="str">
        <f t="shared" si="4"/>
        <v>'COMMON'</v>
      </c>
      <c r="W82" s="69" t="s">
        <v>449</v>
      </c>
      <c r="X82" s="49" t="str">
        <f t="shared" si="5"/>
        <v>'COMMON'</v>
      </c>
      <c r="Y82" s="49" t="str">
        <f t="shared" si="5"/>
        <v>'COMMON'</v>
      </c>
      <c r="Z82" s="69" t="s">
        <v>449</v>
      </c>
      <c r="AA82" s="49" t="str">
        <f t="shared" si="6"/>
        <v>'COMMON'</v>
      </c>
      <c r="AB82" s="67"/>
      <c r="AD82"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('80001','2','1101','出席','2024/04/17','14:00','','','','','','','','','0','0',NULL,'0','0','COMMON',CURRENT_TIMESTAMP,'COMMON','COMMON',CURRENT_TIMESTAMP,'COMMON');</v>
      </c>
      <c r="AE82" s="67"/>
      <c r="AF82" s="67"/>
      <c r="AG82" s="67"/>
    </row>
    <row r="83" spans="1:33" ht="18" customHeight="1">
      <c r="A83" s="67"/>
      <c r="B83" s="69" t="s">
        <v>621</v>
      </c>
      <c r="C83" s="73" t="str">
        <f>"'"&amp;プロジェクトデータ!$C$4&amp;"'"</f>
        <v>'80001'</v>
      </c>
      <c r="D83" s="80" t="s">
        <v>499</v>
      </c>
      <c r="E83" s="42" t="str">
        <f>"'"&amp;No.5＿契約者【データ】!E79&amp;"'"</f>
        <v>'1102'</v>
      </c>
      <c r="F83" s="81" t="str">
        <f>"'"&amp;IF(No.5＿契約者【データ】!X79="","","出席")&amp;"'"</f>
        <v>'出席'</v>
      </c>
      <c r="G83" s="75" t="str">
        <f>"'"&amp;IF(No.5＿契約者【データ】!X79="","",TEXT(No.5＿契約者【データ】!X79,"yyyy/mm/dd"))&amp;"'"</f>
        <v>'2024/04/18'</v>
      </c>
      <c r="H83" s="75" t="str">
        <f>"'"&amp;IF(No.5＿契約者【データ】!Y79="","",TEXT(No.5＿契約者【データ】!Y79,"hh:mm"))&amp;"'"</f>
        <v>'13:00'</v>
      </c>
      <c r="I83" s="82" t="s">
        <v>494</v>
      </c>
      <c r="J83" s="82" t="s">
        <v>494</v>
      </c>
      <c r="K83" s="82" t="s">
        <v>494</v>
      </c>
      <c r="L83" s="82" t="s">
        <v>494</v>
      </c>
      <c r="M83" s="82" t="s">
        <v>494</v>
      </c>
      <c r="N83" s="82" t="s">
        <v>494</v>
      </c>
      <c r="O83" s="82" t="s">
        <v>494</v>
      </c>
      <c r="P83" s="82" t="s">
        <v>494</v>
      </c>
      <c r="Q83" s="75" t="s">
        <v>497</v>
      </c>
      <c r="R83" s="75" t="s">
        <v>497</v>
      </c>
      <c r="S83" s="42" t="s">
        <v>448</v>
      </c>
      <c r="T83" s="75" t="s">
        <v>497</v>
      </c>
      <c r="U83" s="74" t="s">
        <v>497</v>
      </c>
      <c r="V83" s="49" t="str">
        <f t="shared" si="4"/>
        <v>'COMMON'</v>
      </c>
      <c r="W83" s="69" t="s">
        <v>449</v>
      </c>
      <c r="X83" s="49" t="str">
        <f t="shared" si="5"/>
        <v>'COMMON'</v>
      </c>
      <c r="Y83" s="49" t="str">
        <f t="shared" si="5"/>
        <v>'COMMON'</v>
      </c>
      <c r="Z83" s="69" t="s">
        <v>449</v>
      </c>
      <c r="AA83" s="49" t="str">
        <f t="shared" si="6"/>
        <v>'COMMON'</v>
      </c>
      <c r="AB83" s="67"/>
      <c r="AD83"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('80001','2','1102','出席','2024/04/18','13:00','','','','','','','','','0','0',NULL,'0','0','COMMON',CURRENT_TIMESTAMP,'COMMON','COMMON',CURRENT_TIMESTAMP,'COMMON');</v>
      </c>
      <c r="AE83" s="67"/>
      <c r="AF83" s="67"/>
      <c r="AG83" s="67"/>
    </row>
    <row r="84" spans="1:33" ht="18" customHeight="1">
      <c r="A84" s="67"/>
      <c r="B84" s="69" t="s">
        <v>622</v>
      </c>
      <c r="C84" s="73" t="str">
        <f>"'"&amp;プロジェクトデータ!$C$4&amp;"'"</f>
        <v>'80001'</v>
      </c>
      <c r="D84" s="80" t="s">
        <v>499</v>
      </c>
      <c r="E84" s="42" t="str">
        <f>"'"&amp;No.5＿契約者【データ】!E80&amp;"'"</f>
        <v>'1103'</v>
      </c>
      <c r="F84" s="81" t="str">
        <f>"'"&amp;IF(No.5＿契約者【データ】!X80="","","出席")&amp;"'"</f>
        <v>'出席'</v>
      </c>
      <c r="G84" s="75" t="str">
        <f>"'"&amp;IF(No.5＿契約者【データ】!X80="","",TEXT(No.5＿契約者【データ】!X80,"yyyy/mm/dd"))&amp;"'"</f>
        <v>'2024/04/19'</v>
      </c>
      <c r="H84" s="75" t="str">
        <f>"'"&amp;IF(No.5＿契約者【データ】!Y80="","",TEXT(No.5＿契約者【データ】!Y80,"hh:mm"))&amp;"'"</f>
        <v>'13:00'</v>
      </c>
      <c r="I84" s="82" t="s">
        <v>494</v>
      </c>
      <c r="J84" s="82" t="s">
        <v>494</v>
      </c>
      <c r="K84" s="82" t="s">
        <v>494</v>
      </c>
      <c r="L84" s="82" t="s">
        <v>494</v>
      </c>
      <c r="M84" s="82" t="s">
        <v>494</v>
      </c>
      <c r="N84" s="82" t="s">
        <v>494</v>
      </c>
      <c r="O84" s="82" t="s">
        <v>494</v>
      </c>
      <c r="P84" s="82" t="s">
        <v>494</v>
      </c>
      <c r="Q84" s="75" t="s">
        <v>497</v>
      </c>
      <c r="R84" s="75" t="s">
        <v>497</v>
      </c>
      <c r="S84" s="42" t="s">
        <v>448</v>
      </c>
      <c r="T84" s="75" t="s">
        <v>497</v>
      </c>
      <c r="U84" s="74" t="s">
        <v>497</v>
      </c>
      <c r="V84" s="49" t="str">
        <f t="shared" si="4"/>
        <v>'COMMON'</v>
      </c>
      <c r="W84" s="69" t="s">
        <v>449</v>
      </c>
      <c r="X84" s="49" t="str">
        <f t="shared" si="5"/>
        <v>'COMMON'</v>
      </c>
      <c r="Y84" s="49" t="str">
        <f t="shared" si="5"/>
        <v>'COMMON'</v>
      </c>
      <c r="Z84" s="69" t="s">
        <v>449</v>
      </c>
      <c r="AA84" s="49" t="str">
        <f t="shared" si="6"/>
        <v>'COMMON'</v>
      </c>
      <c r="AB84" s="67"/>
      <c r="AD84"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('80001','2','1103','出席','2024/04/19','13:00','','','','','','','','','0','0',NULL,'0','0','COMMON',CURRENT_TIMESTAMP,'COMMON','COMMON',CURRENT_TIMESTAMP,'COMMON');</v>
      </c>
      <c r="AE84" s="67"/>
      <c r="AF84" s="67"/>
      <c r="AG84" s="67"/>
    </row>
    <row r="85" spans="1:33" ht="18" customHeight="1">
      <c r="A85" s="67"/>
      <c r="B85" s="69" t="s">
        <v>623</v>
      </c>
      <c r="C85" s="73" t="str">
        <f>"'"&amp;プロジェクトデータ!$C$4&amp;"'"</f>
        <v>'80001'</v>
      </c>
      <c r="D85" s="80" t="s">
        <v>499</v>
      </c>
      <c r="E85" s="42" t="str">
        <f>"'"&amp;No.5＿契約者【データ】!E81&amp;"'"</f>
        <v>'1104'</v>
      </c>
      <c r="F85" s="81" t="str">
        <f>"'"&amp;IF(No.5＿契約者【データ】!X81="","","出席")&amp;"'"</f>
        <v>'出席'</v>
      </c>
      <c r="G85" s="75" t="str">
        <f>"'"&amp;IF(No.5＿契約者【データ】!X81="","",TEXT(No.5＿契約者【データ】!X81,"yyyy/mm/dd"))&amp;"'"</f>
        <v>'2024/04/15'</v>
      </c>
      <c r="H85" s="75" t="str">
        <f>"'"&amp;IF(No.5＿契約者【データ】!Y81="","",TEXT(No.5＿契約者【データ】!Y81,"hh:mm"))&amp;"'"</f>
        <v>'14:00'</v>
      </c>
      <c r="I85" s="82" t="s">
        <v>494</v>
      </c>
      <c r="J85" s="82" t="s">
        <v>494</v>
      </c>
      <c r="K85" s="82" t="s">
        <v>494</v>
      </c>
      <c r="L85" s="82" t="s">
        <v>494</v>
      </c>
      <c r="M85" s="82" t="s">
        <v>494</v>
      </c>
      <c r="N85" s="82" t="s">
        <v>494</v>
      </c>
      <c r="O85" s="82" t="s">
        <v>494</v>
      </c>
      <c r="P85" s="82" t="s">
        <v>494</v>
      </c>
      <c r="Q85" s="75" t="s">
        <v>497</v>
      </c>
      <c r="R85" s="75" t="s">
        <v>497</v>
      </c>
      <c r="S85" s="42" t="s">
        <v>448</v>
      </c>
      <c r="T85" s="75" t="s">
        <v>497</v>
      </c>
      <c r="U85" s="74" t="s">
        <v>497</v>
      </c>
      <c r="V85" s="49" t="str">
        <f t="shared" si="4"/>
        <v>'COMMON'</v>
      </c>
      <c r="W85" s="69" t="s">
        <v>449</v>
      </c>
      <c r="X85" s="49" t="str">
        <f t="shared" si="5"/>
        <v>'COMMON'</v>
      </c>
      <c r="Y85" s="49" t="str">
        <f t="shared" si="5"/>
        <v>'COMMON'</v>
      </c>
      <c r="Z85" s="69" t="s">
        <v>449</v>
      </c>
      <c r="AA85" s="49" t="str">
        <f t="shared" si="6"/>
        <v>'COMMON'</v>
      </c>
      <c r="AB85" s="67"/>
      <c r="AD85"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('80001','2','1104','出席','2024/04/15','14:00','','','','','','','','','0','0',NULL,'0','0','COMMON',CURRENT_TIMESTAMP,'COMMON','COMMON',CURRENT_TIMESTAMP,'COMMON');</v>
      </c>
      <c r="AE85" s="67"/>
      <c r="AF85" s="67"/>
      <c r="AG85" s="67"/>
    </row>
    <row r="86" spans="1:33" ht="18" customHeight="1">
      <c r="A86" s="67"/>
      <c r="B86" s="69" t="s">
        <v>624</v>
      </c>
      <c r="C86" s="73" t="str">
        <f>"'"&amp;プロジェクトデータ!$C$4&amp;"'"</f>
        <v>'80001'</v>
      </c>
      <c r="D86" s="80" t="s">
        <v>499</v>
      </c>
      <c r="E86" s="42" t="str">
        <f>"'"&amp;No.5＿契約者【データ】!E82&amp;"'"</f>
        <v>'1105'</v>
      </c>
      <c r="F86" s="81" t="str">
        <f>"'"&amp;IF(No.5＿契約者【データ】!X82="","","出席")&amp;"'"</f>
        <v>'出席'</v>
      </c>
      <c r="G86" s="75" t="str">
        <f>"'"&amp;IF(No.5＿契約者【データ】!X82="","",TEXT(No.5＿契約者【データ】!X82,"yyyy/mm/dd"))&amp;"'"</f>
        <v>'2024/04/16'</v>
      </c>
      <c r="H86" s="75" t="str">
        <f>"'"&amp;IF(No.5＿契約者【データ】!Y82="","",TEXT(No.5＿契約者【データ】!Y82,"hh:mm"))&amp;"'"</f>
        <v>'13:00'</v>
      </c>
      <c r="I86" s="82" t="s">
        <v>494</v>
      </c>
      <c r="J86" s="82" t="s">
        <v>494</v>
      </c>
      <c r="K86" s="82" t="s">
        <v>494</v>
      </c>
      <c r="L86" s="82" t="s">
        <v>494</v>
      </c>
      <c r="M86" s="82" t="s">
        <v>494</v>
      </c>
      <c r="N86" s="82" t="s">
        <v>494</v>
      </c>
      <c r="O86" s="82" t="s">
        <v>494</v>
      </c>
      <c r="P86" s="82" t="s">
        <v>494</v>
      </c>
      <c r="Q86" s="75" t="s">
        <v>497</v>
      </c>
      <c r="R86" s="75" t="s">
        <v>497</v>
      </c>
      <c r="S86" s="42" t="s">
        <v>448</v>
      </c>
      <c r="T86" s="75" t="s">
        <v>497</v>
      </c>
      <c r="U86" s="74" t="s">
        <v>497</v>
      </c>
      <c r="V86" s="49" t="str">
        <f t="shared" si="4"/>
        <v>'COMMON'</v>
      </c>
      <c r="W86" s="69" t="s">
        <v>449</v>
      </c>
      <c r="X86" s="49" t="str">
        <f t="shared" si="5"/>
        <v>'COMMON'</v>
      </c>
      <c r="Y86" s="49" t="str">
        <f t="shared" si="5"/>
        <v>'COMMON'</v>
      </c>
      <c r="Z86" s="69" t="s">
        <v>449</v>
      </c>
      <c r="AA86" s="49" t="str">
        <f t="shared" si="6"/>
        <v>'COMMON'</v>
      </c>
      <c r="AB86" s="67"/>
      <c r="AD86"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('80001','2','1105','出席','2024/04/16','13:00','','','','','','','','','0','0',NULL,'0','0','COMMON',CURRENT_TIMESTAMP,'COMMON','COMMON',CURRENT_TIMESTAMP,'COMMON');</v>
      </c>
      <c r="AE86" s="67"/>
      <c r="AF86" s="67"/>
      <c r="AG86" s="67"/>
    </row>
    <row r="87" spans="1:33" ht="18" customHeight="1">
      <c r="A87" s="67"/>
      <c r="B87" s="69" t="s">
        <v>625</v>
      </c>
      <c r="C87" s="73" t="str">
        <f>"'"&amp;プロジェクトデータ!$C$4&amp;"'"</f>
        <v>'80001'</v>
      </c>
      <c r="D87" s="80" t="s">
        <v>499</v>
      </c>
      <c r="E87" s="42" t="str">
        <f>"'"&amp;No.5＿契約者【データ】!E83&amp;"'"</f>
        <v>'1106'</v>
      </c>
      <c r="F87" s="81" t="str">
        <f>"'"&amp;IF(No.5＿契約者【データ】!X83="","","出席")&amp;"'"</f>
        <v>'出席'</v>
      </c>
      <c r="G87" s="75" t="str">
        <f>"'"&amp;IF(No.5＿契約者【データ】!X83="","",TEXT(No.5＿契約者【データ】!X83,"yyyy/mm/dd"))&amp;"'"</f>
        <v>'2024/04/17'</v>
      </c>
      <c r="H87" s="75" t="str">
        <f>"'"&amp;IF(No.5＿契約者【データ】!Y83="","",TEXT(No.5＿契約者【データ】!Y83,"hh:mm"))&amp;"'"</f>
        <v>'09:00'</v>
      </c>
      <c r="I87" s="82" t="s">
        <v>494</v>
      </c>
      <c r="J87" s="82" t="s">
        <v>494</v>
      </c>
      <c r="K87" s="82" t="s">
        <v>494</v>
      </c>
      <c r="L87" s="82" t="s">
        <v>494</v>
      </c>
      <c r="M87" s="82" t="s">
        <v>494</v>
      </c>
      <c r="N87" s="82" t="s">
        <v>494</v>
      </c>
      <c r="O87" s="82" t="s">
        <v>494</v>
      </c>
      <c r="P87" s="82" t="s">
        <v>494</v>
      </c>
      <c r="Q87" s="75" t="s">
        <v>497</v>
      </c>
      <c r="R87" s="75" t="s">
        <v>497</v>
      </c>
      <c r="S87" s="42" t="s">
        <v>448</v>
      </c>
      <c r="T87" s="75" t="s">
        <v>497</v>
      </c>
      <c r="U87" s="74" t="s">
        <v>497</v>
      </c>
      <c r="V87" s="49" t="str">
        <f t="shared" si="4"/>
        <v>'COMMON'</v>
      </c>
      <c r="W87" s="69" t="s">
        <v>449</v>
      </c>
      <c r="X87" s="49" t="str">
        <f t="shared" si="5"/>
        <v>'COMMON'</v>
      </c>
      <c r="Y87" s="49" t="str">
        <f t="shared" si="5"/>
        <v>'COMMON'</v>
      </c>
      <c r="Z87" s="69" t="s">
        <v>449</v>
      </c>
      <c r="AA87" s="49" t="str">
        <f t="shared" si="6"/>
        <v>'COMMON'</v>
      </c>
      <c r="AB87" s="67"/>
      <c r="AD87"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('80001','2','1106','出席','2024/04/17','09:00','','','','','','','','','0','0',NULL,'0','0','COMMON',CURRENT_TIMESTAMP,'COMMON','COMMON',CURRENT_TIMESTAMP,'COMMON');</v>
      </c>
      <c r="AE87" s="67"/>
      <c r="AF87" s="67"/>
      <c r="AG87" s="67"/>
    </row>
    <row r="88" spans="1:33" ht="18" customHeight="1">
      <c r="A88" s="67"/>
      <c r="B88" s="69" t="s">
        <v>626</v>
      </c>
      <c r="C88" s="73" t="str">
        <f>"'"&amp;プロジェクトデータ!$C$4&amp;"'"</f>
        <v>'80001'</v>
      </c>
      <c r="D88" s="80" t="s">
        <v>499</v>
      </c>
      <c r="E88" s="42" t="str">
        <f>"'"&amp;No.5＿契約者【データ】!E84&amp;"'"</f>
        <v>'1107'</v>
      </c>
      <c r="F88" s="81" t="str">
        <f>"'"&amp;IF(No.5＿契約者【データ】!X84="","","出席")&amp;"'"</f>
        <v>'出席'</v>
      </c>
      <c r="G88" s="75" t="str">
        <f>"'"&amp;IF(No.5＿契約者【データ】!X84="","",TEXT(No.5＿契約者【データ】!X84,"yyyy/mm/dd"))&amp;"'"</f>
        <v>'2024/04/18'</v>
      </c>
      <c r="H88" s="75" t="str">
        <f>"'"&amp;IF(No.5＿契約者【データ】!Y84="","",TEXT(No.5＿契約者【データ】!Y84,"hh:mm"))&amp;"'"</f>
        <v>'09:00'</v>
      </c>
      <c r="I88" s="82" t="s">
        <v>494</v>
      </c>
      <c r="J88" s="82" t="s">
        <v>494</v>
      </c>
      <c r="K88" s="82" t="s">
        <v>494</v>
      </c>
      <c r="L88" s="82" t="s">
        <v>494</v>
      </c>
      <c r="M88" s="82" t="s">
        <v>494</v>
      </c>
      <c r="N88" s="82" t="s">
        <v>494</v>
      </c>
      <c r="O88" s="82" t="s">
        <v>494</v>
      </c>
      <c r="P88" s="82" t="s">
        <v>494</v>
      </c>
      <c r="Q88" s="75" t="s">
        <v>497</v>
      </c>
      <c r="R88" s="75" t="s">
        <v>497</v>
      </c>
      <c r="S88" s="42" t="s">
        <v>448</v>
      </c>
      <c r="T88" s="75" t="s">
        <v>497</v>
      </c>
      <c r="U88" s="74" t="s">
        <v>497</v>
      </c>
      <c r="V88" s="49" t="str">
        <f t="shared" si="4"/>
        <v>'COMMON'</v>
      </c>
      <c r="W88" s="69" t="s">
        <v>449</v>
      </c>
      <c r="X88" s="49" t="str">
        <f t="shared" si="5"/>
        <v>'COMMON'</v>
      </c>
      <c r="Y88" s="49" t="str">
        <f t="shared" si="5"/>
        <v>'COMMON'</v>
      </c>
      <c r="Z88" s="69" t="s">
        <v>449</v>
      </c>
      <c r="AA88" s="49" t="str">
        <f t="shared" si="6"/>
        <v>'COMMON'</v>
      </c>
      <c r="AB88" s="67"/>
      <c r="AD88"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('80001','2','1107','出席','2024/04/18','09:00','','','','','','','','','0','0',NULL,'0','0','COMMON',CURRENT_TIMESTAMP,'COMMON','COMMON',CURRENT_TIMESTAMP,'COMMON');</v>
      </c>
      <c r="AE88" s="67"/>
      <c r="AF88" s="67"/>
      <c r="AG88" s="67"/>
    </row>
    <row r="89" spans="1:33" ht="18" customHeight="1">
      <c r="A89" s="67"/>
      <c r="B89" s="69" t="s">
        <v>627</v>
      </c>
      <c r="C89" s="73" t="str">
        <f>"'"&amp;プロジェクトデータ!$C$4&amp;"'"</f>
        <v>'80001'</v>
      </c>
      <c r="D89" s="80" t="s">
        <v>499</v>
      </c>
      <c r="E89" s="42" t="str">
        <f>"'"&amp;No.5＿契約者【データ】!E85&amp;"'"</f>
        <v>'1108'</v>
      </c>
      <c r="F89" s="81" t="str">
        <f>"'"&amp;IF(No.5＿契約者【データ】!X85="","","出席")&amp;"'"</f>
        <v>'出席'</v>
      </c>
      <c r="G89" s="75" t="str">
        <f>"'"&amp;IF(No.5＿契約者【データ】!X85="","",TEXT(No.5＿契約者【データ】!X85,"yyyy/mm/dd"))&amp;"'"</f>
        <v>'2024/04/16'</v>
      </c>
      <c r="H89" s="75" t="str">
        <f>"'"&amp;IF(No.5＿契約者【データ】!Y85="","",TEXT(No.5＿契約者【データ】!Y85,"hh:mm"))&amp;"'"</f>
        <v>'14:00'</v>
      </c>
      <c r="I89" s="82" t="s">
        <v>494</v>
      </c>
      <c r="J89" s="82" t="s">
        <v>494</v>
      </c>
      <c r="K89" s="82" t="s">
        <v>494</v>
      </c>
      <c r="L89" s="82" t="s">
        <v>494</v>
      </c>
      <c r="M89" s="82" t="s">
        <v>494</v>
      </c>
      <c r="N89" s="82" t="s">
        <v>494</v>
      </c>
      <c r="O89" s="82" t="s">
        <v>494</v>
      </c>
      <c r="P89" s="82" t="s">
        <v>494</v>
      </c>
      <c r="Q89" s="75" t="s">
        <v>497</v>
      </c>
      <c r="R89" s="75" t="s">
        <v>497</v>
      </c>
      <c r="S89" s="42" t="s">
        <v>448</v>
      </c>
      <c r="T89" s="75" t="s">
        <v>497</v>
      </c>
      <c r="U89" s="74" t="s">
        <v>497</v>
      </c>
      <c r="V89" s="49" t="str">
        <f t="shared" si="4"/>
        <v>'COMMON'</v>
      </c>
      <c r="W89" s="69" t="s">
        <v>449</v>
      </c>
      <c r="X89" s="49" t="str">
        <f t="shared" si="5"/>
        <v>'COMMON'</v>
      </c>
      <c r="Y89" s="49" t="str">
        <f t="shared" si="5"/>
        <v>'COMMON'</v>
      </c>
      <c r="Z89" s="69" t="s">
        <v>449</v>
      </c>
      <c r="AA89" s="49" t="str">
        <f t="shared" si="6"/>
        <v>'COMMON'</v>
      </c>
      <c r="AB89" s="67"/>
      <c r="AD89"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('80001','2','1108','出席','2024/04/16','14:00','','','','','','','','','0','0',NULL,'0','0','COMMON',CURRENT_TIMESTAMP,'COMMON','COMMON',CURRENT_TIMESTAMP,'COMMON');</v>
      </c>
      <c r="AE89" s="67"/>
      <c r="AF89" s="67"/>
      <c r="AG89" s="67"/>
    </row>
    <row r="90" spans="1:33" ht="18" customHeight="1">
      <c r="A90" s="67"/>
      <c r="B90" s="69" t="s">
        <v>628</v>
      </c>
      <c r="C90" s="73" t="str">
        <f>"'"&amp;プロジェクトデータ!$C$4&amp;"'"</f>
        <v>'80001'</v>
      </c>
      <c r="D90" s="80" t="s">
        <v>499</v>
      </c>
      <c r="E90" s="42" t="str">
        <f>"'"&amp;No.5＿契約者【データ】!E86&amp;"'"</f>
        <v>'1201'</v>
      </c>
      <c r="F90" s="81" t="str">
        <f>"'"&amp;IF(No.5＿契約者【データ】!X86="","","出席")&amp;"'"</f>
        <v>'出席'</v>
      </c>
      <c r="G90" s="75" t="str">
        <f>"'"&amp;IF(No.5＿契約者【データ】!X86="","",TEXT(No.5＿契約者【データ】!X86,"yyyy/mm/dd"))&amp;"'"</f>
        <v>'2024/04/18'</v>
      </c>
      <c r="H90" s="75" t="str">
        <f>"'"&amp;IF(No.5＿契約者【データ】!Y86="","",TEXT(No.5＿契約者【データ】!Y86,"hh:mm"))&amp;"'"</f>
        <v>'14:00'</v>
      </c>
      <c r="I90" s="82" t="s">
        <v>494</v>
      </c>
      <c r="J90" s="82" t="s">
        <v>494</v>
      </c>
      <c r="K90" s="82" t="s">
        <v>494</v>
      </c>
      <c r="L90" s="82" t="s">
        <v>494</v>
      </c>
      <c r="M90" s="82" t="s">
        <v>494</v>
      </c>
      <c r="N90" s="82" t="s">
        <v>494</v>
      </c>
      <c r="O90" s="82" t="s">
        <v>494</v>
      </c>
      <c r="P90" s="82" t="s">
        <v>494</v>
      </c>
      <c r="Q90" s="75" t="s">
        <v>497</v>
      </c>
      <c r="R90" s="75" t="s">
        <v>497</v>
      </c>
      <c r="S90" s="42" t="s">
        <v>448</v>
      </c>
      <c r="T90" s="75" t="s">
        <v>497</v>
      </c>
      <c r="U90" s="74" t="s">
        <v>497</v>
      </c>
      <c r="V90" s="49" t="str">
        <f t="shared" si="4"/>
        <v>'COMMON'</v>
      </c>
      <c r="W90" s="69" t="s">
        <v>449</v>
      </c>
      <c r="X90" s="49" t="str">
        <f t="shared" si="5"/>
        <v>'COMMON'</v>
      </c>
      <c r="Y90" s="49" t="str">
        <f t="shared" si="5"/>
        <v>'COMMON'</v>
      </c>
      <c r="Z90" s="69" t="s">
        <v>449</v>
      </c>
      <c r="AA90" s="49" t="str">
        <f t="shared" si="6"/>
        <v>'COMMON'</v>
      </c>
      <c r="AB90" s="67"/>
      <c r="AD90"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('80001','2','1201','出席','2024/04/18','14:00','','','','','','','','','0','0',NULL,'0','0','COMMON',CURRENT_TIMESTAMP,'COMMON','COMMON',CURRENT_TIMESTAMP,'COMMON');</v>
      </c>
      <c r="AE90" s="67"/>
      <c r="AF90" s="67"/>
      <c r="AG90" s="67"/>
    </row>
    <row r="91" spans="1:33" ht="18" customHeight="1">
      <c r="A91" s="67"/>
      <c r="B91" s="69" t="s">
        <v>629</v>
      </c>
      <c r="C91" s="73" t="str">
        <f>"'"&amp;プロジェクトデータ!$C$4&amp;"'"</f>
        <v>'80001'</v>
      </c>
      <c r="D91" s="80" t="s">
        <v>499</v>
      </c>
      <c r="E91" s="42" t="str">
        <f>"'"&amp;No.5＿契約者【データ】!E87&amp;"'"</f>
        <v>'1202'</v>
      </c>
      <c r="F91" s="81" t="str">
        <f>"'"&amp;IF(No.5＿契約者【データ】!X87="","","出席")&amp;"'"</f>
        <v>'出席'</v>
      </c>
      <c r="G91" s="75" t="str">
        <f>"'"&amp;IF(No.5＿契約者【データ】!X87="","",TEXT(No.5＿契約者【データ】!X87,"yyyy/mm/dd"))&amp;"'"</f>
        <v>'2024/04/15'</v>
      </c>
      <c r="H91" s="75" t="str">
        <f>"'"&amp;IF(No.5＿契約者【データ】!Y87="","",TEXT(No.5＿契約者【データ】!Y87,"hh:mm"))&amp;"'"</f>
        <v>'13:00'</v>
      </c>
      <c r="I91" s="82" t="s">
        <v>494</v>
      </c>
      <c r="J91" s="82" t="s">
        <v>494</v>
      </c>
      <c r="K91" s="82" t="s">
        <v>494</v>
      </c>
      <c r="L91" s="82" t="s">
        <v>494</v>
      </c>
      <c r="M91" s="82" t="s">
        <v>494</v>
      </c>
      <c r="N91" s="82" t="s">
        <v>494</v>
      </c>
      <c r="O91" s="82" t="s">
        <v>494</v>
      </c>
      <c r="P91" s="82" t="s">
        <v>494</v>
      </c>
      <c r="Q91" s="75" t="s">
        <v>497</v>
      </c>
      <c r="R91" s="75" t="s">
        <v>497</v>
      </c>
      <c r="S91" s="42" t="s">
        <v>448</v>
      </c>
      <c r="T91" s="75" t="s">
        <v>497</v>
      </c>
      <c r="U91" s="74" t="s">
        <v>497</v>
      </c>
      <c r="V91" s="49" t="str">
        <f t="shared" si="4"/>
        <v>'COMMON'</v>
      </c>
      <c r="W91" s="69" t="s">
        <v>449</v>
      </c>
      <c r="X91" s="49" t="str">
        <f t="shared" si="5"/>
        <v>'COMMON'</v>
      </c>
      <c r="Y91" s="49" t="str">
        <f t="shared" si="5"/>
        <v>'COMMON'</v>
      </c>
      <c r="Z91" s="69" t="s">
        <v>449</v>
      </c>
      <c r="AA91" s="49" t="str">
        <f t="shared" si="6"/>
        <v>'COMMON'</v>
      </c>
      <c r="AB91" s="67"/>
      <c r="AD91"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('80001','2','1202','出席','2024/04/15','13:00','','','','','','','','','0','0',NULL,'0','0','COMMON',CURRENT_TIMESTAMP,'COMMON','COMMON',CURRENT_TIMESTAMP,'COMMON');</v>
      </c>
      <c r="AE91" s="67"/>
      <c r="AF91" s="67"/>
      <c r="AG91" s="67"/>
    </row>
    <row r="92" spans="1:33" ht="18" customHeight="1">
      <c r="A92" s="67"/>
      <c r="B92" s="69" t="s">
        <v>630</v>
      </c>
      <c r="C92" s="73" t="str">
        <f>"'"&amp;プロジェクトデータ!$C$4&amp;"'"</f>
        <v>'80001'</v>
      </c>
      <c r="D92" s="80" t="s">
        <v>499</v>
      </c>
      <c r="E92" s="42" t="str">
        <f>"'"&amp;No.5＿契約者【データ】!E88&amp;"'"</f>
        <v>'1203'</v>
      </c>
      <c r="F92" s="81" t="str">
        <f>"'"&amp;IF(No.5＿契約者【データ】!X88="","","出席")&amp;"'"</f>
        <v>'出席'</v>
      </c>
      <c r="G92" s="75" t="str">
        <f>"'"&amp;IF(No.5＿契約者【データ】!X88="","",TEXT(No.5＿契約者【データ】!X88,"yyyy/mm/dd"))&amp;"'"</f>
        <v>'2024/04/19'</v>
      </c>
      <c r="H92" s="75" t="str">
        <f>"'"&amp;IF(No.5＿契約者【データ】!Y88="","",TEXT(No.5＿契約者【データ】!Y88,"hh:mm"))&amp;"'"</f>
        <v>'14:00'</v>
      </c>
      <c r="I92" s="82" t="s">
        <v>494</v>
      </c>
      <c r="J92" s="82" t="s">
        <v>494</v>
      </c>
      <c r="K92" s="82" t="s">
        <v>494</v>
      </c>
      <c r="L92" s="82" t="s">
        <v>494</v>
      </c>
      <c r="M92" s="82" t="s">
        <v>494</v>
      </c>
      <c r="N92" s="82" t="s">
        <v>494</v>
      </c>
      <c r="O92" s="82" t="s">
        <v>494</v>
      </c>
      <c r="P92" s="82" t="s">
        <v>494</v>
      </c>
      <c r="Q92" s="75" t="s">
        <v>497</v>
      </c>
      <c r="R92" s="75" t="s">
        <v>497</v>
      </c>
      <c r="S92" s="42" t="s">
        <v>448</v>
      </c>
      <c r="T92" s="75" t="s">
        <v>497</v>
      </c>
      <c r="U92" s="74" t="s">
        <v>497</v>
      </c>
      <c r="V92" s="49" t="str">
        <f t="shared" si="4"/>
        <v>'COMMON'</v>
      </c>
      <c r="W92" s="69" t="s">
        <v>449</v>
      </c>
      <c r="X92" s="49" t="str">
        <f t="shared" si="5"/>
        <v>'COMMON'</v>
      </c>
      <c r="Y92" s="49" t="str">
        <f t="shared" si="5"/>
        <v>'COMMON'</v>
      </c>
      <c r="Z92" s="69" t="s">
        <v>449</v>
      </c>
      <c r="AA92" s="49" t="str">
        <f t="shared" si="6"/>
        <v>'COMMON'</v>
      </c>
      <c r="AB92" s="67"/>
      <c r="AD92"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('80001','2','1203','出席','2024/04/19','14:00','','','','','','','','','0','0',NULL,'0','0','COMMON',CURRENT_TIMESTAMP,'COMMON','COMMON',CURRENT_TIMESTAMP,'COMMON');</v>
      </c>
      <c r="AE92" s="67"/>
      <c r="AF92" s="67"/>
      <c r="AG92" s="67"/>
    </row>
    <row r="93" spans="1:33" ht="18" customHeight="1">
      <c r="A93" s="67"/>
      <c r="B93" s="69" t="s">
        <v>631</v>
      </c>
      <c r="C93" s="73" t="str">
        <f>"'"&amp;プロジェクトデータ!$C$4&amp;"'"</f>
        <v>'80001'</v>
      </c>
      <c r="D93" s="80" t="s">
        <v>499</v>
      </c>
      <c r="E93" s="42" t="str">
        <f>"'"&amp;No.5＿契約者【データ】!E89&amp;"'"</f>
        <v>'1204'</v>
      </c>
      <c r="F93" s="81" t="str">
        <f>"'"&amp;IF(No.5＿契約者【データ】!X89="","","出席")&amp;"'"</f>
        <v>'出席'</v>
      </c>
      <c r="G93" s="75" t="str">
        <f>"'"&amp;IF(No.5＿契約者【データ】!X89="","",TEXT(No.5＿契約者【データ】!X89,"yyyy/mm/dd"))&amp;"'"</f>
        <v>'2024/04/16'</v>
      </c>
      <c r="H93" s="75" t="str">
        <f>"'"&amp;IF(No.5＿契約者【データ】!Y89="","",TEXT(No.5＿契約者【データ】!Y89,"hh:mm"))&amp;"'"</f>
        <v>'14:00'</v>
      </c>
      <c r="I93" s="82" t="s">
        <v>494</v>
      </c>
      <c r="J93" s="82" t="s">
        <v>494</v>
      </c>
      <c r="K93" s="82" t="s">
        <v>494</v>
      </c>
      <c r="L93" s="82" t="s">
        <v>494</v>
      </c>
      <c r="M93" s="82" t="s">
        <v>494</v>
      </c>
      <c r="N93" s="82" t="s">
        <v>494</v>
      </c>
      <c r="O93" s="82" t="s">
        <v>494</v>
      </c>
      <c r="P93" s="82" t="s">
        <v>494</v>
      </c>
      <c r="Q93" s="75" t="s">
        <v>497</v>
      </c>
      <c r="R93" s="75" t="s">
        <v>497</v>
      </c>
      <c r="S93" s="42" t="s">
        <v>448</v>
      </c>
      <c r="T93" s="75" t="s">
        <v>497</v>
      </c>
      <c r="U93" s="74" t="s">
        <v>497</v>
      </c>
      <c r="V93" s="49" t="str">
        <f t="shared" si="4"/>
        <v>'COMMON'</v>
      </c>
      <c r="W93" s="69" t="s">
        <v>449</v>
      </c>
      <c r="X93" s="49" t="str">
        <f t="shared" si="5"/>
        <v>'COMMON'</v>
      </c>
      <c r="Y93" s="49" t="str">
        <f t="shared" si="5"/>
        <v>'COMMON'</v>
      </c>
      <c r="Z93" s="69" t="s">
        <v>449</v>
      </c>
      <c r="AA93" s="49" t="str">
        <f t="shared" si="6"/>
        <v>'COMMON'</v>
      </c>
      <c r="AB93" s="67"/>
      <c r="AD93"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('80001','2','1204','出席','2024/04/16','14:00','','','','','','','','','0','0',NULL,'0','0','COMMON',CURRENT_TIMESTAMP,'COMMON','COMMON',CURRENT_TIMESTAMP,'COMMON');</v>
      </c>
      <c r="AE93" s="67"/>
      <c r="AF93" s="67"/>
      <c r="AG93" s="67"/>
    </row>
    <row r="94" spans="1:33" ht="18" customHeight="1">
      <c r="A94" s="67"/>
      <c r="B94" s="69" t="s">
        <v>632</v>
      </c>
      <c r="C94" s="73" t="str">
        <f>"'"&amp;プロジェクトデータ!$C$4&amp;"'"</f>
        <v>'80001'</v>
      </c>
      <c r="D94" s="80" t="s">
        <v>499</v>
      </c>
      <c r="E94" s="42" t="str">
        <f>"'"&amp;No.5＿契約者【データ】!E90&amp;"'"</f>
        <v>'1205'</v>
      </c>
      <c r="F94" s="81" t="str">
        <f>"'"&amp;IF(No.5＿契約者【データ】!X90="","","出席")&amp;"'"</f>
        <v>'出席'</v>
      </c>
      <c r="G94" s="75" t="str">
        <f>"'"&amp;IF(No.5＿契約者【データ】!X90="","",TEXT(No.5＿契約者【データ】!X90,"yyyy/mm/dd"))&amp;"'"</f>
        <v>'2024/04/17'</v>
      </c>
      <c r="H94" s="75" t="str">
        <f>"'"&amp;IF(No.5＿契約者【データ】!Y90="","",TEXT(No.5＿契約者【データ】!Y90,"hh:mm"))&amp;"'"</f>
        <v>'14:00'</v>
      </c>
      <c r="I94" s="82" t="s">
        <v>494</v>
      </c>
      <c r="J94" s="82" t="s">
        <v>494</v>
      </c>
      <c r="K94" s="82" t="s">
        <v>494</v>
      </c>
      <c r="L94" s="82" t="s">
        <v>494</v>
      </c>
      <c r="M94" s="82" t="s">
        <v>494</v>
      </c>
      <c r="N94" s="82" t="s">
        <v>494</v>
      </c>
      <c r="O94" s="82" t="s">
        <v>494</v>
      </c>
      <c r="P94" s="82" t="s">
        <v>494</v>
      </c>
      <c r="Q94" s="75" t="s">
        <v>497</v>
      </c>
      <c r="R94" s="75" t="s">
        <v>497</v>
      </c>
      <c r="S94" s="42" t="s">
        <v>448</v>
      </c>
      <c r="T94" s="75" t="s">
        <v>497</v>
      </c>
      <c r="U94" s="74" t="s">
        <v>497</v>
      </c>
      <c r="V94" s="49" t="str">
        <f t="shared" si="4"/>
        <v>'COMMON'</v>
      </c>
      <c r="W94" s="69" t="s">
        <v>449</v>
      </c>
      <c r="X94" s="49" t="str">
        <f t="shared" si="5"/>
        <v>'COMMON'</v>
      </c>
      <c r="Y94" s="49" t="str">
        <f t="shared" si="5"/>
        <v>'COMMON'</v>
      </c>
      <c r="Z94" s="69" t="s">
        <v>449</v>
      </c>
      <c r="AA94" s="49" t="str">
        <f t="shared" si="6"/>
        <v>'COMMON'</v>
      </c>
      <c r="AB94" s="67"/>
      <c r="AD94"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('80001','2','1205','出席','2024/04/17','14:00','','','','','','','','','0','0',NULL,'0','0','COMMON',CURRENT_TIMESTAMP,'COMMON','COMMON',CURRENT_TIMESTAMP,'COMMON');</v>
      </c>
      <c r="AE94" s="67"/>
      <c r="AF94" s="67"/>
      <c r="AG94" s="67"/>
    </row>
    <row r="95" spans="1:33" ht="18" customHeight="1">
      <c r="A95" s="67"/>
      <c r="B95" s="69" t="s">
        <v>633</v>
      </c>
      <c r="C95" s="73" t="str">
        <f>"'"&amp;プロジェクトデータ!$C$4&amp;"'"</f>
        <v>'80001'</v>
      </c>
      <c r="D95" s="80" t="s">
        <v>499</v>
      </c>
      <c r="E95" s="42" t="str">
        <f>"'"&amp;No.5＿契約者【データ】!E91&amp;"'"</f>
        <v>'1206'</v>
      </c>
      <c r="F95" s="81" t="str">
        <f>"'"&amp;IF(No.5＿契約者【データ】!X91="","","出席")&amp;"'"</f>
        <v>'出席'</v>
      </c>
      <c r="G95" s="75" t="str">
        <f>"'"&amp;IF(No.5＿契約者【データ】!X91="","",TEXT(No.5＿契約者【データ】!X91,"yyyy/mm/dd"))&amp;"'"</f>
        <v>'2024/04/15'</v>
      </c>
      <c r="H95" s="75" t="str">
        <f>"'"&amp;IF(No.5＿契約者【データ】!Y91="","",TEXT(No.5＿契約者【データ】!Y91,"hh:mm"))&amp;"'"</f>
        <v>'10:00'</v>
      </c>
      <c r="I95" s="82" t="s">
        <v>494</v>
      </c>
      <c r="J95" s="82" t="s">
        <v>494</v>
      </c>
      <c r="K95" s="82" t="s">
        <v>494</v>
      </c>
      <c r="L95" s="82" t="s">
        <v>494</v>
      </c>
      <c r="M95" s="82" t="s">
        <v>494</v>
      </c>
      <c r="N95" s="82" t="s">
        <v>494</v>
      </c>
      <c r="O95" s="82" t="s">
        <v>494</v>
      </c>
      <c r="P95" s="82" t="s">
        <v>494</v>
      </c>
      <c r="Q95" s="75" t="s">
        <v>497</v>
      </c>
      <c r="R95" s="75" t="s">
        <v>497</v>
      </c>
      <c r="S95" s="42" t="s">
        <v>448</v>
      </c>
      <c r="T95" s="75" t="s">
        <v>497</v>
      </c>
      <c r="U95" s="74" t="s">
        <v>497</v>
      </c>
      <c r="V95" s="49" t="str">
        <f t="shared" si="4"/>
        <v>'COMMON'</v>
      </c>
      <c r="W95" s="69" t="s">
        <v>449</v>
      </c>
      <c r="X95" s="49" t="str">
        <f t="shared" si="5"/>
        <v>'COMMON'</v>
      </c>
      <c r="Y95" s="49" t="str">
        <f t="shared" si="5"/>
        <v>'COMMON'</v>
      </c>
      <c r="Z95" s="69" t="s">
        <v>449</v>
      </c>
      <c r="AA95" s="49" t="str">
        <f t="shared" si="6"/>
        <v>'COMMON'</v>
      </c>
      <c r="AB95" s="67"/>
      <c r="AD95"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('80001','2','1206','出席','2024/04/15','10:00','','','','','','','','','0','0',NULL,'0','0','COMMON',CURRENT_TIMESTAMP,'COMMON','COMMON',CURRENT_TIMESTAMP,'COMMON');</v>
      </c>
      <c r="AE95" s="67"/>
      <c r="AF95" s="67"/>
      <c r="AG95" s="67"/>
    </row>
    <row r="96" spans="1:33" ht="18" customHeight="1">
      <c r="A96" s="67"/>
      <c r="B96" s="69" t="s">
        <v>634</v>
      </c>
      <c r="C96" s="73" t="str">
        <f>"'"&amp;プロジェクトデータ!$C$4&amp;"'"</f>
        <v>'80001'</v>
      </c>
      <c r="D96" s="80" t="s">
        <v>499</v>
      </c>
      <c r="E96" s="42" t="str">
        <f>"'"&amp;No.5＿契約者【データ】!E92&amp;"'"</f>
        <v>'1207'</v>
      </c>
      <c r="F96" s="81" t="str">
        <f>"'"&amp;IF(No.5＿契約者【データ】!X92="","","出席")&amp;"'"</f>
        <v>'出席'</v>
      </c>
      <c r="G96" s="75" t="str">
        <f>"'"&amp;IF(No.5＿契約者【データ】!X92="","",TEXT(No.5＿契約者【データ】!X92,"yyyy/mm/dd"))&amp;"'"</f>
        <v>'2024/04/16'</v>
      </c>
      <c r="H96" s="75" t="str">
        <f>"'"&amp;IF(No.5＿契約者【データ】!Y92="","",TEXT(No.5＿契約者【データ】!Y92,"hh:mm"))&amp;"'"</f>
        <v>'10:00'</v>
      </c>
      <c r="I96" s="82" t="s">
        <v>494</v>
      </c>
      <c r="J96" s="82" t="s">
        <v>494</v>
      </c>
      <c r="K96" s="82" t="s">
        <v>494</v>
      </c>
      <c r="L96" s="82" t="s">
        <v>494</v>
      </c>
      <c r="M96" s="82" t="s">
        <v>494</v>
      </c>
      <c r="N96" s="82" t="s">
        <v>494</v>
      </c>
      <c r="O96" s="82" t="s">
        <v>494</v>
      </c>
      <c r="P96" s="82" t="s">
        <v>494</v>
      </c>
      <c r="Q96" s="75" t="s">
        <v>497</v>
      </c>
      <c r="R96" s="75" t="s">
        <v>497</v>
      </c>
      <c r="S96" s="42" t="s">
        <v>448</v>
      </c>
      <c r="T96" s="75" t="s">
        <v>497</v>
      </c>
      <c r="U96" s="74" t="s">
        <v>497</v>
      </c>
      <c r="V96" s="49" t="str">
        <f t="shared" si="4"/>
        <v>'COMMON'</v>
      </c>
      <c r="W96" s="69" t="s">
        <v>449</v>
      </c>
      <c r="X96" s="49" t="str">
        <f t="shared" si="5"/>
        <v>'COMMON'</v>
      </c>
      <c r="Y96" s="49" t="str">
        <f t="shared" si="5"/>
        <v>'COMMON'</v>
      </c>
      <c r="Z96" s="69" t="s">
        <v>449</v>
      </c>
      <c r="AA96" s="49" t="str">
        <f t="shared" si="6"/>
        <v>'COMMON'</v>
      </c>
      <c r="AB96" s="67"/>
      <c r="AD96"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('80001','2','1207','出席','2024/04/16','10:00','','','','','','','','','0','0',NULL,'0','0','COMMON',CURRENT_TIMESTAMP,'COMMON','COMMON',CURRENT_TIMESTAMP,'COMMON');</v>
      </c>
      <c r="AE96" s="67"/>
      <c r="AF96" s="67"/>
      <c r="AG96" s="67"/>
    </row>
    <row r="97" spans="1:33" ht="18" customHeight="1">
      <c r="A97" s="67"/>
      <c r="B97" s="69" t="s">
        <v>635</v>
      </c>
      <c r="C97" s="73" t="str">
        <f>"'"&amp;プロジェクトデータ!$C$4&amp;"'"</f>
        <v>'80001'</v>
      </c>
      <c r="D97" s="80" t="s">
        <v>499</v>
      </c>
      <c r="E97" s="42" t="str">
        <f>"'"&amp;No.5＿契約者【データ】!E93&amp;"'"</f>
        <v>'1208'</v>
      </c>
      <c r="F97" s="81" t="str">
        <f>"'"&amp;IF(No.5＿契約者【データ】!X93="","","出席")&amp;"'"</f>
        <v>'出席'</v>
      </c>
      <c r="G97" s="75" t="str">
        <f>"'"&amp;IF(No.5＿契約者【データ】!X93="","",TEXT(No.5＿契約者【データ】!X93,"yyyy/mm/dd"))&amp;"'"</f>
        <v>'2024/04/17'</v>
      </c>
      <c r="H97" s="75" t="str">
        <f>"'"&amp;IF(No.5＿契約者【データ】!Y93="","",TEXT(No.5＿契約者【データ】!Y93,"hh:mm"))&amp;"'"</f>
        <v>'10:00'</v>
      </c>
      <c r="I97" s="82" t="s">
        <v>494</v>
      </c>
      <c r="J97" s="82" t="s">
        <v>494</v>
      </c>
      <c r="K97" s="82" t="s">
        <v>494</v>
      </c>
      <c r="L97" s="82" t="s">
        <v>494</v>
      </c>
      <c r="M97" s="82" t="s">
        <v>494</v>
      </c>
      <c r="N97" s="82" t="s">
        <v>494</v>
      </c>
      <c r="O97" s="82" t="s">
        <v>494</v>
      </c>
      <c r="P97" s="82" t="s">
        <v>494</v>
      </c>
      <c r="Q97" s="75" t="s">
        <v>497</v>
      </c>
      <c r="R97" s="75" t="s">
        <v>497</v>
      </c>
      <c r="S97" s="42" t="s">
        <v>448</v>
      </c>
      <c r="T97" s="75" t="s">
        <v>497</v>
      </c>
      <c r="U97" s="74" t="s">
        <v>497</v>
      </c>
      <c r="V97" s="49" t="str">
        <f t="shared" si="4"/>
        <v>'COMMON'</v>
      </c>
      <c r="W97" s="69" t="s">
        <v>449</v>
      </c>
      <c r="X97" s="49" t="str">
        <f t="shared" si="5"/>
        <v>'COMMON'</v>
      </c>
      <c r="Y97" s="49" t="str">
        <f t="shared" si="5"/>
        <v>'COMMON'</v>
      </c>
      <c r="Z97" s="69" t="s">
        <v>449</v>
      </c>
      <c r="AA97" s="49" t="str">
        <f t="shared" si="6"/>
        <v>'COMMON'</v>
      </c>
      <c r="AB97" s="67"/>
      <c r="AD97"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('80001','2','1208','出席','2024/04/17','10:00','','','','','','','','','0','0',NULL,'0','0','COMMON',CURRENT_TIMESTAMP,'COMMON','COMMON',CURRENT_TIMESTAMP,'COMMON');</v>
      </c>
      <c r="AE97" s="67"/>
      <c r="AF97" s="67"/>
      <c r="AG97" s="67"/>
    </row>
    <row r="98" spans="1:33" ht="18" customHeight="1">
      <c r="A98" s="67"/>
      <c r="B98" s="69" t="s">
        <v>636</v>
      </c>
      <c r="C98" s="73" t="str">
        <f>"'"&amp;プロジェクトデータ!$C$4&amp;"'"</f>
        <v>'80001'</v>
      </c>
      <c r="D98" s="80" t="s">
        <v>499</v>
      </c>
      <c r="E98" s="42" t="str">
        <f>"'"&amp;No.5＿契約者【データ】!E94&amp;"'"</f>
        <v>'1301'</v>
      </c>
      <c r="F98" s="81" t="str">
        <f>"'"&amp;IF(No.5＿契約者【データ】!X94="","","出席")&amp;"'"</f>
        <v>'出席'</v>
      </c>
      <c r="G98" s="75" t="str">
        <f>"'"&amp;IF(No.5＿契約者【データ】!X94="","",TEXT(No.5＿契約者【データ】!X94,"yyyy/mm/dd"))&amp;"'"</f>
        <v>'2024/04/19'</v>
      </c>
      <c r="H98" s="75" t="str">
        <f>"'"&amp;IF(No.5＿契約者【データ】!Y94="","",TEXT(No.5＿契約者【データ】!Y94,"hh:mm"))&amp;"'"</f>
        <v>'14:00'</v>
      </c>
      <c r="I98" s="82" t="s">
        <v>494</v>
      </c>
      <c r="J98" s="82" t="s">
        <v>494</v>
      </c>
      <c r="K98" s="82" t="s">
        <v>494</v>
      </c>
      <c r="L98" s="82" t="s">
        <v>494</v>
      </c>
      <c r="M98" s="82" t="s">
        <v>494</v>
      </c>
      <c r="N98" s="82" t="s">
        <v>494</v>
      </c>
      <c r="O98" s="82" t="s">
        <v>494</v>
      </c>
      <c r="P98" s="82" t="s">
        <v>494</v>
      </c>
      <c r="Q98" s="75" t="s">
        <v>497</v>
      </c>
      <c r="R98" s="75" t="s">
        <v>497</v>
      </c>
      <c r="S98" s="42" t="s">
        <v>448</v>
      </c>
      <c r="T98" s="75" t="s">
        <v>497</v>
      </c>
      <c r="U98" s="74" t="s">
        <v>497</v>
      </c>
      <c r="V98" s="49" t="str">
        <f t="shared" si="4"/>
        <v>'COMMON'</v>
      </c>
      <c r="W98" s="69" t="s">
        <v>449</v>
      </c>
      <c r="X98" s="49" t="str">
        <f t="shared" si="5"/>
        <v>'COMMON'</v>
      </c>
      <c r="Y98" s="49" t="str">
        <f t="shared" si="5"/>
        <v>'COMMON'</v>
      </c>
      <c r="Z98" s="69" t="s">
        <v>449</v>
      </c>
      <c r="AA98" s="49" t="str">
        <f t="shared" si="6"/>
        <v>'COMMON'</v>
      </c>
      <c r="AB98" s="67"/>
      <c r="AD98"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('80001','2','1301','出席','2024/04/19','14:00','','','','','','','','','0','0',NULL,'0','0','COMMON',CURRENT_TIMESTAMP,'COMMON','COMMON',CURRENT_TIMESTAMP,'COMMON');</v>
      </c>
      <c r="AE98" s="67"/>
      <c r="AF98" s="67"/>
      <c r="AG98" s="67"/>
    </row>
    <row r="99" spans="1:33" ht="18" customHeight="1">
      <c r="A99" s="67"/>
      <c r="B99" s="69" t="s">
        <v>637</v>
      </c>
      <c r="C99" s="73" t="str">
        <f>"'"&amp;プロジェクトデータ!$C$4&amp;"'"</f>
        <v>'80001'</v>
      </c>
      <c r="D99" s="80" t="s">
        <v>499</v>
      </c>
      <c r="E99" s="42" t="str">
        <f>"'"&amp;No.5＿契約者【データ】!E95&amp;"'"</f>
        <v>'1302'</v>
      </c>
      <c r="F99" s="81" t="str">
        <f>"'"&amp;IF(No.5＿契約者【データ】!X95="","","出席")&amp;"'"</f>
        <v>'出席'</v>
      </c>
      <c r="G99" s="75" t="str">
        <f>"'"&amp;IF(No.5＿契約者【データ】!X95="","",TEXT(No.5＿契約者【データ】!X95,"yyyy/mm/dd"))&amp;"'"</f>
        <v>'2024/04/15'</v>
      </c>
      <c r="H99" s="75" t="str">
        <f>"'"&amp;IF(No.5＿契約者【データ】!Y95="","",TEXT(No.5＿契約者【データ】!Y95,"hh:mm"))&amp;"'"</f>
        <v>'14:00'</v>
      </c>
      <c r="I99" s="82" t="s">
        <v>494</v>
      </c>
      <c r="J99" s="82" t="s">
        <v>494</v>
      </c>
      <c r="K99" s="82" t="s">
        <v>494</v>
      </c>
      <c r="L99" s="82" t="s">
        <v>494</v>
      </c>
      <c r="M99" s="82" t="s">
        <v>494</v>
      </c>
      <c r="N99" s="82" t="s">
        <v>494</v>
      </c>
      <c r="O99" s="82" t="s">
        <v>494</v>
      </c>
      <c r="P99" s="82" t="s">
        <v>494</v>
      </c>
      <c r="Q99" s="75" t="s">
        <v>497</v>
      </c>
      <c r="R99" s="75" t="s">
        <v>497</v>
      </c>
      <c r="S99" s="42" t="s">
        <v>448</v>
      </c>
      <c r="T99" s="75" t="s">
        <v>497</v>
      </c>
      <c r="U99" s="74" t="s">
        <v>497</v>
      </c>
      <c r="V99" s="49" t="str">
        <f t="shared" si="4"/>
        <v>'COMMON'</v>
      </c>
      <c r="W99" s="69" t="s">
        <v>449</v>
      </c>
      <c r="X99" s="49" t="str">
        <f t="shared" si="5"/>
        <v>'COMMON'</v>
      </c>
      <c r="Y99" s="49" t="str">
        <f t="shared" si="5"/>
        <v>'COMMON'</v>
      </c>
      <c r="Z99" s="69" t="s">
        <v>449</v>
      </c>
      <c r="AA99" s="49" t="str">
        <f t="shared" si="6"/>
        <v>'COMMON'</v>
      </c>
      <c r="AB99" s="67"/>
      <c r="AD99"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('80001','2','1302','出席','2024/04/15','14:00','','','','','','','','','0','0',NULL,'0','0','COMMON',CURRENT_TIMESTAMP,'COMMON','COMMON',CURRENT_TIMESTAMP,'COMMON');</v>
      </c>
      <c r="AE99" s="67"/>
      <c r="AF99" s="67"/>
      <c r="AG99" s="67"/>
    </row>
    <row r="100" spans="1:33" ht="18" customHeight="1">
      <c r="A100" s="67"/>
      <c r="B100" s="69" t="s">
        <v>638</v>
      </c>
      <c r="C100" s="73" t="str">
        <f>"'"&amp;プロジェクトデータ!$C$4&amp;"'"</f>
        <v>'80001'</v>
      </c>
      <c r="D100" s="80" t="s">
        <v>499</v>
      </c>
      <c r="E100" s="42" t="str">
        <f>"'"&amp;No.5＿契約者【データ】!E96&amp;"'"</f>
        <v>'1303'</v>
      </c>
      <c r="F100" s="81" t="str">
        <f>"'"&amp;IF(No.5＿契約者【データ】!X96="","","出席")&amp;"'"</f>
        <v>'出席'</v>
      </c>
      <c r="G100" s="75" t="str">
        <f>"'"&amp;IF(No.5＿契約者【データ】!X96="","",TEXT(No.5＿契約者【データ】!X96,"yyyy/mm/dd"))&amp;"'"</f>
        <v>'2024/04/16'</v>
      </c>
      <c r="H100" s="75" t="str">
        <f>"'"&amp;IF(No.5＿契約者【データ】!Y96="","",TEXT(No.5＿契約者【データ】!Y96,"hh:mm"))&amp;"'"</f>
        <v>'13:00'</v>
      </c>
      <c r="I100" s="82" t="s">
        <v>494</v>
      </c>
      <c r="J100" s="82" t="s">
        <v>494</v>
      </c>
      <c r="K100" s="82" t="s">
        <v>494</v>
      </c>
      <c r="L100" s="82" t="s">
        <v>494</v>
      </c>
      <c r="M100" s="82" t="s">
        <v>494</v>
      </c>
      <c r="N100" s="82" t="s">
        <v>494</v>
      </c>
      <c r="O100" s="82" t="s">
        <v>494</v>
      </c>
      <c r="P100" s="82" t="s">
        <v>494</v>
      </c>
      <c r="Q100" s="75" t="s">
        <v>497</v>
      </c>
      <c r="R100" s="75" t="s">
        <v>497</v>
      </c>
      <c r="S100" s="42" t="s">
        <v>448</v>
      </c>
      <c r="T100" s="75" t="s">
        <v>497</v>
      </c>
      <c r="U100" s="74" t="s">
        <v>497</v>
      </c>
      <c r="V100" s="49" t="str">
        <f t="shared" si="4"/>
        <v>'COMMON'</v>
      </c>
      <c r="W100" s="69" t="s">
        <v>449</v>
      </c>
      <c r="X100" s="49" t="str">
        <f t="shared" si="5"/>
        <v>'COMMON'</v>
      </c>
      <c r="Y100" s="49" t="str">
        <f t="shared" si="5"/>
        <v>'COMMON'</v>
      </c>
      <c r="Z100" s="69" t="s">
        <v>449</v>
      </c>
      <c r="AA100" s="49" t="str">
        <f t="shared" si="6"/>
        <v>'COMMON'</v>
      </c>
      <c r="AB100" s="67"/>
      <c r="AD100"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('80001','2','1303','出席','2024/04/16','13:00','','','','','','','','','0','0',NULL,'0','0','COMMON',CURRENT_TIMESTAMP,'COMMON','COMMON',CURRENT_TIMESTAMP,'COMMON');</v>
      </c>
      <c r="AE100" s="67"/>
      <c r="AF100" s="67"/>
      <c r="AG100" s="67"/>
    </row>
    <row r="101" spans="1:33" ht="18" customHeight="1">
      <c r="A101" s="67"/>
      <c r="B101" s="69" t="s">
        <v>639</v>
      </c>
      <c r="C101" s="73" t="str">
        <f>"'"&amp;プロジェクトデータ!$C$4&amp;"'"</f>
        <v>'80001'</v>
      </c>
      <c r="D101" s="80" t="s">
        <v>499</v>
      </c>
      <c r="E101" s="42" t="str">
        <f>"'"&amp;No.5＿契約者【データ】!E97&amp;"'"</f>
        <v>'1304'</v>
      </c>
      <c r="F101" s="81" t="str">
        <f>"'"&amp;IF(No.5＿契約者【データ】!X97="","","出席")&amp;"'"</f>
        <v>'出席'</v>
      </c>
      <c r="G101" s="75" t="str">
        <f>"'"&amp;IF(No.5＿契約者【データ】!X97="","",TEXT(No.5＿契約者【データ】!X97,"yyyy/mm/dd"))&amp;"'"</f>
        <v>'2024/04/17'</v>
      </c>
      <c r="H101" s="75" t="str">
        <f>"'"&amp;IF(No.5＿契約者【データ】!Y97="","",TEXT(No.5＿契約者【データ】!Y97,"hh:mm"))&amp;"'"</f>
        <v>'13:00'</v>
      </c>
      <c r="I101" s="82" t="s">
        <v>494</v>
      </c>
      <c r="J101" s="82" t="s">
        <v>494</v>
      </c>
      <c r="K101" s="82" t="s">
        <v>494</v>
      </c>
      <c r="L101" s="82" t="s">
        <v>494</v>
      </c>
      <c r="M101" s="82" t="s">
        <v>494</v>
      </c>
      <c r="N101" s="82" t="s">
        <v>494</v>
      </c>
      <c r="O101" s="82" t="s">
        <v>494</v>
      </c>
      <c r="P101" s="82" t="s">
        <v>494</v>
      </c>
      <c r="Q101" s="75" t="s">
        <v>497</v>
      </c>
      <c r="R101" s="75" t="s">
        <v>497</v>
      </c>
      <c r="S101" s="42" t="s">
        <v>448</v>
      </c>
      <c r="T101" s="75" t="s">
        <v>497</v>
      </c>
      <c r="U101" s="74" t="s">
        <v>497</v>
      </c>
      <c r="V101" s="49" t="str">
        <f t="shared" si="4"/>
        <v>'COMMON'</v>
      </c>
      <c r="W101" s="69" t="s">
        <v>449</v>
      </c>
      <c r="X101" s="49" t="str">
        <f t="shared" si="5"/>
        <v>'COMMON'</v>
      </c>
      <c r="Y101" s="49" t="str">
        <f t="shared" si="5"/>
        <v>'COMMON'</v>
      </c>
      <c r="Z101" s="69" t="s">
        <v>449</v>
      </c>
      <c r="AA101" s="49" t="str">
        <f t="shared" si="6"/>
        <v>'COMMON'</v>
      </c>
      <c r="AB101" s="67"/>
      <c r="AD101"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('80001','2','1304','出席','2024/04/17','13:00','','','','','','','','','0','0',NULL,'0','0','COMMON',CURRENT_TIMESTAMP,'COMMON','COMMON',CURRENT_TIMESTAMP,'COMMON');</v>
      </c>
      <c r="AE101" s="67"/>
      <c r="AF101" s="67"/>
      <c r="AG101" s="67"/>
    </row>
    <row r="102" spans="1:33" ht="18" customHeight="1">
      <c r="A102" s="67"/>
      <c r="B102" s="69" t="s">
        <v>640</v>
      </c>
      <c r="C102" s="73" t="str">
        <f>"'"&amp;プロジェクトデータ!$C$4&amp;"'"</f>
        <v>'80001'</v>
      </c>
      <c r="D102" s="80" t="s">
        <v>499</v>
      </c>
      <c r="E102" s="42" t="str">
        <f>"'"&amp;No.5＿契約者【データ】!E98&amp;"'"</f>
        <v>'1305'</v>
      </c>
      <c r="F102" s="81" t="str">
        <f>"'"&amp;IF(No.5＿契約者【データ】!X98="","","出席")&amp;"'"</f>
        <v>'出席'</v>
      </c>
      <c r="G102" s="75" t="str">
        <f>"'"&amp;IF(No.5＿契約者【データ】!X98="","",TEXT(No.5＿契約者【データ】!X98,"yyyy/mm/dd"))&amp;"'"</f>
        <v>'2024/04/18'</v>
      </c>
      <c r="H102" s="75" t="str">
        <f>"'"&amp;IF(No.5＿契約者【データ】!Y98="","",TEXT(No.5＿契約者【データ】!Y98,"hh:mm"))&amp;"'"</f>
        <v>'14:00'</v>
      </c>
      <c r="I102" s="82" t="s">
        <v>494</v>
      </c>
      <c r="J102" s="82" t="s">
        <v>494</v>
      </c>
      <c r="K102" s="82" t="s">
        <v>494</v>
      </c>
      <c r="L102" s="82" t="s">
        <v>494</v>
      </c>
      <c r="M102" s="82" t="s">
        <v>494</v>
      </c>
      <c r="N102" s="82" t="s">
        <v>494</v>
      </c>
      <c r="O102" s="82" t="s">
        <v>494</v>
      </c>
      <c r="P102" s="82" t="s">
        <v>494</v>
      </c>
      <c r="Q102" s="75" t="s">
        <v>497</v>
      </c>
      <c r="R102" s="75" t="s">
        <v>497</v>
      </c>
      <c r="S102" s="42" t="s">
        <v>448</v>
      </c>
      <c r="T102" s="75" t="s">
        <v>497</v>
      </c>
      <c r="U102" s="74" t="s">
        <v>497</v>
      </c>
      <c r="V102" s="49" t="str">
        <f t="shared" si="4"/>
        <v>'COMMON'</v>
      </c>
      <c r="W102" s="69" t="s">
        <v>449</v>
      </c>
      <c r="X102" s="49" t="str">
        <f t="shared" si="5"/>
        <v>'COMMON'</v>
      </c>
      <c r="Y102" s="49" t="str">
        <f t="shared" si="5"/>
        <v>'COMMON'</v>
      </c>
      <c r="Z102" s="69" t="s">
        <v>449</v>
      </c>
      <c r="AA102" s="49" t="str">
        <f t="shared" si="6"/>
        <v>'COMMON'</v>
      </c>
      <c r="AB102" s="67"/>
      <c r="AD102"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('80001','2','1305','出席','2024/04/18','14:00','','','','','','','','','0','0',NULL,'0','0','COMMON',CURRENT_TIMESTAMP,'COMMON','COMMON',CURRENT_TIMESTAMP,'COMMON');</v>
      </c>
      <c r="AE102" s="67"/>
      <c r="AF102" s="67"/>
      <c r="AG102" s="67"/>
    </row>
    <row r="103" spans="1:33" ht="18" customHeight="1">
      <c r="A103" s="67"/>
      <c r="B103" s="69" t="s">
        <v>641</v>
      </c>
      <c r="C103" s="73" t="str">
        <f>"'"&amp;プロジェクトデータ!$C$4&amp;"'"</f>
        <v>'80001'</v>
      </c>
      <c r="D103" s="80" t="s">
        <v>499</v>
      </c>
      <c r="E103" s="42" t="str">
        <f>"'"&amp;No.5＿契約者【データ】!E99&amp;"'"</f>
        <v>'1306'</v>
      </c>
      <c r="F103" s="81" t="str">
        <f>"'"&amp;IF(No.5＿契約者【データ】!X99="","","出席")&amp;"'"</f>
        <v>'出席'</v>
      </c>
      <c r="G103" s="75" t="str">
        <f>"'"&amp;IF(No.5＿契約者【データ】!X99="","",TEXT(No.5＿契約者【データ】!X99,"yyyy/mm/dd"))&amp;"'"</f>
        <v>'2024/04/18'</v>
      </c>
      <c r="H103" s="75" t="str">
        <f>"'"&amp;IF(No.5＿契約者【データ】!Y99="","",TEXT(No.5＿契約者【データ】!Y99,"hh:mm"))&amp;"'"</f>
        <v>'10:00'</v>
      </c>
      <c r="I103" s="82" t="s">
        <v>494</v>
      </c>
      <c r="J103" s="82" t="s">
        <v>494</v>
      </c>
      <c r="K103" s="82" t="s">
        <v>494</v>
      </c>
      <c r="L103" s="82" t="s">
        <v>494</v>
      </c>
      <c r="M103" s="82" t="s">
        <v>494</v>
      </c>
      <c r="N103" s="82" t="s">
        <v>494</v>
      </c>
      <c r="O103" s="82" t="s">
        <v>494</v>
      </c>
      <c r="P103" s="82" t="s">
        <v>494</v>
      </c>
      <c r="Q103" s="75" t="s">
        <v>497</v>
      </c>
      <c r="R103" s="75" t="s">
        <v>497</v>
      </c>
      <c r="S103" s="42" t="s">
        <v>448</v>
      </c>
      <c r="T103" s="75" t="s">
        <v>497</v>
      </c>
      <c r="U103" s="74" t="s">
        <v>497</v>
      </c>
      <c r="V103" s="49" t="str">
        <f t="shared" si="4"/>
        <v>'COMMON'</v>
      </c>
      <c r="W103" s="69" t="s">
        <v>449</v>
      </c>
      <c r="X103" s="49" t="str">
        <f t="shared" si="5"/>
        <v>'COMMON'</v>
      </c>
      <c r="Y103" s="49" t="str">
        <f t="shared" si="5"/>
        <v>'COMMON'</v>
      </c>
      <c r="Z103" s="69" t="s">
        <v>449</v>
      </c>
      <c r="AA103" s="49" t="str">
        <f t="shared" si="6"/>
        <v>'COMMON'</v>
      </c>
      <c r="AB103" s="67"/>
      <c r="AD103"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('80001','2','1306','出席','2024/04/18','10:00','','','','','','','','','0','0',NULL,'0','0','COMMON',CURRENT_TIMESTAMP,'COMMON','COMMON',CURRENT_TIMESTAMP,'COMMON');</v>
      </c>
      <c r="AE103" s="67"/>
      <c r="AF103" s="67"/>
      <c r="AG103" s="67"/>
    </row>
    <row r="104" spans="1:33" ht="18" customHeight="1">
      <c r="A104" s="67"/>
      <c r="B104" s="69" t="s">
        <v>642</v>
      </c>
      <c r="C104" s="73" t="str">
        <f>"'"&amp;プロジェクトデータ!$C$4&amp;"'"</f>
        <v>'80001'</v>
      </c>
      <c r="D104" s="80" t="s">
        <v>499</v>
      </c>
      <c r="E104" s="42" t="str">
        <f>"'"&amp;No.5＿契約者【データ】!E100&amp;"'"</f>
        <v>'1307'</v>
      </c>
      <c r="F104" s="81" t="str">
        <f>"'"&amp;IF(No.5＿契約者【データ】!X100="","","出席")&amp;"'"</f>
        <v>'出席'</v>
      </c>
      <c r="G104" s="75" t="str">
        <f>"'"&amp;IF(No.5＿契約者【データ】!X100 = "", "", TEXT(No.5＿契約者【データ】!X100,"yyyy/mm/dd"))&amp;"'"</f>
        <v>'2024/04/19'</v>
      </c>
      <c r="H104" s="75" t="str">
        <f>"'"&amp;IF(No.5＿契約者【データ】!Y100 = "", "", TEXT(No.5＿契約者【データ】!Y100,"hh:mm"))&amp;"'"</f>
        <v>'09:00'</v>
      </c>
      <c r="I104" s="82" t="s">
        <v>494</v>
      </c>
      <c r="J104" s="82" t="s">
        <v>494</v>
      </c>
      <c r="K104" s="82" t="s">
        <v>494</v>
      </c>
      <c r="L104" s="82" t="s">
        <v>494</v>
      </c>
      <c r="M104" s="82" t="s">
        <v>494</v>
      </c>
      <c r="N104" s="82" t="s">
        <v>494</v>
      </c>
      <c r="O104" s="82" t="s">
        <v>494</v>
      </c>
      <c r="P104" s="82" t="s">
        <v>494</v>
      </c>
      <c r="Q104" s="75" t="s">
        <v>497</v>
      </c>
      <c r="R104" s="75" t="s">
        <v>497</v>
      </c>
      <c r="S104" s="42" t="s">
        <v>448</v>
      </c>
      <c r="T104" s="75" t="s">
        <v>497</v>
      </c>
      <c r="U104" s="74" t="s">
        <v>497</v>
      </c>
      <c r="V104" s="49" t="str">
        <f t="shared" si="4"/>
        <v>'COMMON'</v>
      </c>
      <c r="W104" s="69" t="s">
        <v>449</v>
      </c>
      <c r="X104" s="49" t="str">
        <f t="shared" si="5"/>
        <v>'COMMON'</v>
      </c>
      <c r="Y104" s="49" t="str">
        <f t="shared" si="5"/>
        <v>'COMMON'</v>
      </c>
      <c r="Z104" s="69" t="s">
        <v>449</v>
      </c>
      <c r="AA104" s="49" t="str">
        <f t="shared" si="6"/>
        <v>'COMMON'</v>
      </c>
      <c r="AB104" s="67"/>
      <c r="AD104"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('80001','2','1307','出席','2024/04/19','09:00','','','','','','','','','0','0',NULL,'0','0','COMMON',CURRENT_TIMESTAMP,'COMMON','COMMON',CURRENT_TIMESTAMP,'COMMON');</v>
      </c>
      <c r="AE104" s="67"/>
      <c r="AF104" s="67"/>
      <c r="AG104" s="67"/>
    </row>
    <row r="105" spans="1:33" ht="18" customHeight="1">
      <c r="A105" s="67"/>
      <c r="B105" s="69" t="s">
        <v>643</v>
      </c>
      <c r="C105" s="73" t="str">
        <f>"'"&amp;プロジェクトデータ!$C$4&amp;"'"</f>
        <v>'80001'</v>
      </c>
      <c r="D105" s="80" t="s">
        <v>499</v>
      </c>
      <c r="E105" s="42" t="str">
        <f>"'"&amp;No.5＿契約者【データ】!E101&amp;"'"</f>
        <v>'1308'</v>
      </c>
      <c r="F105" s="81" t="str">
        <f>"'"&amp;IF(No.5＿契約者【データ】!X101="","","出席")&amp;"'"</f>
        <v>'出席'</v>
      </c>
      <c r="G105" s="75" t="str">
        <f>"'"&amp;IF(No.5＿契約者【データ】!X101="","",TEXT(No.5＿契約者【データ】!X101,"yyyy/mm/dd"))&amp;"'"</f>
        <v>'2024/04/15'</v>
      </c>
      <c r="H105" s="75" t="str">
        <f>"'"&amp;IF(No.5＿契約者【データ】!Y101="","",TEXT(No.5＿契約者【データ】!Y101,"hh:mm"))&amp;"'"</f>
        <v>'10:00'</v>
      </c>
      <c r="I105" s="82" t="s">
        <v>494</v>
      </c>
      <c r="J105" s="82" t="s">
        <v>494</v>
      </c>
      <c r="K105" s="82" t="s">
        <v>494</v>
      </c>
      <c r="L105" s="82" t="s">
        <v>494</v>
      </c>
      <c r="M105" s="82" t="s">
        <v>494</v>
      </c>
      <c r="N105" s="82" t="s">
        <v>494</v>
      </c>
      <c r="O105" s="82" t="s">
        <v>494</v>
      </c>
      <c r="P105" s="82" t="s">
        <v>494</v>
      </c>
      <c r="Q105" s="75" t="s">
        <v>497</v>
      </c>
      <c r="R105" s="75" t="s">
        <v>497</v>
      </c>
      <c r="S105" s="42" t="s">
        <v>448</v>
      </c>
      <c r="T105" s="75" t="s">
        <v>497</v>
      </c>
      <c r="U105" s="74" t="s">
        <v>497</v>
      </c>
      <c r="V105" s="49" t="str">
        <f t="shared" si="4"/>
        <v>'COMMON'</v>
      </c>
      <c r="W105" s="69" t="s">
        <v>449</v>
      </c>
      <c r="X105" s="49" t="str">
        <f t="shared" si="5"/>
        <v>'COMMON'</v>
      </c>
      <c r="Y105" s="49" t="str">
        <f t="shared" si="5"/>
        <v>'COMMON'</v>
      </c>
      <c r="Z105" s="69" t="s">
        <v>449</v>
      </c>
      <c r="AA105" s="49" t="str">
        <f t="shared" si="6"/>
        <v>'COMMON'</v>
      </c>
      <c r="AB105" s="67"/>
      <c r="AD105"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('80001','2','1308','出席','2024/04/15','10:00','','','','','','','','','0','0',NULL,'0','0','COMMON',CURRENT_TIMESTAMP,'COMMON','COMMON',CURRENT_TIMESTAMP,'COMMON');</v>
      </c>
      <c r="AE105" s="67"/>
      <c r="AF105" s="67"/>
      <c r="AG105" s="67"/>
    </row>
    <row r="106" spans="1:33" ht="18" customHeight="1">
      <c r="A106" s="67"/>
      <c r="B106" s="69" t="s">
        <v>644</v>
      </c>
      <c r="C106" s="73" t="str">
        <f>"'"&amp;プロジェクトデータ!$C$4&amp;"'"</f>
        <v>'80001'</v>
      </c>
      <c r="D106" s="80" t="s">
        <v>499</v>
      </c>
      <c r="E106" s="42" t="str">
        <f>"'"&amp;No.5＿契約者【データ】!E102&amp;"'"</f>
        <v>'1401'</v>
      </c>
      <c r="F106" s="81" t="str">
        <f>"'"&amp;IF(No.5＿契約者【データ】!X102="","","出席")&amp;"'"</f>
        <v>'出席'</v>
      </c>
      <c r="G106" s="75" t="str">
        <f>"'"&amp;IF(No.5＿契約者【データ】!X102="","",TEXT(No.5＿契約者【データ】!X102,"yyyy/mm/dd"))&amp;"'"</f>
        <v>'2024/04/15'</v>
      </c>
      <c r="H106" s="75" t="str">
        <f>"'"&amp;IF(No.5＿契約者【データ】!Y102="","",TEXT(No.5＿契約者【データ】!Y102,"hh:mm"))&amp;"'"</f>
        <v>'13:00'</v>
      </c>
      <c r="I106" s="82" t="s">
        <v>494</v>
      </c>
      <c r="J106" s="82" t="s">
        <v>494</v>
      </c>
      <c r="K106" s="82" t="s">
        <v>494</v>
      </c>
      <c r="L106" s="82" t="s">
        <v>494</v>
      </c>
      <c r="M106" s="82" t="s">
        <v>494</v>
      </c>
      <c r="N106" s="82" t="s">
        <v>494</v>
      </c>
      <c r="O106" s="82" t="s">
        <v>494</v>
      </c>
      <c r="P106" s="82" t="s">
        <v>494</v>
      </c>
      <c r="Q106" s="75" t="s">
        <v>497</v>
      </c>
      <c r="R106" s="75" t="s">
        <v>497</v>
      </c>
      <c r="S106" s="42" t="s">
        <v>448</v>
      </c>
      <c r="T106" s="75" t="s">
        <v>497</v>
      </c>
      <c r="U106" s="74" t="s">
        <v>497</v>
      </c>
      <c r="V106" s="49" t="str">
        <f t="shared" si="4"/>
        <v>'COMMON'</v>
      </c>
      <c r="W106" s="69" t="s">
        <v>449</v>
      </c>
      <c r="X106" s="49" t="str">
        <f t="shared" si="5"/>
        <v>'COMMON'</v>
      </c>
      <c r="Y106" s="49" t="str">
        <f t="shared" si="5"/>
        <v>'COMMON'</v>
      </c>
      <c r="Z106" s="69" t="s">
        <v>449</v>
      </c>
      <c r="AA106" s="49" t="str">
        <f t="shared" si="6"/>
        <v>'COMMON'</v>
      </c>
      <c r="AB106" s="67"/>
      <c r="AD106"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('80001','2','1401','出席','2024/04/15','13:00','','','','','','','','','0','0',NULL,'0','0','COMMON',CURRENT_TIMESTAMP,'COMMON','COMMON',CURRENT_TIMESTAMP,'COMMON');</v>
      </c>
      <c r="AE106" s="67"/>
      <c r="AF106" s="67"/>
      <c r="AG106" s="67"/>
    </row>
    <row r="107" spans="1:33" ht="18" customHeight="1">
      <c r="A107" s="67"/>
      <c r="B107" s="69" t="s">
        <v>645</v>
      </c>
      <c r="C107" s="73" t="str">
        <f>"'"&amp;プロジェクトデータ!$C$4&amp;"'"</f>
        <v>'80001'</v>
      </c>
      <c r="D107" s="80" t="s">
        <v>499</v>
      </c>
      <c r="E107" s="42" t="str">
        <f>"'"&amp;No.5＿契約者【データ】!E103&amp;"'"</f>
        <v>'1402'</v>
      </c>
      <c r="F107" s="81" t="str">
        <f>"'"&amp;IF(No.5＿契約者【データ】!X103="","","出席")&amp;"'"</f>
        <v>'出席'</v>
      </c>
      <c r="G107" s="75" t="str">
        <f>"'"&amp;IF(No.5＿契約者【データ】!X103="","",TEXT(No.5＿契約者【データ】!X103,"yyyy/mm/dd"))&amp;"'"</f>
        <v>'2024/04/19'</v>
      </c>
      <c r="H107" s="75" t="str">
        <f>"'"&amp;IF(No.5＿契約者【データ】!Y103="","",TEXT(No.5＿契約者【データ】!Y103,"hh:mm"))&amp;"'"</f>
        <v>'10:00'</v>
      </c>
      <c r="I107" s="82" t="s">
        <v>494</v>
      </c>
      <c r="J107" s="82" t="s">
        <v>494</v>
      </c>
      <c r="K107" s="82" t="s">
        <v>494</v>
      </c>
      <c r="L107" s="82" t="s">
        <v>494</v>
      </c>
      <c r="M107" s="82" t="s">
        <v>494</v>
      </c>
      <c r="N107" s="82" t="s">
        <v>494</v>
      </c>
      <c r="O107" s="82" t="s">
        <v>494</v>
      </c>
      <c r="P107" s="82" t="s">
        <v>494</v>
      </c>
      <c r="Q107" s="75" t="s">
        <v>497</v>
      </c>
      <c r="R107" s="75" t="s">
        <v>497</v>
      </c>
      <c r="S107" s="42" t="s">
        <v>448</v>
      </c>
      <c r="T107" s="75" t="s">
        <v>497</v>
      </c>
      <c r="U107" s="74" t="s">
        <v>497</v>
      </c>
      <c r="V107" s="49" t="str">
        <f t="shared" si="4"/>
        <v>'COMMON'</v>
      </c>
      <c r="W107" s="69" t="s">
        <v>449</v>
      </c>
      <c r="X107" s="49" t="str">
        <f t="shared" si="5"/>
        <v>'COMMON'</v>
      </c>
      <c r="Y107" s="49" t="str">
        <f t="shared" si="5"/>
        <v>'COMMON'</v>
      </c>
      <c r="Z107" s="69" t="s">
        <v>449</v>
      </c>
      <c r="AA107" s="49" t="str">
        <f t="shared" si="6"/>
        <v>'COMMON'</v>
      </c>
      <c r="AB107" s="67"/>
      <c r="AD107"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('80001','2','1402','出席','2024/04/19','10:00','','','','','','','','','0','0',NULL,'0','0','COMMON',CURRENT_TIMESTAMP,'COMMON','COMMON',CURRENT_TIMESTAMP,'COMMON');</v>
      </c>
      <c r="AE107" s="67"/>
      <c r="AF107" s="67"/>
      <c r="AG107" s="67"/>
    </row>
    <row r="108" spans="1:33" ht="18" customHeight="1">
      <c r="A108" s="67"/>
      <c r="B108" s="69" t="s">
        <v>646</v>
      </c>
      <c r="C108" s="73" t="str">
        <f>"'"&amp;プロジェクトデータ!$C$4&amp;"'"</f>
        <v>'80001'</v>
      </c>
      <c r="D108" s="80" t="s">
        <v>499</v>
      </c>
      <c r="E108" s="42" t="str">
        <f>"'"&amp;No.5＿契約者【データ】!E104&amp;"'"</f>
        <v>'1403'</v>
      </c>
      <c r="F108" s="81" t="str">
        <f>"'"&amp;IF(No.5＿契約者【データ】!X104="","","出席")&amp;"'"</f>
        <v>'出席'</v>
      </c>
      <c r="G108" s="75" t="str">
        <f>"'"&amp;IF(No.5＿契約者【データ】!X104="","",TEXT(No.5＿契約者【データ】!X104,"yyyy/mm/dd"))&amp;"'"</f>
        <v>'2024/04/17'</v>
      </c>
      <c r="H108" s="75" t="str">
        <f>"'"&amp;IF(No.5＿契約者【データ】!Y104="","",TEXT(No.5＿契約者【データ】!Y104,"hh:mm"))&amp;"'"</f>
        <v>'13:00'</v>
      </c>
      <c r="I108" s="82" t="s">
        <v>494</v>
      </c>
      <c r="J108" s="82" t="s">
        <v>494</v>
      </c>
      <c r="K108" s="82" t="s">
        <v>494</v>
      </c>
      <c r="L108" s="82" t="s">
        <v>494</v>
      </c>
      <c r="M108" s="82" t="s">
        <v>494</v>
      </c>
      <c r="N108" s="82" t="s">
        <v>494</v>
      </c>
      <c r="O108" s="82" t="s">
        <v>494</v>
      </c>
      <c r="P108" s="82" t="s">
        <v>494</v>
      </c>
      <c r="Q108" s="75" t="s">
        <v>497</v>
      </c>
      <c r="R108" s="75" t="s">
        <v>497</v>
      </c>
      <c r="S108" s="42" t="s">
        <v>448</v>
      </c>
      <c r="T108" s="75" t="s">
        <v>497</v>
      </c>
      <c r="U108" s="74" t="s">
        <v>497</v>
      </c>
      <c r="V108" s="49" t="str">
        <f t="shared" si="4"/>
        <v>'COMMON'</v>
      </c>
      <c r="W108" s="69" t="s">
        <v>449</v>
      </c>
      <c r="X108" s="49" t="str">
        <f t="shared" si="5"/>
        <v>'COMMON'</v>
      </c>
      <c r="Y108" s="49" t="str">
        <f t="shared" si="5"/>
        <v>'COMMON'</v>
      </c>
      <c r="Z108" s="69" t="s">
        <v>449</v>
      </c>
      <c r="AA108" s="49" t="str">
        <f t="shared" si="6"/>
        <v>'COMMON'</v>
      </c>
      <c r="AB108" s="67"/>
      <c r="AD108"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('80001','2','1403','出席','2024/04/17','13:00','','','','','','','','','0','0',NULL,'0','0','COMMON',CURRENT_TIMESTAMP,'COMMON','COMMON',CURRENT_TIMESTAMP,'COMMON');</v>
      </c>
      <c r="AE108" s="67"/>
      <c r="AF108" s="67"/>
      <c r="AG108" s="67"/>
    </row>
    <row r="109" spans="1:33" ht="18" customHeight="1">
      <c r="A109" s="67"/>
      <c r="B109" s="69" t="s">
        <v>647</v>
      </c>
      <c r="C109" s="73" t="str">
        <f>"'"&amp;プロジェクトデータ!$C$4&amp;"'"</f>
        <v>'80001'</v>
      </c>
      <c r="D109" s="80" t="s">
        <v>499</v>
      </c>
      <c r="E109" s="42" t="str">
        <f>"'"&amp;No.5＿契約者【データ】!E105&amp;"'"</f>
        <v>'1404'</v>
      </c>
      <c r="F109" s="81" t="str">
        <f>"'"&amp;IF(No.5＿契約者【データ】!X105="","","出席")&amp;"'"</f>
        <v>'出席'</v>
      </c>
      <c r="G109" s="75" t="str">
        <f>"'"&amp;IF(No.5＿契約者【データ】!X105="","",TEXT(No.5＿契約者【データ】!X105,"yyyy/mm/dd"))&amp;"'"</f>
        <v>'2024/04/18'</v>
      </c>
      <c r="H109" s="75" t="str">
        <f>"'"&amp;IF(No.5＿契約者【データ】!Y105="","",TEXT(No.5＿契約者【データ】!Y105,"hh:mm"))&amp;"'"</f>
        <v>'13:00'</v>
      </c>
      <c r="I109" s="82" t="s">
        <v>494</v>
      </c>
      <c r="J109" s="82" t="s">
        <v>494</v>
      </c>
      <c r="K109" s="82" t="s">
        <v>494</v>
      </c>
      <c r="L109" s="82" t="s">
        <v>494</v>
      </c>
      <c r="M109" s="82" t="s">
        <v>494</v>
      </c>
      <c r="N109" s="82" t="s">
        <v>494</v>
      </c>
      <c r="O109" s="82" t="s">
        <v>494</v>
      </c>
      <c r="P109" s="82" t="s">
        <v>494</v>
      </c>
      <c r="Q109" s="75" t="s">
        <v>497</v>
      </c>
      <c r="R109" s="75" t="s">
        <v>497</v>
      </c>
      <c r="S109" s="42" t="s">
        <v>448</v>
      </c>
      <c r="T109" s="75" t="s">
        <v>497</v>
      </c>
      <c r="U109" s="74" t="s">
        <v>497</v>
      </c>
      <c r="V109" s="49" t="str">
        <f t="shared" si="4"/>
        <v>'COMMON'</v>
      </c>
      <c r="W109" s="69" t="s">
        <v>449</v>
      </c>
      <c r="X109" s="49" t="str">
        <f t="shared" si="5"/>
        <v>'COMMON'</v>
      </c>
      <c r="Y109" s="49" t="str">
        <f t="shared" si="5"/>
        <v>'COMMON'</v>
      </c>
      <c r="Z109" s="69" t="s">
        <v>449</v>
      </c>
      <c r="AA109" s="49" t="str">
        <f t="shared" si="6"/>
        <v>'COMMON'</v>
      </c>
      <c r="AB109" s="67"/>
      <c r="AD109"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('80001','2','1404','出席','2024/04/18','13:00','','','','','','','','','0','0',NULL,'0','0','COMMON',CURRENT_TIMESTAMP,'COMMON','COMMON',CURRENT_TIMESTAMP,'COMMON');</v>
      </c>
      <c r="AE109" s="67"/>
      <c r="AF109" s="67"/>
      <c r="AG109" s="67"/>
    </row>
    <row r="110" spans="1:33" ht="18" customHeight="1">
      <c r="A110" s="67"/>
      <c r="B110" s="69" t="s">
        <v>648</v>
      </c>
      <c r="C110" s="73" t="str">
        <f>"'"&amp;プロジェクトデータ!$C$4&amp;"'"</f>
        <v>'80001'</v>
      </c>
      <c r="D110" s="80" t="s">
        <v>499</v>
      </c>
      <c r="E110" s="42" t="str">
        <f>"'"&amp;No.5＿契約者【データ】!E106&amp;"'"</f>
        <v>'1405'</v>
      </c>
      <c r="F110" s="81" t="str">
        <f>"'"&amp;IF(No.5＿契約者【データ】!X106="","","出席")&amp;"'"</f>
        <v>'出席'</v>
      </c>
      <c r="G110" s="75" t="str">
        <f>"'"&amp;IF(No.5＿契約者【データ】!X106="","",TEXT(No.5＿契約者【データ】!X106,"yyyy/mm/dd"))&amp;"'"</f>
        <v>'2024/04/19'</v>
      </c>
      <c r="H110" s="75" t="str">
        <f>"'"&amp;IF(No.5＿契約者【データ】!Y106="","",TEXT(No.5＿契約者【データ】!Y106,"hh:mm"))&amp;"'"</f>
        <v>'13:00'</v>
      </c>
      <c r="I110" s="82" t="s">
        <v>494</v>
      </c>
      <c r="J110" s="82" t="s">
        <v>494</v>
      </c>
      <c r="K110" s="82" t="s">
        <v>494</v>
      </c>
      <c r="L110" s="82" t="s">
        <v>494</v>
      </c>
      <c r="M110" s="82" t="s">
        <v>494</v>
      </c>
      <c r="N110" s="82" t="s">
        <v>494</v>
      </c>
      <c r="O110" s="82" t="s">
        <v>494</v>
      </c>
      <c r="P110" s="82" t="s">
        <v>494</v>
      </c>
      <c r="Q110" s="75" t="s">
        <v>497</v>
      </c>
      <c r="R110" s="75" t="s">
        <v>497</v>
      </c>
      <c r="S110" s="42" t="s">
        <v>448</v>
      </c>
      <c r="T110" s="75" t="s">
        <v>497</v>
      </c>
      <c r="U110" s="74" t="s">
        <v>497</v>
      </c>
      <c r="V110" s="49" t="str">
        <f t="shared" si="4"/>
        <v>'COMMON'</v>
      </c>
      <c r="W110" s="69" t="s">
        <v>449</v>
      </c>
      <c r="X110" s="49" t="str">
        <f t="shared" si="5"/>
        <v>'COMMON'</v>
      </c>
      <c r="Y110" s="49" t="str">
        <f t="shared" si="5"/>
        <v>'COMMON'</v>
      </c>
      <c r="Z110" s="69" t="s">
        <v>449</v>
      </c>
      <c r="AA110" s="49" t="str">
        <f t="shared" si="6"/>
        <v>'COMMON'</v>
      </c>
      <c r="AB110" s="67"/>
      <c r="AD110"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('80001','2','1405','出席','2024/04/19','13:00','','','','','','','','','0','0',NULL,'0','0','COMMON',CURRENT_TIMESTAMP,'COMMON','COMMON',CURRENT_TIMESTAMP,'COMMON');</v>
      </c>
      <c r="AE110" s="67"/>
      <c r="AF110" s="67"/>
      <c r="AG110" s="67"/>
    </row>
    <row r="111" spans="1:33" ht="18" customHeight="1">
      <c r="A111" s="67"/>
      <c r="B111" s="69" t="s">
        <v>649</v>
      </c>
      <c r="C111" s="73" t="str">
        <f>"'"&amp;プロジェクトデータ!$C$4&amp;"'"</f>
        <v>'80001'</v>
      </c>
      <c r="D111" s="80" t="s">
        <v>499</v>
      </c>
      <c r="E111" s="42" t="str">
        <f>"'"&amp;No.5＿契約者【データ】!E107&amp;"'"</f>
        <v>'1406'</v>
      </c>
      <c r="F111" s="81" t="str">
        <f>"'"&amp;IF(No.5＿契約者【データ】!X107="","","出席")&amp;"'"</f>
        <v>'出席'</v>
      </c>
      <c r="G111" s="75" t="str">
        <f>"'"&amp;IF(No.5＿契約者【データ】!X107="","",TEXT(No.5＿契約者【データ】!X107,"yyyy/mm/dd"))&amp;"'"</f>
        <v>'2024/04/16'</v>
      </c>
      <c r="H111" s="75" t="str">
        <f>"'"&amp;IF(No.5＿契約者【データ】!Y107="","",TEXT(No.5＿契約者【データ】!Y107,"hh:mm"))&amp;"'"</f>
        <v>'10:00'</v>
      </c>
      <c r="I111" s="82" t="s">
        <v>494</v>
      </c>
      <c r="J111" s="82" t="s">
        <v>494</v>
      </c>
      <c r="K111" s="82" t="s">
        <v>494</v>
      </c>
      <c r="L111" s="82" t="s">
        <v>494</v>
      </c>
      <c r="M111" s="82" t="s">
        <v>494</v>
      </c>
      <c r="N111" s="82" t="s">
        <v>494</v>
      </c>
      <c r="O111" s="82" t="s">
        <v>494</v>
      </c>
      <c r="P111" s="82" t="s">
        <v>494</v>
      </c>
      <c r="Q111" s="75" t="s">
        <v>497</v>
      </c>
      <c r="R111" s="75" t="s">
        <v>497</v>
      </c>
      <c r="S111" s="42" t="s">
        <v>448</v>
      </c>
      <c r="T111" s="75" t="s">
        <v>497</v>
      </c>
      <c r="U111" s="74" t="s">
        <v>497</v>
      </c>
      <c r="V111" s="49" t="str">
        <f t="shared" si="4"/>
        <v>'COMMON'</v>
      </c>
      <c r="W111" s="69" t="s">
        <v>449</v>
      </c>
      <c r="X111" s="49" t="str">
        <f t="shared" si="5"/>
        <v>'COMMON'</v>
      </c>
      <c r="Y111" s="49" t="str">
        <f t="shared" si="5"/>
        <v>'COMMON'</v>
      </c>
      <c r="Z111" s="69" t="s">
        <v>449</v>
      </c>
      <c r="AA111" s="49" t="str">
        <f t="shared" si="6"/>
        <v>'COMMON'</v>
      </c>
      <c r="AB111" s="67"/>
      <c r="AD111"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('80001','2','1406','出席','2024/04/16','10:00','','','','','','','','','0','0',NULL,'0','0','COMMON',CURRENT_TIMESTAMP,'COMMON','COMMON',CURRENT_TIMESTAMP,'COMMON');</v>
      </c>
      <c r="AE111" s="67"/>
      <c r="AF111" s="67"/>
      <c r="AG111" s="67"/>
    </row>
    <row r="112" spans="1:33" ht="18" customHeight="1">
      <c r="A112" s="67"/>
      <c r="B112" s="69" t="s">
        <v>650</v>
      </c>
      <c r="C112" s="73" t="str">
        <f>"'"&amp;プロジェクトデータ!$C$4&amp;"'"</f>
        <v>'80001'</v>
      </c>
      <c r="D112" s="80" t="s">
        <v>499</v>
      </c>
      <c r="E112" s="42" t="str">
        <f>"'"&amp;No.5＿契約者【データ】!E108&amp;"'"</f>
        <v>'1407'</v>
      </c>
      <c r="F112" s="81" t="str">
        <f>"'"&amp;IF(No.5＿契約者【データ】!X108="","","出席")&amp;"'"</f>
        <v>'出席'</v>
      </c>
      <c r="G112" s="75" t="str">
        <f>"'"&amp;IF(No.5＿契約者【データ】!X108="","",TEXT(No.5＿契約者【データ】!X108,"yyyy/mm/dd"))&amp;"'"</f>
        <v>'2024/04/17'</v>
      </c>
      <c r="H112" s="75" t="str">
        <f>"'"&amp;IF(No.5＿契約者【データ】!Y108="","",TEXT(No.5＿契約者【データ】!Y108,"hh:mm"))&amp;"'"</f>
        <v>'10:00'</v>
      </c>
      <c r="I112" s="82" t="s">
        <v>494</v>
      </c>
      <c r="J112" s="82" t="s">
        <v>494</v>
      </c>
      <c r="K112" s="82" t="s">
        <v>494</v>
      </c>
      <c r="L112" s="82" t="s">
        <v>494</v>
      </c>
      <c r="M112" s="82" t="s">
        <v>494</v>
      </c>
      <c r="N112" s="82" t="s">
        <v>494</v>
      </c>
      <c r="O112" s="82" t="s">
        <v>494</v>
      </c>
      <c r="P112" s="82" t="s">
        <v>494</v>
      </c>
      <c r="Q112" s="75" t="s">
        <v>497</v>
      </c>
      <c r="R112" s="75" t="s">
        <v>497</v>
      </c>
      <c r="S112" s="42" t="s">
        <v>448</v>
      </c>
      <c r="T112" s="75" t="s">
        <v>497</v>
      </c>
      <c r="U112" s="74" t="s">
        <v>497</v>
      </c>
      <c r="V112" s="49" t="str">
        <f t="shared" si="4"/>
        <v>'COMMON'</v>
      </c>
      <c r="W112" s="69" t="s">
        <v>449</v>
      </c>
      <c r="X112" s="49" t="str">
        <f t="shared" si="5"/>
        <v>'COMMON'</v>
      </c>
      <c r="Y112" s="49" t="str">
        <f t="shared" si="5"/>
        <v>'COMMON'</v>
      </c>
      <c r="Z112" s="69" t="s">
        <v>449</v>
      </c>
      <c r="AA112" s="49" t="str">
        <f t="shared" si="6"/>
        <v>'COMMON'</v>
      </c>
      <c r="AB112" s="67"/>
      <c r="AD112"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('80001','2','1407','出席','2024/04/17','10:00','','','','','','','','','0','0',NULL,'0','0','COMMON',CURRENT_TIMESTAMP,'COMMON','COMMON',CURRENT_TIMESTAMP,'COMMON');</v>
      </c>
      <c r="AE112" s="67"/>
      <c r="AF112" s="67"/>
      <c r="AG112" s="67"/>
    </row>
    <row r="113" spans="1:33" ht="18" customHeight="1">
      <c r="A113" s="67"/>
      <c r="B113" s="69" t="s">
        <v>651</v>
      </c>
      <c r="C113" s="73" t="str">
        <f>"'"&amp;プロジェクトデータ!$C$4&amp;"'"</f>
        <v>'80001'</v>
      </c>
      <c r="D113" s="80" t="s">
        <v>499</v>
      </c>
      <c r="E113" s="42" t="str">
        <f>"'"&amp;No.5＿契約者【データ】!E109&amp;"'"</f>
        <v>'1408'</v>
      </c>
      <c r="F113" s="81" t="str">
        <f>"'"&amp;IF(No.5＿契約者【データ】!X109="","","出席")&amp;"'"</f>
        <v>'出席'</v>
      </c>
      <c r="G113" s="75" t="str">
        <f>"'"&amp;IF(No.5＿契約者【データ】!X109="","",TEXT(No.5＿契約者【データ】!X109,"yyyy/mm/dd"))&amp;"'"</f>
        <v>'2024/04/18'</v>
      </c>
      <c r="H113" s="75" t="str">
        <f>"'"&amp;IF(No.5＿契約者【データ】!Y109="","",TEXT(No.5＿契約者【データ】!Y109,"hh:mm"))&amp;"'"</f>
        <v>'10:00'</v>
      </c>
      <c r="I113" s="82" t="s">
        <v>494</v>
      </c>
      <c r="J113" s="82" t="s">
        <v>494</v>
      </c>
      <c r="K113" s="82" t="s">
        <v>494</v>
      </c>
      <c r="L113" s="82" t="s">
        <v>494</v>
      </c>
      <c r="M113" s="82" t="s">
        <v>494</v>
      </c>
      <c r="N113" s="82" t="s">
        <v>494</v>
      </c>
      <c r="O113" s="82" t="s">
        <v>494</v>
      </c>
      <c r="P113" s="82" t="s">
        <v>494</v>
      </c>
      <c r="Q113" s="75" t="s">
        <v>497</v>
      </c>
      <c r="R113" s="75" t="s">
        <v>497</v>
      </c>
      <c r="S113" s="42" t="s">
        <v>448</v>
      </c>
      <c r="T113" s="75" t="s">
        <v>497</v>
      </c>
      <c r="U113" s="74" t="s">
        <v>497</v>
      </c>
      <c r="V113" s="49" t="str">
        <f t="shared" si="4"/>
        <v>'COMMON'</v>
      </c>
      <c r="W113" s="69" t="s">
        <v>449</v>
      </c>
      <c r="X113" s="49" t="str">
        <f t="shared" si="5"/>
        <v>'COMMON'</v>
      </c>
      <c r="Y113" s="49" t="str">
        <f t="shared" si="5"/>
        <v>'COMMON'</v>
      </c>
      <c r="Z113" s="69" t="s">
        <v>449</v>
      </c>
      <c r="AA113" s="49" t="str">
        <f t="shared" si="6"/>
        <v>'COMMON'</v>
      </c>
      <c r="AB113" s="67"/>
      <c r="AD113"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('80001','2','1408','出席','2024/04/18','10:00','','','','','','','','','0','0',NULL,'0','0','COMMON',CURRENT_TIMESTAMP,'COMMON','COMMON',CURRENT_TIMESTAMP,'COMMON');</v>
      </c>
      <c r="AE113" s="67"/>
      <c r="AF113" s="67"/>
      <c r="AG113" s="67"/>
    </row>
    <row r="114" spans="1:33" ht="18" customHeight="1">
      <c r="A114" s="67"/>
      <c r="B114" s="69" t="s">
        <v>652</v>
      </c>
      <c r="C114" s="73" t="str">
        <f>"'"&amp;プロジェクトデータ!$C$4&amp;"'"</f>
        <v>'80001'</v>
      </c>
      <c r="D114" s="80" t="s">
        <v>499</v>
      </c>
      <c r="E114" s="42" t="str">
        <f>"'"&amp;No.5＿契約者【データ】!E110&amp;"'"</f>
        <v>''</v>
      </c>
      <c r="F114" s="81" t="str">
        <f>"'"&amp;IF(No.5＿契約者【データ】!X110="","","出席")&amp;"'"</f>
        <v>'出席'</v>
      </c>
      <c r="G114" s="75" t="str">
        <f>"'"&amp;IF(No.5＿契約者【データ】!X110="","",TEXT(No.5＿契約者【データ】!X110,"yyyy/mm/dd"))&amp;"'"</f>
        <v>'*'</v>
      </c>
      <c r="H114" s="75" t="str">
        <f>"'"&amp;IF(No.5＿契約者【データ】!Y110="","",TEXT(No.5＿契約者【データ】!Y110,"hh:mm"))&amp;"'"</f>
        <v>'*'</v>
      </c>
      <c r="I114" s="82" t="s">
        <v>494</v>
      </c>
      <c r="J114" s="82" t="s">
        <v>494</v>
      </c>
      <c r="K114" s="82" t="s">
        <v>494</v>
      </c>
      <c r="L114" s="82" t="s">
        <v>494</v>
      </c>
      <c r="M114" s="82" t="s">
        <v>494</v>
      </c>
      <c r="N114" s="82" t="s">
        <v>494</v>
      </c>
      <c r="O114" s="82" t="s">
        <v>494</v>
      </c>
      <c r="P114" s="82" t="s">
        <v>494</v>
      </c>
      <c r="Q114" s="75" t="s">
        <v>497</v>
      </c>
      <c r="R114" s="75" t="s">
        <v>497</v>
      </c>
      <c r="S114" s="42" t="s">
        <v>448</v>
      </c>
      <c r="T114" s="75" t="s">
        <v>497</v>
      </c>
      <c r="U114" s="74" t="s">
        <v>497</v>
      </c>
      <c r="V114" s="49" t="str">
        <f t="shared" si="4"/>
        <v>'COMMON'</v>
      </c>
      <c r="W114" s="69" t="s">
        <v>449</v>
      </c>
      <c r="X114" s="49" t="str">
        <f t="shared" si="5"/>
        <v>'COMMON'</v>
      </c>
      <c r="Y114" s="49" t="str">
        <f t="shared" si="5"/>
        <v>'COMMON'</v>
      </c>
      <c r="Z114" s="69" t="s">
        <v>449</v>
      </c>
      <c r="AA114" s="49" t="str">
        <f t="shared" si="6"/>
        <v>'COMMON'</v>
      </c>
      <c r="AB114" s="67"/>
      <c r="AD114" s="70" t="str">
        <f t="shared" si="7"/>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('80001','2','','出席','*','*','','','','','','','','','0','0',NULL,'0','0','COMMON',CURRENT_TIMESTAMP,'COMMON','COMMON',CURRENT_TIMESTAMP,'COMMON');</v>
      </c>
      <c r="AE114" s="67"/>
      <c r="AF114" s="67"/>
      <c r="AG114" s="67"/>
    </row>
    <row r="115" spans="1:33" ht="18" customHeight="1">
      <c r="A115" s="67"/>
      <c r="B115" s="69" t="s">
        <v>653</v>
      </c>
      <c r="C115" s="73" t="str">
        <f>"'"&amp;プロジェクトデータ!$C$4&amp;"'"</f>
        <v>'80001'</v>
      </c>
      <c r="D115" s="80" t="s">
        <v>499</v>
      </c>
      <c r="E115" s="42" t="str">
        <f>"'"&amp;No.5＿契約者【データ】!E111&amp;"'"</f>
        <v>''</v>
      </c>
      <c r="F115" s="81" t="str">
        <f>"'"&amp;IF(No.5＿契約者【データ】!X111="","","出席")&amp;"'"</f>
        <v>''</v>
      </c>
      <c r="G115" s="75" t="str">
        <f>"'"&amp;IF(No.5＿契約者【データ】!X111="","",TEXT(No.5＿契約者【データ】!X111,"yyyy/mm/dd"))&amp;"'"</f>
        <v>''</v>
      </c>
      <c r="H115" s="75" t="str">
        <f>"'"&amp;IF(No.5＿契約者【データ】!Y111="","",TEXT(No.5＿契約者【データ】!Y111,"hh:mm"))&amp;"'"</f>
        <v>''</v>
      </c>
      <c r="I115" s="82" t="s">
        <v>494</v>
      </c>
      <c r="J115" s="82" t="s">
        <v>494</v>
      </c>
      <c r="K115" s="82" t="s">
        <v>494</v>
      </c>
      <c r="L115" s="82" t="s">
        <v>494</v>
      </c>
      <c r="M115" s="82" t="s">
        <v>494</v>
      </c>
      <c r="N115" s="82" t="s">
        <v>494</v>
      </c>
      <c r="O115" s="82" t="s">
        <v>494</v>
      </c>
      <c r="P115" s="82" t="s">
        <v>494</v>
      </c>
      <c r="Q115" s="75" t="s">
        <v>497</v>
      </c>
      <c r="R115" s="75" t="s">
        <v>497</v>
      </c>
      <c r="S115" s="42" t="s">
        <v>448</v>
      </c>
      <c r="T115" s="75" t="s">
        <v>497</v>
      </c>
      <c r="U115" s="74" t="s">
        <v>497</v>
      </c>
      <c r="V115" s="49" t="str">
        <f t="shared" si="4"/>
        <v>'COMMON'</v>
      </c>
      <c r="W115" s="69" t="s">
        <v>449</v>
      </c>
      <c r="X115" s="49" t="str">
        <f t="shared" si="5"/>
        <v>'COMMON'</v>
      </c>
      <c r="Y115" s="49" t="str">
        <f t="shared" si="5"/>
        <v>'COMMON'</v>
      </c>
      <c r="Z115" s="69" t="s">
        <v>449</v>
      </c>
      <c r="AA115" s="49" t="str">
        <f t="shared" si="6"/>
        <v>'COMMON'</v>
      </c>
      <c r="AB115" s="67"/>
      <c r="AD115" s="70" t="str">
        <f t="shared" si="7"/>
        <v/>
      </c>
      <c r="AE115" s="67"/>
      <c r="AF115" s="67"/>
      <c r="AG115" s="67"/>
    </row>
    <row r="116" spans="1:33" ht="18" customHeight="1">
      <c r="A116" s="67"/>
      <c r="B116" s="69" t="s">
        <v>654</v>
      </c>
      <c r="C116" s="73" t="str">
        <f>"'"&amp;プロジェクトデータ!$C$4&amp;"'"</f>
        <v>'80001'</v>
      </c>
      <c r="D116" s="80" t="s">
        <v>499</v>
      </c>
      <c r="E116" s="42" t="str">
        <f>"'"&amp;No.5＿契約者【データ】!E112&amp;"'"</f>
        <v>''</v>
      </c>
      <c r="F116" s="81" t="str">
        <f>"'"&amp;IF(No.5＿契約者【データ】!X112="","","出席")&amp;"'"</f>
        <v>''</v>
      </c>
      <c r="G116" s="75" t="str">
        <f>"'"&amp;IF(No.5＿契約者【データ】!X112="","",TEXT(No.5＿契約者【データ】!X112,"yyyy/mm/dd"))&amp;"'"</f>
        <v>''</v>
      </c>
      <c r="H116" s="75" t="str">
        <f>"'"&amp;IF(No.5＿契約者【データ】!Y112="","",TEXT(No.5＿契約者【データ】!Y112,"hh:mm"))&amp;"'"</f>
        <v>''</v>
      </c>
      <c r="I116" s="82" t="s">
        <v>494</v>
      </c>
      <c r="J116" s="82" t="s">
        <v>494</v>
      </c>
      <c r="K116" s="82" t="s">
        <v>494</v>
      </c>
      <c r="L116" s="82" t="s">
        <v>494</v>
      </c>
      <c r="M116" s="82" t="s">
        <v>494</v>
      </c>
      <c r="N116" s="82" t="s">
        <v>494</v>
      </c>
      <c r="O116" s="82" t="s">
        <v>494</v>
      </c>
      <c r="P116" s="82" t="s">
        <v>494</v>
      </c>
      <c r="Q116" s="75" t="s">
        <v>497</v>
      </c>
      <c r="R116" s="75" t="s">
        <v>497</v>
      </c>
      <c r="S116" s="42" t="s">
        <v>448</v>
      </c>
      <c r="T116" s="75" t="s">
        <v>497</v>
      </c>
      <c r="U116" s="74" t="s">
        <v>497</v>
      </c>
      <c r="V116" s="49" t="str">
        <f t="shared" si="4"/>
        <v>'COMMON'</v>
      </c>
      <c r="W116" s="69" t="s">
        <v>449</v>
      </c>
      <c r="X116" s="49" t="str">
        <f t="shared" si="5"/>
        <v>'COMMON'</v>
      </c>
      <c r="Y116" s="49" t="str">
        <f t="shared" si="5"/>
        <v>'COMMON'</v>
      </c>
      <c r="Z116" s="69" t="s">
        <v>449</v>
      </c>
      <c r="AA116" s="49" t="str">
        <f t="shared" si="6"/>
        <v>'COMMON'</v>
      </c>
      <c r="AB116" s="67"/>
      <c r="AD116" s="70" t="str">
        <f t="shared" si="7"/>
        <v/>
      </c>
      <c r="AE116" s="67"/>
      <c r="AF116" s="67"/>
      <c r="AG116" s="67"/>
    </row>
    <row r="117" spans="1:33" ht="18" customHeight="1">
      <c r="A117" s="67"/>
      <c r="B117" s="69" t="s">
        <v>655</v>
      </c>
      <c r="C117" s="73" t="str">
        <f>"'"&amp;プロジェクトデータ!$C$4&amp;"'"</f>
        <v>'80001'</v>
      </c>
      <c r="D117" s="80" t="s">
        <v>499</v>
      </c>
      <c r="E117" s="42" t="str">
        <f>"'"&amp;No.5＿契約者【データ】!E113&amp;"'"</f>
        <v>''</v>
      </c>
      <c r="F117" s="81" t="str">
        <f>"'"&amp;IF(No.5＿契約者【データ】!X113="","","出席")&amp;"'"</f>
        <v>''</v>
      </c>
      <c r="G117" s="75" t="str">
        <f>"'"&amp;IF(No.5＿契約者【データ】!X113="","",TEXT(No.5＿契約者【データ】!X113,"yyyy/mm/dd"))&amp;"'"</f>
        <v>''</v>
      </c>
      <c r="H117" s="75" t="str">
        <f>"'"&amp;IF(No.5＿契約者【データ】!Y113="","",TEXT(No.5＿契約者【データ】!Y113,"hh:mm"))&amp;"'"</f>
        <v>''</v>
      </c>
      <c r="I117" s="82" t="s">
        <v>494</v>
      </c>
      <c r="J117" s="82" t="s">
        <v>494</v>
      </c>
      <c r="K117" s="82" t="s">
        <v>494</v>
      </c>
      <c r="L117" s="82" t="s">
        <v>494</v>
      </c>
      <c r="M117" s="82" t="s">
        <v>494</v>
      </c>
      <c r="N117" s="82" t="s">
        <v>494</v>
      </c>
      <c r="O117" s="82" t="s">
        <v>494</v>
      </c>
      <c r="P117" s="82" t="s">
        <v>494</v>
      </c>
      <c r="Q117" s="75" t="s">
        <v>497</v>
      </c>
      <c r="R117" s="75" t="s">
        <v>497</v>
      </c>
      <c r="S117" s="42" t="s">
        <v>448</v>
      </c>
      <c r="T117" s="75" t="s">
        <v>497</v>
      </c>
      <c r="U117" s="74" t="s">
        <v>497</v>
      </c>
      <c r="V117" s="49" t="str">
        <f t="shared" si="4"/>
        <v>'COMMON'</v>
      </c>
      <c r="W117" s="69" t="s">
        <v>449</v>
      </c>
      <c r="X117" s="49" t="str">
        <f t="shared" si="5"/>
        <v>'COMMON'</v>
      </c>
      <c r="Y117" s="49" t="str">
        <f t="shared" si="5"/>
        <v>'COMMON'</v>
      </c>
      <c r="Z117" s="69" t="s">
        <v>449</v>
      </c>
      <c r="AA117" s="49" t="str">
        <f t="shared" si="6"/>
        <v>'COMMON'</v>
      </c>
      <c r="AB117" s="67"/>
      <c r="AD117" s="70" t="str">
        <f t="shared" si="7"/>
        <v/>
      </c>
      <c r="AE117" s="67"/>
      <c r="AF117" s="67"/>
      <c r="AG117" s="67"/>
    </row>
    <row r="118" spans="1:33" ht="18" customHeight="1">
      <c r="A118" s="67"/>
      <c r="B118" s="69" t="s">
        <v>656</v>
      </c>
      <c r="C118" s="73" t="str">
        <f>"'"&amp;プロジェクトデータ!$C$4&amp;"'"</f>
        <v>'80001'</v>
      </c>
      <c r="D118" s="80" t="s">
        <v>499</v>
      </c>
      <c r="E118" s="42" t="str">
        <f>"'"&amp;No.5＿契約者【データ】!E114&amp;"'"</f>
        <v>''</v>
      </c>
      <c r="F118" s="81" t="str">
        <f>"'"&amp;IF(No.5＿契約者【データ】!X114="","","出席")&amp;"'"</f>
        <v>''</v>
      </c>
      <c r="G118" s="75" t="str">
        <f>"'"&amp;IF(No.5＿契約者【データ】!X114="","",TEXT(No.5＿契約者【データ】!X114,"yyyy/mm/dd"))&amp;"'"</f>
        <v>''</v>
      </c>
      <c r="H118" s="75" t="str">
        <f>"'"&amp;IF(No.5＿契約者【データ】!Y114="","",TEXT(No.5＿契約者【データ】!Y114,"hh:mm"))&amp;"'"</f>
        <v>''</v>
      </c>
      <c r="I118" s="82" t="s">
        <v>494</v>
      </c>
      <c r="J118" s="82" t="s">
        <v>494</v>
      </c>
      <c r="K118" s="82" t="s">
        <v>494</v>
      </c>
      <c r="L118" s="82" t="s">
        <v>494</v>
      </c>
      <c r="M118" s="82" t="s">
        <v>494</v>
      </c>
      <c r="N118" s="82" t="s">
        <v>494</v>
      </c>
      <c r="O118" s="82" t="s">
        <v>494</v>
      </c>
      <c r="P118" s="82" t="s">
        <v>494</v>
      </c>
      <c r="Q118" s="75" t="s">
        <v>497</v>
      </c>
      <c r="R118" s="75" t="s">
        <v>497</v>
      </c>
      <c r="S118" s="42" t="s">
        <v>448</v>
      </c>
      <c r="T118" s="75" t="s">
        <v>497</v>
      </c>
      <c r="U118" s="74" t="s">
        <v>497</v>
      </c>
      <c r="V118" s="49" t="str">
        <f t="shared" si="4"/>
        <v>'COMMON'</v>
      </c>
      <c r="W118" s="69" t="s">
        <v>449</v>
      </c>
      <c r="X118" s="49" t="str">
        <f t="shared" si="5"/>
        <v>'COMMON'</v>
      </c>
      <c r="Y118" s="49" t="str">
        <f t="shared" si="5"/>
        <v>'COMMON'</v>
      </c>
      <c r="Z118" s="69" t="s">
        <v>449</v>
      </c>
      <c r="AA118" s="49" t="str">
        <f t="shared" si="6"/>
        <v>'COMMON'</v>
      </c>
      <c r="AB118" s="67"/>
      <c r="AD118" s="70" t="str">
        <f t="shared" si="7"/>
        <v/>
      </c>
      <c r="AE118" s="67"/>
      <c r="AF118" s="67"/>
      <c r="AG118" s="67"/>
    </row>
    <row r="119" spans="1:33" ht="18" customHeight="1">
      <c r="A119" s="67"/>
      <c r="B119" s="69" t="s">
        <v>657</v>
      </c>
      <c r="C119" s="73" t="str">
        <f>"'"&amp;プロジェクトデータ!$C$4&amp;"'"</f>
        <v>'80001'</v>
      </c>
      <c r="D119" s="80" t="s">
        <v>499</v>
      </c>
      <c r="E119" s="42" t="str">
        <f>"'"&amp;No.5＿契約者【データ】!E115&amp;"'"</f>
        <v>''</v>
      </c>
      <c r="F119" s="81" t="str">
        <f>"'"&amp;IF(No.5＿契約者【データ】!X115="","","出席")&amp;"'"</f>
        <v>''</v>
      </c>
      <c r="G119" s="75" t="str">
        <f>"'"&amp;IF(No.5＿契約者【データ】!X115="","",TEXT(No.5＿契約者【データ】!X115,"yyyy/mm/dd"))&amp;"'"</f>
        <v>''</v>
      </c>
      <c r="H119" s="75" t="str">
        <f>"'"&amp;IF(No.5＿契約者【データ】!Y115="","",TEXT(No.5＿契約者【データ】!Y115,"hh:mm"))&amp;"'"</f>
        <v>''</v>
      </c>
      <c r="I119" s="82" t="s">
        <v>494</v>
      </c>
      <c r="J119" s="82" t="s">
        <v>494</v>
      </c>
      <c r="K119" s="82" t="s">
        <v>494</v>
      </c>
      <c r="L119" s="82" t="s">
        <v>494</v>
      </c>
      <c r="M119" s="82" t="s">
        <v>494</v>
      </c>
      <c r="N119" s="82" t="s">
        <v>494</v>
      </c>
      <c r="O119" s="82" t="s">
        <v>494</v>
      </c>
      <c r="P119" s="82" t="s">
        <v>494</v>
      </c>
      <c r="Q119" s="75" t="s">
        <v>497</v>
      </c>
      <c r="R119" s="75" t="s">
        <v>497</v>
      </c>
      <c r="S119" s="42" t="s">
        <v>448</v>
      </c>
      <c r="T119" s="75" t="s">
        <v>497</v>
      </c>
      <c r="U119" s="74" t="s">
        <v>497</v>
      </c>
      <c r="V119" s="49" t="str">
        <f t="shared" si="4"/>
        <v>'COMMON'</v>
      </c>
      <c r="W119" s="69" t="s">
        <v>449</v>
      </c>
      <c r="X119" s="49" t="str">
        <f t="shared" si="5"/>
        <v>'COMMON'</v>
      </c>
      <c r="Y119" s="49" t="str">
        <f t="shared" si="5"/>
        <v>'COMMON'</v>
      </c>
      <c r="Z119" s="69" t="s">
        <v>449</v>
      </c>
      <c r="AA119" s="49" t="str">
        <f t="shared" si="6"/>
        <v>'COMMON'</v>
      </c>
      <c r="AB119" s="67"/>
      <c r="AD119" s="70" t="str">
        <f t="shared" si="7"/>
        <v/>
      </c>
      <c r="AE119" s="67"/>
      <c r="AF119" s="67"/>
      <c r="AG119" s="67"/>
    </row>
    <row r="120" spans="1:33" ht="18" customHeight="1">
      <c r="A120" s="67"/>
      <c r="B120" s="69" t="s">
        <v>658</v>
      </c>
      <c r="C120" s="73" t="str">
        <f>"'"&amp;プロジェクトデータ!$C$4&amp;"'"</f>
        <v>'80001'</v>
      </c>
      <c r="D120" s="80" t="s">
        <v>499</v>
      </c>
      <c r="E120" s="42" t="str">
        <f>"'"&amp;No.5＿契約者【データ】!E116&amp;"'"</f>
        <v>''</v>
      </c>
      <c r="F120" s="81" t="str">
        <f>"'"&amp;IF(No.5＿契約者【データ】!X116="","","出席")&amp;"'"</f>
        <v>''</v>
      </c>
      <c r="G120" s="75" t="str">
        <f>"'"&amp;IF(No.5＿契約者【データ】!X116="","",TEXT(No.5＿契約者【データ】!X116,"yyyy/mm/dd"))&amp;"'"</f>
        <v>''</v>
      </c>
      <c r="H120" s="75" t="str">
        <f>"'"&amp;IF(No.5＿契約者【データ】!Y116="","",TEXT(No.5＿契約者【データ】!Y116,"hh:mm"))&amp;"'"</f>
        <v>''</v>
      </c>
      <c r="I120" s="82" t="s">
        <v>494</v>
      </c>
      <c r="J120" s="82" t="s">
        <v>494</v>
      </c>
      <c r="K120" s="82" t="s">
        <v>494</v>
      </c>
      <c r="L120" s="82" t="s">
        <v>494</v>
      </c>
      <c r="M120" s="82" t="s">
        <v>494</v>
      </c>
      <c r="N120" s="82" t="s">
        <v>494</v>
      </c>
      <c r="O120" s="82" t="s">
        <v>494</v>
      </c>
      <c r="P120" s="82" t="s">
        <v>494</v>
      </c>
      <c r="Q120" s="75" t="s">
        <v>497</v>
      </c>
      <c r="R120" s="75" t="s">
        <v>497</v>
      </c>
      <c r="S120" s="42" t="s">
        <v>448</v>
      </c>
      <c r="T120" s="75" t="s">
        <v>497</v>
      </c>
      <c r="U120" s="74" t="s">
        <v>497</v>
      </c>
      <c r="V120" s="49" t="str">
        <f t="shared" si="4"/>
        <v>'COMMON'</v>
      </c>
      <c r="W120" s="69" t="s">
        <v>449</v>
      </c>
      <c r="X120" s="49" t="str">
        <f t="shared" si="5"/>
        <v>'COMMON'</v>
      </c>
      <c r="Y120" s="49" t="str">
        <f t="shared" si="5"/>
        <v>'COMMON'</v>
      </c>
      <c r="Z120" s="69" t="s">
        <v>449</v>
      </c>
      <c r="AA120" s="49" t="str">
        <f t="shared" si="6"/>
        <v>'COMMON'</v>
      </c>
      <c r="AB120" s="67"/>
      <c r="AD120" s="70" t="str">
        <f t="shared" si="7"/>
        <v/>
      </c>
      <c r="AE120" s="67"/>
      <c r="AF120" s="67"/>
      <c r="AG120" s="67"/>
    </row>
    <row r="121" spans="1:33" ht="18" customHeight="1">
      <c r="A121" s="67"/>
      <c r="B121" s="69" t="s">
        <v>659</v>
      </c>
      <c r="C121" s="73" t="str">
        <f>"'"&amp;プロジェクトデータ!$C$4&amp;"'"</f>
        <v>'80001'</v>
      </c>
      <c r="D121" s="80" t="s">
        <v>499</v>
      </c>
      <c r="E121" s="42" t="str">
        <f>"'"&amp;No.5＿契約者【データ】!E117&amp;"'"</f>
        <v>''</v>
      </c>
      <c r="F121" s="81" t="str">
        <f>"'"&amp;IF(No.5＿契約者【データ】!X117="","","出席")&amp;"'"</f>
        <v>''</v>
      </c>
      <c r="G121" s="75" t="str">
        <f>"'"&amp;IF(No.5＿契約者【データ】!X117="","",TEXT(No.5＿契約者【データ】!X117,"yyyy/mm/dd"))&amp;"'"</f>
        <v>''</v>
      </c>
      <c r="H121" s="75" t="str">
        <f>"'"&amp;IF(No.5＿契約者【データ】!Y117="","",TEXT(No.5＿契約者【データ】!Y117,"hh:mm"))&amp;"'"</f>
        <v>''</v>
      </c>
      <c r="I121" s="82" t="s">
        <v>494</v>
      </c>
      <c r="J121" s="82" t="s">
        <v>494</v>
      </c>
      <c r="K121" s="82" t="s">
        <v>494</v>
      </c>
      <c r="L121" s="82" t="s">
        <v>494</v>
      </c>
      <c r="M121" s="82" t="s">
        <v>494</v>
      </c>
      <c r="N121" s="82" t="s">
        <v>494</v>
      </c>
      <c r="O121" s="82" t="s">
        <v>494</v>
      </c>
      <c r="P121" s="82" t="s">
        <v>494</v>
      </c>
      <c r="Q121" s="75" t="s">
        <v>497</v>
      </c>
      <c r="R121" s="75" t="s">
        <v>497</v>
      </c>
      <c r="S121" s="42" t="s">
        <v>448</v>
      </c>
      <c r="T121" s="75" t="s">
        <v>497</v>
      </c>
      <c r="U121" s="74" t="s">
        <v>497</v>
      </c>
      <c r="V121" s="49" t="str">
        <f t="shared" si="4"/>
        <v>'COMMON'</v>
      </c>
      <c r="W121" s="69" t="s">
        <v>449</v>
      </c>
      <c r="X121" s="49" t="str">
        <f t="shared" si="5"/>
        <v>'COMMON'</v>
      </c>
      <c r="Y121" s="49" t="str">
        <f t="shared" si="5"/>
        <v>'COMMON'</v>
      </c>
      <c r="Z121" s="69" t="s">
        <v>449</v>
      </c>
      <c r="AA121" s="49" t="str">
        <f t="shared" si="6"/>
        <v>'COMMON'</v>
      </c>
      <c r="AB121" s="67"/>
      <c r="AD121" s="70" t="str">
        <f t="shared" si="7"/>
        <v/>
      </c>
      <c r="AE121" s="67"/>
      <c r="AF121" s="67"/>
      <c r="AG121" s="67"/>
    </row>
    <row r="122" spans="1:33" ht="18" customHeight="1">
      <c r="A122" s="67"/>
      <c r="B122" s="69" t="s">
        <v>660</v>
      </c>
      <c r="C122" s="73" t="str">
        <f>"'"&amp;プロジェクトデータ!$C$4&amp;"'"</f>
        <v>'80001'</v>
      </c>
      <c r="D122" s="80" t="s">
        <v>499</v>
      </c>
      <c r="E122" s="42" t="str">
        <f>"'"&amp;No.5＿契約者【データ】!E118&amp;"'"</f>
        <v>''</v>
      </c>
      <c r="F122" s="81" t="str">
        <f>"'"&amp;IF(No.5＿契約者【データ】!X118="","","出席")&amp;"'"</f>
        <v>''</v>
      </c>
      <c r="G122" s="75" t="str">
        <f>"'"&amp;IF(No.5＿契約者【データ】!X118="","",TEXT(No.5＿契約者【データ】!X118,"yyyy/mm/dd"))&amp;"'"</f>
        <v>''</v>
      </c>
      <c r="H122" s="75" t="str">
        <f>"'"&amp;IF(No.5＿契約者【データ】!Y118="","",TEXT(No.5＿契約者【データ】!Y118,"hh:mm"))&amp;"'"</f>
        <v>''</v>
      </c>
      <c r="I122" s="82" t="s">
        <v>494</v>
      </c>
      <c r="J122" s="82" t="s">
        <v>494</v>
      </c>
      <c r="K122" s="82" t="s">
        <v>494</v>
      </c>
      <c r="L122" s="82" t="s">
        <v>494</v>
      </c>
      <c r="M122" s="82" t="s">
        <v>494</v>
      </c>
      <c r="N122" s="82" t="s">
        <v>494</v>
      </c>
      <c r="O122" s="82" t="s">
        <v>494</v>
      </c>
      <c r="P122" s="82" t="s">
        <v>494</v>
      </c>
      <c r="Q122" s="75" t="s">
        <v>497</v>
      </c>
      <c r="R122" s="75" t="s">
        <v>497</v>
      </c>
      <c r="S122" s="42" t="s">
        <v>448</v>
      </c>
      <c r="T122" s="75" t="s">
        <v>497</v>
      </c>
      <c r="U122" s="74" t="s">
        <v>497</v>
      </c>
      <c r="V122" s="49" t="str">
        <f t="shared" si="4"/>
        <v>'COMMON'</v>
      </c>
      <c r="W122" s="69" t="s">
        <v>449</v>
      </c>
      <c r="X122" s="49" t="str">
        <f t="shared" si="5"/>
        <v>'COMMON'</v>
      </c>
      <c r="Y122" s="49" t="str">
        <f t="shared" si="5"/>
        <v>'COMMON'</v>
      </c>
      <c r="Z122" s="69" t="s">
        <v>449</v>
      </c>
      <c r="AA122" s="49" t="str">
        <f t="shared" si="6"/>
        <v>'COMMON'</v>
      </c>
      <c r="AB122" s="67"/>
      <c r="AD122" s="70" t="str">
        <f t="shared" si="7"/>
        <v/>
      </c>
      <c r="AE122" s="67"/>
      <c r="AF122" s="67"/>
      <c r="AG122" s="67"/>
    </row>
    <row r="123" spans="1:33" ht="18" customHeight="1">
      <c r="A123" s="67"/>
      <c r="B123" s="69" t="s">
        <v>661</v>
      </c>
      <c r="C123" s="73" t="str">
        <f>"'"&amp;プロジェクトデータ!$C$4&amp;"'"</f>
        <v>'80001'</v>
      </c>
      <c r="D123" s="80" t="s">
        <v>499</v>
      </c>
      <c r="E123" s="42" t="str">
        <f>"'"&amp;No.5＿契約者【データ】!E119&amp;"'"</f>
        <v>''</v>
      </c>
      <c r="F123" s="81" t="str">
        <f>"'"&amp;IF(No.5＿契約者【データ】!X119="","","出席")&amp;"'"</f>
        <v>''</v>
      </c>
      <c r="G123" s="75" t="str">
        <f>"'"&amp;IF(No.5＿契約者【データ】!X119="","",TEXT(No.5＿契約者【データ】!X119,"yyyy/mm/dd"))&amp;"'"</f>
        <v>''</v>
      </c>
      <c r="H123" s="75" t="str">
        <f>"'"&amp;IF(No.5＿契約者【データ】!Y119="","",TEXT(No.5＿契約者【データ】!Y119,"hh:mm"))&amp;"'"</f>
        <v>''</v>
      </c>
      <c r="I123" s="82" t="s">
        <v>494</v>
      </c>
      <c r="J123" s="82" t="s">
        <v>494</v>
      </c>
      <c r="K123" s="82" t="s">
        <v>494</v>
      </c>
      <c r="L123" s="82" t="s">
        <v>494</v>
      </c>
      <c r="M123" s="82" t="s">
        <v>494</v>
      </c>
      <c r="N123" s="82" t="s">
        <v>494</v>
      </c>
      <c r="O123" s="82" t="s">
        <v>494</v>
      </c>
      <c r="P123" s="82" t="s">
        <v>494</v>
      </c>
      <c r="Q123" s="75" t="s">
        <v>497</v>
      </c>
      <c r="R123" s="75" t="s">
        <v>497</v>
      </c>
      <c r="S123" s="42" t="s">
        <v>448</v>
      </c>
      <c r="T123" s="75" t="s">
        <v>497</v>
      </c>
      <c r="U123" s="74" t="s">
        <v>497</v>
      </c>
      <c r="V123" s="49" t="str">
        <f t="shared" si="4"/>
        <v>'COMMON'</v>
      </c>
      <c r="W123" s="69" t="s">
        <v>449</v>
      </c>
      <c r="X123" s="49" t="str">
        <f t="shared" si="5"/>
        <v>'COMMON'</v>
      </c>
      <c r="Y123" s="49" t="str">
        <f t="shared" si="5"/>
        <v>'COMMON'</v>
      </c>
      <c r="Z123" s="69" t="s">
        <v>449</v>
      </c>
      <c r="AA123" s="49" t="str">
        <f t="shared" si="6"/>
        <v>'COMMON'</v>
      </c>
      <c r="AB123" s="67"/>
      <c r="AD123" s="70" t="str">
        <f t="shared" si="7"/>
        <v/>
      </c>
      <c r="AE123" s="67"/>
      <c r="AF123" s="67"/>
      <c r="AG123" s="67"/>
    </row>
    <row r="124" spans="1:33" ht="18" customHeight="1">
      <c r="A124" s="67"/>
      <c r="B124" s="69" t="s">
        <v>662</v>
      </c>
      <c r="C124" s="73" t="str">
        <f>"'"&amp;プロジェクトデータ!$C$4&amp;"'"</f>
        <v>'80001'</v>
      </c>
      <c r="D124" s="80" t="s">
        <v>499</v>
      </c>
      <c r="E124" s="42" t="str">
        <f>"'"&amp;No.5＿契約者【データ】!E120&amp;"'"</f>
        <v>''</v>
      </c>
      <c r="F124" s="81" t="str">
        <f>"'"&amp;IF(No.5＿契約者【データ】!X120="","","出席")&amp;"'"</f>
        <v>''</v>
      </c>
      <c r="G124" s="75" t="str">
        <f>"'"&amp;IF(No.5＿契約者【データ】!X120="","",TEXT(No.5＿契約者【データ】!X120,"yyyy/mm/dd"))&amp;"'"</f>
        <v>''</v>
      </c>
      <c r="H124" s="75" t="str">
        <f>"'"&amp;IF(No.5＿契約者【データ】!Y120="","",TEXT(No.5＿契約者【データ】!Y120,"hh:mm"))&amp;"'"</f>
        <v>''</v>
      </c>
      <c r="I124" s="82" t="s">
        <v>494</v>
      </c>
      <c r="J124" s="82" t="s">
        <v>494</v>
      </c>
      <c r="K124" s="82" t="s">
        <v>494</v>
      </c>
      <c r="L124" s="82" t="s">
        <v>494</v>
      </c>
      <c r="M124" s="82" t="s">
        <v>494</v>
      </c>
      <c r="N124" s="82" t="s">
        <v>494</v>
      </c>
      <c r="O124" s="82" t="s">
        <v>494</v>
      </c>
      <c r="P124" s="82" t="s">
        <v>494</v>
      </c>
      <c r="Q124" s="75" t="s">
        <v>497</v>
      </c>
      <c r="R124" s="75" t="s">
        <v>497</v>
      </c>
      <c r="S124" s="42" t="s">
        <v>448</v>
      </c>
      <c r="T124" s="75" t="s">
        <v>497</v>
      </c>
      <c r="U124" s="74" t="s">
        <v>497</v>
      </c>
      <c r="V124" s="49" t="str">
        <f t="shared" si="4"/>
        <v>'COMMON'</v>
      </c>
      <c r="W124" s="69" t="s">
        <v>449</v>
      </c>
      <c r="X124" s="49" t="str">
        <f t="shared" si="5"/>
        <v>'COMMON'</v>
      </c>
      <c r="Y124" s="49" t="str">
        <f t="shared" si="5"/>
        <v>'COMMON'</v>
      </c>
      <c r="Z124" s="69" t="s">
        <v>449</v>
      </c>
      <c r="AA124" s="49" t="str">
        <f t="shared" si="6"/>
        <v>'COMMON'</v>
      </c>
      <c r="AB124" s="67"/>
      <c r="AD124" s="70" t="str">
        <f t="shared" si="7"/>
        <v/>
      </c>
      <c r="AE124" s="67"/>
      <c r="AF124" s="67"/>
      <c r="AG124" s="67"/>
    </row>
    <row r="125" spans="1:33" ht="18" customHeight="1">
      <c r="A125" s="67"/>
      <c r="B125" s="69" t="s">
        <v>663</v>
      </c>
      <c r="C125" s="73" t="str">
        <f>"'"&amp;プロジェクトデータ!$C$4&amp;"'"</f>
        <v>'80001'</v>
      </c>
      <c r="D125" s="80" t="s">
        <v>499</v>
      </c>
      <c r="E125" s="42" t="str">
        <f>"'"&amp;No.5＿契約者【データ】!E121&amp;"'"</f>
        <v>''</v>
      </c>
      <c r="F125" s="81" t="str">
        <f>"'"&amp;IF(No.5＿契約者【データ】!X121="","","出席")&amp;"'"</f>
        <v>''</v>
      </c>
      <c r="G125" s="75" t="str">
        <f>"'"&amp;IF(No.5＿契約者【データ】!X121="","",TEXT(No.5＿契約者【データ】!X121,"yyyy/mm/dd"))&amp;"'"</f>
        <v>''</v>
      </c>
      <c r="H125" s="75" t="str">
        <f>"'"&amp;IF(No.5＿契約者【データ】!Y121="","",TEXT(No.5＿契約者【データ】!Y121,"hh:mm"))&amp;"'"</f>
        <v>''</v>
      </c>
      <c r="I125" s="82" t="s">
        <v>494</v>
      </c>
      <c r="J125" s="82" t="s">
        <v>494</v>
      </c>
      <c r="K125" s="82" t="s">
        <v>494</v>
      </c>
      <c r="L125" s="82" t="s">
        <v>494</v>
      </c>
      <c r="M125" s="82" t="s">
        <v>494</v>
      </c>
      <c r="N125" s="82" t="s">
        <v>494</v>
      </c>
      <c r="O125" s="82" t="s">
        <v>494</v>
      </c>
      <c r="P125" s="82" t="s">
        <v>494</v>
      </c>
      <c r="Q125" s="75" t="s">
        <v>497</v>
      </c>
      <c r="R125" s="75" t="s">
        <v>497</v>
      </c>
      <c r="S125" s="42" t="s">
        <v>448</v>
      </c>
      <c r="T125" s="75" t="s">
        <v>497</v>
      </c>
      <c r="U125" s="74" t="s">
        <v>497</v>
      </c>
      <c r="V125" s="49" t="str">
        <f t="shared" si="4"/>
        <v>'COMMON'</v>
      </c>
      <c r="W125" s="69" t="s">
        <v>449</v>
      </c>
      <c r="X125" s="49" t="str">
        <f t="shared" si="5"/>
        <v>'COMMON'</v>
      </c>
      <c r="Y125" s="49" t="str">
        <f t="shared" si="5"/>
        <v>'COMMON'</v>
      </c>
      <c r="Z125" s="69" t="s">
        <v>449</v>
      </c>
      <c r="AA125" s="49" t="str">
        <f t="shared" si="6"/>
        <v>'COMMON'</v>
      </c>
      <c r="AB125" s="67"/>
      <c r="AD125" s="70" t="str">
        <f t="shared" si="7"/>
        <v/>
      </c>
      <c r="AE125" s="67"/>
      <c r="AF125" s="67"/>
      <c r="AG125" s="67"/>
    </row>
    <row r="126" spans="1:33" ht="18" customHeight="1">
      <c r="A126" s="67"/>
      <c r="B126" s="69" t="s">
        <v>664</v>
      </c>
      <c r="C126" s="73" t="str">
        <f>"'"&amp;プロジェクトデータ!$C$4&amp;"'"</f>
        <v>'80001'</v>
      </c>
      <c r="D126" s="80" t="s">
        <v>499</v>
      </c>
      <c r="E126" s="42" t="str">
        <f>"'"&amp;No.5＿契約者【データ】!E122&amp;"'"</f>
        <v>''</v>
      </c>
      <c r="F126" s="81" t="str">
        <f>"'"&amp;IF(No.5＿契約者【データ】!X122="","","出席")&amp;"'"</f>
        <v>''</v>
      </c>
      <c r="G126" s="75" t="str">
        <f>"'"&amp;IF(No.5＿契約者【データ】!X122="","",TEXT(No.5＿契約者【データ】!X122,"yyyy/mm/dd"))&amp;"'"</f>
        <v>''</v>
      </c>
      <c r="H126" s="75" t="str">
        <f>"'"&amp;IF(No.5＿契約者【データ】!Y122="","",TEXT(No.5＿契約者【データ】!Y122,"hh:mm"))&amp;"'"</f>
        <v>''</v>
      </c>
      <c r="I126" s="82" t="s">
        <v>494</v>
      </c>
      <c r="J126" s="82" t="s">
        <v>494</v>
      </c>
      <c r="K126" s="82" t="s">
        <v>494</v>
      </c>
      <c r="L126" s="82" t="s">
        <v>494</v>
      </c>
      <c r="M126" s="82" t="s">
        <v>494</v>
      </c>
      <c r="N126" s="82" t="s">
        <v>494</v>
      </c>
      <c r="O126" s="82" t="s">
        <v>494</v>
      </c>
      <c r="P126" s="82" t="s">
        <v>494</v>
      </c>
      <c r="Q126" s="75" t="s">
        <v>497</v>
      </c>
      <c r="R126" s="75" t="s">
        <v>497</v>
      </c>
      <c r="S126" s="42" t="s">
        <v>448</v>
      </c>
      <c r="T126" s="75" t="s">
        <v>497</v>
      </c>
      <c r="U126" s="74" t="s">
        <v>497</v>
      </c>
      <c r="V126" s="49" t="str">
        <f t="shared" si="4"/>
        <v>'COMMON'</v>
      </c>
      <c r="W126" s="69" t="s">
        <v>449</v>
      </c>
      <c r="X126" s="49" t="str">
        <f t="shared" si="5"/>
        <v>'COMMON'</v>
      </c>
      <c r="Y126" s="49" t="str">
        <f t="shared" si="5"/>
        <v>'COMMON'</v>
      </c>
      <c r="Z126" s="69" t="s">
        <v>449</v>
      </c>
      <c r="AA126" s="49" t="str">
        <f t="shared" si="6"/>
        <v>'COMMON'</v>
      </c>
      <c r="AB126" s="67"/>
      <c r="AD126" s="70" t="str">
        <f t="shared" si="7"/>
        <v/>
      </c>
      <c r="AE126" s="67"/>
      <c r="AF126" s="67"/>
      <c r="AG126" s="67"/>
    </row>
    <row r="127" spans="1:33" ht="18" customHeight="1">
      <c r="A127" s="67"/>
      <c r="B127" s="69" t="s">
        <v>665</v>
      </c>
      <c r="C127" s="73" t="str">
        <f>"'"&amp;プロジェクトデータ!$C$4&amp;"'"</f>
        <v>'80001'</v>
      </c>
      <c r="D127" s="80" t="s">
        <v>499</v>
      </c>
      <c r="E127" s="42" t="str">
        <f>"'"&amp;No.5＿契約者【データ】!E123&amp;"'"</f>
        <v>''</v>
      </c>
      <c r="F127" s="81" t="str">
        <f>"'"&amp;IF(No.5＿契約者【データ】!X123="","","出席")&amp;"'"</f>
        <v>''</v>
      </c>
      <c r="G127" s="75" t="str">
        <f>"'"&amp;IF(No.5＿契約者【データ】!X123="","",TEXT(No.5＿契約者【データ】!X123,"yyyy/mm/dd"))&amp;"'"</f>
        <v>''</v>
      </c>
      <c r="H127" s="75" t="str">
        <f>"'"&amp;IF(No.5＿契約者【データ】!Y123="","",TEXT(No.5＿契約者【データ】!Y123,"hh:mm"))&amp;"'"</f>
        <v>''</v>
      </c>
      <c r="I127" s="82" t="s">
        <v>494</v>
      </c>
      <c r="J127" s="82" t="s">
        <v>494</v>
      </c>
      <c r="K127" s="82" t="s">
        <v>494</v>
      </c>
      <c r="L127" s="82" t="s">
        <v>494</v>
      </c>
      <c r="M127" s="82" t="s">
        <v>494</v>
      </c>
      <c r="N127" s="82" t="s">
        <v>494</v>
      </c>
      <c r="O127" s="82" t="s">
        <v>494</v>
      </c>
      <c r="P127" s="82" t="s">
        <v>494</v>
      </c>
      <c r="Q127" s="75" t="s">
        <v>497</v>
      </c>
      <c r="R127" s="75" t="s">
        <v>497</v>
      </c>
      <c r="S127" s="42" t="s">
        <v>448</v>
      </c>
      <c r="T127" s="75" t="s">
        <v>497</v>
      </c>
      <c r="U127" s="74" t="s">
        <v>497</v>
      </c>
      <c r="V127" s="49" t="str">
        <f t="shared" si="4"/>
        <v>'COMMON'</v>
      </c>
      <c r="W127" s="69" t="s">
        <v>449</v>
      </c>
      <c r="X127" s="49" t="str">
        <f t="shared" si="5"/>
        <v>'COMMON'</v>
      </c>
      <c r="Y127" s="49" t="str">
        <f t="shared" si="5"/>
        <v>'COMMON'</v>
      </c>
      <c r="Z127" s="69" t="s">
        <v>449</v>
      </c>
      <c r="AA127" s="49" t="str">
        <f t="shared" si="6"/>
        <v>'COMMON'</v>
      </c>
      <c r="AB127" s="67"/>
      <c r="AD127" s="70" t="str">
        <f t="shared" si="7"/>
        <v/>
      </c>
      <c r="AE127" s="67"/>
      <c r="AF127" s="67"/>
      <c r="AG127" s="67"/>
    </row>
    <row r="128" spans="1:33" ht="18" customHeight="1">
      <c r="A128" s="67"/>
      <c r="B128" s="69" t="s">
        <v>666</v>
      </c>
      <c r="C128" s="73" t="str">
        <f>"'"&amp;プロジェクトデータ!$C$4&amp;"'"</f>
        <v>'80001'</v>
      </c>
      <c r="D128" s="80" t="s">
        <v>499</v>
      </c>
      <c r="E128" s="42" t="str">
        <f>"'"&amp;No.5＿契約者【データ】!E124&amp;"'"</f>
        <v>''</v>
      </c>
      <c r="F128" s="81" t="str">
        <f>"'"&amp;IF(No.5＿契約者【データ】!X124="","","出席")&amp;"'"</f>
        <v>''</v>
      </c>
      <c r="G128" s="75" t="str">
        <f>"'"&amp;IF(No.5＿契約者【データ】!X124="","",TEXT(No.5＿契約者【データ】!X124,"yyyy/mm/dd"))&amp;"'"</f>
        <v>''</v>
      </c>
      <c r="H128" s="75" t="str">
        <f>"'"&amp;IF(No.5＿契約者【データ】!Y124="","",TEXT(No.5＿契約者【データ】!Y124,"hh:mm"))&amp;"'"</f>
        <v>''</v>
      </c>
      <c r="I128" s="82" t="s">
        <v>494</v>
      </c>
      <c r="J128" s="82" t="s">
        <v>494</v>
      </c>
      <c r="K128" s="82" t="s">
        <v>494</v>
      </c>
      <c r="L128" s="82" t="s">
        <v>494</v>
      </c>
      <c r="M128" s="82" t="s">
        <v>494</v>
      </c>
      <c r="N128" s="82" t="s">
        <v>494</v>
      </c>
      <c r="O128" s="82" t="s">
        <v>494</v>
      </c>
      <c r="P128" s="82" t="s">
        <v>494</v>
      </c>
      <c r="Q128" s="75" t="s">
        <v>497</v>
      </c>
      <c r="R128" s="75" t="s">
        <v>497</v>
      </c>
      <c r="S128" s="42" t="s">
        <v>448</v>
      </c>
      <c r="T128" s="75" t="s">
        <v>497</v>
      </c>
      <c r="U128" s="74" t="s">
        <v>497</v>
      </c>
      <c r="V128" s="49" t="str">
        <f t="shared" si="4"/>
        <v>'COMMON'</v>
      </c>
      <c r="W128" s="69" t="s">
        <v>449</v>
      </c>
      <c r="X128" s="49" t="str">
        <f t="shared" si="5"/>
        <v>'COMMON'</v>
      </c>
      <c r="Y128" s="49" t="str">
        <f t="shared" si="5"/>
        <v>'COMMON'</v>
      </c>
      <c r="Z128" s="69" t="s">
        <v>449</v>
      </c>
      <c r="AA128" s="49" t="str">
        <f t="shared" si="6"/>
        <v>'COMMON'</v>
      </c>
      <c r="AB128" s="67"/>
      <c r="AD128" s="70" t="str">
        <f t="shared" si="7"/>
        <v/>
      </c>
      <c r="AE128" s="67"/>
      <c r="AF128" s="67"/>
      <c r="AG128" s="67"/>
    </row>
    <row r="129" spans="1:33" ht="18" customHeight="1">
      <c r="A129" s="67"/>
      <c r="B129" s="69" t="s">
        <v>667</v>
      </c>
      <c r="C129" s="73" t="str">
        <f>"'"&amp;プロジェクトデータ!$C$4&amp;"'"</f>
        <v>'80001'</v>
      </c>
      <c r="D129" s="80" t="s">
        <v>499</v>
      </c>
      <c r="E129" s="42" t="str">
        <f>"'"&amp;No.5＿契約者【データ】!E125&amp;"'"</f>
        <v>''</v>
      </c>
      <c r="F129" s="81" t="str">
        <f>"'"&amp;IF(No.5＿契約者【データ】!X125="","","出席")&amp;"'"</f>
        <v>''</v>
      </c>
      <c r="G129" s="75" t="str">
        <f>"'"&amp;IF(No.5＿契約者【データ】!X125="","",TEXT(No.5＿契約者【データ】!X125,"yyyy/mm/dd"))&amp;"'"</f>
        <v>''</v>
      </c>
      <c r="H129" s="75" t="str">
        <f>"'"&amp;IF(No.5＿契約者【データ】!Y125="","",TEXT(No.5＿契約者【データ】!Y125,"hh:mm"))&amp;"'"</f>
        <v>''</v>
      </c>
      <c r="I129" s="82" t="s">
        <v>494</v>
      </c>
      <c r="J129" s="82" t="s">
        <v>494</v>
      </c>
      <c r="K129" s="82" t="s">
        <v>494</v>
      </c>
      <c r="L129" s="82" t="s">
        <v>494</v>
      </c>
      <c r="M129" s="82" t="s">
        <v>494</v>
      </c>
      <c r="N129" s="82" t="s">
        <v>494</v>
      </c>
      <c r="O129" s="82" t="s">
        <v>494</v>
      </c>
      <c r="P129" s="82" t="s">
        <v>494</v>
      </c>
      <c r="Q129" s="75" t="s">
        <v>497</v>
      </c>
      <c r="R129" s="75" t="s">
        <v>497</v>
      </c>
      <c r="S129" s="42" t="s">
        <v>448</v>
      </c>
      <c r="T129" s="75" t="s">
        <v>497</v>
      </c>
      <c r="U129" s="74" t="s">
        <v>497</v>
      </c>
      <c r="V129" s="49" t="str">
        <f t="shared" si="4"/>
        <v>'COMMON'</v>
      </c>
      <c r="W129" s="69" t="s">
        <v>449</v>
      </c>
      <c r="X129" s="49" t="str">
        <f t="shared" si="5"/>
        <v>'COMMON'</v>
      </c>
      <c r="Y129" s="49" t="str">
        <f t="shared" si="5"/>
        <v>'COMMON'</v>
      </c>
      <c r="Z129" s="69" t="s">
        <v>449</v>
      </c>
      <c r="AA129" s="49" t="str">
        <f t="shared" si="6"/>
        <v>'COMMON'</v>
      </c>
      <c r="AB129" s="67"/>
      <c r="AD129" s="70" t="str">
        <f t="shared" si="7"/>
        <v/>
      </c>
      <c r="AE129" s="67"/>
      <c r="AF129" s="67"/>
      <c r="AG129" s="67"/>
    </row>
    <row r="130" spans="1:33" ht="18" customHeight="1">
      <c r="A130" s="67"/>
      <c r="B130" s="69" t="s">
        <v>668</v>
      </c>
      <c r="C130" s="73" t="str">
        <f>"'"&amp;プロジェクトデータ!$C$4&amp;"'"</f>
        <v>'80001'</v>
      </c>
      <c r="D130" s="80" t="s">
        <v>499</v>
      </c>
      <c r="E130" s="42" t="str">
        <f>"'"&amp;No.5＿契約者【データ】!E126&amp;"'"</f>
        <v>''</v>
      </c>
      <c r="F130" s="81" t="str">
        <f>"'"&amp;IF(No.5＿契約者【データ】!X126="","","出席")&amp;"'"</f>
        <v>''</v>
      </c>
      <c r="G130" s="75" t="str">
        <f>"'"&amp;IF(No.5＿契約者【データ】!X126="","",TEXT(No.5＿契約者【データ】!X126,"yyyy/mm/dd"))&amp;"'"</f>
        <v>''</v>
      </c>
      <c r="H130" s="75" t="str">
        <f>"'"&amp;IF(No.5＿契約者【データ】!Y126="","",TEXT(No.5＿契約者【データ】!Y126,"hh:mm"))&amp;"'"</f>
        <v>''</v>
      </c>
      <c r="I130" s="82" t="s">
        <v>494</v>
      </c>
      <c r="J130" s="82" t="s">
        <v>494</v>
      </c>
      <c r="K130" s="82" t="s">
        <v>494</v>
      </c>
      <c r="L130" s="82" t="s">
        <v>494</v>
      </c>
      <c r="M130" s="82" t="s">
        <v>494</v>
      </c>
      <c r="N130" s="82" t="s">
        <v>494</v>
      </c>
      <c r="O130" s="82" t="s">
        <v>494</v>
      </c>
      <c r="P130" s="82" t="s">
        <v>494</v>
      </c>
      <c r="Q130" s="75" t="s">
        <v>497</v>
      </c>
      <c r="R130" s="75" t="s">
        <v>497</v>
      </c>
      <c r="S130" s="42" t="s">
        <v>448</v>
      </c>
      <c r="T130" s="75" t="s">
        <v>497</v>
      </c>
      <c r="U130" s="74" t="s">
        <v>497</v>
      </c>
      <c r="V130" s="49" t="str">
        <f t="shared" si="4"/>
        <v>'COMMON'</v>
      </c>
      <c r="W130" s="69" t="s">
        <v>449</v>
      </c>
      <c r="X130" s="49" t="str">
        <f t="shared" si="5"/>
        <v>'COMMON'</v>
      </c>
      <c r="Y130" s="49" t="str">
        <f t="shared" si="5"/>
        <v>'COMMON'</v>
      </c>
      <c r="Z130" s="69" t="s">
        <v>449</v>
      </c>
      <c r="AA130" s="49" t="str">
        <f t="shared" si="6"/>
        <v>'COMMON'</v>
      </c>
      <c r="AB130" s="67"/>
      <c r="AD130" s="70" t="str">
        <f t="shared" si="7"/>
        <v/>
      </c>
      <c r="AE130" s="67"/>
      <c r="AF130" s="67"/>
      <c r="AG130" s="67"/>
    </row>
    <row r="131" spans="1:33" ht="18" customHeight="1">
      <c r="A131" s="67"/>
      <c r="B131" s="69" t="s">
        <v>669</v>
      </c>
      <c r="C131" s="73" t="str">
        <f>"'"&amp;プロジェクトデータ!$C$4&amp;"'"</f>
        <v>'80001'</v>
      </c>
      <c r="D131" s="80" t="s">
        <v>499</v>
      </c>
      <c r="E131" s="42" t="str">
        <f>"'"&amp;No.5＿契約者【データ】!E127&amp;"'"</f>
        <v>''</v>
      </c>
      <c r="F131" s="81" t="str">
        <f>"'"&amp;IF(No.5＿契約者【データ】!X127="","","出席")&amp;"'"</f>
        <v>''</v>
      </c>
      <c r="G131" s="75" t="str">
        <f>"'"&amp;IF(No.5＿契約者【データ】!X127="","",TEXT(No.5＿契約者【データ】!X127,"yyyy/mm/dd"))&amp;"'"</f>
        <v>''</v>
      </c>
      <c r="H131" s="75" t="str">
        <f>"'"&amp;IF(No.5＿契約者【データ】!Y127="","",TEXT(No.5＿契約者【データ】!Y127,"hh:mm"))&amp;"'"</f>
        <v>''</v>
      </c>
      <c r="I131" s="82" t="s">
        <v>494</v>
      </c>
      <c r="J131" s="82" t="s">
        <v>494</v>
      </c>
      <c r="K131" s="82" t="s">
        <v>494</v>
      </c>
      <c r="L131" s="82" t="s">
        <v>494</v>
      </c>
      <c r="M131" s="82" t="s">
        <v>494</v>
      </c>
      <c r="N131" s="82" t="s">
        <v>494</v>
      </c>
      <c r="O131" s="82" t="s">
        <v>494</v>
      </c>
      <c r="P131" s="82" t="s">
        <v>494</v>
      </c>
      <c r="Q131" s="75" t="s">
        <v>497</v>
      </c>
      <c r="R131" s="75" t="s">
        <v>497</v>
      </c>
      <c r="S131" s="42" t="s">
        <v>448</v>
      </c>
      <c r="T131" s="75" t="s">
        <v>497</v>
      </c>
      <c r="U131" s="74" t="s">
        <v>497</v>
      </c>
      <c r="V131" s="49" t="str">
        <f t="shared" si="4"/>
        <v>'COMMON'</v>
      </c>
      <c r="W131" s="69" t="s">
        <v>449</v>
      </c>
      <c r="X131" s="49" t="str">
        <f t="shared" si="5"/>
        <v>'COMMON'</v>
      </c>
      <c r="Y131" s="49" t="str">
        <f t="shared" si="5"/>
        <v>'COMMON'</v>
      </c>
      <c r="Z131" s="69" t="s">
        <v>449</v>
      </c>
      <c r="AA131" s="49" t="str">
        <f t="shared" si="6"/>
        <v>'COMMON'</v>
      </c>
      <c r="AB131" s="67"/>
      <c r="AD131" s="70" t="str">
        <f t="shared" si="7"/>
        <v/>
      </c>
      <c r="AE131" s="67"/>
      <c r="AF131" s="67"/>
      <c r="AG131" s="67"/>
    </row>
    <row r="132" spans="1:33" ht="18" customHeight="1">
      <c r="A132" s="67"/>
      <c r="B132" s="69" t="s">
        <v>670</v>
      </c>
      <c r="C132" s="73" t="str">
        <f>"'"&amp;プロジェクトデータ!$C$4&amp;"'"</f>
        <v>'80001'</v>
      </c>
      <c r="D132" s="80" t="s">
        <v>499</v>
      </c>
      <c r="E132" s="42" t="str">
        <f>"'"&amp;No.5＿契約者【データ】!E128&amp;"'"</f>
        <v>''</v>
      </c>
      <c r="F132" s="81" t="str">
        <f>"'"&amp;IF(No.5＿契約者【データ】!X128="","","出席")&amp;"'"</f>
        <v>''</v>
      </c>
      <c r="G132" s="75" t="str">
        <f>"'"&amp;IF(No.5＿契約者【データ】!X128="","",TEXT(No.5＿契約者【データ】!X128,"yyyy/mm/dd"))&amp;"'"</f>
        <v>''</v>
      </c>
      <c r="H132" s="75" t="str">
        <f>"'"&amp;IF(No.5＿契約者【データ】!Y128="","",TEXT(No.5＿契約者【データ】!Y128,"hh:mm"))&amp;"'"</f>
        <v>''</v>
      </c>
      <c r="I132" s="82" t="s">
        <v>494</v>
      </c>
      <c r="J132" s="82" t="s">
        <v>494</v>
      </c>
      <c r="K132" s="82" t="s">
        <v>494</v>
      </c>
      <c r="L132" s="82" t="s">
        <v>494</v>
      </c>
      <c r="M132" s="82" t="s">
        <v>494</v>
      </c>
      <c r="N132" s="82" t="s">
        <v>494</v>
      </c>
      <c r="O132" s="82" t="s">
        <v>494</v>
      </c>
      <c r="P132" s="82" t="s">
        <v>494</v>
      </c>
      <c r="Q132" s="75" t="s">
        <v>497</v>
      </c>
      <c r="R132" s="75" t="s">
        <v>497</v>
      </c>
      <c r="S132" s="42" t="s">
        <v>448</v>
      </c>
      <c r="T132" s="75" t="s">
        <v>497</v>
      </c>
      <c r="U132" s="74" t="s">
        <v>497</v>
      </c>
      <c r="V132" s="49" t="str">
        <f t="shared" si="4"/>
        <v>'COMMON'</v>
      </c>
      <c r="W132" s="69" t="s">
        <v>449</v>
      </c>
      <c r="X132" s="49" t="str">
        <f t="shared" si="5"/>
        <v>'COMMON'</v>
      </c>
      <c r="Y132" s="49" t="str">
        <f t="shared" si="5"/>
        <v>'COMMON'</v>
      </c>
      <c r="Z132" s="69" t="s">
        <v>449</v>
      </c>
      <c r="AA132" s="49" t="str">
        <f t="shared" si="6"/>
        <v>'COMMON'</v>
      </c>
      <c r="AB132" s="67"/>
      <c r="AD132" s="70" t="str">
        <f t="shared" si="7"/>
        <v/>
      </c>
      <c r="AE132" s="67"/>
      <c r="AF132" s="67"/>
      <c r="AG132" s="67"/>
    </row>
    <row r="133" spans="1:33" ht="18" customHeight="1">
      <c r="A133" s="67"/>
      <c r="B133" s="69" t="s">
        <v>671</v>
      </c>
      <c r="C133" s="73" t="str">
        <f>"'"&amp;プロジェクトデータ!$C$4&amp;"'"</f>
        <v>'80001'</v>
      </c>
      <c r="D133" s="80" t="s">
        <v>499</v>
      </c>
      <c r="E133" s="42" t="str">
        <f>"'"&amp;No.5＿契約者【データ】!E129&amp;"'"</f>
        <v>''</v>
      </c>
      <c r="F133" s="81" t="str">
        <f>"'"&amp;IF(No.5＿契約者【データ】!X129="","","出席")&amp;"'"</f>
        <v>''</v>
      </c>
      <c r="G133" s="75" t="str">
        <f>"'"&amp;IF(No.5＿契約者【データ】!X129="","",TEXT(No.5＿契約者【データ】!X129,"yyyy/mm/dd"))&amp;"'"</f>
        <v>''</v>
      </c>
      <c r="H133" s="75" t="str">
        <f>"'"&amp;IF(No.5＿契約者【データ】!Y129="","",TEXT(No.5＿契約者【データ】!Y129,"hh:mm"))&amp;"'"</f>
        <v>''</v>
      </c>
      <c r="I133" s="82" t="s">
        <v>494</v>
      </c>
      <c r="J133" s="82" t="s">
        <v>494</v>
      </c>
      <c r="K133" s="82" t="s">
        <v>494</v>
      </c>
      <c r="L133" s="82" t="s">
        <v>494</v>
      </c>
      <c r="M133" s="82" t="s">
        <v>494</v>
      </c>
      <c r="N133" s="82" t="s">
        <v>494</v>
      </c>
      <c r="O133" s="82" t="s">
        <v>494</v>
      </c>
      <c r="P133" s="82" t="s">
        <v>494</v>
      </c>
      <c r="Q133" s="75" t="s">
        <v>497</v>
      </c>
      <c r="R133" s="75" t="s">
        <v>497</v>
      </c>
      <c r="S133" s="42" t="s">
        <v>448</v>
      </c>
      <c r="T133" s="75" t="s">
        <v>497</v>
      </c>
      <c r="U133" s="74" t="s">
        <v>497</v>
      </c>
      <c r="V133" s="49" t="str">
        <f t="shared" si="4"/>
        <v>'COMMON'</v>
      </c>
      <c r="W133" s="69" t="s">
        <v>449</v>
      </c>
      <c r="X133" s="49" t="str">
        <f t="shared" si="5"/>
        <v>'COMMON'</v>
      </c>
      <c r="Y133" s="49" t="str">
        <f t="shared" si="5"/>
        <v>'COMMON'</v>
      </c>
      <c r="Z133" s="69" t="s">
        <v>449</v>
      </c>
      <c r="AA133" s="49" t="str">
        <f t="shared" si="6"/>
        <v>'COMMON'</v>
      </c>
      <c r="AB133" s="67"/>
      <c r="AD133" s="70" t="str">
        <f t="shared" si="7"/>
        <v/>
      </c>
      <c r="AE133" s="67"/>
      <c r="AF133" s="67"/>
      <c r="AG133" s="67"/>
    </row>
    <row r="134" spans="1:33" ht="18" customHeight="1">
      <c r="A134" s="67"/>
      <c r="B134" s="69" t="s">
        <v>672</v>
      </c>
      <c r="C134" s="73" t="str">
        <f>"'"&amp;プロジェクトデータ!$C$4&amp;"'"</f>
        <v>'80001'</v>
      </c>
      <c r="D134" s="80" t="s">
        <v>499</v>
      </c>
      <c r="E134" s="42" t="str">
        <f>"'"&amp;No.5＿契約者【データ】!E130&amp;"'"</f>
        <v>''</v>
      </c>
      <c r="F134" s="81" t="str">
        <f>"'"&amp;IF(No.5＿契約者【データ】!X130="","","出席")&amp;"'"</f>
        <v>''</v>
      </c>
      <c r="G134" s="75" t="str">
        <f>"'"&amp;IF(No.5＿契約者【データ】!X130="","",TEXT(No.5＿契約者【データ】!X130,"yyyy/mm/dd"))&amp;"'"</f>
        <v>''</v>
      </c>
      <c r="H134" s="75" t="str">
        <f>"'"&amp;IF(No.5＿契約者【データ】!Y130="","",TEXT(No.5＿契約者【データ】!Y130,"hh:mm"))&amp;"'"</f>
        <v>''</v>
      </c>
      <c r="I134" s="82" t="s">
        <v>494</v>
      </c>
      <c r="J134" s="82" t="s">
        <v>494</v>
      </c>
      <c r="K134" s="82" t="s">
        <v>494</v>
      </c>
      <c r="L134" s="82" t="s">
        <v>494</v>
      </c>
      <c r="M134" s="82" t="s">
        <v>494</v>
      </c>
      <c r="N134" s="82" t="s">
        <v>494</v>
      </c>
      <c r="O134" s="82" t="s">
        <v>494</v>
      </c>
      <c r="P134" s="82" t="s">
        <v>494</v>
      </c>
      <c r="Q134" s="75" t="s">
        <v>497</v>
      </c>
      <c r="R134" s="75" t="s">
        <v>497</v>
      </c>
      <c r="S134" s="42" t="s">
        <v>448</v>
      </c>
      <c r="T134" s="75" t="s">
        <v>497</v>
      </c>
      <c r="U134" s="74" t="s">
        <v>497</v>
      </c>
      <c r="V134" s="49" t="str">
        <f t="shared" si="4"/>
        <v>'COMMON'</v>
      </c>
      <c r="W134" s="69" t="s">
        <v>449</v>
      </c>
      <c r="X134" s="49" t="str">
        <f t="shared" si="5"/>
        <v>'COMMON'</v>
      </c>
      <c r="Y134" s="49" t="str">
        <f t="shared" si="5"/>
        <v>'COMMON'</v>
      </c>
      <c r="Z134" s="69" t="s">
        <v>449</v>
      </c>
      <c r="AA134" s="49" t="str">
        <f t="shared" si="6"/>
        <v>'COMMON'</v>
      </c>
      <c r="AB134" s="67"/>
      <c r="AD134" s="70" t="str">
        <f t="shared" si="7"/>
        <v/>
      </c>
      <c r="AE134" s="67"/>
      <c r="AF134" s="67"/>
      <c r="AG134" s="67"/>
    </row>
    <row r="135" spans="1:33" ht="18" customHeight="1">
      <c r="A135" s="67"/>
      <c r="B135" s="69" t="s">
        <v>673</v>
      </c>
      <c r="C135" s="73" t="str">
        <f>"'"&amp;プロジェクトデータ!$C$4&amp;"'"</f>
        <v>'80001'</v>
      </c>
      <c r="D135" s="80" t="s">
        <v>499</v>
      </c>
      <c r="E135" s="42" t="str">
        <f>"'"&amp;No.5＿契約者【データ】!E131&amp;"'"</f>
        <v>''</v>
      </c>
      <c r="F135" s="81" t="str">
        <f>"'"&amp;IF(No.5＿契約者【データ】!X131="","","出席")&amp;"'"</f>
        <v>''</v>
      </c>
      <c r="G135" s="75" t="str">
        <f>"'"&amp;IF(No.5＿契約者【データ】!X131="","",TEXT(No.5＿契約者【データ】!X131,"yyyy/mm/dd"))&amp;"'"</f>
        <v>''</v>
      </c>
      <c r="H135" s="75" t="str">
        <f>"'"&amp;IF(No.5＿契約者【データ】!Y131="","",TEXT(No.5＿契約者【データ】!Y131,"hh:mm"))&amp;"'"</f>
        <v>''</v>
      </c>
      <c r="I135" s="82" t="s">
        <v>494</v>
      </c>
      <c r="J135" s="82" t="s">
        <v>494</v>
      </c>
      <c r="K135" s="82" t="s">
        <v>494</v>
      </c>
      <c r="L135" s="82" t="s">
        <v>494</v>
      </c>
      <c r="M135" s="82" t="s">
        <v>494</v>
      </c>
      <c r="N135" s="82" t="s">
        <v>494</v>
      </c>
      <c r="O135" s="82" t="s">
        <v>494</v>
      </c>
      <c r="P135" s="82" t="s">
        <v>494</v>
      </c>
      <c r="Q135" s="75" t="s">
        <v>497</v>
      </c>
      <c r="R135" s="75" t="s">
        <v>497</v>
      </c>
      <c r="S135" s="42" t="s">
        <v>448</v>
      </c>
      <c r="T135" s="75" t="s">
        <v>497</v>
      </c>
      <c r="U135" s="74" t="s">
        <v>497</v>
      </c>
      <c r="V135" s="49" t="str">
        <f t="shared" ref="V135:V198" si="8">"'COMMON'"</f>
        <v>'COMMON'</v>
      </c>
      <c r="W135" s="69" t="s">
        <v>449</v>
      </c>
      <c r="X135" s="49" t="str">
        <f t="shared" ref="X135:Y198" si="9">"'COMMON'"</f>
        <v>'COMMON'</v>
      </c>
      <c r="Y135" s="49" t="str">
        <f t="shared" si="9"/>
        <v>'COMMON'</v>
      </c>
      <c r="Z135" s="69" t="s">
        <v>449</v>
      </c>
      <c r="AA135" s="49" t="str">
        <f t="shared" ref="AA135:AA198" si="10">"'COMMON'"</f>
        <v>'COMMON'</v>
      </c>
      <c r="AB135" s="67"/>
      <c r="AD135" s="70" t="str">
        <f t="shared" ref="AD135" si="11">IF(F135="''","","INSERT INTO "&amp;$C$3&amp;" ("&amp;_xlfn.TEXTJOIN(",",FALSE,$C$5:$AA$5)&amp;") VALUES ("&amp;_xlfn.TEXTJOIN(",",FALSE,C135:AA135)&amp;");")</f>
        <v/>
      </c>
      <c r="AE135" s="67"/>
      <c r="AF135" s="67"/>
      <c r="AG135" s="67"/>
    </row>
    <row r="136" spans="1:33" ht="18" customHeight="1">
      <c r="A136" s="67"/>
      <c r="B136" s="69" t="s">
        <v>674</v>
      </c>
      <c r="C136" s="73" t="str">
        <f>"'"&amp;プロジェクトデータ!$C$4&amp;"'"</f>
        <v>'80001'</v>
      </c>
      <c r="D136" s="80" t="s">
        <v>499</v>
      </c>
      <c r="E136" s="42" t="str">
        <f>"'"&amp;No.5＿契約者【データ】!E132&amp;"'"</f>
        <v>''</v>
      </c>
      <c r="F136" s="81" t="str">
        <f>"'"&amp;IF(No.5＿契約者【データ】!X132="","","出席")&amp;"'"</f>
        <v>''</v>
      </c>
      <c r="G136" s="75" t="str">
        <f>"'"&amp;IF(No.5＿契約者【データ】!X132="","",TEXT(No.5＿契約者【データ】!X132,"yyyy/mm/dd"))&amp;"'"</f>
        <v>''</v>
      </c>
      <c r="H136" s="75" t="str">
        <f>"'"&amp;IF(No.5＿契約者【データ】!Y132="","",TEXT(No.5＿契約者【データ】!Y132,"hh:mm"))&amp;"'"</f>
        <v>''</v>
      </c>
      <c r="I136" s="82" t="s">
        <v>494</v>
      </c>
      <c r="J136" s="82" t="s">
        <v>494</v>
      </c>
      <c r="K136" s="82" t="s">
        <v>494</v>
      </c>
      <c r="L136" s="82" t="s">
        <v>494</v>
      </c>
      <c r="M136" s="82" t="s">
        <v>494</v>
      </c>
      <c r="N136" s="82" t="s">
        <v>494</v>
      </c>
      <c r="O136" s="82" t="s">
        <v>494</v>
      </c>
      <c r="P136" s="82" t="s">
        <v>494</v>
      </c>
      <c r="Q136" s="75" t="s">
        <v>497</v>
      </c>
      <c r="R136" s="75" t="s">
        <v>497</v>
      </c>
      <c r="S136" s="42" t="s">
        <v>448</v>
      </c>
      <c r="T136" s="75" t="s">
        <v>497</v>
      </c>
      <c r="U136" s="74" t="s">
        <v>497</v>
      </c>
      <c r="V136" s="49" t="str">
        <f t="shared" si="8"/>
        <v>'COMMON'</v>
      </c>
      <c r="W136" s="69" t="s">
        <v>449</v>
      </c>
      <c r="X136" s="49" t="str">
        <f t="shared" si="9"/>
        <v>'COMMON'</v>
      </c>
      <c r="Y136" s="49" t="str">
        <f t="shared" si="9"/>
        <v>'COMMON'</v>
      </c>
      <c r="Z136" s="69" t="s">
        <v>449</v>
      </c>
      <c r="AA136" s="49" t="str">
        <f t="shared" si="10"/>
        <v>'COMMON'</v>
      </c>
      <c r="AB136" s="67"/>
      <c r="AD136" s="70" t="str">
        <f t="shared" ref="AD136:AD199" si="12">IF(F136="''","","INSERT INTO "&amp;$C$3&amp;" ("&amp;_xlfn.TEXTJOIN(",",FALSE,$C$5:$AA$5)&amp;") VALUES ("&amp;_xlfn.TEXTJOIN(",",FALSE,C136:AA136)&amp;");")</f>
        <v/>
      </c>
      <c r="AE136" s="67"/>
      <c r="AF136" s="67"/>
      <c r="AG136" s="67"/>
    </row>
    <row r="137" spans="1:33" ht="18" customHeight="1">
      <c r="A137" s="67"/>
      <c r="B137" s="69" t="s">
        <v>675</v>
      </c>
      <c r="C137" s="73" t="str">
        <f>"'"&amp;プロジェクトデータ!$C$4&amp;"'"</f>
        <v>'80001'</v>
      </c>
      <c r="D137" s="80" t="s">
        <v>499</v>
      </c>
      <c r="E137" s="42" t="str">
        <f>"'"&amp;No.5＿契約者【データ】!E133&amp;"'"</f>
        <v>''</v>
      </c>
      <c r="F137" s="81" t="str">
        <f>"'"&amp;IF(No.5＿契約者【データ】!X133="","","出席")&amp;"'"</f>
        <v>''</v>
      </c>
      <c r="G137" s="75" t="str">
        <f>"'"&amp;IF(No.5＿契約者【データ】!X133="","",TEXT(No.5＿契約者【データ】!X133,"yyyy/mm/dd"))&amp;"'"</f>
        <v>''</v>
      </c>
      <c r="H137" s="75" t="str">
        <f>"'"&amp;IF(No.5＿契約者【データ】!Y133="","",TEXT(No.5＿契約者【データ】!Y133,"hh:mm"))&amp;"'"</f>
        <v>''</v>
      </c>
      <c r="I137" s="82" t="s">
        <v>494</v>
      </c>
      <c r="J137" s="82" t="s">
        <v>494</v>
      </c>
      <c r="K137" s="82" t="s">
        <v>494</v>
      </c>
      <c r="L137" s="82" t="s">
        <v>494</v>
      </c>
      <c r="M137" s="82" t="s">
        <v>494</v>
      </c>
      <c r="N137" s="82" t="s">
        <v>494</v>
      </c>
      <c r="O137" s="82" t="s">
        <v>494</v>
      </c>
      <c r="P137" s="82" t="s">
        <v>494</v>
      </c>
      <c r="Q137" s="75" t="s">
        <v>497</v>
      </c>
      <c r="R137" s="75" t="s">
        <v>497</v>
      </c>
      <c r="S137" s="42" t="s">
        <v>448</v>
      </c>
      <c r="T137" s="75" t="s">
        <v>497</v>
      </c>
      <c r="U137" s="74" t="s">
        <v>497</v>
      </c>
      <c r="V137" s="49" t="str">
        <f t="shared" si="8"/>
        <v>'COMMON'</v>
      </c>
      <c r="W137" s="69" t="s">
        <v>449</v>
      </c>
      <c r="X137" s="49" t="str">
        <f t="shared" si="9"/>
        <v>'COMMON'</v>
      </c>
      <c r="Y137" s="49" t="str">
        <f t="shared" si="9"/>
        <v>'COMMON'</v>
      </c>
      <c r="Z137" s="69" t="s">
        <v>449</v>
      </c>
      <c r="AA137" s="49" t="str">
        <f t="shared" si="10"/>
        <v>'COMMON'</v>
      </c>
      <c r="AB137" s="67"/>
      <c r="AD137" s="70" t="str">
        <f t="shared" si="12"/>
        <v/>
      </c>
      <c r="AE137" s="67"/>
      <c r="AF137" s="67"/>
      <c r="AG137" s="67"/>
    </row>
    <row r="138" spans="1:33" ht="18" customHeight="1">
      <c r="A138" s="67"/>
      <c r="B138" s="69" t="s">
        <v>676</v>
      </c>
      <c r="C138" s="73" t="str">
        <f>"'"&amp;プロジェクトデータ!$C$4&amp;"'"</f>
        <v>'80001'</v>
      </c>
      <c r="D138" s="80" t="s">
        <v>499</v>
      </c>
      <c r="E138" s="42" t="str">
        <f>"'"&amp;No.5＿契約者【データ】!E134&amp;"'"</f>
        <v>''</v>
      </c>
      <c r="F138" s="81" t="str">
        <f>"'"&amp;IF(No.5＿契約者【データ】!X134="","","出席")&amp;"'"</f>
        <v>''</v>
      </c>
      <c r="G138" s="75" t="str">
        <f>"'"&amp;IF(No.5＿契約者【データ】!X134="","",TEXT(No.5＿契約者【データ】!X134,"yyyy/mm/dd"))&amp;"'"</f>
        <v>''</v>
      </c>
      <c r="H138" s="75" t="str">
        <f>"'"&amp;IF(No.5＿契約者【データ】!Y134="","",TEXT(No.5＿契約者【データ】!Y134,"hh:mm"))&amp;"'"</f>
        <v>''</v>
      </c>
      <c r="I138" s="82" t="s">
        <v>494</v>
      </c>
      <c r="J138" s="82" t="s">
        <v>494</v>
      </c>
      <c r="K138" s="82" t="s">
        <v>494</v>
      </c>
      <c r="L138" s="82" t="s">
        <v>494</v>
      </c>
      <c r="M138" s="82" t="s">
        <v>494</v>
      </c>
      <c r="N138" s="82" t="s">
        <v>494</v>
      </c>
      <c r="O138" s="82" t="s">
        <v>494</v>
      </c>
      <c r="P138" s="82" t="s">
        <v>494</v>
      </c>
      <c r="Q138" s="75" t="s">
        <v>497</v>
      </c>
      <c r="R138" s="75" t="s">
        <v>497</v>
      </c>
      <c r="S138" s="42" t="s">
        <v>448</v>
      </c>
      <c r="T138" s="75" t="s">
        <v>497</v>
      </c>
      <c r="U138" s="74" t="s">
        <v>497</v>
      </c>
      <c r="V138" s="49" t="str">
        <f t="shared" si="8"/>
        <v>'COMMON'</v>
      </c>
      <c r="W138" s="69" t="s">
        <v>449</v>
      </c>
      <c r="X138" s="49" t="str">
        <f t="shared" si="9"/>
        <v>'COMMON'</v>
      </c>
      <c r="Y138" s="49" t="str">
        <f t="shared" si="9"/>
        <v>'COMMON'</v>
      </c>
      <c r="Z138" s="69" t="s">
        <v>449</v>
      </c>
      <c r="AA138" s="49" t="str">
        <f t="shared" si="10"/>
        <v>'COMMON'</v>
      </c>
      <c r="AB138" s="67"/>
      <c r="AD138" s="70" t="str">
        <f t="shared" si="12"/>
        <v/>
      </c>
      <c r="AE138" s="67"/>
      <c r="AF138" s="67"/>
      <c r="AG138" s="67"/>
    </row>
    <row r="139" spans="1:33" ht="18" customHeight="1">
      <c r="A139" s="67"/>
      <c r="B139" s="69" t="s">
        <v>677</v>
      </c>
      <c r="C139" s="73" t="str">
        <f>"'"&amp;プロジェクトデータ!$C$4&amp;"'"</f>
        <v>'80001'</v>
      </c>
      <c r="D139" s="80" t="s">
        <v>499</v>
      </c>
      <c r="E139" s="42" t="str">
        <f>"'"&amp;No.5＿契約者【データ】!E135&amp;"'"</f>
        <v>''</v>
      </c>
      <c r="F139" s="81" t="str">
        <f>"'"&amp;IF(No.5＿契約者【データ】!X135="","","出席")&amp;"'"</f>
        <v>''</v>
      </c>
      <c r="G139" s="75" t="str">
        <f>"'"&amp;IF(No.5＿契約者【データ】!X135="","",TEXT(No.5＿契約者【データ】!X135,"yyyy/mm/dd"))&amp;"'"</f>
        <v>''</v>
      </c>
      <c r="H139" s="75" t="str">
        <f>"'"&amp;IF(No.5＿契約者【データ】!Y135="","",TEXT(No.5＿契約者【データ】!Y135,"hh:mm"))&amp;"'"</f>
        <v>''</v>
      </c>
      <c r="I139" s="82" t="s">
        <v>494</v>
      </c>
      <c r="J139" s="82" t="s">
        <v>494</v>
      </c>
      <c r="K139" s="82" t="s">
        <v>494</v>
      </c>
      <c r="L139" s="82" t="s">
        <v>494</v>
      </c>
      <c r="M139" s="82" t="s">
        <v>494</v>
      </c>
      <c r="N139" s="82" t="s">
        <v>494</v>
      </c>
      <c r="O139" s="82" t="s">
        <v>494</v>
      </c>
      <c r="P139" s="82" t="s">
        <v>494</v>
      </c>
      <c r="Q139" s="75" t="s">
        <v>497</v>
      </c>
      <c r="R139" s="75" t="s">
        <v>497</v>
      </c>
      <c r="S139" s="42" t="s">
        <v>448</v>
      </c>
      <c r="T139" s="75" t="s">
        <v>497</v>
      </c>
      <c r="U139" s="74" t="s">
        <v>497</v>
      </c>
      <c r="V139" s="49" t="str">
        <f t="shared" si="8"/>
        <v>'COMMON'</v>
      </c>
      <c r="W139" s="69" t="s">
        <v>449</v>
      </c>
      <c r="X139" s="49" t="str">
        <f t="shared" si="9"/>
        <v>'COMMON'</v>
      </c>
      <c r="Y139" s="49" t="str">
        <f t="shared" si="9"/>
        <v>'COMMON'</v>
      </c>
      <c r="Z139" s="69" t="s">
        <v>449</v>
      </c>
      <c r="AA139" s="49" t="str">
        <f t="shared" si="10"/>
        <v>'COMMON'</v>
      </c>
      <c r="AB139" s="67"/>
      <c r="AD139" s="70" t="str">
        <f t="shared" si="12"/>
        <v/>
      </c>
      <c r="AE139" s="67"/>
      <c r="AF139" s="67"/>
      <c r="AG139" s="67"/>
    </row>
    <row r="140" spans="1:33" ht="18" customHeight="1">
      <c r="A140" s="67"/>
      <c r="B140" s="69" t="s">
        <v>678</v>
      </c>
      <c r="C140" s="73" t="str">
        <f>"'"&amp;プロジェクトデータ!$C$4&amp;"'"</f>
        <v>'80001'</v>
      </c>
      <c r="D140" s="80" t="s">
        <v>499</v>
      </c>
      <c r="E140" s="42" t="str">
        <f>"'"&amp;No.5＿契約者【データ】!E136&amp;"'"</f>
        <v>''</v>
      </c>
      <c r="F140" s="81" t="str">
        <f>"'"&amp;IF(No.5＿契約者【データ】!X136="","","出席")&amp;"'"</f>
        <v>''</v>
      </c>
      <c r="G140" s="75" t="str">
        <f>"'"&amp;IF(No.5＿契約者【データ】!X136="","",TEXT(No.5＿契約者【データ】!X136,"yyyy/mm/dd"))&amp;"'"</f>
        <v>''</v>
      </c>
      <c r="H140" s="75" t="str">
        <f>"'"&amp;IF(No.5＿契約者【データ】!Y136="","",TEXT(No.5＿契約者【データ】!Y136,"hh:mm"))&amp;"'"</f>
        <v>''</v>
      </c>
      <c r="I140" s="82" t="s">
        <v>494</v>
      </c>
      <c r="J140" s="82" t="s">
        <v>494</v>
      </c>
      <c r="K140" s="82" t="s">
        <v>494</v>
      </c>
      <c r="L140" s="82" t="s">
        <v>494</v>
      </c>
      <c r="M140" s="82" t="s">
        <v>494</v>
      </c>
      <c r="N140" s="82" t="s">
        <v>494</v>
      </c>
      <c r="O140" s="82" t="s">
        <v>494</v>
      </c>
      <c r="P140" s="82" t="s">
        <v>494</v>
      </c>
      <c r="Q140" s="75" t="s">
        <v>497</v>
      </c>
      <c r="R140" s="75" t="s">
        <v>497</v>
      </c>
      <c r="S140" s="42" t="s">
        <v>448</v>
      </c>
      <c r="T140" s="75" t="s">
        <v>497</v>
      </c>
      <c r="U140" s="74" t="s">
        <v>497</v>
      </c>
      <c r="V140" s="49" t="str">
        <f t="shared" si="8"/>
        <v>'COMMON'</v>
      </c>
      <c r="W140" s="69" t="s">
        <v>449</v>
      </c>
      <c r="X140" s="49" t="str">
        <f t="shared" si="9"/>
        <v>'COMMON'</v>
      </c>
      <c r="Y140" s="49" t="str">
        <f t="shared" si="9"/>
        <v>'COMMON'</v>
      </c>
      <c r="Z140" s="69" t="s">
        <v>449</v>
      </c>
      <c r="AA140" s="49" t="str">
        <f t="shared" si="10"/>
        <v>'COMMON'</v>
      </c>
      <c r="AB140" s="67"/>
      <c r="AD140" s="70" t="str">
        <f t="shared" si="12"/>
        <v/>
      </c>
      <c r="AE140" s="67"/>
      <c r="AF140" s="67"/>
      <c r="AG140" s="67"/>
    </row>
    <row r="141" spans="1:33" ht="18" customHeight="1">
      <c r="A141" s="67"/>
      <c r="B141" s="69" t="s">
        <v>679</v>
      </c>
      <c r="C141" s="73" t="str">
        <f>"'"&amp;プロジェクトデータ!$C$4&amp;"'"</f>
        <v>'80001'</v>
      </c>
      <c r="D141" s="80" t="s">
        <v>499</v>
      </c>
      <c r="E141" s="42" t="str">
        <f>"'"&amp;No.5＿契約者【データ】!E137&amp;"'"</f>
        <v>''</v>
      </c>
      <c r="F141" s="81" t="str">
        <f>"'"&amp;IF(No.5＿契約者【データ】!X137="","","出席")&amp;"'"</f>
        <v>''</v>
      </c>
      <c r="G141" s="75" t="str">
        <f>"'"&amp;IF(No.5＿契約者【データ】!X137="","",TEXT(No.5＿契約者【データ】!X137,"yyyy/mm/dd"))&amp;"'"</f>
        <v>''</v>
      </c>
      <c r="H141" s="75" t="str">
        <f>"'"&amp;IF(No.5＿契約者【データ】!Y137="","",TEXT(No.5＿契約者【データ】!Y137,"hh:mm"))&amp;"'"</f>
        <v>''</v>
      </c>
      <c r="I141" s="82" t="s">
        <v>494</v>
      </c>
      <c r="J141" s="82" t="s">
        <v>494</v>
      </c>
      <c r="K141" s="82" t="s">
        <v>494</v>
      </c>
      <c r="L141" s="82" t="s">
        <v>494</v>
      </c>
      <c r="M141" s="82" t="s">
        <v>494</v>
      </c>
      <c r="N141" s="82" t="s">
        <v>494</v>
      </c>
      <c r="O141" s="82" t="s">
        <v>494</v>
      </c>
      <c r="P141" s="82" t="s">
        <v>494</v>
      </c>
      <c r="Q141" s="75" t="s">
        <v>497</v>
      </c>
      <c r="R141" s="75" t="s">
        <v>497</v>
      </c>
      <c r="S141" s="42" t="s">
        <v>448</v>
      </c>
      <c r="T141" s="75" t="s">
        <v>497</v>
      </c>
      <c r="U141" s="74" t="s">
        <v>497</v>
      </c>
      <c r="V141" s="49" t="str">
        <f t="shared" si="8"/>
        <v>'COMMON'</v>
      </c>
      <c r="W141" s="69" t="s">
        <v>449</v>
      </c>
      <c r="X141" s="49" t="str">
        <f t="shared" si="9"/>
        <v>'COMMON'</v>
      </c>
      <c r="Y141" s="49" t="str">
        <f t="shared" si="9"/>
        <v>'COMMON'</v>
      </c>
      <c r="Z141" s="69" t="s">
        <v>449</v>
      </c>
      <c r="AA141" s="49" t="str">
        <f t="shared" si="10"/>
        <v>'COMMON'</v>
      </c>
      <c r="AB141" s="67"/>
      <c r="AD141" s="70" t="str">
        <f t="shared" si="12"/>
        <v/>
      </c>
      <c r="AE141" s="67"/>
      <c r="AF141" s="67"/>
      <c r="AG141" s="67"/>
    </row>
    <row r="142" spans="1:33" ht="18" customHeight="1">
      <c r="A142" s="67"/>
      <c r="B142" s="69" t="s">
        <v>680</v>
      </c>
      <c r="C142" s="73" t="str">
        <f>"'"&amp;プロジェクトデータ!$C$4&amp;"'"</f>
        <v>'80001'</v>
      </c>
      <c r="D142" s="80" t="s">
        <v>499</v>
      </c>
      <c r="E142" s="42" t="str">
        <f>"'"&amp;No.5＿契約者【データ】!E138&amp;"'"</f>
        <v>''</v>
      </c>
      <c r="F142" s="81" t="str">
        <f>"'"&amp;IF(No.5＿契約者【データ】!X138="","","出席")&amp;"'"</f>
        <v>''</v>
      </c>
      <c r="G142" s="75" t="str">
        <f>"'"&amp;IF(No.5＿契約者【データ】!X138="","",TEXT(No.5＿契約者【データ】!X138,"yyyy/mm/dd"))&amp;"'"</f>
        <v>''</v>
      </c>
      <c r="H142" s="75" t="str">
        <f>"'"&amp;IF(No.5＿契約者【データ】!Y138="","",TEXT(No.5＿契約者【データ】!Y138,"hh:mm"))&amp;"'"</f>
        <v>''</v>
      </c>
      <c r="I142" s="82" t="s">
        <v>494</v>
      </c>
      <c r="J142" s="82" t="s">
        <v>494</v>
      </c>
      <c r="K142" s="82" t="s">
        <v>494</v>
      </c>
      <c r="L142" s="82" t="s">
        <v>494</v>
      </c>
      <c r="M142" s="82" t="s">
        <v>494</v>
      </c>
      <c r="N142" s="82" t="s">
        <v>494</v>
      </c>
      <c r="O142" s="82" t="s">
        <v>494</v>
      </c>
      <c r="P142" s="82" t="s">
        <v>494</v>
      </c>
      <c r="Q142" s="75" t="s">
        <v>497</v>
      </c>
      <c r="R142" s="75" t="s">
        <v>497</v>
      </c>
      <c r="S142" s="42" t="s">
        <v>448</v>
      </c>
      <c r="T142" s="75" t="s">
        <v>497</v>
      </c>
      <c r="U142" s="74" t="s">
        <v>497</v>
      </c>
      <c r="V142" s="49" t="str">
        <f t="shared" si="8"/>
        <v>'COMMON'</v>
      </c>
      <c r="W142" s="69" t="s">
        <v>449</v>
      </c>
      <c r="X142" s="49" t="str">
        <f t="shared" si="9"/>
        <v>'COMMON'</v>
      </c>
      <c r="Y142" s="49" t="str">
        <f t="shared" si="9"/>
        <v>'COMMON'</v>
      </c>
      <c r="Z142" s="69" t="s">
        <v>449</v>
      </c>
      <c r="AA142" s="49" t="str">
        <f t="shared" si="10"/>
        <v>'COMMON'</v>
      </c>
      <c r="AB142" s="67"/>
      <c r="AD142" s="70" t="str">
        <f t="shared" si="12"/>
        <v/>
      </c>
      <c r="AE142" s="67"/>
      <c r="AF142" s="67"/>
      <c r="AG142" s="67"/>
    </row>
    <row r="143" spans="1:33" ht="18" customHeight="1">
      <c r="A143" s="67"/>
      <c r="B143" s="69" t="s">
        <v>681</v>
      </c>
      <c r="C143" s="73" t="str">
        <f>"'"&amp;プロジェクトデータ!$C$4&amp;"'"</f>
        <v>'80001'</v>
      </c>
      <c r="D143" s="80" t="s">
        <v>499</v>
      </c>
      <c r="E143" s="42" t="str">
        <f>"'"&amp;No.5＿契約者【データ】!E139&amp;"'"</f>
        <v>''</v>
      </c>
      <c r="F143" s="81" t="str">
        <f>"'"&amp;IF(No.5＿契約者【データ】!X139="","","出席")&amp;"'"</f>
        <v>''</v>
      </c>
      <c r="G143" s="75" t="str">
        <f>"'"&amp;IF(No.5＿契約者【データ】!X139="","",TEXT(No.5＿契約者【データ】!X139,"yyyy/mm/dd"))&amp;"'"</f>
        <v>''</v>
      </c>
      <c r="H143" s="75" t="str">
        <f>"'"&amp;IF(No.5＿契約者【データ】!Y139="","",TEXT(No.5＿契約者【データ】!Y139,"hh:mm"))&amp;"'"</f>
        <v>''</v>
      </c>
      <c r="I143" s="82" t="s">
        <v>494</v>
      </c>
      <c r="J143" s="82" t="s">
        <v>494</v>
      </c>
      <c r="K143" s="82" t="s">
        <v>494</v>
      </c>
      <c r="L143" s="82" t="s">
        <v>494</v>
      </c>
      <c r="M143" s="82" t="s">
        <v>494</v>
      </c>
      <c r="N143" s="82" t="s">
        <v>494</v>
      </c>
      <c r="O143" s="82" t="s">
        <v>494</v>
      </c>
      <c r="P143" s="82" t="s">
        <v>494</v>
      </c>
      <c r="Q143" s="75" t="s">
        <v>497</v>
      </c>
      <c r="R143" s="75" t="s">
        <v>497</v>
      </c>
      <c r="S143" s="42" t="s">
        <v>448</v>
      </c>
      <c r="T143" s="75" t="s">
        <v>497</v>
      </c>
      <c r="U143" s="74" t="s">
        <v>497</v>
      </c>
      <c r="V143" s="49" t="str">
        <f t="shared" si="8"/>
        <v>'COMMON'</v>
      </c>
      <c r="W143" s="69" t="s">
        <v>449</v>
      </c>
      <c r="X143" s="49" t="str">
        <f t="shared" si="9"/>
        <v>'COMMON'</v>
      </c>
      <c r="Y143" s="49" t="str">
        <f t="shared" si="9"/>
        <v>'COMMON'</v>
      </c>
      <c r="Z143" s="69" t="s">
        <v>449</v>
      </c>
      <c r="AA143" s="49" t="str">
        <f t="shared" si="10"/>
        <v>'COMMON'</v>
      </c>
      <c r="AB143" s="67"/>
      <c r="AD143" s="70" t="str">
        <f t="shared" si="12"/>
        <v/>
      </c>
      <c r="AE143" s="67"/>
      <c r="AF143" s="67"/>
      <c r="AG143" s="67"/>
    </row>
    <row r="144" spans="1:33" ht="18" customHeight="1">
      <c r="A144" s="67"/>
      <c r="B144" s="69" t="s">
        <v>682</v>
      </c>
      <c r="C144" s="73" t="str">
        <f>"'"&amp;プロジェクトデータ!$C$4&amp;"'"</f>
        <v>'80001'</v>
      </c>
      <c r="D144" s="80" t="s">
        <v>499</v>
      </c>
      <c r="E144" s="42" t="str">
        <f>"'"&amp;No.5＿契約者【データ】!E140&amp;"'"</f>
        <v>''</v>
      </c>
      <c r="F144" s="81" t="str">
        <f>"'"&amp;IF(No.5＿契約者【データ】!X140="","","出席")&amp;"'"</f>
        <v>''</v>
      </c>
      <c r="G144" s="75" t="str">
        <f>"'"&amp;IF(No.5＿契約者【データ】!X140="","",TEXT(No.5＿契約者【データ】!X140,"yyyy/mm/dd"))&amp;"'"</f>
        <v>''</v>
      </c>
      <c r="H144" s="75" t="str">
        <f>"'"&amp;IF(No.5＿契約者【データ】!Y140="","",TEXT(No.5＿契約者【データ】!Y140,"hh:mm"))&amp;"'"</f>
        <v>''</v>
      </c>
      <c r="I144" s="82" t="s">
        <v>494</v>
      </c>
      <c r="J144" s="82" t="s">
        <v>494</v>
      </c>
      <c r="K144" s="82" t="s">
        <v>494</v>
      </c>
      <c r="L144" s="82" t="s">
        <v>494</v>
      </c>
      <c r="M144" s="82" t="s">
        <v>494</v>
      </c>
      <c r="N144" s="82" t="s">
        <v>494</v>
      </c>
      <c r="O144" s="82" t="s">
        <v>494</v>
      </c>
      <c r="P144" s="82" t="s">
        <v>494</v>
      </c>
      <c r="Q144" s="75" t="s">
        <v>497</v>
      </c>
      <c r="R144" s="75" t="s">
        <v>497</v>
      </c>
      <c r="S144" s="42" t="s">
        <v>448</v>
      </c>
      <c r="T144" s="75" t="s">
        <v>497</v>
      </c>
      <c r="U144" s="74" t="s">
        <v>497</v>
      </c>
      <c r="V144" s="49" t="str">
        <f t="shared" si="8"/>
        <v>'COMMON'</v>
      </c>
      <c r="W144" s="69" t="s">
        <v>449</v>
      </c>
      <c r="X144" s="49" t="str">
        <f t="shared" si="9"/>
        <v>'COMMON'</v>
      </c>
      <c r="Y144" s="49" t="str">
        <f t="shared" si="9"/>
        <v>'COMMON'</v>
      </c>
      <c r="Z144" s="69" t="s">
        <v>449</v>
      </c>
      <c r="AA144" s="49" t="str">
        <f t="shared" si="10"/>
        <v>'COMMON'</v>
      </c>
      <c r="AB144" s="67"/>
      <c r="AD144" s="70" t="str">
        <f t="shared" si="12"/>
        <v/>
      </c>
      <c r="AE144" s="67"/>
      <c r="AF144" s="67"/>
      <c r="AG144" s="67"/>
    </row>
    <row r="145" spans="1:33" ht="18" customHeight="1">
      <c r="A145" s="67"/>
      <c r="B145" s="69" t="s">
        <v>683</v>
      </c>
      <c r="C145" s="73" t="str">
        <f>"'"&amp;プロジェクトデータ!$C$4&amp;"'"</f>
        <v>'80001'</v>
      </c>
      <c r="D145" s="80" t="s">
        <v>499</v>
      </c>
      <c r="E145" s="42" t="str">
        <f>"'"&amp;No.5＿契約者【データ】!E141&amp;"'"</f>
        <v>''</v>
      </c>
      <c r="F145" s="81" t="str">
        <f>"'"&amp;IF(No.5＿契約者【データ】!X141="","","出席")&amp;"'"</f>
        <v>''</v>
      </c>
      <c r="G145" s="75" t="str">
        <f>"'"&amp;IF(No.5＿契約者【データ】!X141="","",TEXT(No.5＿契約者【データ】!X141,"yyyy/mm/dd"))&amp;"'"</f>
        <v>''</v>
      </c>
      <c r="H145" s="75" t="str">
        <f>"'"&amp;IF(No.5＿契約者【データ】!Y141="","",TEXT(No.5＿契約者【データ】!Y141,"hh:mm"))&amp;"'"</f>
        <v>''</v>
      </c>
      <c r="I145" s="82" t="s">
        <v>494</v>
      </c>
      <c r="J145" s="82" t="s">
        <v>494</v>
      </c>
      <c r="K145" s="82" t="s">
        <v>494</v>
      </c>
      <c r="L145" s="82" t="s">
        <v>494</v>
      </c>
      <c r="M145" s="82" t="s">
        <v>494</v>
      </c>
      <c r="N145" s="82" t="s">
        <v>494</v>
      </c>
      <c r="O145" s="82" t="s">
        <v>494</v>
      </c>
      <c r="P145" s="82" t="s">
        <v>494</v>
      </c>
      <c r="Q145" s="75" t="s">
        <v>497</v>
      </c>
      <c r="R145" s="75" t="s">
        <v>497</v>
      </c>
      <c r="S145" s="42" t="s">
        <v>448</v>
      </c>
      <c r="T145" s="75" t="s">
        <v>497</v>
      </c>
      <c r="U145" s="74" t="s">
        <v>497</v>
      </c>
      <c r="V145" s="49" t="str">
        <f t="shared" si="8"/>
        <v>'COMMON'</v>
      </c>
      <c r="W145" s="69" t="s">
        <v>449</v>
      </c>
      <c r="X145" s="49" t="str">
        <f t="shared" si="9"/>
        <v>'COMMON'</v>
      </c>
      <c r="Y145" s="49" t="str">
        <f t="shared" si="9"/>
        <v>'COMMON'</v>
      </c>
      <c r="Z145" s="69" t="s">
        <v>449</v>
      </c>
      <c r="AA145" s="49" t="str">
        <f t="shared" si="10"/>
        <v>'COMMON'</v>
      </c>
      <c r="AB145" s="67"/>
      <c r="AD145" s="70" t="str">
        <f t="shared" si="12"/>
        <v/>
      </c>
      <c r="AE145" s="67"/>
      <c r="AF145" s="67"/>
      <c r="AG145" s="67"/>
    </row>
    <row r="146" spans="1:33" ht="18" customHeight="1">
      <c r="A146" s="67"/>
      <c r="B146" s="69" t="s">
        <v>684</v>
      </c>
      <c r="C146" s="73" t="str">
        <f>"'"&amp;プロジェクトデータ!$C$4&amp;"'"</f>
        <v>'80001'</v>
      </c>
      <c r="D146" s="80" t="s">
        <v>499</v>
      </c>
      <c r="E146" s="42" t="str">
        <f>"'"&amp;No.5＿契約者【データ】!E142&amp;"'"</f>
        <v>''</v>
      </c>
      <c r="F146" s="81" t="str">
        <f>"'"&amp;IF(No.5＿契約者【データ】!X142="","","出席")&amp;"'"</f>
        <v>''</v>
      </c>
      <c r="G146" s="75" t="str">
        <f>"'"&amp;IF(No.5＿契約者【データ】!X142="","",TEXT(No.5＿契約者【データ】!X142,"yyyy/mm/dd"))&amp;"'"</f>
        <v>''</v>
      </c>
      <c r="H146" s="75" t="str">
        <f>"'"&amp;IF(No.5＿契約者【データ】!Y142="","",TEXT(No.5＿契約者【データ】!Y142,"hh:mm"))&amp;"'"</f>
        <v>''</v>
      </c>
      <c r="I146" s="82" t="s">
        <v>494</v>
      </c>
      <c r="J146" s="82" t="s">
        <v>494</v>
      </c>
      <c r="K146" s="82" t="s">
        <v>494</v>
      </c>
      <c r="L146" s="82" t="s">
        <v>494</v>
      </c>
      <c r="M146" s="82" t="s">
        <v>494</v>
      </c>
      <c r="N146" s="82" t="s">
        <v>494</v>
      </c>
      <c r="O146" s="82" t="s">
        <v>494</v>
      </c>
      <c r="P146" s="82" t="s">
        <v>494</v>
      </c>
      <c r="Q146" s="75" t="s">
        <v>497</v>
      </c>
      <c r="R146" s="75" t="s">
        <v>497</v>
      </c>
      <c r="S146" s="42" t="s">
        <v>448</v>
      </c>
      <c r="T146" s="75" t="s">
        <v>497</v>
      </c>
      <c r="U146" s="74" t="s">
        <v>497</v>
      </c>
      <c r="V146" s="49" t="str">
        <f t="shared" si="8"/>
        <v>'COMMON'</v>
      </c>
      <c r="W146" s="69" t="s">
        <v>449</v>
      </c>
      <c r="X146" s="49" t="str">
        <f t="shared" si="9"/>
        <v>'COMMON'</v>
      </c>
      <c r="Y146" s="49" t="str">
        <f t="shared" si="9"/>
        <v>'COMMON'</v>
      </c>
      <c r="Z146" s="69" t="s">
        <v>449</v>
      </c>
      <c r="AA146" s="49" t="str">
        <f t="shared" si="10"/>
        <v>'COMMON'</v>
      </c>
      <c r="AB146" s="67"/>
      <c r="AD146" s="70" t="str">
        <f t="shared" si="12"/>
        <v/>
      </c>
      <c r="AE146" s="67"/>
      <c r="AF146" s="67"/>
      <c r="AG146" s="67"/>
    </row>
    <row r="147" spans="1:33" ht="18" customHeight="1">
      <c r="A147" s="67"/>
      <c r="B147" s="69" t="s">
        <v>685</v>
      </c>
      <c r="C147" s="73" t="str">
        <f>"'"&amp;プロジェクトデータ!$C$4&amp;"'"</f>
        <v>'80001'</v>
      </c>
      <c r="D147" s="80" t="s">
        <v>499</v>
      </c>
      <c r="E147" s="42" t="str">
        <f>"'"&amp;No.5＿契約者【データ】!E143&amp;"'"</f>
        <v>''</v>
      </c>
      <c r="F147" s="81" t="str">
        <f>"'"&amp;IF(No.5＿契約者【データ】!X143="","","出席")&amp;"'"</f>
        <v>''</v>
      </c>
      <c r="G147" s="75" t="str">
        <f>"'"&amp;IF(No.5＿契約者【データ】!X143="","",TEXT(No.5＿契約者【データ】!X143,"yyyy/mm/dd"))&amp;"'"</f>
        <v>''</v>
      </c>
      <c r="H147" s="75" t="str">
        <f>"'"&amp;IF(No.5＿契約者【データ】!Y143="","",TEXT(No.5＿契約者【データ】!Y143,"hh:mm"))&amp;"'"</f>
        <v>''</v>
      </c>
      <c r="I147" s="82" t="s">
        <v>494</v>
      </c>
      <c r="J147" s="82" t="s">
        <v>494</v>
      </c>
      <c r="K147" s="82" t="s">
        <v>494</v>
      </c>
      <c r="L147" s="82" t="s">
        <v>494</v>
      </c>
      <c r="M147" s="82" t="s">
        <v>494</v>
      </c>
      <c r="N147" s="82" t="s">
        <v>494</v>
      </c>
      <c r="O147" s="82" t="s">
        <v>494</v>
      </c>
      <c r="P147" s="82" t="s">
        <v>494</v>
      </c>
      <c r="Q147" s="75" t="s">
        <v>497</v>
      </c>
      <c r="R147" s="75" t="s">
        <v>497</v>
      </c>
      <c r="S147" s="42" t="s">
        <v>448</v>
      </c>
      <c r="T147" s="75" t="s">
        <v>497</v>
      </c>
      <c r="U147" s="74" t="s">
        <v>497</v>
      </c>
      <c r="V147" s="49" t="str">
        <f t="shared" si="8"/>
        <v>'COMMON'</v>
      </c>
      <c r="W147" s="69" t="s">
        <v>449</v>
      </c>
      <c r="X147" s="49" t="str">
        <f t="shared" si="9"/>
        <v>'COMMON'</v>
      </c>
      <c r="Y147" s="49" t="str">
        <f t="shared" si="9"/>
        <v>'COMMON'</v>
      </c>
      <c r="Z147" s="69" t="s">
        <v>449</v>
      </c>
      <c r="AA147" s="49" t="str">
        <f t="shared" si="10"/>
        <v>'COMMON'</v>
      </c>
      <c r="AB147" s="67"/>
      <c r="AD147" s="70" t="str">
        <f t="shared" si="12"/>
        <v/>
      </c>
      <c r="AE147" s="67"/>
      <c r="AF147" s="67"/>
      <c r="AG147" s="67"/>
    </row>
    <row r="148" spans="1:33" ht="18" customHeight="1">
      <c r="A148" s="67"/>
      <c r="B148" s="69" t="s">
        <v>686</v>
      </c>
      <c r="C148" s="73" t="str">
        <f>"'"&amp;プロジェクトデータ!$C$4&amp;"'"</f>
        <v>'80001'</v>
      </c>
      <c r="D148" s="80" t="s">
        <v>499</v>
      </c>
      <c r="E148" s="42" t="str">
        <f>"'"&amp;No.5＿契約者【データ】!E144&amp;"'"</f>
        <v>''</v>
      </c>
      <c r="F148" s="81" t="str">
        <f>"'"&amp;IF(No.5＿契約者【データ】!X144="","","出席")&amp;"'"</f>
        <v>''</v>
      </c>
      <c r="G148" s="75" t="str">
        <f>"'"&amp;IF(No.5＿契約者【データ】!X144="","",TEXT(No.5＿契約者【データ】!X144,"yyyy/mm/dd"))&amp;"'"</f>
        <v>''</v>
      </c>
      <c r="H148" s="75" t="str">
        <f>"'"&amp;IF(No.5＿契約者【データ】!Y144="","",TEXT(No.5＿契約者【データ】!Y144,"hh:mm"))&amp;"'"</f>
        <v>''</v>
      </c>
      <c r="I148" s="82" t="s">
        <v>494</v>
      </c>
      <c r="J148" s="82" t="s">
        <v>494</v>
      </c>
      <c r="K148" s="82" t="s">
        <v>494</v>
      </c>
      <c r="L148" s="82" t="s">
        <v>494</v>
      </c>
      <c r="M148" s="82" t="s">
        <v>494</v>
      </c>
      <c r="N148" s="82" t="s">
        <v>494</v>
      </c>
      <c r="O148" s="82" t="s">
        <v>494</v>
      </c>
      <c r="P148" s="82" t="s">
        <v>494</v>
      </c>
      <c r="Q148" s="75" t="s">
        <v>497</v>
      </c>
      <c r="R148" s="75" t="s">
        <v>497</v>
      </c>
      <c r="S148" s="42" t="s">
        <v>448</v>
      </c>
      <c r="T148" s="75" t="s">
        <v>497</v>
      </c>
      <c r="U148" s="74" t="s">
        <v>497</v>
      </c>
      <c r="V148" s="49" t="str">
        <f t="shared" si="8"/>
        <v>'COMMON'</v>
      </c>
      <c r="W148" s="69" t="s">
        <v>449</v>
      </c>
      <c r="X148" s="49" t="str">
        <f t="shared" si="9"/>
        <v>'COMMON'</v>
      </c>
      <c r="Y148" s="49" t="str">
        <f t="shared" si="9"/>
        <v>'COMMON'</v>
      </c>
      <c r="Z148" s="69" t="s">
        <v>449</v>
      </c>
      <c r="AA148" s="49" t="str">
        <f t="shared" si="10"/>
        <v>'COMMON'</v>
      </c>
      <c r="AB148" s="67"/>
      <c r="AD148" s="70" t="str">
        <f t="shared" si="12"/>
        <v/>
      </c>
      <c r="AE148" s="67"/>
      <c r="AF148" s="67"/>
      <c r="AG148" s="67"/>
    </row>
    <row r="149" spans="1:33" ht="18" customHeight="1">
      <c r="A149" s="67"/>
      <c r="B149" s="69" t="s">
        <v>687</v>
      </c>
      <c r="C149" s="73" t="str">
        <f>"'"&amp;プロジェクトデータ!$C$4&amp;"'"</f>
        <v>'80001'</v>
      </c>
      <c r="D149" s="80" t="s">
        <v>499</v>
      </c>
      <c r="E149" s="42" t="str">
        <f>"'"&amp;No.5＿契約者【データ】!E145&amp;"'"</f>
        <v>''</v>
      </c>
      <c r="F149" s="81" t="str">
        <f>"'"&amp;IF(No.5＿契約者【データ】!X145="","","出席")&amp;"'"</f>
        <v>''</v>
      </c>
      <c r="G149" s="75" t="str">
        <f>"'"&amp;IF(No.5＿契約者【データ】!X145="","",TEXT(No.5＿契約者【データ】!X145,"yyyy/mm/dd"))&amp;"'"</f>
        <v>''</v>
      </c>
      <c r="H149" s="75" t="str">
        <f>"'"&amp;IF(No.5＿契約者【データ】!Y145="","",TEXT(No.5＿契約者【データ】!Y145,"hh:mm"))&amp;"'"</f>
        <v>''</v>
      </c>
      <c r="I149" s="82" t="s">
        <v>494</v>
      </c>
      <c r="J149" s="82" t="s">
        <v>494</v>
      </c>
      <c r="K149" s="82" t="s">
        <v>494</v>
      </c>
      <c r="L149" s="82" t="s">
        <v>494</v>
      </c>
      <c r="M149" s="82" t="s">
        <v>494</v>
      </c>
      <c r="N149" s="82" t="s">
        <v>494</v>
      </c>
      <c r="O149" s="82" t="s">
        <v>494</v>
      </c>
      <c r="P149" s="82" t="s">
        <v>494</v>
      </c>
      <c r="Q149" s="75" t="s">
        <v>497</v>
      </c>
      <c r="R149" s="75" t="s">
        <v>497</v>
      </c>
      <c r="S149" s="42" t="s">
        <v>448</v>
      </c>
      <c r="T149" s="75" t="s">
        <v>497</v>
      </c>
      <c r="U149" s="74" t="s">
        <v>497</v>
      </c>
      <c r="V149" s="49" t="str">
        <f t="shared" si="8"/>
        <v>'COMMON'</v>
      </c>
      <c r="W149" s="69" t="s">
        <v>449</v>
      </c>
      <c r="X149" s="49" t="str">
        <f t="shared" si="9"/>
        <v>'COMMON'</v>
      </c>
      <c r="Y149" s="49" t="str">
        <f t="shared" si="9"/>
        <v>'COMMON'</v>
      </c>
      <c r="Z149" s="69" t="s">
        <v>449</v>
      </c>
      <c r="AA149" s="49" t="str">
        <f t="shared" si="10"/>
        <v>'COMMON'</v>
      </c>
      <c r="AB149" s="67"/>
      <c r="AD149" s="70" t="str">
        <f t="shared" si="12"/>
        <v/>
      </c>
      <c r="AE149" s="67"/>
      <c r="AF149" s="67"/>
      <c r="AG149" s="67"/>
    </row>
    <row r="150" spans="1:33" ht="18" customHeight="1">
      <c r="A150" s="67"/>
      <c r="B150" s="69" t="s">
        <v>688</v>
      </c>
      <c r="C150" s="73" t="str">
        <f>"'"&amp;プロジェクトデータ!$C$4&amp;"'"</f>
        <v>'80001'</v>
      </c>
      <c r="D150" s="80" t="s">
        <v>499</v>
      </c>
      <c r="E150" s="42" t="str">
        <f>"'"&amp;No.5＿契約者【データ】!E146&amp;"'"</f>
        <v>''</v>
      </c>
      <c r="F150" s="81" t="str">
        <f>"'"&amp;IF(No.5＿契約者【データ】!X146="","","出席")&amp;"'"</f>
        <v>''</v>
      </c>
      <c r="G150" s="75" t="str">
        <f>"'"&amp;IF(No.5＿契約者【データ】!X146="","",TEXT(No.5＿契約者【データ】!X146,"yyyy/mm/dd"))&amp;"'"</f>
        <v>''</v>
      </c>
      <c r="H150" s="75" t="str">
        <f>"'"&amp;IF(No.5＿契約者【データ】!Y146="","",TEXT(No.5＿契約者【データ】!Y146,"hh:mm"))&amp;"'"</f>
        <v>''</v>
      </c>
      <c r="I150" s="82" t="s">
        <v>494</v>
      </c>
      <c r="J150" s="82" t="s">
        <v>494</v>
      </c>
      <c r="K150" s="82" t="s">
        <v>494</v>
      </c>
      <c r="L150" s="82" t="s">
        <v>494</v>
      </c>
      <c r="M150" s="82" t="s">
        <v>494</v>
      </c>
      <c r="N150" s="82" t="s">
        <v>494</v>
      </c>
      <c r="O150" s="82" t="s">
        <v>494</v>
      </c>
      <c r="P150" s="82" t="s">
        <v>494</v>
      </c>
      <c r="Q150" s="75" t="s">
        <v>497</v>
      </c>
      <c r="R150" s="75" t="s">
        <v>497</v>
      </c>
      <c r="S150" s="42" t="s">
        <v>448</v>
      </c>
      <c r="T150" s="75" t="s">
        <v>497</v>
      </c>
      <c r="U150" s="74" t="s">
        <v>497</v>
      </c>
      <c r="V150" s="49" t="str">
        <f t="shared" si="8"/>
        <v>'COMMON'</v>
      </c>
      <c r="W150" s="69" t="s">
        <v>449</v>
      </c>
      <c r="X150" s="49" t="str">
        <f t="shared" si="9"/>
        <v>'COMMON'</v>
      </c>
      <c r="Y150" s="49" t="str">
        <f t="shared" si="9"/>
        <v>'COMMON'</v>
      </c>
      <c r="Z150" s="69" t="s">
        <v>449</v>
      </c>
      <c r="AA150" s="49" t="str">
        <f t="shared" si="10"/>
        <v>'COMMON'</v>
      </c>
      <c r="AB150" s="67"/>
      <c r="AD150" s="70" t="str">
        <f t="shared" si="12"/>
        <v/>
      </c>
      <c r="AE150" s="67"/>
      <c r="AF150" s="67"/>
      <c r="AG150" s="67"/>
    </row>
    <row r="151" spans="1:33" ht="18" customHeight="1">
      <c r="A151" s="67"/>
      <c r="B151" s="69" t="s">
        <v>689</v>
      </c>
      <c r="C151" s="73" t="str">
        <f>"'"&amp;プロジェクトデータ!$C$4&amp;"'"</f>
        <v>'80001'</v>
      </c>
      <c r="D151" s="80" t="s">
        <v>499</v>
      </c>
      <c r="E151" s="42" t="str">
        <f>"'"&amp;No.5＿契約者【データ】!E147&amp;"'"</f>
        <v>''</v>
      </c>
      <c r="F151" s="81" t="str">
        <f>"'"&amp;IF(No.5＿契約者【データ】!X147="","","出席")&amp;"'"</f>
        <v>''</v>
      </c>
      <c r="G151" s="75" t="str">
        <f>"'"&amp;IF(No.5＿契約者【データ】!X147="","",TEXT(No.5＿契約者【データ】!X147,"yyyy/mm/dd"))&amp;"'"</f>
        <v>''</v>
      </c>
      <c r="H151" s="75" t="str">
        <f>"'"&amp;IF(No.5＿契約者【データ】!Y147="","",TEXT(No.5＿契約者【データ】!Y147,"hh:mm"))&amp;"'"</f>
        <v>''</v>
      </c>
      <c r="I151" s="82" t="s">
        <v>494</v>
      </c>
      <c r="J151" s="82" t="s">
        <v>494</v>
      </c>
      <c r="K151" s="82" t="s">
        <v>494</v>
      </c>
      <c r="L151" s="82" t="s">
        <v>494</v>
      </c>
      <c r="M151" s="82" t="s">
        <v>494</v>
      </c>
      <c r="N151" s="82" t="s">
        <v>494</v>
      </c>
      <c r="O151" s="82" t="s">
        <v>494</v>
      </c>
      <c r="P151" s="82" t="s">
        <v>494</v>
      </c>
      <c r="Q151" s="75" t="s">
        <v>497</v>
      </c>
      <c r="R151" s="75" t="s">
        <v>497</v>
      </c>
      <c r="S151" s="42" t="s">
        <v>448</v>
      </c>
      <c r="T151" s="75" t="s">
        <v>497</v>
      </c>
      <c r="U151" s="74" t="s">
        <v>497</v>
      </c>
      <c r="V151" s="49" t="str">
        <f t="shared" si="8"/>
        <v>'COMMON'</v>
      </c>
      <c r="W151" s="69" t="s">
        <v>449</v>
      </c>
      <c r="X151" s="49" t="str">
        <f t="shared" si="9"/>
        <v>'COMMON'</v>
      </c>
      <c r="Y151" s="49" t="str">
        <f t="shared" si="9"/>
        <v>'COMMON'</v>
      </c>
      <c r="Z151" s="69" t="s">
        <v>449</v>
      </c>
      <c r="AA151" s="49" t="str">
        <f t="shared" si="10"/>
        <v>'COMMON'</v>
      </c>
      <c r="AB151" s="67"/>
      <c r="AD151" s="70" t="str">
        <f t="shared" si="12"/>
        <v/>
      </c>
      <c r="AE151" s="67"/>
      <c r="AF151" s="67"/>
      <c r="AG151" s="67"/>
    </row>
    <row r="152" spans="1:33" ht="18" customHeight="1">
      <c r="A152" s="67"/>
      <c r="B152" s="69" t="s">
        <v>690</v>
      </c>
      <c r="C152" s="73" t="str">
        <f>"'"&amp;プロジェクトデータ!$C$4&amp;"'"</f>
        <v>'80001'</v>
      </c>
      <c r="D152" s="80" t="s">
        <v>499</v>
      </c>
      <c r="E152" s="42" t="str">
        <f>"'"&amp;No.5＿契約者【データ】!E148&amp;"'"</f>
        <v>''</v>
      </c>
      <c r="F152" s="81" t="str">
        <f>"'"&amp;IF(No.5＿契約者【データ】!X148="","","出席")&amp;"'"</f>
        <v>''</v>
      </c>
      <c r="G152" s="75" t="str">
        <f>"'"&amp;IF(No.5＿契約者【データ】!X148="","",TEXT(No.5＿契約者【データ】!X148,"yyyy/mm/dd"))&amp;"'"</f>
        <v>''</v>
      </c>
      <c r="H152" s="75" t="str">
        <f>"'"&amp;IF(No.5＿契約者【データ】!Y148="","",TEXT(No.5＿契約者【データ】!Y148,"hh:mm"))&amp;"'"</f>
        <v>''</v>
      </c>
      <c r="I152" s="82" t="s">
        <v>494</v>
      </c>
      <c r="J152" s="82" t="s">
        <v>494</v>
      </c>
      <c r="K152" s="82" t="s">
        <v>494</v>
      </c>
      <c r="L152" s="82" t="s">
        <v>494</v>
      </c>
      <c r="M152" s="82" t="s">
        <v>494</v>
      </c>
      <c r="N152" s="82" t="s">
        <v>494</v>
      </c>
      <c r="O152" s="82" t="s">
        <v>494</v>
      </c>
      <c r="P152" s="82" t="s">
        <v>494</v>
      </c>
      <c r="Q152" s="75" t="s">
        <v>497</v>
      </c>
      <c r="R152" s="75" t="s">
        <v>497</v>
      </c>
      <c r="S152" s="42" t="s">
        <v>448</v>
      </c>
      <c r="T152" s="75" t="s">
        <v>497</v>
      </c>
      <c r="U152" s="74" t="s">
        <v>497</v>
      </c>
      <c r="V152" s="49" t="str">
        <f t="shared" si="8"/>
        <v>'COMMON'</v>
      </c>
      <c r="W152" s="69" t="s">
        <v>449</v>
      </c>
      <c r="X152" s="49" t="str">
        <f t="shared" si="9"/>
        <v>'COMMON'</v>
      </c>
      <c r="Y152" s="49" t="str">
        <f t="shared" si="9"/>
        <v>'COMMON'</v>
      </c>
      <c r="Z152" s="69" t="s">
        <v>449</v>
      </c>
      <c r="AA152" s="49" t="str">
        <f t="shared" si="10"/>
        <v>'COMMON'</v>
      </c>
      <c r="AB152" s="67"/>
      <c r="AD152" s="70" t="str">
        <f t="shared" si="12"/>
        <v/>
      </c>
      <c r="AE152" s="67"/>
      <c r="AF152" s="67"/>
      <c r="AG152" s="67"/>
    </row>
    <row r="153" spans="1:33" ht="18" customHeight="1">
      <c r="A153" s="67"/>
      <c r="B153" s="69" t="s">
        <v>691</v>
      </c>
      <c r="C153" s="73" t="str">
        <f>"'"&amp;プロジェクトデータ!$C$4&amp;"'"</f>
        <v>'80001'</v>
      </c>
      <c r="D153" s="80" t="s">
        <v>499</v>
      </c>
      <c r="E153" s="42" t="str">
        <f>"'"&amp;No.5＿契約者【データ】!E149&amp;"'"</f>
        <v>''</v>
      </c>
      <c r="F153" s="81" t="str">
        <f>"'"&amp;IF(No.5＿契約者【データ】!X149="","","出席")&amp;"'"</f>
        <v>''</v>
      </c>
      <c r="G153" s="75" t="str">
        <f>"'"&amp;IF(No.5＿契約者【データ】!X149="","",TEXT(No.5＿契約者【データ】!X149,"yyyy/mm/dd"))&amp;"'"</f>
        <v>''</v>
      </c>
      <c r="H153" s="75" t="str">
        <f>"'"&amp;IF(No.5＿契約者【データ】!Y149="","",TEXT(No.5＿契約者【データ】!Y149,"hh:mm"))&amp;"'"</f>
        <v>''</v>
      </c>
      <c r="I153" s="82" t="s">
        <v>494</v>
      </c>
      <c r="J153" s="82" t="s">
        <v>494</v>
      </c>
      <c r="K153" s="82" t="s">
        <v>494</v>
      </c>
      <c r="L153" s="82" t="s">
        <v>494</v>
      </c>
      <c r="M153" s="82" t="s">
        <v>494</v>
      </c>
      <c r="N153" s="82" t="s">
        <v>494</v>
      </c>
      <c r="O153" s="82" t="s">
        <v>494</v>
      </c>
      <c r="P153" s="82" t="s">
        <v>494</v>
      </c>
      <c r="Q153" s="75" t="s">
        <v>497</v>
      </c>
      <c r="R153" s="75" t="s">
        <v>497</v>
      </c>
      <c r="S153" s="42" t="s">
        <v>448</v>
      </c>
      <c r="T153" s="75" t="s">
        <v>497</v>
      </c>
      <c r="U153" s="74" t="s">
        <v>497</v>
      </c>
      <c r="V153" s="49" t="str">
        <f t="shared" si="8"/>
        <v>'COMMON'</v>
      </c>
      <c r="W153" s="69" t="s">
        <v>449</v>
      </c>
      <c r="X153" s="49" t="str">
        <f t="shared" si="9"/>
        <v>'COMMON'</v>
      </c>
      <c r="Y153" s="49" t="str">
        <f t="shared" si="9"/>
        <v>'COMMON'</v>
      </c>
      <c r="Z153" s="69" t="s">
        <v>449</v>
      </c>
      <c r="AA153" s="49" t="str">
        <f t="shared" si="10"/>
        <v>'COMMON'</v>
      </c>
      <c r="AB153" s="67"/>
      <c r="AD153" s="70" t="str">
        <f t="shared" si="12"/>
        <v/>
      </c>
      <c r="AE153" s="67"/>
      <c r="AF153" s="67"/>
      <c r="AG153" s="67"/>
    </row>
    <row r="154" spans="1:33" ht="18" customHeight="1">
      <c r="A154" s="67"/>
      <c r="B154" s="69" t="s">
        <v>692</v>
      </c>
      <c r="C154" s="73" t="str">
        <f>"'"&amp;プロジェクトデータ!$C$4&amp;"'"</f>
        <v>'80001'</v>
      </c>
      <c r="D154" s="80" t="s">
        <v>499</v>
      </c>
      <c r="E154" s="42" t="str">
        <f>"'"&amp;No.5＿契約者【データ】!E150&amp;"'"</f>
        <v>''</v>
      </c>
      <c r="F154" s="81" t="str">
        <f>"'"&amp;IF(No.5＿契約者【データ】!X150="","","出席")&amp;"'"</f>
        <v>''</v>
      </c>
      <c r="G154" s="75" t="str">
        <f>"'"&amp;IF(No.5＿契約者【データ】!X150="","",TEXT(No.5＿契約者【データ】!X150,"yyyy/mm/dd"))&amp;"'"</f>
        <v>''</v>
      </c>
      <c r="H154" s="75" t="str">
        <f>"'"&amp;IF(No.5＿契約者【データ】!Y150="","",TEXT(No.5＿契約者【データ】!Y150,"hh:mm"))&amp;"'"</f>
        <v>''</v>
      </c>
      <c r="I154" s="82" t="s">
        <v>494</v>
      </c>
      <c r="J154" s="82" t="s">
        <v>494</v>
      </c>
      <c r="K154" s="82" t="s">
        <v>494</v>
      </c>
      <c r="L154" s="82" t="s">
        <v>494</v>
      </c>
      <c r="M154" s="82" t="s">
        <v>494</v>
      </c>
      <c r="N154" s="82" t="s">
        <v>494</v>
      </c>
      <c r="O154" s="82" t="s">
        <v>494</v>
      </c>
      <c r="P154" s="82" t="s">
        <v>494</v>
      </c>
      <c r="Q154" s="75" t="s">
        <v>497</v>
      </c>
      <c r="R154" s="75" t="s">
        <v>497</v>
      </c>
      <c r="S154" s="42" t="s">
        <v>448</v>
      </c>
      <c r="T154" s="75" t="s">
        <v>497</v>
      </c>
      <c r="U154" s="74" t="s">
        <v>497</v>
      </c>
      <c r="V154" s="49" t="str">
        <f t="shared" si="8"/>
        <v>'COMMON'</v>
      </c>
      <c r="W154" s="69" t="s">
        <v>449</v>
      </c>
      <c r="X154" s="49" t="str">
        <f t="shared" si="9"/>
        <v>'COMMON'</v>
      </c>
      <c r="Y154" s="49" t="str">
        <f t="shared" si="9"/>
        <v>'COMMON'</v>
      </c>
      <c r="Z154" s="69" t="s">
        <v>449</v>
      </c>
      <c r="AA154" s="49" t="str">
        <f t="shared" si="10"/>
        <v>'COMMON'</v>
      </c>
      <c r="AB154" s="67"/>
      <c r="AD154" s="70" t="str">
        <f t="shared" si="12"/>
        <v/>
      </c>
      <c r="AE154" s="67"/>
      <c r="AF154" s="67"/>
      <c r="AG154" s="67"/>
    </row>
    <row r="155" spans="1:33" ht="18" customHeight="1">
      <c r="A155" s="67"/>
      <c r="B155" s="69" t="s">
        <v>693</v>
      </c>
      <c r="C155" s="73" t="str">
        <f>"'"&amp;プロジェクトデータ!$C$4&amp;"'"</f>
        <v>'80001'</v>
      </c>
      <c r="D155" s="80" t="s">
        <v>499</v>
      </c>
      <c r="E155" s="42" t="str">
        <f>"'"&amp;No.5＿契約者【データ】!E151&amp;"'"</f>
        <v>''</v>
      </c>
      <c r="F155" s="81" t="str">
        <f>"'"&amp;IF(No.5＿契約者【データ】!X151="","","出席")&amp;"'"</f>
        <v>''</v>
      </c>
      <c r="G155" s="75" t="str">
        <f>"'"&amp;IF(No.5＿契約者【データ】!X151="","",TEXT(No.5＿契約者【データ】!X151,"yyyy/mm/dd"))&amp;"'"</f>
        <v>''</v>
      </c>
      <c r="H155" s="75" t="str">
        <f>"'"&amp;IF(No.5＿契約者【データ】!Y151="","",TEXT(No.5＿契約者【データ】!Y151,"hh:mm"))&amp;"'"</f>
        <v>''</v>
      </c>
      <c r="I155" s="82" t="s">
        <v>494</v>
      </c>
      <c r="J155" s="82" t="s">
        <v>494</v>
      </c>
      <c r="K155" s="82" t="s">
        <v>494</v>
      </c>
      <c r="L155" s="82" t="s">
        <v>494</v>
      </c>
      <c r="M155" s="82" t="s">
        <v>494</v>
      </c>
      <c r="N155" s="82" t="s">
        <v>494</v>
      </c>
      <c r="O155" s="82" t="s">
        <v>494</v>
      </c>
      <c r="P155" s="82" t="s">
        <v>494</v>
      </c>
      <c r="Q155" s="75" t="s">
        <v>497</v>
      </c>
      <c r="R155" s="75" t="s">
        <v>497</v>
      </c>
      <c r="S155" s="42" t="s">
        <v>448</v>
      </c>
      <c r="T155" s="75" t="s">
        <v>497</v>
      </c>
      <c r="U155" s="74" t="s">
        <v>497</v>
      </c>
      <c r="V155" s="49" t="str">
        <f t="shared" si="8"/>
        <v>'COMMON'</v>
      </c>
      <c r="W155" s="69" t="s">
        <v>449</v>
      </c>
      <c r="X155" s="49" t="str">
        <f t="shared" si="9"/>
        <v>'COMMON'</v>
      </c>
      <c r="Y155" s="49" t="str">
        <f t="shared" si="9"/>
        <v>'COMMON'</v>
      </c>
      <c r="Z155" s="69" t="s">
        <v>449</v>
      </c>
      <c r="AA155" s="49" t="str">
        <f t="shared" si="10"/>
        <v>'COMMON'</v>
      </c>
      <c r="AB155" s="67"/>
      <c r="AD155" s="70" t="str">
        <f t="shared" si="12"/>
        <v/>
      </c>
      <c r="AE155" s="67"/>
      <c r="AF155" s="67"/>
      <c r="AG155" s="67"/>
    </row>
    <row r="156" spans="1:33" ht="18" customHeight="1">
      <c r="A156" s="67"/>
      <c r="B156" s="69" t="s">
        <v>694</v>
      </c>
      <c r="C156" s="73" t="str">
        <f>"'"&amp;プロジェクトデータ!$C$4&amp;"'"</f>
        <v>'80001'</v>
      </c>
      <c r="D156" s="80" t="s">
        <v>499</v>
      </c>
      <c r="E156" s="42" t="str">
        <f>"'"&amp;No.5＿契約者【データ】!E152&amp;"'"</f>
        <v>''</v>
      </c>
      <c r="F156" s="81" t="str">
        <f>"'"&amp;IF(No.5＿契約者【データ】!X152="","","出席")&amp;"'"</f>
        <v>''</v>
      </c>
      <c r="G156" s="75" t="str">
        <f>"'"&amp;IF(No.5＿契約者【データ】!X152="","",TEXT(No.5＿契約者【データ】!X152,"yyyy/mm/dd"))&amp;"'"</f>
        <v>''</v>
      </c>
      <c r="H156" s="75" t="str">
        <f>"'"&amp;IF(No.5＿契約者【データ】!Y152="","",TEXT(No.5＿契約者【データ】!Y152,"hh:mm"))&amp;"'"</f>
        <v>''</v>
      </c>
      <c r="I156" s="82" t="s">
        <v>494</v>
      </c>
      <c r="J156" s="82" t="s">
        <v>494</v>
      </c>
      <c r="K156" s="82" t="s">
        <v>494</v>
      </c>
      <c r="L156" s="82" t="s">
        <v>494</v>
      </c>
      <c r="M156" s="82" t="s">
        <v>494</v>
      </c>
      <c r="N156" s="82" t="s">
        <v>494</v>
      </c>
      <c r="O156" s="82" t="s">
        <v>494</v>
      </c>
      <c r="P156" s="82" t="s">
        <v>494</v>
      </c>
      <c r="Q156" s="75" t="s">
        <v>497</v>
      </c>
      <c r="R156" s="75" t="s">
        <v>497</v>
      </c>
      <c r="S156" s="42" t="s">
        <v>448</v>
      </c>
      <c r="T156" s="75" t="s">
        <v>497</v>
      </c>
      <c r="U156" s="74" t="s">
        <v>497</v>
      </c>
      <c r="V156" s="49" t="str">
        <f t="shared" si="8"/>
        <v>'COMMON'</v>
      </c>
      <c r="W156" s="69" t="s">
        <v>449</v>
      </c>
      <c r="X156" s="49" t="str">
        <f t="shared" si="9"/>
        <v>'COMMON'</v>
      </c>
      <c r="Y156" s="49" t="str">
        <f t="shared" si="9"/>
        <v>'COMMON'</v>
      </c>
      <c r="Z156" s="69" t="s">
        <v>449</v>
      </c>
      <c r="AA156" s="49" t="str">
        <f t="shared" si="10"/>
        <v>'COMMON'</v>
      </c>
      <c r="AB156" s="67"/>
      <c r="AD156" s="70" t="str">
        <f t="shared" si="12"/>
        <v/>
      </c>
      <c r="AE156" s="67"/>
      <c r="AF156" s="67"/>
      <c r="AG156" s="67"/>
    </row>
    <row r="157" spans="1:33" ht="18" customHeight="1">
      <c r="A157" s="67"/>
      <c r="B157" s="69" t="s">
        <v>695</v>
      </c>
      <c r="C157" s="73" t="str">
        <f>"'"&amp;プロジェクトデータ!$C$4&amp;"'"</f>
        <v>'80001'</v>
      </c>
      <c r="D157" s="80" t="s">
        <v>499</v>
      </c>
      <c r="E157" s="42" t="str">
        <f>"'"&amp;No.5＿契約者【データ】!E153&amp;"'"</f>
        <v>''</v>
      </c>
      <c r="F157" s="81" t="str">
        <f>"'"&amp;IF(No.5＿契約者【データ】!X153="","","出席")&amp;"'"</f>
        <v>''</v>
      </c>
      <c r="G157" s="75" t="str">
        <f>"'"&amp;IF(No.5＿契約者【データ】!X153="","",TEXT(No.5＿契約者【データ】!X153,"yyyy/mm/dd"))&amp;"'"</f>
        <v>''</v>
      </c>
      <c r="H157" s="75" t="str">
        <f>"'"&amp;IF(No.5＿契約者【データ】!Y153="","",TEXT(No.5＿契約者【データ】!Y153,"hh:mm"))&amp;"'"</f>
        <v>''</v>
      </c>
      <c r="I157" s="82" t="s">
        <v>494</v>
      </c>
      <c r="J157" s="82" t="s">
        <v>494</v>
      </c>
      <c r="K157" s="82" t="s">
        <v>494</v>
      </c>
      <c r="L157" s="82" t="s">
        <v>494</v>
      </c>
      <c r="M157" s="82" t="s">
        <v>494</v>
      </c>
      <c r="N157" s="82" t="s">
        <v>494</v>
      </c>
      <c r="O157" s="82" t="s">
        <v>494</v>
      </c>
      <c r="P157" s="82" t="s">
        <v>494</v>
      </c>
      <c r="Q157" s="75" t="s">
        <v>497</v>
      </c>
      <c r="R157" s="75" t="s">
        <v>497</v>
      </c>
      <c r="S157" s="42" t="s">
        <v>448</v>
      </c>
      <c r="T157" s="75" t="s">
        <v>497</v>
      </c>
      <c r="U157" s="74" t="s">
        <v>497</v>
      </c>
      <c r="V157" s="49" t="str">
        <f t="shared" si="8"/>
        <v>'COMMON'</v>
      </c>
      <c r="W157" s="69" t="s">
        <v>449</v>
      </c>
      <c r="X157" s="49" t="str">
        <f t="shared" si="9"/>
        <v>'COMMON'</v>
      </c>
      <c r="Y157" s="49" t="str">
        <f t="shared" si="9"/>
        <v>'COMMON'</v>
      </c>
      <c r="Z157" s="69" t="s">
        <v>449</v>
      </c>
      <c r="AA157" s="49" t="str">
        <f t="shared" si="10"/>
        <v>'COMMON'</v>
      </c>
      <c r="AB157" s="67"/>
      <c r="AD157" s="70" t="str">
        <f t="shared" si="12"/>
        <v/>
      </c>
      <c r="AE157" s="67"/>
      <c r="AF157" s="67"/>
      <c r="AG157" s="67"/>
    </row>
    <row r="158" spans="1:33" ht="18" customHeight="1">
      <c r="A158" s="67"/>
      <c r="B158" s="69" t="s">
        <v>696</v>
      </c>
      <c r="C158" s="73" t="str">
        <f>"'"&amp;プロジェクトデータ!$C$4&amp;"'"</f>
        <v>'80001'</v>
      </c>
      <c r="D158" s="80" t="s">
        <v>499</v>
      </c>
      <c r="E158" s="42" t="str">
        <f>"'"&amp;No.5＿契約者【データ】!E154&amp;"'"</f>
        <v>''</v>
      </c>
      <c r="F158" s="81" t="str">
        <f>"'"&amp;IF(No.5＿契約者【データ】!X154="","","出席")&amp;"'"</f>
        <v>''</v>
      </c>
      <c r="G158" s="75" t="str">
        <f>"'"&amp;IF(No.5＿契約者【データ】!X154="","",TEXT(No.5＿契約者【データ】!X154,"yyyy/mm/dd"))&amp;"'"</f>
        <v>''</v>
      </c>
      <c r="H158" s="75" t="str">
        <f>"'"&amp;IF(No.5＿契約者【データ】!Y154="","",TEXT(No.5＿契約者【データ】!Y154,"hh:mm"))&amp;"'"</f>
        <v>''</v>
      </c>
      <c r="I158" s="82" t="s">
        <v>494</v>
      </c>
      <c r="J158" s="82" t="s">
        <v>494</v>
      </c>
      <c r="K158" s="82" t="s">
        <v>494</v>
      </c>
      <c r="L158" s="82" t="s">
        <v>494</v>
      </c>
      <c r="M158" s="82" t="s">
        <v>494</v>
      </c>
      <c r="N158" s="82" t="s">
        <v>494</v>
      </c>
      <c r="O158" s="82" t="s">
        <v>494</v>
      </c>
      <c r="P158" s="82" t="s">
        <v>494</v>
      </c>
      <c r="Q158" s="75" t="s">
        <v>497</v>
      </c>
      <c r="R158" s="75" t="s">
        <v>497</v>
      </c>
      <c r="S158" s="42" t="s">
        <v>448</v>
      </c>
      <c r="T158" s="75" t="s">
        <v>497</v>
      </c>
      <c r="U158" s="74" t="s">
        <v>497</v>
      </c>
      <c r="V158" s="49" t="str">
        <f t="shared" si="8"/>
        <v>'COMMON'</v>
      </c>
      <c r="W158" s="69" t="s">
        <v>449</v>
      </c>
      <c r="X158" s="49" t="str">
        <f t="shared" si="9"/>
        <v>'COMMON'</v>
      </c>
      <c r="Y158" s="49" t="str">
        <f t="shared" si="9"/>
        <v>'COMMON'</v>
      </c>
      <c r="Z158" s="69" t="s">
        <v>449</v>
      </c>
      <c r="AA158" s="49" t="str">
        <f t="shared" si="10"/>
        <v>'COMMON'</v>
      </c>
      <c r="AB158" s="67"/>
      <c r="AD158" s="70" t="str">
        <f t="shared" si="12"/>
        <v/>
      </c>
      <c r="AE158" s="67"/>
      <c r="AF158" s="67"/>
      <c r="AG158" s="67"/>
    </row>
    <row r="159" spans="1:33" ht="18" customHeight="1">
      <c r="A159" s="67"/>
      <c r="B159" s="69" t="s">
        <v>697</v>
      </c>
      <c r="C159" s="73" t="str">
        <f>"'"&amp;プロジェクトデータ!$C$4&amp;"'"</f>
        <v>'80001'</v>
      </c>
      <c r="D159" s="80" t="s">
        <v>499</v>
      </c>
      <c r="E159" s="42" t="str">
        <f>"'"&amp;No.5＿契約者【データ】!E155&amp;"'"</f>
        <v>''</v>
      </c>
      <c r="F159" s="81" t="str">
        <f>"'"&amp;IF(No.5＿契約者【データ】!X155="","","出席")&amp;"'"</f>
        <v>''</v>
      </c>
      <c r="G159" s="75" t="str">
        <f>"'"&amp;IF(No.5＿契約者【データ】!X155="","",TEXT(No.5＿契約者【データ】!X155,"yyyy/mm/dd"))&amp;"'"</f>
        <v>''</v>
      </c>
      <c r="H159" s="75" t="str">
        <f>"'"&amp;IF(No.5＿契約者【データ】!Y155="","",TEXT(No.5＿契約者【データ】!Y155,"hh:mm"))&amp;"'"</f>
        <v>''</v>
      </c>
      <c r="I159" s="82" t="s">
        <v>494</v>
      </c>
      <c r="J159" s="82" t="s">
        <v>494</v>
      </c>
      <c r="K159" s="82" t="s">
        <v>494</v>
      </c>
      <c r="L159" s="82" t="s">
        <v>494</v>
      </c>
      <c r="M159" s="82" t="s">
        <v>494</v>
      </c>
      <c r="N159" s="82" t="s">
        <v>494</v>
      </c>
      <c r="O159" s="82" t="s">
        <v>494</v>
      </c>
      <c r="P159" s="82" t="s">
        <v>494</v>
      </c>
      <c r="Q159" s="75" t="s">
        <v>497</v>
      </c>
      <c r="R159" s="75" t="s">
        <v>497</v>
      </c>
      <c r="S159" s="42" t="s">
        <v>448</v>
      </c>
      <c r="T159" s="75" t="s">
        <v>497</v>
      </c>
      <c r="U159" s="74" t="s">
        <v>497</v>
      </c>
      <c r="V159" s="49" t="str">
        <f t="shared" si="8"/>
        <v>'COMMON'</v>
      </c>
      <c r="W159" s="69" t="s">
        <v>449</v>
      </c>
      <c r="X159" s="49" t="str">
        <f t="shared" si="9"/>
        <v>'COMMON'</v>
      </c>
      <c r="Y159" s="49" t="str">
        <f t="shared" si="9"/>
        <v>'COMMON'</v>
      </c>
      <c r="Z159" s="69" t="s">
        <v>449</v>
      </c>
      <c r="AA159" s="49" t="str">
        <f t="shared" si="10"/>
        <v>'COMMON'</v>
      </c>
      <c r="AB159" s="67"/>
      <c r="AD159" s="70" t="str">
        <f t="shared" si="12"/>
        <v/>
      </c>
      <c r="AE159" s="67"/>
      <c r="AF159" s="67"/>
      <c r="AG159" s="67"/>
    </row>
    <row r="160" spans="1:33" ht="18" customHeight="1">
      <c r="A160" s="67"/>
      <c r="B160" s="69" t="s">
        <v>698</v>
      </c>
      <c r="C160" s="73" t="str">
        <f>"'"&amp;プロジェクトデータ!$C$4&amp;"'"</f>
        <v>'80001'</v>
      </c>
      <c r="D160" s="80" t="s">
        <v>499</v>
      </c>
      <c r="E160" s="42" t="str">
        <f>"'"&amp;No.5＿契約者【データ】!E156&amp;"'"</f>
        <v>''</v>
      </c>
      <c r="F160" s="81" t="str">
        <f>"'"&amp;IF(No.5＿契約者【データ】!X156="","","出席")&amp;"'"</f>
        <v>''</v>
      </c>
      <c r="G160" s="75" t="str">
        <f>"'"&amp;IF(No.5＿契約者【データ】!X156="","",TEXT(No.5＿契約者【データ】!X156,"yyyy/mm/dd"))&amp;"'"</f>
        <v>''</v>
      </c>
      <c r="H160" s="75" t="str">
        <f>"'"&amp;IF(No.5＿契約者【データ】!Y156="","",TEXT(No.5＿契約者【データ】!Y156,"hh:mm"))&amp;"'"</f>
        <v>''</v>
      </c>
      <c r="I160" s="82" t="s">
        <v>494</v>
      </c>
      <c r="J160" s="82" t="s">
        <v>494</v>
      </c>
      <c r="K160" s="82" t="s">
        <v>494</v>
      </c>
      <c r="L160" s="82" t="s">
        <v>494</v>
      </c>
      <c r="M160" s="82" t="s">
        <v>494</v>
      </c>
      <c r="N160" s="82" t="s">
        <v>494</v>
      </c>
      <c r="O160" s="82" t="s">
        <v>494</v>
      </c>
      <c r="P160" s="82" t="s">
        <v>494</v>
      </c>
      <c r="Q160" s="75" t="s">
        <v>497</v>
      </c>
      <c r="R160" s="75" t="s">
        <v>497</v>
      </c>
      <c r="S160" s="42" t="s">
        <v>448</v>
      </c>
      <c r="T160" s="75" t="s">
        <v>497</v>
      </c>
      <c r="U160" s="74" t="s">
        <v>497</v>
      </c>
      <c r="V160" s="49" t="str">
        <f t="shared" si="8"/>
        <v>'COMMON'</v>
      </c>
      <c r="W160" s="69" t="s">
        <v>449</v>
      </c>
      <c r="X160" s="49" t="str">
        <f t="shared" si="9"/>
        <v>'COMMON'</v>
      </c>
      <c r="Y160" s="49" t="str">
        <f t="shared" si="9"/>
        <v>'COMMON'</v>
      </c>
      <c r="Z160" s="69" t="s">
        <v>449</v>
      </c>
      <c r="AA160" s="49" t="str">
        <f t="shared" si="10"/>
        <v>'COMMON'</v>
      </c>
      <c r="AB160" s="67"/>
      <c r="AD160" s="70" t="str">
        <f t="shared" si="12"/>
        <v/>
      </c>
      <c r="AE160" s="67"/>
      <c r="AF160" s="67"/>
      <c r="AG160" s="67"/>
    </row>
    <row r="161" spans="1:33" ht="18" customHeight="1">
      <c r="A161" s="67"/>
      <c r="B161" s="69" t="s">
        <v>699</v>
      </c>
      <c r="C161" s="73" t="str">
        <f>"'"&amp;プロジェクトデータ!$C$4&amp;"'"</f>
        <v>'80001'</v>
      </c>
      <c r="D161" s="80" t="s">
        <v>499</v>
      </c>
      <c r="E161" s="42" t="str">
        <f>"'"&amp;No.5＿契約者【データ】!E157&amp;"'"</f>
        <v>''</v>
      </c>
      <c r="F161" s="81" t="str">
        <f>"'"&amp;IF(No.5＿契約者【データ】!X157="","","出席")&amp;"'"</f>
        <v>''</v>
      </c>
      <c r="G161" s="75" t="str">
        <f>"'"&amp;IF(No.5＿契約者【データ】!X157="","",TEXT(No.5＿契約者【データ】!X157,"yyyy/mm/dd"))&amp;"'"</f>
        <v>''</v>
      </c>
      <c r="H161" s="75" t="str">
        <f>"'"&amp;IF(No.5＿契約者【データ】!Y157="","",TEXT(No.5＿契約者【データ】!Y157,"hh:mm"))&amp;"'"</f>
        <v>''</v>
      </c>
      <c r="I161" s="82" t="s">
        <v>494</v>
      </c>
      <c r="J161" s="82" t="s">
        <v>494</v>
      </c>
      <c r="K161" s="82" t="s">
        <v>494</v>
      </c>
      <c r="L161" s="82" t="s">
        <v>494</v>
      </c>
      <c r="M161" s="82" t="s">
        <v>494</v>
      </c>
      <c r="N161" s="82" t="s">
        <v>494</v>
      </c>
      <c r="O161" s="82" t="s">
        <v>494</v>
      </c>
      <c r="P161" s="82" t="s">
        <v>494</v>
      </c>
      <c r="Q161" s="75" t="s">
        <v>497</v>
      </c>
      <c r="R161" s="75" t="s">
        <v>497</v>
      </c>
      <c r="S161" s="42" t="s">
        <v>448</v>
      </c>
      <c r="T161" s="75" t="s">
        <v>497</v>
      </c>
      <c r="U161" s="74" t="s">
        <v>497</v>
      </c>
      <c r="V161" s="49" t="str">
        <f t="shared" si="8"/>
        <v>'COMMON'</v>
      </c>
      <c r="W161" s="69" t="s">
        <v>449</v>
      </c>
      <c r="X161" s="49" t="str">
        <f t="shared" si="9"/>
        <v>'COMMON'</v>
      </c>
      <c r="Y161" s="49" t="str">
        <f t="shared" si="9"/>
        <v>'COMMON'</v>
      </c>
      <c r="Z161" s="69" t="s">
        <v>449</v>
      </c>
      <c r="AA161" s="49" t="str">
        <f t="shared" si="10"/>
        <v>'COMMON'</v>
      </c>
      <c r="AB161" s="67"/>
      <c r="AD161" s="70" t="str">
        <f t="shared" si="12"/>
        <v/>
      </c>
      <c r="AE161" s="67"/>
      <c r="AF161" s="67"/>
      <c r="AG161" s="67"/>
    </row>
    <row r="162" spans="1:33" ht="18" customHeight="1">
      <c r="A162" s="67"/>
      <c r="B162" s="69" t="s">
        <v>700</v>
      </c>
      <c r="C162" s="73" t="str">
        <f>"'"&amp;プロジェクトデータ!$C$4&amp;"'"</f>
        <v>'80001'</v>
      </c>
      <c r="D162" s="80" t="s">
        <v>499</v>
      </c>
      <c r="E162" s="42" t="str">
        <f>"'"&amp;No.5＿契約者【データ】!E158&amp;"'"</f>
        <v>''</v>
      </c>
      <c r="F162" s="81" t="str">
        <f>"'"&amp;IF(No.5＿契約者【データ】!X158="","","出席")&amp;"'"</f>
        <v>''</v>
      </c>
      <c r="G162" s="75" t="str">
        <f>"'"&amp;IF(No.5＿契約者【データ】!X158="","",TEXT(No.5＿契約者【データ】!X158,"yyyy/mm/dd"))&amp;"'"</f>
        <v>''</v>
      </c>
      <c r="H162" s="75" t="str">
        <f>"'"&amp;IF(No.5＿契約者【データ】!Y158="","",TEXT(No.5＿契約者【データ】!Y158,"hh:mm"))&amp;"'"</f>
        <v>''</v>
      </c>
      <c r="I162" s="82" t="s">
        <v>494</v>
      </c>
      <c r="J162" s="82" t="s">
        <v>494</v>
      </c>
      <c r="K162" s="82" t="s">
        <v>494</v>
      </c>
      <c r="L162" s="82" t="s">
        <v>494</v>
      </c>
      <c r="M162" s="82" t="s">
        <v>494</v>
      </c>
      <c r="N162" s="82" t="s">
        <v>494</v>
      </c>
      <c r="O162" s="82" t="s">
        <v>494</v>
      </c>
      <c r="P162" s="82" t="s">
        <v>494</v>
      </c>
      <c r="Q162" s="75" t="s">
        <v>497</v>
      </c>
      <c r="R162" s="75" t="s">
        <v>497</v>
      </c>
      <c r="S162" s="42" t="s">
        <v>448</v>
      </c>
      <c r="T162" s="75" t="s">
        <v>497</v>
      </c>
      <c r="U162" s="74" t="s">
        <v>497</v>
      </c>
      <c r="V162" s="49" t="str">
        <f t="shared" si="8"/>
        <v>'COMMON'</v>
      </c>
      <c r="W162" s="69" t="s">
        <v>449</v>
      </c>
      <c r="X162" s="49" t="str">
        <f t="shared" si="9"/>
        <v>'COMMON'</v>
      </c>
      <c r="Y162" s="49" t="str">
        <f t="shared" si="9"/>
        <v>'COMMON'</v>
      </c>
      <c r="Z162" s="69" t="s">
        <v>449</v>
      </c>
      <c r="AA162" s="49" t="str">
        <f t="shared" si="10"/>
        <v>'COMMON'</v>
      </c>
      <c r="AB162" s="67"/>
      <c r="AD162" s="70" t="str">
        <f t="shared" si="12"/>
        <v/>
      </c>
      <c r="AE162" s="67"/>
      <c r="AF162" s="67"/>
      <c r="AG162" s="67"/>
    </row>
    <row r="163" spans="1:33" ht="18" customHeight="1">
      <c r="A163" s="67"/>
      <c r="B163" s="69" t="s">
        <v>701</v>
      </c>
      <c r="C163" s="73" t="str">
        <f>"'"&amp;プロジェクトデータ!$C$4&amp;"'"</f>
        <v>'80001'</v>
      </c>
      <c r="D163" s="80" t="s">
        <v>499</v>
      </c>
      <c r="E163" s="42" t="str">
        <f>"'"&amp;No.5＿契約者【データ】!E159&amp;"'"</f>
        <v>''</v>
      </c>
      <c r="F163" s="81" t="str">
        <f>"'"&amp;IF(No.5＿契約者【データ】!X159="","","出席")&amp;"'"</f>
        <v>''</v>
      </c>
      <c r="G163" s="75" t="str">
        <f>"'"&amp;IF(No.5＿契約者【データ】!X159="","",TEXT(No.5＿契約者【データ】!X159,"yyyy/mm/dd"))&amp;"'"</f>
        <v>''</v>
      </c>
      <c r="H163" s="75" t="str">
        <f>"'"&amp;IF(No.5＿契約者【データ】!Y159="","",TEXT(No.5＿契約者【データ】!Y159,"hh:mm"))&amp;"'"</f>
        <v>''</v>
      </c>
      <c r="I163" s="82" t="s">
        <v>494</v>
      </c>
      <c r="J163" s="82" t="s">
        <v>494</v>
      </c>
      <c r="K163" s="82" t="s">
        <v>494</v>
      </c>
      <c r="L163" s="82" t="s">
        <v>494</v>
      </c>
      <c r="M163" s="82" t="s">
        <v>494</v>
      </c>
      <c r="N163" s="82" t="s">
        <v>494</v>
      </c>
      <c r="O163" s="82" t="s">
        <v>494</v>
      </c>
      <c r="P163" s="82" t="s">
        <v>494</v>
      </c>
      <c r="Q163" s="75" t="s">
        <v>497</v>
      </c>
      <c r="R163" s="75" t="s">
        <v>497</v>
      </c>
      <c r="S163" s="42" t="s">
        <v>448</v>
      </c>
      <c r="T163" s="75" t="s">
        <v>497</v>
      </c>
      <c r="U163" s="74" t="s">
        <v>497</v>
      </c>
      <c r="V163" s="49" t="str">
        <f t="shared" si="8"/>
        <v>'COMMON'</v>
      </c>
      <c r="W163" s="69" t="s">
        <v>449</v>
      </c>
      <c r="X163" s="49" t="str">
        <f t="shared" si="9"/>
        <v>'COMMON'</v>
      </c>
      <c r="Y163" s="49" t="str">
        <f t="shared" si="9"/>
        <v>'COMMON'</v>
      </c>
      <c r="Z163" s="69" t="s">
        <v>449</v>
      </c>
      <c r="AA163" s="49" t="str">
        <f t="shared" si="10"/>
        <v>'COMMON'</v>
      </c>
      <c r="AB163" s="67"/>
      <c r="AD163" s="70" t="str">
        <f t="shared" si="12"/>
        <v/>
      </c>
      <c r="AE163" s="67"/>
      <c r="AF163" s="67"/>
      <c r="AG163" s="67"/>
    </row>
    <row r="164" spans="1:33" ht="18" customHeight="1">
      <c r="A164" s="67"/>
      <c r="B164" s="69" t="s">
        <v>702</v>
      </c>
      <c r="C164" s="73" t="str">
        <f>"'"&amp;プロジェクトデータ!$C$4&amp;"'"</f>
        <v>'80001'</v>
      </c>
      <c r="D164" s="80" t="s">
        <v>499</v>
      </c>
      <c r="E164" s="42" t="str">
        <f>"'"&amp;No.5＿契約者【データ】!E160&amp;"'"</f>
        <v>''</v>
      </c>
      <c r="F164" s="81" t="str">
        <f>"'"&amp;IF(No.5＿契約者【データ】!X160="","","出席")&amp;"'"</f>
        <v>''</v>
      </c>
      <c r="G164" s="75" t="str">
        <f>"'"&amp;IF(No.5＿契約者【データ】!X160="","",TEXT(No.5＿契約者【データ】!X160,"yyyy/mm/dd"))&amp;"'"</f>
        <v>''</v>
      </c>
      <c r="H164" s="75" t="str">
        <f>"'"&amp;IF(No.5＿契約者【データ】!Y160="","",TEXT(No.5＿契約者【データ】!Y160,"hh:mm"))&amp;"'"</f>
        <v>''</v>
      </c>
      <c r="I164" s="82" t="s">
        <v>494</v>
      </c>
      <c r="J164" s="82" t="s">
        <v>494</v>
      </c>
      <c r="K164" s="82" t="s">
        <v>494</v>
      </c>
      <c r="L164" s="82" t="s">
        <v>494</v>
      </c>
      <c r="M164" s="82" t="s">
        <v>494</v>
      </c>
      <c r="N164" s="82" t="s">
        <v>494</v>
      </c>
      <c r="O164" s="82" t="s">
        <v>494</v>
      </c>
      <c r="P164" s="82" t="s">
        <v>494</v>
      </c>
      <c r="Q164" s="75" t="s">
        <v>497</v>
      </c>
      <c r="R164" s="75" t="s">
        <v>497</v>
      </c>
      <c r="S164" s="42" t="s">
        <v>448</v>
      </c>
      <c r="T164" s="75" t="s">
        <v>497</v>
      </c>
      <c r="U164" s="74" t="s">
        <v>497</v>
      </c>
      <c r="V164" s="49" t="str">
        <f t="shared" si="8"/>
        <v>'COMMON'</v>
      </c>
      <c r="W164" s="69" t="s">
        <v>449</v>
      </c>
      <c r="X164" s="49" t="str">
        <f t="shared" si="9"/>
        <v>'COMMON'</v>
      </c>
      <c r="Y164" s="49" t="str">
        <f t="shared" si="9"/>
        <v>'COMMON'</v>
      </c>
      <c r="Z164" s="69" t="s">
        <v>449</v>
      </c>
      <c r="AA164" s="49" t="str">
        <f t="shared" si="10"/>
        <v>'COMMON'</v>
      </c>
      <c r="AB164" s="67"/>
      <c r="AD164" s="70" t="str">
        <f t="shared" si="12"/>
        <v/>
      </c>
      <c r="AE164" s="67"/>
      <c r="AF164" s="67"/>
      <c r="AG164" s="67"/>
    </row>
    <row r="165" spans="1:33" ht="18" customHeight="1">
      <c r="A165" s="67"/>
      <c r="B165" s="69" t="s">
        <v>703</v>
      </c>
      <c r="C165" s="73" t="str">
        <f>"'"&amp;プロジェクトデータ!$C$4&amp;"'"</f>
        <v>'80001'</v>
      </c>
      <c r="D165" s="80" t="s">
        <v>499</v>
      </c>
      <c r="E165" s="42" t="str">
        <f>"'"&amp;No.5＿契約者【データ】!E161&amp;"'"</f>
        <v>''</v>
      </c>
      <c r="F165" s="81" t="str">
        <f>"'"&amp;IF(No.5＿契約者【データ】!X161="","","出席")&amp;"'"</f>
        <v>''</v>
      </c>
      <c r="G165" s="75" t="str">
        <f>"'"&amp;IF(No.5＿契約者【データ】!X161="","",TEXT(No.5＿契約者【データ】!X161,"yyyy/mm/dd"))&amp;"'"</f>
        <v>''</v>
      </c>
      <c r="H165" s="75" t="str">
        <f>"'"&amp;IF(No.5＿契約者【データ】!Y161="","",TEXT(No.5＿契約者【データ】!Y161,"hh:mm"))&amp;"'"</f>
        <v>''</v>
      </c>
      <c r="I165" s="82" t="s">
        <v>494</v>
      </c>
      <c r="J165" s="82" t="s">
        <v>494</v>
      </c>
      <c r="K165" s="82" t="s">
        <v>494</v>
      </c>
      <c r="L165" s="82" t="s">
        <v>494</v>
      </c>
      <c r="M165" s="82" t="s">
        <v>494</v>
      </c>
      <c r="N165" s="82" t="s">
        <v>494</v>
      </c>
      <c r="O165" s="82" t="s">
        <v>494</v>
      </c>
      <c r="P165" s="82" t="s">
        <v>494</v>
      </c>
      <c r="Q165" s="75" t="s">
        <v>497</v>
      </c>
      <c r="R165" s="75" t="s">
        <v>497</v>
      </c>
      <c r="S165" s="42" t="s">
        <v>448</v>
      </c>
      <c r="T165" s="75" t="s">
        <v>497</v>
      </c>
      <c r="U165" s="74" t="s">
        <v>497</v>
      </c>
      <c r="V165" s="49" t="str">
        <f t="shared" si="8"/>
        <v>'COMMON'</v>
      </c>
      <c r="W165" s="69" t="s">
        <v>449</v>
      </c>
      <c r="X165" s="49" t="str">
        <f t="shared" si="9"/>
        <v>'COMMON'</v>
      </c>
      <c r="Y165" s="49" t="str">
        <f t="shared" si="9"/>
        <v>'COMMON'</v>
      </c>
      <c r="Z165" s="69" t="s">
        <v>449</v>
      </c>
      <c r="AA165" s="49" t="str">
        <f t="shared" si="10"/>
        <v>'COMMON'</v>
      </c>
      <c r="AB165" s="67"/>
      <c r="AD165" s="70" t="str">
        <f t="shared" si="12"/>
        <v/>
      </c>
      <c r="AE165" s="67"/>
      <c r="AF165" s="67"/>
      <c r="AG165" s="67"/>
    </row>
    <row r="166" spans="1:33" ht="18" customHeight="1">
      <c r="A166" s="67"/>
      <c r="B166" s="69" t="s">
        <v>704</v>
      </c>
      <c r="C166" s="73" t="str">
        <f>"'"&amp;プロジェクトデータ!$C$4&amp;"'"</f>
        <v>'80001'</v>
      </c>
      <c r="D166" s="80" t="s">
        <v>499</v>
      </c>
      <c r="E166" s="42" t="str">
        <f>"'"&amp;No.5＿契約者【データ】!E162&amp;"'"</f>
        <v>''</v>
      </c>
      <c r="F166" s="81" t="str">
        <f>"'"&amp;IF(No.5＿契約者【データ】!X162="","","出席")&amp;"'"</f>
        <v>''</v>
      </c>
      <c r="G166" s="75" t="str">
        <f>"'"&amp;IF(No.5＿契約者【データ】!X162="","",TEXT(No.5＿契約者【データ】!X162,"yyyy/mm/dd"))&amp;"'"</f>
        <v>''</v>
      </c>
      <c r="H166" s="75" t="str">
        <f>"'"&amp;IF(No.5＿契約者【データ】!Y162="","",TEXT(No.5＿契約者【データ】!Y162,"hh:mm"))&amp;"'"</f>
        <v>''</v>
      </c>
      <c r="I166" s="82" t="s">
        <v>494</v>
      </c>
      <c r="J166" s="82" t="s">
        <v>494</v>
      </c>
      <c r="K166" s="82" t="s">
        <v>494</v>
      </c>
      <c r="L166" s="82" t="s">
        <v>494</v>
      </c>
      <c r="M166" s="82" t="s">
        <v>494</v>
      </c>
      <c r="N166" s="82" t="s">
        <v>494</v>
      </c>
      <c r="O166" s="82" t="s">
        <v>494</v>
      </c>
      <c r="P166" s="82" t="s">
        <v>494</v>
      </c>
      <c r="Q166" s="75" t="s">
        <v>497</v>
      </c>
      <c r="R166" s="75" t="s">
        <v>497</v>
      </c>
      <c r="S166" s="42" t="s">
        <v>448</v>
      </c>
      <c r="T166" s="75" t="s">
        <v>497</v>
      </c>
      <c r="U166" s="74" t="s">
        <v>497</v>
      </c>
      <c r="V166" s="49" t="str">
        <f t="shared" si="8"/>
        <v>'COMMON'</v>
      </c>
      <c r="W166" s="69" t="s">
        <v>449</v>
      </c>
      <c r="X166" s="49" t="str">
        <f t="shared" si="9"/>
        <v>'COMMON'</v>
      </c>
      <c r="Y166" s="49" t="str">
        <f t="shared" si="9"/>
        <v>'COMMON'</v>
      </c>
      <c r="Z166" s="69" t="s">
        <v>449</v>
      </c>
      <c r="AA166" s="49" t="str">
        <f t="shared" si="10"/>
        <v>'COMMON'</v>
      </c>
      <c r="AB166" s="67"/>
      <c r="AD166" s="70" t="str">
        <f t="shared" si="12"/>
        <v/>
      </c>
      <c r="AE166" s="67"/>
      <c r="AF166" s="67"/>
      <c r="AG166" s="67"/>
    </row>
    <row r="167" spans="1:33" ht="18" customHeight="1">
      <c r="A167" s="67"/>
      <c r="B167" s="69" t="s">
        <v>705</v>
      </c>
      <c r="C167" s="73" t="str">
        <f>"'"&amp;プロジェクトデータ!$C$4&amp;"'"</f>
        <v>'80001'</v>
      </c>
      <c r="D167" s="80" t="s">
        <v>499</v>
      </c>
      <c r="E167" s="42" t="str">
        <f>"'"&amp;No.5＿契約者【データ】!E163&amp;"'"</f>
        <v>''</v>
      </c>
      <c r="F167" s="81" t="str">
        <f>"'"&amp;IF(No.5＿契約者【データ】!X163="","","出席")&amp;"'"</f>
        <v>''</v>
      </c>
      <c r="G167" s="75" t="str">
        <f>"'"&amp;IF(No.5＿契約者【データ】!X163="","",TEXT(No.5＿契約者【データ】!X163,"yyyy/mm/dd"))&amp;"'"</f>
        <v>''</v>
      </c>
      <c r="H167" s="75" t="str">
        <f>"'"&amp;IF(No.5＿契約者【データ】!Y163="","",TEXT(No.5＿契約者【データ】!Y163,"hh:mm"))&amp;"'"</f>
        <v>''</v>
      </c>
      <c r="I167" s="82" t="s">
        <v>494</v>
      </c>
      <c r="J167" s="82" t="s">
        <v>494</v>
      </c>
      <c r="K167" s="82" t="s">
        <v>494</v>
      </c>
      <c r="L167" s="82" t="s">
        <v>494</v>
      </c>
      <c r="M167" s="82" t="s">
        <v>494</v>
      </c>
      <c r="N167" s="82" t="s">
        <v>494</v>
      </c>
      <c r="O167" s="82" t="s">
        <v>494</v>
      </c>
      <c r="P167" s="82" t="s">
        <v>494</v>
      </c>
      <c r="Q167" s="75" t="s">
        <v>497</v>
      </c>
      <c r="R167" s="75" t="s">
        <v>497</v>
      </c>
      <c r="S167" s="42" t="s">
        <v>448</v>
      </c>
      <c r="T167" s="75" t="s">
        <v>497</v>
      </c>
      <c r="U167" s="74" t="s">
        <v>497</v>
      </c>
      <c r="V167" s="49" t="str">
        <f t="shared" si="8"/>
        <v>'COMMON'</v>
      </c>
      <c r="W167" s="69" t="s">
        <v>449</v>
      </c>
      <c r="X167" s="49" t="str">
        <f t="shared" si="9"/>
        <v>'COMMON'</v>
      </c>
      <c r="Y167" s="49" t="str">
        <f t="shared" si="9"/>
        <v>'COMMON'</v>
      </c>
      <c r="Z167" s="69" t="s">
        <v>449</v>
      </c>
      <c r="AA167" s="49" t="str">
        <f t="shared" si="10"/>
        <v>'COMMON'</v>
      </c>
      <c r="AB167" s="67"/>
      <c r="AD167" s="70" t="str">
        <f t="shared" si="12"/>
        <v/>
      </c>
      <c r="AE167" s="67"/>
      <c r="AF167" s="67"/>
      <c r="AG167" s="67"/>
    </row>
    <row r="168" spans="1:33" ht="18" customHeight="1">
      <c r="A168" s="67"/>
      <c r="B168" s="69" t="s">
        <v>706</v>
      </c>
      <c r="C168" s="73" t="str">
        <f>"'"&amp;プロジェクトデータ!$C$4&amp;"'"</f>
        <v>'80001'</v>
      </c>
      <c r="D168" s="80" t="s">
        <v>499</v>
      </c>
      <c r="E168" s="42" t="str">
        <f>"'"&amp;No.5＿契約者【データ】!E164&amp;"'"</f>
        <v>''</v>
      </c>
      <c r="F168" s="81" t="str">
        <f>"'"&amp;IF(No.5＿契約者【データ】!X164="","","出席")&amp;"'"</f>
        <v>''</v>
      </c>
      <c r="G168" s="75" t="str">
        <f>"'"&amp;IF(No.5＿契約者【データ】!X164="","",TEXT(No.5＿契約者【データ】!X164,"yyyy/mm/dd"))&amp;"'"</f>
        <v>''</v>
      </c>
      <c r="H168" s="75" t="str">
        <f>"'"&amp;IF(No.5＿契約者【データ】!Y164="","",TEXT(No.5＿契約者【データ】!Y164,"hh:mm"))&amp;"'"</f>
        <v>''</v>
      </c>
      <c r="I168" s="82" t="s">
        <v>494</v>
      </c>
      <c r="J168" s="82" t="s">
        <v>494</v>
      </c>
      <c r="K168" s="82" t="s">
        <v>494</v>
      </c>
      <c r="L168" s="82" t="s">
        <v>494</v>
      </c>
      <c r="M168" s="82" t="s">
        <v>494</v>
      </c>
      <c r="N168" s="82" t="s">
        <v>494</v>
      </c>
      <c r="O168" s="82" t="s">
        <v>494</v>
      </c>
      <c r="P168" s="82" t="s">
        <v>494</v>
      </c>
      <c r="Q168" s="75" t="s">
        <v>497</v>
      </c>
      <c r="R168" s="75" t="s">
        <v>497</v>
      </c>
      <c r="S168" s="42" t="s">
        <v>448</v>
      </c>
      <c r="T168" s="75" t="s">
        <v>497</v>
      </c>
      <c r="U168" s="74" t="s">
        <v>497</v>
      </c>
      <c r="V168" s="49" t="str">
        <f t="shared" si="8"/>
        <v>'COMMON'</v>
      </c>
      <c r="W168" s="69" t="s">
        <v>449</v>
      </c>
      <c r="X168" s="49" t="str">
        <f t="shared" si="9"/>
        <v>'COMMON'</v>
      </c>
      <c r="Y168" s="49" t="str">
        <f t="shared" si="9"/>
        <v>'COMMON'</v>
      </c>
      <c r="Z168" s="69" t="s">
        <v>449</v>
      </c>
      <c r="AA168" s="49" t="str">
        <f t="shared" si="10"/>
        <v>'COMMON'</v>
      </c>
      <c r="AB168" s="67"/>
      <c r="AD168" s="70" t="str">
        <f t="shared" si="12"/>
        <v/>
      </c>
      <c r="AE168" s="67"/>
      <c r="AF168" s="67"/>
      <c r="AG168" s="67"/>
    </row>
    <row r="169" spans="1:33" ht="18" customHeight="1">
      <c r="A169" s="67"/>
      <c r="B169" s="69" t="s">
        <v>707</v>
      </c>
      <c r="C169" s="73" t="str">
        <f>"'"&amp;プロジェクトデータ!$C$4&amp;"'"</f>
        <v>'80001'</v>
      </c>
      <c r="D169" s="80" t="s">
        <v>499</v>
      </c>
      <c r="E169" s="42" t="str">
        <f>"'"&amp;No.5＿契約者【データ】!E165&amp;"'"</f>
        <v>''</v>
      </c>
      <c r="F169" s="81" t="str">
        <f>"'"&amp;IF(No.5＿契約者【データ】!X165="","","出席")&amp;"'"</f>
        <v>''</v>
      </c>
      <c r="G169" s="75" t="str">
        <f>"'"&amp;IF(No.5＿契約者【データ】!X165="","",TEXT(No.5＿契約者【データ】!X165,"yyyy/mm/dd"))&amp;"'"</f>
        <v>''</v>
      </c>
      <c r="H169" s="75" t="str">
        <f>"'"&amp;IF(No.5＿契約者【データ】!Y165="","",TEXT(No.5＿契約者【データ】!Y165,"hh:mm"))&amp;"'"</f>
        <v>''</v>
      </c>
      <c r="I169" s="82" t="s">
        <v>494</v>
      </c>
      <c r="J169" s="82" t="s">
        <v>494</v>
      </c>
      <c r="K169" s="82" t="s">
        <v>494</v>
      </c>
      <c r="L169" s="82" t="s">
        <v>494</v>
      </c>
      <c r="M169" s="82" t="s">
        <v>494</v>
      </c>
      <c r="N169" s="82" t="s">
        <v>494</v>
      </c>
      <c r="O169" s="82" t="s">
        <v>494</v>
      </c>
      <c r="P169" s="82" t="s">
        <v>494</v>
      </c>
      <c r="Q169" s="75" t="s">
        <v>497</v>
      </c>
      <c r="R169" s="75" t="s">
        <v>497</v>
      </c>
      <c r="S169" s="42" t="s">
        <v>448</v>
      </c>
      <c r="T169" s="75" t="s">
        <v>497</v>
      </c>
      <c r="U169" s="74" t="s">
        <v>497</v>
      </c>
      <c r="V169" s="49" t="str">
        <f t="shared" si="8"/>
        <v>'COMMON'</v>
      </c>
      <c r="W169" s="69" t="s">
        <v>449</v>
      </c>
      <c r="X169" s="49" t="str">
        <f t="shared" si="9"/>
        <v>'COMMON'</v>
      </c>
      <c r="Y169" s="49" t="str">
        <f t="shared" si="9"/>
        <v>'COMMON'</v>
      </c>
      <c r="Z169" s="69" t="s">
        <v>449</v>
      </c>
      <c r="AA169" s="49" t="str">
        <f t="shared" si="10"/>
        <v>'COMMON'</v>
      </c>
      <c r="AB169" s="67"/>
      <c r="AD169" s="70" t="str">
        <f t="shared" si="12"/>
        <v/>
      </c>
      <c r="AE169" s="67"/>
      <c r="AF169" s="67"/>
      <c r="AG169" s="67"/>
    </row>
    <row r="170" spans="1:33" ht="18" customHeight="1">
      <c r="A170" s="67"/>
      <c r="B170" s="69" t="s">
        <v>708</v>
      </c>
      <c r="C170" s="73" t="str">
        <f>"'"&amp;プロジェクトデータ!$C$4&amp;"'"</f>
        <v>'80001'</v>
      </c>
      <c r="D170" s="80" t="s">
        <v>499</v>
      </c>
      <c r="E170" s="42" t="str">
        <f>"'"&amp;No.5＿契約者【データ】!E166&amp;"'"</f>
        <v>''</v>
      </c>
      <c r="F170" s="81" t="str">
        <f>"'"&amp;IF(No.5＿契約者【データ】!X166="","","出席")&amp;"'"</f>
        <v>''</v>
      </c>
      <c r="G170" s="75" t="str">
        <f>"'"&amp;IF(No.5＿契約者【データ】!X166="","",TEXT(No.5＿契約者【データ】!X166,"yyyy/mm/dd"))&amp;"'"</f>
        <v>''</v>
      </c>
      <c r="H170" s="75" t="str">
        <f>"'"&amp;IF(No.5＿契約者【データ】!Y166="","",TEXT(No.5＿契約者【データ】!Y166,"hh:mm"))&amp;"'"</f>
        <v>''</v>
      </c>
      <c r="I170" s="82" t="s">
        <v>494</v>
      </c>
      <c r="J170" s="82" t="s">
        <v>494</v>
      </c>
      <c r="K170" s="82" t="s">
        <v>494</v>
      </c>
      <c r="L170" s="82" t="s">
        <v>494</v>
      </c>
      <c r="M170" s="82" t="s">
        <v>494</v>
      </c>
      <c r="N170" s="82" t="s">
        <v>494</v>
      </c>
      <c r="O170" s="82" t="s">
        <v>494</v>
      </c>
      <c r="P170" s="82" t="s">
        <v>494</v>
      </c>
      <c r="Q170" s="75" t="s">
        <v>497</v>
      </c>
      <c r="R170" s="75" t="s">
        <v>497</v>
      </c>
      <c r="S170" s="42" t="s">
        <v>448</v>
      </c>
      <c r="T170" s="75" t="s">
        <v>497</v>
      </c>
      <c r="U170" s="74" t="s">
        <v>497</v>
      </c>
      <c r="V170" s="49" t="str">
        <f t="shared" si="8"/>
        <v>'COMMON'</v>
      </c>
      <c r="W170" s="69" t="s">
        <v>449</v>
      </c>
      <c r="X170" s="49" t="str">
        <f t="shared" si="9"/>
        <v>'COMMON'</v>
      </c>
      <c r="Y170" s="49" t="str">
        <f t="shared" si="9"/>
        <v>'COMMON'</v>
      </c>
      <c r="Z170" s="69" t="s">
        <v>449</v>
      </c>
      <c r="AA170" s="49" t="str">
        <f t="shared" si="10"/>
        <v>'COMMON'</v>
      </c>
      <c r="AB170" s="67"/>
      <c r="AD170" s="70" t="str">
        <f t="shared" si="12"/>
        <v/>
      </c>
      <c r="AE170" s="67"/>
      <c r="AF170" s="67"/>
      <c r="AG170" s="67"/>
    </row>
    <row r="171" spans="1:33" ht="18" customHeight="1">
      <c r="A171" s="67"/>
      <c r="B171" s="69" t="s">
        <v>709</v>
      </c>
      <c r="C171" s="73" t="str">
        <f>"'"&amp;プロジェクトデータ!$C$4&amp;"'"</f>
        <v>'80001'</v>
      </c>
      <c r="D171" s="80" t="s">
        <v>499</v>
      </c>
      <c r="E171" s="42" t="str">
        <f>"'"&amp;No.5＿契約者【データ】!E167&amp;"'"</f>
        <v>''</v>
      </c>
      <c r="F171" s="81" t="str">
        <f>"'"&amp;IF(No.5＿契約者【データ】!X167="","","出席")&amp;"'"</f>
        <v>''</v>
      </c>
      <c r="G171" s="75" t="str">
        <f>"'"&amp;IF(No.5＿契約者【データ】!X167="","",TEXT(No.5＿契約者【データ】!X167,"yyyy/mm/dd"))&amp;"'"</f>
        <v>''</v>
      </c>
      <c r="H171" s="75" t="str">
        <f>"'"&amp;IF(No.5＿契約者【データ】!Y167="","",TEXT(No.5＿契約者【データ】!Y167,"hh:mm"))&amp;"'"</f>
        <v>''</v>
      </c>
      <c r="I171" s="82" t="s">
        <v>494</v>
      </c>
      <c r="J171" s="82" t="s">
        <v>494</v>
      </c>
      <c r="K171" s="82" t="s">
        <v>494</v>
      </c>
      <c r="L171" s="82" t="s">
        <v>494</v>
      </c>
      <c r="M171" s="82" t="s">
        <v>494</v>
      </c>
      <c r="N171" s="82" t="s">
        <v>494</v>
      </c>
      <c r="O171" s="82" t="s">
        <v>494</v>
      </c>
      <c r="P171" s="82" t="s">
        <v>494</v>
      </c>
      <c r="Q171" s="75" t="s">
        <v>497</v>
      </c>
      <c r="R171" s="75" t="s">
        <v>497</v>
      </c>
      <c r="S171" s="42" t="s">
        <v>448</v>
      </c>
      <c r="T171" s="75" t="s">
        <v>497</v>
      </c>
      <c r="U171" s="74" t="s">
        <v>497</v>
      </c>
      <c r="V171" s="49" t="str">
        <f t="shared" si="8"/>
        <v>'COMMON'</v>
      </c>
      <c r="W171" s="69" t="s">
        <v>449</v>
      </c>
      <c r="X171" s="49" t="str">
        <f t="shared" si="9"/>
        <v>'COMMON'</v>
      </c>
      <c r="Y171" s="49" t="str">
        <f t="shared" si="9"/>
        <v>'COMMON'</v>
      </c>
      <c r="Z171" s="69" t="s">
        <v>449</v>
      </c>
      <c r="AA171" s="49" t="str">
        <f t="shared" si="10"/>
        <v>'COMMON'</v>
      </c>
      <c r="AB171" s="67"/>
      <c r="AD171" s="70" t="str">
        <f t="shared" si="12"/>
        <v/>
      </c>
      <c r="AE171" s="67"/>
      <c r="AF171" s="67"/>
      <c r="AG171" s="67"/>
    </row>
    <row r="172" spans="1:33" ht="18" customHeight="1">
      <c r="A172" s="67"/>
      <c r="B172" s="69" t="s">
        <v>710</v>
      </c>
      <c r="C172" s="73" t="str">
        <f>"'"&amp;プロジェクトデータ!$C$4&amp;"'"</f>
        <v>'80001'</v>
      </c>
      <c r="D172" s="80" t="s">
        <v>499</v>
      </c>
      <c r="E172" s="42" t="str">
        <f>"'"&amp;No.5＿契約者【データ】!E168&amp;"'"</f>
        <v>''</v>
      </c>
      <c r="F172" s="81" t="str">
        <f>"'"&amp;IF(No.5＿契約者【データ】!X168="","","出席")&amp;"'"</f>
        <v>''</v>
      </c>
      <c r="G172" s="75" t="str">
        <f>"'"&amp;IF(No.5＿契約者【データ】!X168="","",TEXT(No.5＿契約者【データ】!X168,"yyyy/mm/dd"))&amp;"'"</f>
        <v>''</v>
      </c>
      <c r="H172" s="75" t="str">
        <f>"'"&amp;IF(No.5＿契約者【データ】!Y168="","",TEXT(No.5＿契約者【データ】!Y168,"hh:mm"))&amp;"'"</f>
        <v>''</v>
      </c>
      <c r="I172" s="82" t="s">
        <v>494</v>
      </c>
      <c r="J172" s="82" t="s">
        <v>494</v>
      </c>
      <c r="K172" s="82" t="s">
        <v>494</v>
      </c>
      <c r="L172" s="82" t="s">
        <v>494</v>
      </c>
      <c r="M172" s="82" t="s">
        <v>494</v>
      </c>
      <c r="N172" s="82" t="s">
        <v>494</v>
      </c>
      <c r="O172" s="82" t="s">
        <v>494</v>
      </c>
      <c r="P172" s="82" t="s">
        <v>494</v>
      </c>
      <c r="Q172" s="75" t="s">
        <v>497</v>
      </c>
      <c r="R172" s="75" t="s">
        <v>497</v>
      </c>
      <c r="S172" s="42" t="s">
        <v>448</v>
      </c>
      <c r="T172" s="75" t="s">
        <v>497</v>
      </c>
      <c r="U172" s="74" t="s">
        <v>497</v>
      </c>
      <c r="V172" s="49" t="str">
        <f t="shared" si="8"/>
        <v>'COMMON'</v>
      </c>
      <c r="W172" s="69" t="s">
        <v>449</v>
      </c>
      <c r="X172" s="49" t="str">
        <f t="shared" si="9"/>
        <v>'COMMON'</v>
      </c>
      <c r="Y172" s="49" t="str">
        <f t="shared" si="9"/>
        <v>'COMMON'</v>
      </c>
      <c r="Z172" s="69" t="s">
        <v>449</v>
      </c>
      <c r="AA172" s="49" t="str">
        <f t="shared" si="10"/>
        <v>'COMMON'</v>
      </c>
      <c r="AB172" s="67"/>
      <c r="AD172" s="70" t="str">
        <f t="shared" si="12"/>
        <v/>
      </c>
      <c r="AE172" s="67"/>
      <c r="AF172" s="67"/>
      <c r="AG172" s="67"/>
    </row>
    <row r="173" spans="1:33" ht="18" customHeight="1">
      <c r="A173" s="67"/>
      <c r="B173" s="69" t="s">
        <v>711</v>
      </c>
      <c r="C173" s="73" t="str">
        <f>"'"&amp;プロジェクトデータ!$C$4&amp;"'"</f>
        <v>'80001'</v>
      </c>
      <c r="D173" s="80" t="s">
        <v>499</v>
      </c>
      <c r="E173" s="42" t="str">
        <f>"'"&amp;No.5＿契約者【データ】!E169&amp;"'"</f>
        <v>''</v>
      </c>
      <c r="F173" s="81" t="str">
        <f>"'"&amp;IF(No.5＿契約者【データ】!X169="","","出席")&amp;"'"</f>
        <v>''</v>
      </c>
      <c r="G173" s="75" t="str">
        <f>"'"&amp;IF(No.5＿契約者【データ】!X169="","",TEXT(No.5＿契約者【データ】!X169,"yyyy/mm/dd"))&amp;"'"</f>
        <v>''</v>
      </c>
      <c r="H173" s="75" t="str">
        <f>"'"&amp;IF(No.5＿契約者【データ】!Y169="","",TEXT(No.5＿契約者【データ】!Y169,"hh:mm"))&amp;"'"</f>
        <v>''</v>
      </c>
      <c r="I173" s="82" t="s">
        <v>494</v>
      </c>
      <c r="J173" s="82" t="s">
        <v>494</v>
      </c>
      <c r="K173" s="82" t="s">
        <v>494</v>
      </c>
      <c r="L173" s="82" t="s">
        <v>494</v>
      </c>
      <c r="M173" s="82" t="s">
        <v>494</v>
      </c>
      <c r="N173" s="82" t="s">
        <v>494</v>
      </c>
      <c r="O173" s="82" t="s">
        <v>494</v>
      </c>
      <c r="P173" s="82" t="s">
        <v>494</v>
      </c>
      <c r="Q173" s="75" t="s">
        <v>497</v>
      </c>
      <c r="R173" s="75" t="s">
        <v>497</v>
      </c>
      <c r="S173" s="42" t="s">
        <v>448</v>
      </c>
      <c r="T173" s="75" t="s">
        <v>497</v>
      </c>
      <c r="U173" s="74" t="s">
        <v>497</v>
      </c>
      <c r="V173" s="49" t="str">
        <f t="shared" si="8"/>
        <v>'COMMON'</v>
      </c>
      <c r="W173" s="69" t="s">
        <v>449</v>
      </c>
      <c r="X173" s="49" t="str">
        <f t="shared" si="9"/>
        <v>'COMMON'</v>
      </c>
      <c r="Y173" s="49" t="str">
        <f t="shared" si="9"/>
        <v>'COMMON'</v>
      </c>
      <c r="Z173" s="69" t="s">
        <v>449</v>
      </c>
      <c r="AA173" s="49" t="str">
        <f t="shared" si="10"/>
        <v>'COMMON'</v>
      </c>
      <c r="AB173" s="67"/>
      <c r="AD173" s="70" t="str">
        <f t="shared" si="12"/>
        <v/>
      </c>
      <c r="AE173" s="67"/>
      <c r="AF173" s="67"/>
      <c r="AG173" s="67"/>
    </row>
    <row r="174" spans="1:33" ht="18" customHeight="1">
      <c r="A174" s="67"/>
      <c r="B174" s="69" t="s">
        <v>712</v>
      </c>
      <c r="C174" s="73" t="str">
        <f>"'"&amp;プロジェクトデータ!$C$4&amp;"'"</f>
        <v>'80001'</v>
      </c>
      <c r="D174" s="80" t="s">
        <v>499</v>
      </c>
      <c r="E174" s="42" t="str">
        <f>"'"&amp;No.5＿契約者【データ】!E170&amp;"'"</f>
        <v>''</v>
      </c>
      <c r="F174" s="81" t="str">
        <f>"'"&amp;IF(No.5＿契約者【データ】!X170="","","出席")&amp;"'"</f>
        <v>''</v>
      </c>
      <c r="G174" s="75" t="str">
        <f>"'"&amp;IF(No.5＿契約者【データ】!X170="","",TEXT(No.5＿契約者【データ】!X170,"yyyy/mm/dd"))&amp;"'"</f>
        <v>''</v>
      </c>
      <c r="H174" s="75" t="str">
        <f>"'"&amp;IF(No.5＿契約者【データ】!Y170="","",TEXT(No.5＿契約者【データ】!Y170,"hh:mm"))&amp;"'"</f>
        <v>''</v>
      </c>
      <c r="I174" s="82" t="s">
        <v>494</v>
      </c>
      <c r="J174" s="82" t="s">
        <v>494</v>
      </c>
      <c r="K174" s="82" t="s">
        <v>494</v>
      </c>
      <c r="L174" s="82" t="s">
        <v>494</v>
      </c>
      <c r="M174" s="82" t="s">
        <v>494</v>
      </c>
      <c r="N174" s="82" t="s">
        <v>494</v>
      </c>
      <c r="O174" s="82" t="s">
        <v>494</v>
      </c>
      <c r="P174" s="82" t="s">
        <v>494</v>
      </c>
      <c r="Q174" s="75" t="s">
        <v>497</v>
      </c>
      <c r="R174" s="75" t="s">
        <v>497</v>
      </c>
      <c r="S174" s="42" t="s">
        <v>448</v>
      </c>
      <c r="T174" s="75" t="s">
        <v>497</v>
      </c>
      <c r="U174" s="74" t="s">
        <v>497</v>
      </c>
      <c r="V174" s="49" t="str">
        <f t="shared" si="8"/>
        <v>'COMMON'</v>
      </c>
      <c r="W174" s="69" t="s">
        <v>449</v>
      </c>
      <c r="X174" s="49" t="str">
        <f t="shared" si="9"/>
        <v>'COMMON'</v>
      </c>
      <c r="Y174" s="49" t="str">
        <f t="shared" si="9"/>
        <v>'COMMON'</v>
      </c>
      <c r="Z174" s="69" t="s">
        <v>449</v>
      </c>
      <c r="AA174" s="49" t="str">
        <f t="shared" si="10"/>
        <v>'COMMON'</v>
      </c>
      <c r="AB174" s="67"/>
      <c r="AD174" s="70" t="str">
        <f t="shared" si="12"/>
        <v/>
      </c>
      <c r="AE174" s="67"/>
      <c r="AF174" s="67"/>
      <c r="AG174" s="67"/>
    </row>
    <row r="175" spans="1:33" ht="18" customHeight="1">
      <c r="A175" s="67"/>
      <c r="B175" s="69" t="s">
        <v>713</v>
      </c>
      <c r="C175" s="73" t="str">
        <f>"'"&amp;プロジェクトデータ!$C$4&amp;"'"</f>
        <v>'80001'</v>
      </c>
      <c r="D175" s="80" t="s">
        <v>499</v>
      </c>
      <c r="E175" s="42" t="str">
        <f>"'"&amp;No.5＿契約者【データ】!E171&amp;"'"</f>
        <v>''</v>
      </c>
      <c r="F175" s="81" t="str">
        <f>"'"&amp;IF(No.5＿契約者【データ】!X171="","","出席")&amp;"'"</f>
        <v>''</v>
      </c>
      <c r="G175" s="75" t="str">
        <f>"'"&amp;IF(No.5＿契約者【データ】!X171="","",TEXT(No.5＿契約者【データ】!X171,"yyyy/mm/dd"))&amp;"'"</f>
        <v>''</v>
      </c>
      <c r="H175" s="75" t="str">
        <f>"'"&amp;IF(No.5＿契約者【データ】!Y171="","",TEXT(No.5＿契約者【データ】!Y171,"hh:mm"))&amp;"'"</f>
        <v>''</v>
      </c>
      <c r="I175" s="82" t="s">
        <v>494</v>
      </c>
      <c r="J175" s="82" t="s">
        <v>494</v>
      </c>
      <c r="K175" s="82" t="s">
        <v>494</v>
      </c>
      <c r="L175" s="82" t="s">
        <v>494</v>
      </c>
      <c r="M175" s="82" t="s">
        <v>494</v>
      </c>
      <c r="N175" s="82" t="s">
        <v>494</v>
      </c>
      <c r="O175" s="82" t="s">
        <v>494</v>
      </c>
      <c r="P175" s="82" t="s">
        <v>494</v>
      </c>
      <c r="Q175" s="75" t="s">
        <v>497</v>
      </c>
      <c r="R175" s="75" t="s">
        <v>497</v>
      </c>
      <c r="S175" s="42" t="s">
        <v>448</v>
      </c>
      <c r="T175" s="75" t="s">
        <v>497</v>
      </c>
      <c r="U175" s="74" t="s">
        <v>497</v>
      </c>
      <c r="V175" s="49" t="str">
        <f t="shared" si="8"/>
        <v>'COMMON'</v>
      </c>
      <c r="W175" s="69" t="s">
        <v>449</v>
      </c>
      <c r="X175" s="49" t="str">
        <f t="shared" si="9"/>
        <v>'COMMON'</v>
      </c>
      <c r="Y175" s="49" t="str">
        <f t="shared" si="9"/>
        <v>'COMMON'</v>
      </c>
      <c r="Z175" s="69" t="s">
        <v>449</v>
      </c>
      <c r="AA175" s="49" t="str">
        <f t="shared" si="10"/>
        <v>'COMMON'</v>
      </c>
      <c r="AB175" s="67"/>
      <c r="AD175" s="70" t="str">
        <f t="shared" si="12"/>
        <v/>
      </c>
      <c r="AE175" s="67"/>
      <c r="AF175" s="67"/>
      <c r="AG175" s="67"/>
    </row>
    <row r="176" spans="1:33" ht="18" customHeight="1">
      <c r="A176" s="67"/>
      <c r="B176" s="69" t="s">
        <v>714</v>
      </c>
      <c r="C176" s="73" t="str">
        <f>"'"&amp;プロジェクトデータ!$C$4&amp;"'"</f>
        <v>'80001'</v>
      </c>
      <c r="D176" s="80" t="s">
        <v>499</v>
      </c>
      <c r="E176" s="42" t="str">
        <f>"'"&amp;No.5＿契約者【データ】!E172&amp;"'"</f>
        <v>''</v>
      </c>
      <c r="F176" s="81" t="str">
        <f>"'"&amp;IF(No.5＿契約者【データ】!X172="","","出席")&amp;"'"</f>
        <v>''</v>
      </c>
      <c r="G176" s="75" t="str">
        <f>"'"&amp;IF(No.5＿契約者【データ】!X172="","",TEXT(No.5＿契約者【データ】!X172,"yyyy/mm/dd"))&amp;"'"</f>
        <v>''</v>
      </c>
      <c r="H176" s="75" t="str">
        <f>"'"&amp;IF(No.5＿契約者【データ】!Y172="","",TEXT(No.5＿契約者【データ】!Y172,"hh:mm"))&amp;"'"</f>
        <v>''</v>
      </c>
      <c r="I176" s="82" t="s">
        <v>494</v>
      </c>
      <c r="J176" s="82" t="s">
        <v>494</v>
      </c>
      <c r="K176" s="82" t="s">
        <v>494</v>
      </c>
      <c r="L176" s="82" t="s">
        <v>494</v>
      </c>
      <c r="M176" s="82" t="s">
        <v>494</v>
      </c>
      <c r="N176" s="82" t="s">
        <v>494</v>
      </c>
      <c r="O176" s="82" t="s">
        <v>494</v>
      </c>
      <c r="P176" s="82" t="s">
        <v>494</v>
      </c>
      <c r="Q176" s="75" t="s">
        <v>497</v>
      </c>
      <c r="R176" s="75" t="s">
        <v>497</v>
      </c>
      <c r="S176" s="42" t="s">
        <v>448</v>
      </c>
      <c r="T176" s="75" t="s">
        <v>497</v>
      </c>
      <c r="U176" s="74" t="s">
        <v>497</v>
      </c>
      <c r="V176" s="49" t="str">
        <f t="shared" si="8"/>
        <v>'COMMON'</v>
      </c>
      <c r="W176" s="69" t="s">
        <v>449</v>
      </c>
      <c r="X176" s="49" t="str">
        <f t="shared" si="9"/>
        <v>'COMMON'</v>
      </c>
      <c r="Y176" s="49" t="str">
        <f t="shared" si="9"/>
        <v>'COMMON'</v>
      </c>
      <c r="Z176" s="69" t="s">
        <v>449</v>
      </c>
      <c r="AA176" s="49" t="str">
        <f t="shared" si="10"/>
        <v>'COMMON'</v>
      </c>
      <c r="AB176" s="67"/>
      <c r="AD176" s="70" t="str">
        <f t="shared" si="12"/>
        <v/>
      </c>
      <c r="AE176" s="67"/>
      <c r="AF176" s="67"/>
      <c r="AG176" s="67"/>
    </row>
    <row r="177" spans="1:33" ht="18" customHeight="1">
      <c r="A177" s="67"/>
      <c r="B177" s="69" t="s">
        <v>715</v>
      </c>
      <c r="C177" s="73" t="str">
        <f>"'"&amp;プロジェクトデータ!$C$4&amp;"'"</f>
        <v>'80001'</v>
      </c>
      <c r="D177" s="80" t="s">
        <v>499</v>
      </c>
      <c r="E177" s="42" t="str">
        <f>"'"&amp;No.5＿契約者【データ】!E173&amp;"'"</f>
        <v>''</v>
      </c>
      <c r="F177" s="81" t="str">
        <f>"'"&amp;IF(No.5＿契約者【データ】!X173="","","出席")&amp;"'"</f>
        <v>''</v>
      </c>
      <c r="G177" s="75" t="str">
        <f>"'"&amp;IF(No.5＿契約者【データ】!X173="","",TEXT(No.5＿契約者【データ】!X173,"yyyy/mm/dd"))&amp;"'"</f>
        <v>''</v>
      </c>
      <c r="H177" s="75" t="str">
        <f>"'"&amp;IF(No.5＿契約者【データ】!Y173="","",TEXT(No.5＿契約者【データ】!Y173,"hh:mm"))&amp;"'"</f>
        <v>''</v>
      </c>
      <c r="I177" s="82" t="s">
        <v>494</v>
      </c>
      <c r="J177" s="82" t="s">
        <v>494</v>
      </c>
      <c r="K177" s="82" t="s">
        <v>494</v>
      </c>
      <c r="L177" s="82" t="s">
        <v>494</v>
      </c>
      <c r="M177" s="82" t="s">
        <v>494</v>
      </c>
      <c r="N177" s="82" t="s">
        <v>494</v>
      </c>
      <c r="O177" s="82" t="s">
        <v>494</v>
      </c>
      <c r="P177" s="82" t="s">
        <v>494</v>
      </c>
      <c r="Q177" s="75" t="s">
        <v>497</v>
      </c>
      <c r="R177" s="75" t="s">
        <v>497</v>
      </c>
      <c r="S177" s="42" t="s">
        <v>448</v>
      </c>
      <c r="T177" s="75" t="s">
        <v>497</v>
      </c>
      <c r="U177" s="74" t="s">
        <v>497</v>
      </c>
      <c r="V177" s="49" t="str">
        <f t="shared" si="8"/>
        <v>'COMMON'</v>
      </c>
      <c r="W177" s="69" t="s">
        <v>449</v>
      </c>
      <c r="X177" s="49" t="str">
        <f t="shared" si="9"/>
        <v>'COMMON'</v>
      </c>
      <c r="Y177" s="49" t="str">
        <f t="shared" si="9"/>
        <v>'COMMON'</v>
      </c>
      <c r="Z177" s="69" t="s">
        <v>449</v>
      </c>
      <c r="AA177" s="49" t="str">
        <f t="shared" si="10"/>
        <v>'COMMON'</v>
      </c>
      <c r="AB177" s="67"/>
      <c r="AD177" s="70" t="str">
        <f t="shared" si="12"/>
        <v/>
      </c>
      <c r="AE177" s="67"/>
      <c r="AF177" s="67"/>
      <c r="AG177" s="67"/>
    </row>
    <row r="178" spans="1:33" ht="18" customHeight="1">
      <c r="A178" s="67"/>
      <c r="B178" s="69" t="s">
        <v>716</v>
      </c>
      <c r="C178" s="73" t="str">
        <f>"'"&amp;プロジェクトデータ!$C$4&amp;"'"</f>
        <v>'80001'</v>
      </c>
      <c r="D178" s="80" t="s">
        <v>499</v>
      </c>
      <c r="E178" s="42" t="str">
        <f>"'"&amp;No.5＿契約者【データ】!E174&amp;"'"</f>
        <v>''</v>
      </c>
      <c r="F178" s="81" t="str">
        <f>"'"&amp;IF(No.5＿契約者【データ】!X174="","","出席")&amp;"'"</f>
        <v>''</v>
      </c>
      <c r="G178" s="75" t="str">
        <f>"'"&amp;IF(No.5＿契約者【データ】!X174="","",TEXT(No.5＿契約者【データ】!X174,"yyyy/mm/dd"))&amp;"'"</f>
        <v>''</v>
      </c>
      <c r="H178" s="75" t="str">
        <f>"'"&amp;IF(No.5＿契約者【データ】!Y174="","",TEXT(No.5＿契約者【データ】!Y174,"hh:mm"))&amp;"'"</f>
        <v>''</v>
      </c>
      <c r="I178" s="82" t="s">
        <v>494</v>
      </c>
      <c r="J178" s="82" t="s">
        <v>494</v>
      </c>
      <c r="K178" s="82" t="s">
        <v>494</v>
      </c>
      <c r="L178" s="82" t="s">
        <v>494</v>
      </c>
      <c r="M178" s="82" t="s">
        <v>494</v>
      </c>
      <c r="N178" s="82" t="s">
        <v>494</v>
      </c>
      <c r="O178" s="82" t="s">
        <v>494</v>
      </c>
      <c r="P178" s="82" t="s">
        <v>494</v>
      </c>
      <c r="Q178" s="75" t="s">
        <v>497</v>
      </c>
      <c r="R178" s="75" t="s">
        <v>497</v>
      </c>
      <c r="S178" s="42" t="s">
        <v>448</v>
      </c>
      <c r="T178" s="75" t="s">
        <v>497</v>
      </c>
      <c r="U178" s="74" t="s">
        <v>497</v>
      </c>
      <c r="V178" s="49" t="str">
        <f t="shared" si="8"/>
        <v>'COMMON'</v>
      </c>
      <c r="W178" s="69" t="s">
        <v>449</v>
      </c>
      <c r="X178" s="49" t="str">
        <f t="shared" si="9"/>
        <v>'COMMON'</v>
      </c>
      <c r="Y178" s="49" t="str">
        <f t="shared" si="9"/>
        <v>'COMMON'</v>
      </c>
      <c r="Z178" s="69" t="s">
        <v>449</v>
      </c>
      <c r="AA178" s="49" t="str">
        <f t="shared" si="10"/>
        <v>'COMMON'</v>
      </c>
      <c r="AB178" s="67"/>
      <c r="AD178" s="70" t="str">
        <f t="shared" si="12"/>
        <v/>
      </c>
      <c r="AE178" s="67"/>
      <c r="AF178" s="67"/>
      <c r="AG178" s="67"/>
    </row>
    <row r="179" spans="1:33" ht="18" customHeight="1">
      <c r="A179" s="67"/>
      <c r="B179" s="69" t="s">
        <v>717</v>
      </c>
      <c r="C179" s="73" t="str">
        <f>"'"&amp;プロジェクトデータ!$C$4&amp;"'"</f>
        <v>'80001'</v>
      </c>
      <c r="D179" s="80" t="s">
        <v>499</v>
      </c>
      <c r="E179" s="42" t="str">
        <f>"'"&amp;No.5＿契約者【データ】!E175&amp;"'"</f>
        <v>''</v>
      </c>
      <c r="F179" s="81" t="str">
        <f>"'"&amp;IF(No.5＿契約者【データ】!X175="","","出席")&amp;"'"</f>
        <v>''</v>
      </c>
      <c r="G179" s="75" t="str">
        <f>"'"&amp;IF(No.5＿契約者【データ】!X175="","",TEXT(No.5＿契約者【データ】!X175,"yyyy/mm/dd"))&amp;"'"</f>
        <v>''</v>
      </c>
      <c r="H179" s="75" t="str">
        <f>"'"&amp;IF(No.5＿契約者【データ】!Y175="","",TEXT(No.5＿契約者【データ】!Y175,"hh:mm"))&amp;"'"</f>
        <v>''</v>
      </c>
      <c r="I179" s="82" t="s">
        <v>494</v>
      </c>
      <c r="J179" s="82" t="s">
        <v>494</v>
      </c>
      <c r="K179" s="82" t="s">
        <v>494</v>
      </c>
      <c r="L179" s="82" t="s">
        <v>494</v>
      </c>
      <c r="M179" s="82" t="s">
        <v>494</v>
      </c>
      <c r="N179" s="82" t="s">
        <v>494</v>
      </c>
      <c r="O179" s="82" t="s">
        <v>494</v>
      </c>
      <c r="P179" s="82" t="s">
        <v>494</v>
      </c>
      <c r="Q179" s="75" t="s">
        <v>497</v>
      </c>
      <c r="R179" s="75" t="s">
        <v>497</v>
      </c>
      <c r="S179" s="42" t="s">
        <v>448</v>
      </c>
      <c r="T179" s="75" t="s">
        <v>497</v>
      </c>
      <c r="U179" s="74" t="s">
        <v>497</v>
      </c>
      <c r="V179" s="49" t="str">
        <f t="shared" si="8"/>
        <v>'COMMON'</v>
      </c>
      <c r="W179" s="69" t="s">
        <v>449</v>
      </c>
      <c r="X179" s="49" t="str">
        <f t="shared" si="9"/>
        <v>'COMMON'</v>
      </c>
      <c r="Y179" s="49" t="str">
        <f t="shared" si="9"/>
        <v>'COMMON'</v>
      </c>
      <c r="Z179" s="69" t="s">
        <v>449</v>
      </c>
      <c r="AA179" s="49" t="str">
        <f t="shared" si="10"/>
        <v>'COMMON'</v>
      </c>
      <c r="AB179" s="67"/>
      <c r="AD179" s="70" t="str">
        <f t="shared" si="12"/>
        <v/>
      </c>
      <c r="AE179" s="67"/>
      <c r="AF179" s="67"/>
      <c r="AG179" s="67"/>
    </row>
    <row r="180" spans="1:33" ht="18" customHeight="1">
      <c r="A180" s="67"/>
      <c r="B180" s="69" t="s">
        <v>718</v>
      </c>
      <c r="C180" s="73" t="str">
        <f>"'"&amp;プロジェクトデータ!$C$4&amp;"'"</f>
        <v>'80001'</v>
      </c>
      <c r="D180" s="80" t="s">
        <v>499</v>
      </c>
      <c r="E180" s="42" t="str">
        <f>"'"&amp;No.5＿契約者【データ】!E176&amp;"'"</f>
        <v>''</v>
      </c>
      <c r="F180" s="81" t="str">
        <f>"'"&amp;IF(No.5＿契約者【データ】!X176="","","出席")&amp;"'"</f>
        <v>''</v>
      </c>
      <c r="G180" s="75" t="str">
        <f>"'"&amp;IF(No.5＿契約者【データ】!X176="","",TEXT(No.5＿契約者【データ】!X176,"yyyy/mm/dd"))&amp;"'"</f>
        <v>''</v>
      </c>
      <c r="H180" s="75" t="str">
        <f>"'"&amp;IF(No.5＿契約者【データ】!Y176="","",TEXT(No.5＿契約者【データ】!Y176,"hh:mm"))&amp;"'"</f>
        <v>''</v>
      </c>
      <c r="I180" s="82" t="s">
        <v>494</v>
      </c>
      <c r="J180" s="82" t="s">
        <v>494</v>
      </c>
      <c r="K180" s="82" t="s">
        <v>494</v>
      </c>
      <c r="L180" s="82" t="s">
        <v>494</v>
      </c>
      <c r="M180" s="82" t="s">
        <v>494</v>
      </c>
      <c r="N180" s="82" t="s">
        <v>494</v>
      </c>
      <c r="O180" s="82" t="s">
        <v>494</v>
      </c>
      <c r="P180" s="82" t="s">
        <v>494</v>
      </c>
      <c r="Q180" s="75" t="s">
        <v>497</v>
      </c>
      <c r="R180" s="75" t="s">
        <v>497</v>
      </c>
      <c r="S180" s="42" t="s">
        <v>448</v>
      </c>
      <c r="T180" s="75" t="s">
        <v>497</v>
      </c>
      <c r="U180" s="74" t="s">
        <v>497</v>
      </c>
      <c r="V180" s="49" t="str">
        <f t="shared" si="8"/>
        <v>'COMMON'</v>
      </c>
      <c r="W180" s="69" t="s">
        <v>449</v>
      </c>
      <c r="X180" s="49" t="str">
        <f t="shared" si="9"/>
        <v>'COMMON'</v>
      </c>
      <c r="Y180" s="49" t="str">
        <f t="shared" si="9"/>
        <v>'COMMON'</v>
      </c>
      <c r="Z180" s="69" t="s">
        <v>449</v>
      </c>
      <c r="AA180" s="49" t="str">
        <f t="shared" si="10"/>
        <v>'COMMON'</v>
      </c>
      <c r="AB180" s="67"/>
      <c r="AD180" s="70" t="str">
        <f t="shared" si="12"/>
        <v/>
      </c>
      <c r="AE180" s="67"/>
      <c r="AF180" s="67"/>
      <c r="AG180" s="67"/>
    </row>
    <row r="181" spans="1:33" ht="18" customHeight="1">
      <c r="A181" s="67"/>
      <c r="B181" s="69" t="s">
        <v>719</v>
      </c>
      <c r="C181" s="73" t="str">
        <f>"'"&amp;プロジェクトデータ!$C$4&amp;"'"</f>
        <v>'80001'</v>
      </c>
      <c r="D181" s="80" t="s">
        <v>499</v>
      </c>
      <c r="E181" s="42" t="str">
        <f>"'"&amp;No.5＿契約者【データ】!E177&amp;"'"</f>
        <v>''</v>
      </c>
      <c r="F181" s="81" t="str">
        <f>"'"&amp;IF(No.5＿契約者【データ】!X177="","","出席")&amp;"'"</f>
        <v>''</v>
      </c>
      <c r="G181" s="75" t="str">
        <f>"'"&amp;IF(No.5＿契約者【データ】!X177="","",TEXT(No.5＿契約者【データ】!X177,"yyyy/mm/dd"))&amp;"'"</f>
        <v>''</v>
      </c>
      <c r="H181" s="75" t="str">
        <f>"'"&amp;IF(No.5＿契約者【データ】!Y177="","",TEXT(No.5＿契約者【データ】!Y177,"hh:mm"))&amp;"'"</f>
        <v>''</v>
      </c>
      <c r="I181" s="82" t="s">
        <v>494</v>
      </c>
      <c r="J181" s="82" t="s">
        <v>494</v>
      </c>
      <c r="K181" s="82" t="s">
        <v>494</v>
      </c>
      <c r="L181" s="82" t="s">
        <v>494</v>
      </c>
      <c r="M181" s="82" t="s">
        <v>494</v>
      </c>
      <c r="N181" s="82" t="s">
        <v>494</v>
      </c>
      <c r="O181" s="82" t="s">
        <v>494</v>
      </c>
      <c r="P181" s="82" t="s">
        <v>494</v>
      </c>
      <c r="Q181" s="75" t="s">
        <v>497</v>
      </c>
      <c r="R181" s="75" t="s">
        <v>497</v>
      </c>
      <c r="S181" s="42" t="s">
        <v>448</v>
      </c>
      <c r="T181" s="75" t="s">
        <v>497</v>
      </c>
      <c r="U181" s="74" t="s">
        <v>497</v>
      </c>
      <c r="V181" s="49" t="str">
        <f t="shared" si="8"/>
        <v>'COMMON'</v>
      </c>
      <c r="W181" s="69" t="s">
        <v>449</v>
      </c>
      <c r="X181" s="49" t="str">
        <f t="shared" si="9"/>
        <v>'COMMON'</v>
      </c>
      <c r="Y181" s="49" t="str">
        <f t="shared" si="9"/>
        <v>'COMMON'</v>
      </c>
      <c r="Z181" s="69" t="s">
        <v>449</v>
      </c>
      <c r="AA181" s="49" t="str">
        <f t="shared" si="10"/>
        <v>'COMMON'</v>
      </c>
      <c r="AB181" s="67"/>
      <c r="AD181" s="70" t="str">
        <f t="shared" si="12"/>
        <v/>
      </c>
      <c r="AE181" s="67"/>
      <c r="AF181" s="67"/>
      <c r="AG181" s="67"/>
    </row>
    <row r="182" spans="1:33" ht="18" customHeight="1">
      <c r="A182" s="67"/>
      <c r="B182" s="69" t="s">
        <v>720</v>
      </c>
      <c r="C182" s="73" t="str">
        <f>"'"&amp;プロジェクトデータ!$C$4&amp;"'"</f>
        <v>'80001'</v>
      </c>
      <c r="D182" s="80" t="s">
        <v>499</v>
      </c>
      <c r="E182" s="42" t="str">
        <f>"'"&amp;No.5＿契約者【データ】!E178&amp;"'"</f>
        <v>''</v>
      </c>
      <c r="F182" s="81" t="str">
        <f>"'"&amp;IF(No.5＿契約者【データ】!X178="","","出席")&amp;"'"</f>
        <v>''</v>
      </c>
      <c r="G182" s="75" t="str">
        <f>"'"&amp;IF(No.5＿契約者【データ】!X178="","",TEXT(No.5＿契約者【データ】!X178,"yyyy/mm/dd"))&amp;"'"</f>
        <v>''</v>
      </c>
      <c r="H182" s="75" t="str">
        <f>"'"&amp;IF(No.5＿契約者【データ】!Y178="","",TEXT(No.5＿契約者【データ】!Y178,"hh:mm"))&amp;"'"</f>
        <v>''</v>
      </c>
      <c r="I182" s="82" t="s">
        <v>494</v>
      </c>
      <c r="J182" s="82" t="s">
        <v>494</v>
      </c>
      <c r="K182" s="82" t="s">
        <v>494</v>
      </c>
      <c r="L182" s="82" t="s">
        <v>494</v>
      </c>
      <c r="M182" s="82" t="s">
        <v>494</v>
      </c>
      <c r="N182" s="82" t="s">
        <v>494</v>
      </c>
      <c r="O182" s="82" t="s">
        <v>494</v>
      </c>
      <c r="P182" s="82" t="s">
        <v>494</v>
      </c>
      <c r="Q182" s="75" t="s">
        <v>497</v>
      </c>
      <c r="R182" s="75" t="s">
        <v>497</v>
      </c>
      <c r="S182" s="42" t="s">
        <v>448</v>
      </c>
      <c r="T182" s="75" t="s">
        <v>497</v>
      </c>
      <c r="U182" s="74" t="s">
        <v>497</v>
      </c>
      <c r="V182" s="49" t="str">
        <f t="shared" si="8"/>
        <v>'COMMON'</v>
      </c>
      <c r="W182" s="69" t="s">
        <v>449</v>
      </c>
      <c r="X182" s="49" t="str">
        <f t="shared" si="9"/>
        <v>'COMMON'</v>
      </c>
      <c r="Y182" s="49" t="str">
        <f t="shared" si="9"/>
        <v>'COMMON'</v>
      </c>
      <c r="Z182" s="69" t="s">
        <v>449</v>
      </c>
      <c r="AA182" s="49" t="str">
        <f t="shared" si="10"/>
        <v>'COMMON'</v>
      </c>
      <c r="AB182" s="67"/>
      <c r="AD182" s="70" t="str">
        <f t="shared" si="12"/>
        <v/>
      </c>
      <c r="AE182" s="67"/>
      <c r="AF182" s="67"/>
      <c r="AG182" s="67"/>
    </row>
    <row r="183" spans="1:33" ht="18" customHeight="1">
      <c r="A183" s="67"/>
      <c r="B183" s="69" t="s">
        <v>721</v>
      </c>
      <c r="C183" s="73" t="str">
        <f>"'"&amp;プロジェクトデータ!$C$4&amp;"'"</f>
        <v>'80001'</v>
      </c>
      <c r="D183" s="80" t="s">
        <v>499</v>
      </c>
      <c r="E183" s="42" t="str">
        <f>"'"&amp;No.5＿契約者【データ】!E179&amp;"'"</f>
        <v>''</v>
      </c>
      <c r="F183" s="81" t="str">
        <f>"'"&amp;IF(No.5＿契約者【データ】!X179="","","出席")&amp;"'"</f>
        <v>''</v>
      </c>
      <c r="G183" s="75" t="str">
        <f>"'"&amp;IF(No.5＿契約者【データ】!X179="","",TEXT(No.5＿契約者【データ】!X179,"yyyy/mm/dd"))&amp;"'"</f>
        <v>''</v>
      </c>
      <c r="H183" s="75" t="str">
        <f>"'"&amp;IF(No.5＿契約者【データ】!Y179="","",TEXT(No.5＿契約者【データ】!Y179,"hh:mm"))&amp;"'"</f>
        <v>''</v>
      </c>
      <c r="I183" s="82" t="s">
        <v>494</v>
      </c>
      <c r="J183" s="82" t="s">
        <v>494</v>
      </c>
      <c r="K183" s="82" t="s">
        <v>494</v>
      </c>
      <c r="L183" s="82" t="s">
        <v>494</v>
      </c>
      <c r="M183" s="82" t="s">
        <v>494</v>
      </c>
      <c r="N183" s="82" t="s">
        <v>494</v>
      </c>
      <c r="O183" s="82" t="s">
        <v>494</v>
      </c>
      <c r="P183" s="82" t="s">
        <v>494</v>
      </c>
      <c r="Q183" s="75" t="s">
        <v>497</v>
      </c>
      <c r="R183" s="75" t="s">
        <v>497</v>
      </c>
      <c r="S183" s="42" t="s">
        <v>448</v>
      </c>
      <c r="T183" s="75" t="s">
        <v>497</v>
      </c>
      <c r="U183" s="74" t="s">
        <v>497</v>
      </c>
      <c r="V183" s="49" t="str">
        <f t="shared" si="8"/>
        <v>'COMMON'</v>
      </c>
      <c r="W183" s="69" t="s">
        <v>449</v>
      </c>
      <c r="X183" s="49" t="str">
        <f t="shared" si="9"/>
        <v>'COMMON'</v>
      </c>
      <c r="Y183" s="49" t="str">
        <f t="shared" si="9"/>
        <v>'COMMON'</v>
      </c>
      <c r="Z183" s="69" t="s">
        <v>449</v>
      </c>
      <c r="AA183" s="49" t="str">
        <f t="shared" si="10"/>
        <v>'COMMON'</v>
      </c>
      <c r="AB183" s="67"/>
      <c r="AD183" s="70" t="str">
        <f t="shared" si="12"/>
        <v/>
      </c>
      <c r="AE183" s="67"/>
      <c r="AF183" s="67"/>
      <c r="AG183" s="67"/>
    </row>
    <row r="184" spans="1:33" ht="18" customHeight="1">
      <c r="A184" s="67"/>
      <c r="B184" s="69" t="s">
        <v>722</v>
      </c>
      <c r="C184" s="73" t="str">
        <f>"'"&amp;プロジェクトデータ!$C$4&amp;"'"</f>
        <v>'80001'</v>
      </c>
      <c r="D184" s="80" t="s">
        <v>499</v>
      </c>
      <c r="E184" s="42" t="str">
        <f>"'"&amp;No.5＿契約者【データ】!E180&amp;"'"</f>
        <v>''</v>
      </c>
      <c r="F184" s="81" t="str">
        <f>"'"&amp;IF(No.5＿契約者【データ】!X180="","","出席")&amp;"'"</f>
        <v>''</v>
      </c>
      <c r="G184" s="75" t="str">
        <f>"'"&amp;IF(No.5＿契約者【データ】!X180="","",TEXT(No.5＿契約者【データ】!X180,"yyyy/mm/dd"))&amp;"'"</f>
        <v>''</v>
      </c>
      <c r="H184" s="75" t="str">
        <f>"'"&amp;IF(No.5＿契約者【データ】!Y180="","",TEXT(No.5＿契約者【データ】!Y180,"hh:mm"))&amp;"'"</f>
        <v>''</v>
      </c>
      <c r="I184" s="82" t="s">
        <v>494</v>
      </c>
      <c r="J184" s="82" t="s">
        <v>494</v>
      </c>
      <c r="K184" s="82" t="s">
        <v>494</v>
      </c>
      <c r="L184" s="82" t="s">
        <v>494</v>
      </c>
      <c r="M184" s="82" t="s">
        <v>494</v>
      </c>
      <c r="N184" s="82" t="s">
        <v>494</v>
      </c>
      <c r="O184" s="82" t="s">
        <v>494</v>
      </c>
      <c r="P184" s="82" t="s">
        <v>494</v>
      </c>
      <c r="Q184" s="75" t="s">
        <v>497</v>
      </c>
      <c r="R184" s="75" t="s">
        <v>497</v>
      </c>
      <c r="S184" s="42" t="s">
        <v>448</v>
      </c>
      <c r="T184" s="75" t="s">
        <v>497</v>
      </c>
      <c r="U184" s="74" t="s">
        <v>497</v>
      </c>
      <c r="V184" s="49" t="str">
        <f t="shared" si="8"/>
        <v>'COMMON'</v>
      </c>
      <c r="W184" s="69" t="s">
        <v>449</v>
      </c>
      <c r="X184" s="49" t="str">
        <f t="shared" si="9"/>
        <v>'COMMON'</v>
      </c>
      <c r="Y184" s="49" t="str">
        <f t="shared" si="9"/>
        <v>'COMMON'</v>
      </c>
      <c r="Z184" s="69" t="s">
        <v>449</v>
      </c>
      <c r="AA184" s="49" t="str">
        <f t="shared" si="10"/>
        <v>'COMMON'</v>
      </c>
      <c r="AB184" s="67"/>
      <c r="AD184" s="70" t="str">
        <f t="shared" si="12"/>
        <v/>
      </c>
      <c r="AE184" s="67"/>
      <c r="AF184" s="67"/>
      <c r="AG184" s="67"/>
    </row>
    <row r="185" spans="1:33" ht="18" customHeight="1">
      <c r="A185" s="67"/>
      <c r="B185" s="69" t="s">
        <v>723</v>
      </c>
      <c r="C185" s="73" t="str">
        <f>"'"&amp;プロジェクトデータ!$C$4&amp;"'"</f>
        <v>'80001'</v>
      </c>
      <c r="D185" s="80" t="s">
        <v>499</v>
      </c>
      <c r="E185" s="42" t="str">
        <f>"'"&amp;No.5＿契約者【データ】!E181&amp;"'"</f>
        <v>''</v>
      </c>
      <c r="F185" s="81" t="str">
        <f>"'"&amp;IF(No.5＿契約者【データ】!X181="","","出席")&amp;"'"</f>
        <v>''</v>
      </c>
      <c r="G185" s="75" t="str">
        <f>"'"&amp;IF(No.5＿契約者【データ】!X181="","",TEXT(No.5＿契約者【データ】!X181,"yyyy/mm/dd"))&amp;"'"</f>
        <v>''</v>
      </c>
      <c r="H185" s="75" t="str">
        <f>"'"&amp;IF(No.5＿契約者【データ】!Y181="","",TEXT(No.5＿契約者【データ】!Y181,"hh:mm"))&amp;"'"</f>
        <v>''</v>
      </c>
      <c r="I185" s="82" t="s">
        <v>494</v>
      </c>
      <c r="J185" s="82" t="s">
        <v>494</v>
      </c>
      <c r="K185" s="82" t="s">
        <v>494</v>
      </c>
      <c r="L185" s="82" t="s">
        <v>494</v>
      </c>
      <c r="M185" s="82" t="s">
        <v>494</v>
      </c>
      <c r="N185" s="82" t="s">
        <v>494</v>
      </c>
      <c r="O185" s="82" t="s">
        <v>494</v>
      </c>
      <c r="P185" s="82" t="s">
        <v>494</v>
      </c>
      <c r="Q185" s="75" t="s">
        <v>497</v>
      </c>
      <c r="R185" s="75" t="s">
        <v>497</v>
      </c>
      <c r="S185" s="42" t="s">
        <v>448</v>
      </c>
      <c r="T185" s="75" t="s">
        <v>497</v>
      </c>
      <c r="U185" s="74" t="s">
        <v>497</v>
      </c>
      <c r="V185" s="49" t="str">
        <f t="shared" si="8"/>
        <v>'COMMON'</v>
      </c>
      <c r="W185" s="69" t="s">
        <v>449</v>
      </c>
      <c r="X185" s="49" t="str">
        <f t="shared" si="9"/>
        <v>'COMMON'</v>
      </c>
      <c r="Y185" s="49" t="str">
        <f t="shared" si="9"/>
        <v>'COMMON'</v>
      </c>
      <c r="Z185" s="69" t="s">
        <v>449</v>
      </c>
      <c r="AA185" s="49" t="str">
        <f t="shared" si="10"/>
        <v>'COMMON'</v>
      </c>
      <c r="AB185" s="67"/>
      <c r="AD185" s="70" t="str">
        <f t="shared" si="12"/>
        <v/>
      </c>
      <c r="AE185" s="67"/>
      <c r="AF185" s="67"/>
      <c r="AG185" s="67"/>
    </row>
    <row r="186" spans="1:33" ht="18" customHeight="1">
      <c r="A186" s="67"/>
      <c r="B186" s="69" t="s">
        <v>724</v>
      </c>
      <c r="C186" s="73" t="str">
        <f>"'"&amp;プロジェクトデータ!$C$4&amp;"'"</f>
        <v>'80001'</v>
      </c>
      <c r="D186" s="80" t="s">
        <v>499</v>
      </c>
      <c r="E186" s="42" t="str">
        <f>"'"&amp;No.5＿契約者【データ】!E182&amp;"'"</f>
        <v>''</v>
      </c>
      <c r="F186" s="81" t="str">
        <f>"'"&amp;IF(No.5＿契約者【データ】!X182="","","出席")&amp;"'"</f>
        <v>''</v>
      </c>
      <c r="G186" s="75" t="str">
        <f>"'"&amp;IF(No.5＿契約者【データ】!X182="","",TEXT(No.5＿契約者【データ】!X182,"yyyy/mm/dd"))&amp;"'"</f>
        <v>''</v>
      </c>
      <c r="H186" s="75" t="str">
        <f>"'"&amp;IF(No.5＿契約者【データ】!Y182="","",TEXT(No.5＿契約者【データ】!Y182,"hh:mm"))&amp;"'"</f>
        <v>''</v>
      </c>
      <c r="I186" s="82" t="s">
        <v>494</v>
      </c>
      <c r="J186" s="82" t="s">
        <v>494</v>
      </c>
      <c r="K186" s="82" t="s">
        <v>494</v>
      </c>
      <c r="L186" s="82" t="s">
        <v>494</v>
      </c>
      <c r="M186" s="82" t="s">
        <v>494</v>
      </c>
      <c r="N186" s="82" t="s">
        <v>494</v>
      </c>
      <c r="O186" s="82" t="s">
        <v>494</v>
      </c>
      <c r="P186" s="82" t="s">
        <v>494</v>
      </c>
      <c r="Q186" s="75" t="s">
        <v>497</v>
      </c>
      <c r="R186" s="75" t="s">
        <v>497</v>
      </c>
      <c r="S186" s="42" t="s">
        <v>448</v>
      </c>
      <c r="T186" s="75" t="s">
        <v>497</v>
      </c>
      <c r="U186" s="74" t="s">
        <v>497</v>
      </c>
      <c r="V186" s="49" t="str">
        <f t="shared" si="8"/>
        <v>'COMMON'</v>
      </c>
      <c r="W186" s="69" t="s">
        <v>449</v>
      </c>
      <c r="X186" s="49" t="str">
        <f t="shared" si="9"/>
        <v>'COMMON'</v>
      </c>
      <c r="Y186" s="49" t="str">
        <f t="shared" si="9"/>
        <v>'COMMON'</v>
      </c>
      <c r="Z186" s="69" t="s">
        <v>449</v>
      </c>
      <c r="AA186" s="49" t="str">
        <f t="shared" si="10"/>
        <v>'COMMON'</v>
      </c>
      <c r="AB186" s="67"/>
      <c r="AD186" s="70" t="str">
        <f t="shared" si="12"/>
        <v/>
      </c>
      <c r="AE186" s="67"/>
      <c r="AF186" s="67"/>
      <c r="AG186" s="67"/>
    </row>
    <row r="187" spans="1:33" ht="18" customHeight="1">
      <c r="A187" s="67"/>
      <c r="B187" s="69" t="s">
        <v>725</v>
      </c>
      <c r="C187" s="73" t="str">
        <f>"'"&amp;プロジェクトデータ!$C$4&amp;"'"</f>
        <v>'80001'</v>
      </c>
      <c r="D187" s="80" t="s">
        <v>499</v>
      </c>
      <c r="E187" s="42" t="str">
        <f>"'"&amp;No.5＿契約者【データ】!E183&amp;"'"</f>
        <v>''</v>
      </c>
      <c r="F187" s="81" t="str">
        <f>"'"&amp;IF(No.5＿契約者【データ】!X183="","","出席")&amp;"'"</f>
        <v>''</v>
      </c>
      <c r="G187" s="75" t="str">
        <f>"'"&amp;IF(No.5＿契約者【データ】!X183="","",TEXT(No.5＿契約者【データ】!X183,"yyyy/mm/dd"))&amp;"'"</f>
        <v>''</v>
      </c>
      <c r="H187" s="75" t="str">
        <f>"'"&amp;IF(No.5＿契約者【データ】!Y183="","",TEXT(No.5＿契約者【データ】!Y183,"hh:mm"))&amp;"'"</f>
        <v>''</v>
      </c>
      <c r="I187" s="82" t="s">
        <v>494</v>
      </c>
      <c r="J187" s="82" t="s">
        <v>494</v>
      </c>
      <c r="K187" s="82" t="s">
        <v>494</v>
      </c>
      <c r="L187" s="82" t="s">
        <v>494</v>
      </c>
      <c r="M187" s="82" t="s">
        <v>494</v>
      </c>
      <c r="N187" s="82" t="s">
        <v>494</v>
      </c>
      <c r="O187" s="82" t="s">
        <v>494</v>
      </c>
      <c r="P187" s="82" t="s">
        <v>494</v>
      </c>
      <c r="Q187" s="75" t="s">
        <v>497</v>
      </c>
      <c r="R187" s="75" t="s">
        <v>497</v>
      </c>
      <c r="S187" s="42" t="s">
        <v>448</v>
      </c>
      <c r="T187" s="75" t="s">
        <v>497</v>
      </c>
      <c r="U187" s="74" t="s">
        <v>497</v>
      </c>
      <c r="V187" s="49" t="str">
        <f t="shared" si="8"/>
        <v>'COMMON'</v>
      </c>
      <c r="W187" s="69" t="s">
        <v>449</v>
      </c>
      <c r="X187" s="49" t="str">
        <f t="shared" si="9"/>
        <v>'COMMON'</v>
      </c>
      <c r="Y187" s="49" t="str">
        <f t="shared" si="9"/>
        <v>'COMMON'</v>
      </c>
      <c r="Z187" s="69" t="s">
        <v>449</v>
      </c>
      <c r="AA187" s="49" t="str">
        <f t="shared" si="10"/>
        <v>'COMMON'</v>
      </c>
      <c r="AB187" s="67"/>
      <c r="AD187" s="70" t="str">
        <f t="shared" si="12"/>
        <v/>
      </c>
      <c r="AE187" s="67"/>
      <c r="AF187" s="67"/>
      <c r="AG187" s="67"/>
    </row>
    <row r="188" spans="1:33" ht="18" customHeight="1">
      <c r="A188" s="67"/>
      <c r="B188" s="69" t="s">
        <v>726</v>
      </c>
      <c r="C188" s="73" t="str">
        <f>"'"&amp;プロジェクトデータ!$C$4&amp;"'"</f>
        <v>'80001'</v>
      </c>
      <c r="D188" s="80" t="s">
        <v>499</v>
      </c>
      <c r="E188" s="42" t="str">
        <f>"'"&amp;No.5＿契約者【データ】!E184&amp;"'"</f>
        <v>''</v>
      </c>
      <c r="F188" s="81" t="str">
        <f>"'"&amp;IF(No.5＿契約者【データ】!X184="","","出席")&amp;"'"</f>
        <v>''</v>
      </c>
      <c r="G188" s="75" t="str">
        <f>"'"&amp;IF(No.5＿契約者【データ】!X184="","",TEXT(No.5＿契約者【データ】!X184,"yyyy/mm/dd"))&amp;"'"</f>
        <v>''</v>
      </c>
      <c r="H188" s="75" t="str">
        <f>"'"&amp;IF(No.5＿契約者【データ】!Y184="","",TEXT(No.5＿契約者【データ】!Y184,"hh:mm"))&amp;"'"</f>
        <v>''</v>
      </c>
      <c r="I188" s="82" t="s">
        <v>494</v>
      </c>
      <c r="J188" s="82" t="s">
        <v>494</v>
      </c>
      <c r="K188" s="82" t="s">
        <v>494</v>
      </c>
      <c r="L188" s="82" t="s">
        <v>494</v>
      </c>
      <c r="M188" s="82" t="s">
        <v>494</v>
      </c>
      <c r="N188" s="82" t="s">
        <v>494</v>
      </c>
      <c r="O188" s="82" t="s">
        <v>494</v>
      </c>
      <c r="P188" s="82" t="s">
        <v>494</v>
      </c>
      <c r="Q188" s="75" t="s">
        <v>497</v>
      </c>
      <c r="R188" s="75" t="s">
        <v>497</v>
      </c>
      <c r="S188" s="42" t="s">
        <v>448</v>
      </c>
      <c r="T188" s="75" t="s">
        <v>497</v>
      </c>
      <c r="U188" s="74" t="s">
        <v>497</v>
      </c>
      <c r="V188" s="49" t="str">
        <f t="shared" si="8"/>
        <v>'COMMON'</v>
      </c>
      <c r="W188" s="69" t="s">
        <v>449</v>
      </c>
      <c r="X188" s="49" t="str">
        <f t="shared" si="9"/>
        <v>'COMMON'</v>
      </c>
      <c r="Y188" s="49" t="str">
        <f t="shared" si="9"/>
        <v>'COMMON'</v>
      </c>
      <c r="Z188" s="69" t="s">
        <v>449</v>
      </c>
      <c r="AA188" s="49" t="str">
        <f t="shared" si="10"/>
        <v>'COMMON'</v>
      </c>
      <c r="AB188" s="67"/>
      <c r="AD188" s="70" t="str">
        <f t="shared" si="12"/>
        <v/>
      </c>
      <c r="AE188" s="67"/>
      <c r="AF188" s="67"/>
      <c r="AG188" s="67"/>
    </row>
    <row r="189" spans="1:33" ht="18" customHeight="1">
      <c r="A189" s="67"/>
      <c r="B189" s="69" t="s">
        <v>727</v>
      </c>
      <c r="C189" s="73" t="str">
        <f>"'"&amp;プロジェクトデータ!$C$4&amp;"'"</f>
        <v>'80001'</v>
      </c>
      <c r="D189" s="80" t="s">
        <v>499</v>
      </c>
      <c r="E189" s="42" t="str">
        <f>"'"&amp;No.5＿契約者【データ】!E185&amp;"'"</f>
        <v>''</v>
      </c>
      <c r="F189" s="81" t="str">
        <f>"'"&amp;IF(No.5＿契約者【データ】!X185="","","出席")&amp;"'"</f>
        <v>''</v>
      </c>
      <c r="G189" s="75" t="str">
        <f>"'"&amp;IF(No.5＿契約者【データ】!X185="","",TEXT(No.5＿契約者【データ】!X185,"yyyy/mm/dd"))&amp;"'"</f>
        <v>''</v>
      </c>
      <c r="H189" s="75" t="str">
        <f>"'"&amp;IF(No.5＿契約者【データ】!Y185="","",TEXT(No.5＿契約者【データ】!Y185,"hh:mm"))&amp;"'"</f>
        <v>''</v>
      </c>
      <c r="I189" s="82" t="s">
        <v>494</v>
      </c>
      <c r="J189" s="82" t="s">
        <v>494</v>
      </c>
      <c r="K189" s="82" t="s">
        <v>494</v>
      </c>
      <c r="L189" s="82" t="s">
        <v>494</v>
      </c>
      <c r="M189" s="82" t="s">
        <v>494</v>
      </c>
      <c r="N189" s="82" t="s">
        <v>494</v>
      </c>
      <c r="O189" s="82" t="s">
        <v>494</v>
      </c>
      <c r="P189" s="82" t="s">
        <v>494</v>
      </c>
      <c r="Q189" s="75" t="s">
        <v>497</v>
      </c>
      <c r="R189" s="75" t="s">
        <v>497</v>
      </c>
      <c r="S189" s="42" t="s">
        <v>448</v>
      </c>
      <c r="T189" s="75" t="s">
        <v>497</v>
      </c>
      <c r="U189" s="74" t="s">
        <v>497</v>
      </c>
      <c r="V189" s="49" t="str">
        <f t="shared" si="8"/>
        <v>'COMMON'</v>
      </c>
      <c r="W189" s="69" t="s">
        <v>449</v>
      </c>
      <c r="X189" s="49" t="str">
        <f t="shared" si="9"/>
        <v>'COMMON'</v>
      </c>
      <c r="Y189" s="49" t="str">
        <f t="shared" si="9"/>
        <v>'COMMON'</v>
      </c>
      <c r="Z189" s="69" t="s">
        <v>449</v>
      </c>
      <c r="AA189" s="49" t="str">
        <f t="shared" si="10"/>
        <v>'COMMON'</v>
      </c>
      <c r="AB189" s="67"/>
      <c r="AD189" s="70" t="str">
        <f t="shared" si="12"/>
        <v/>
      </c>
      <c r="AE189" s="67"/>
      <c r="AF189" s="67"/>
      <c r="AG189" s="67"/>
    </row>
    <row r="190" spans="1:33" ht="18" customHeight="1">
      <c r="A190" s="67"/>
      <c r="B190" s="69" t="s">
        <v>728</v>
      </c>
      <c r="C190" s="73" t="str">
        <f>"'"&amp;プロジェクトデータ!$C$4&amp;"'"</f>
        <v>'80001'</v>
      </c>
      <c r="D190" s="80" t="s">
        <v>499</v>
      </c>
      <c r="E190" s="42" t="str">
        <f>"'"&amp;No.5＿契約者【データ】!E186&amp;"'"</f>
        <v>''</v>
      </c>
      <c r="F190" s="81" t="str">
        <f>"'"&amp;IF(No.5＿契約者【データ】!X186="","","出席")&amp;"'"</f>
        <v>''</v>
      </c>
      <c r="G190" s="75" t="str">
        <f>"'"&amp;IF(No.5＿契約者【データ】!X186="","",TEXT(No.5＿契約者【データ】!X186,"yyyy/mm/dd"))&amp;"'"</f>
        <v>''</v>
      </c>
      <c r="H190" s="75" t="str">
        <f>"'"&amp;IF(No.5＿契約者【データ】!Y186="","",TEXT(No.5＿契約者【データ】!Y186,"hh:mm"))&amp;"'"</f>
        <v>''</v>
      </c>
      <c r="I190" s="82" t="s">
        <v>494</v>
      </c>
      <c r="J190" s="82" t="s">
        <v>494</v>
      </c>
      <c r="K190" s="82" t="s">
        <v>494</v>
      </c>
      <c r="L190" s="82" t="s">
        <v>494</v>
      </c>
      <c r="M190" s="82" t="s">
        <v>494</v>
      </c>
      <c r="N190" s="82" t="s">
        <v>494</v>
      </c>
      <c r="O190" s="82" t="s">
        <v>494</v>
      </c>
      <c r="P190" s="82" t="s">
        <v>494</v>
      </c>
      <c r="Q190" s="75" t="s">
        <v>497</v>
      </c>
      <c r="R190" s="75" t="s">
        <v>497</v>
      </c>
      <c r="S190" s="42" t="s">
        <v>448</v>
      </c>
      <c r="T190" s="75" t="s">
        <v>497</v>
      </c>
      <c r="U190" s="74" t="s">
        <v>497</v>
      </c>
      <c r="V190" s="49" t="str">
        <f t="shared" si="8"/>
        <v>'COMMON'</v>
      </c>
      <c r="W190" s="69" t="s">
        <v>449</v>
      </c>
      <c r="X190" s="49" t="str">
        <f t="shared" si="9"/>
        <v>'COMMON'</v>
      </c>
      <c r="Y190" s="49" t="str">
        <f t="shared" si="9"/>
        <v>'COMMON'</v>
      </c>
      <c r="Z190" s="69" t="s">
        <v>449</v>
      </c>
      <c r="AA190" s="49" t="str">
        <f t="shared" si="10"/>
        <v>'COMMON'</v>
      </c>
      <c r="AB190" s="67"/>
      <c r="AD190" s="70" t="str">
        <f t="shared" si="12"/>
        <v/>
      </c>
      <c r="AE190" s="67"/>
      <c r="AF190" s="67"/>
      <c r="AG190" s="67"/>
    </row>
    <row r="191" spans="1:33" ht="18" customHeight="1">
      <c r="A191" s="67"/>
      <c r="B191" s="69" t="s">
        <v>729</v>
      </c>
      <c r="C191" s="73" t="str">
        <f>"'"&amp;プロジェクトデータ!$C$4&amp;"'"</f>
        <v>'80001'</v>
      </c>
      <c r="D191" s="80" t="s">
        <v>499</v>
      </c>
      <c r="E191" s="42" t="str">
        <f>"'"&amp;No.5＿契約者【データ】!E187&amp;"'"</f>
        <v>''</v>
      </c>
      <c r="F191" s="81" t="str">
        <f>"'"&amp;IF(No.5＿契約者【データ】!X187="","","出席")&amp;"'"</f>
        <v>''</v>
      </c>
      <c r="G191" s="75" t="str">
        <f>"'"&amp;IF(No.5＿契約者【データ】!X187="","",TEXT(No.5＿契約者【データ】!X187,"yyyy/mm/dd"))&amp;"'"</f>
        <v>''</v>
      </c>
      <c r="H191" s="75" t="str">
        <f>"'"&amp;IF(No.5＿契約者【データ】!Y187="","",TEXT(No.5＿契約者【データ】!Y187,"hh:mm"))&amp;"'"</f>
        <v>''</v>
      </c>
      <c r="I191" s="82" t="s">
        <v>494</v>
      </c>
      <c r="J191" s="82" t="s">
        <v>494</v>
      </c>
      <c r="K191" s="82" t="s">
        <v>494</v>
      </c>
      <c r="L191" s="82" t="s">
        <v>494</v>
      </c>
      <c r="M191" s="82" t="s">
        <v>494</v>
      </c>
      <c r="N191" s="82" t="s">
        <v>494</v>
      </c>
      <c r="O191" s="82" t="s">
        <v>494</v>
      </c>
      <c r="P191" s="82" t="s">
        <v>494</v>
      </c>
      <c r="Q191" s="75" t="s">
        <v>497</v>
      </c>
      <c r="R191" s="75" t="s">
        <v>497</v>
      </c>
      <c r="S191" s="42" t="s">
        <v>448</v>
      </c>
      <c r="T191" s="75" t="s">
        <v>497</v>
      </c>
      <c r="U191" s="74" t="s">
        <v>497</v>
      </c>
      <c r="V191" s="49" t="str">
        <f t="shared" si="8"/>
        <v>'COMMON'</v>
      </c>
      <c r="W191" s="69" t="s">
        <v>449</v>
      </c>
      <c r="X191" s="49" t="str">
        <f t="shared" si="9"/>
        <v>'COMMON'</v>
      </c>
      <c r="Y191" s="49" t="str">
        <f t="shared" si="9"/>
        <v>'COMMON'</v>
      </c>
      <c r="Z191" s="69" t="s">
        <v>449</v>
      </c>
      <c r="AA191" s="49" t="str">
        <f t="shared" si="10"/>
        <v>'COMMON'</v>
      </c>
      <c r="AB191" s="67"/>
      <c r="AD191" s="70" t="str">
        <f t="shared" si="12"/>
        <v/>
      </c>
      <c r="AE191" s="67"/>
      <c r="AF191" s="67"/>
      <c r="AG191" s="67"/>
    </row>
    <row r="192" spans="1:33" ht="18" customHeight="1">
      <c r="A192" s="67"/>
      <c r="B192" s="69" t="s">
        <v>730</v>
      </c>
      <c r="C192" s="73" t="str">
        <f>"'"&amp;プロジェクトデータ!$C$4&amp;"'"</f>
        <v>'80001'</v>
      </c>
      <c r="D192" s="80" t="s">
        <v>499</v>
      </c>
      <c r="E192" s="42" t="str">
        <f>"'"&amp;No.5＿契約者【データ】!E188&amp;"'"</f>
        <v>''</v>
      </c>
      <c r="F192" s="81" t="str">
        <f>"'"&amp;IF(No.5＿契約者【データ】!X188="","","出席")&amp;"'"</f>
        <v>''</v>
      </c>
      <c r="G192" s="75" t="str">
        <f>"'"&amp;IF(No.5＿契約者【データ】!X188="","",TEXT(No.5＿契約者【データ】!X188,"yyyy/mm/dd"))&amp;"'"</f>
        <v>''</v>
      </c>
      <c r="H192" s="75" t="str">
        <f>"'"&amp;IF(No.5＿契約者【データ】!Y188="","",TEXT(No.5＿契約者【データ】!Y188,"hh:mm"))&amp;"'"</f>
        <v>''</v>
      </c>
      <c r="I192" s="82" t="s">
        <v>494</v>
      </c>
      <c r="J192" s="82" t="s">
        <v>494</v>
      </c>
      <c r="K192" s="82" t="s">
        <v>494</v>
      </c>
      <c r="L192" s="82" t="s">
        <v>494</v>
      </c>
      <c r="M192" s="82" t="s">
        <v>494</v>
      </c>
      <c r="N192" s="82" t="s">
        <v>494</v>
      </c>
      <c r="O192" s="82" t="s">
        <v>494</v>
      </c>
      <c r="P192" s="82" t="s">
        <v>494</v>
      </c>
      <c r="Q192" s="75" t="s">
        <v>497</v>
      </c>
      <c r="R192" s="75" t="s">
        <v>497</v>
      </c>
      <c r="S192" s="42" t="s">
        <v>448</v>
      </c>
      <c r="T192" s="75" t="s">
        <v>497</v>
      </c>
      <c r="U192" s="74" t="s">
        <v>497</v>
      </c>
      <c r="V192" s="49" t="str">
        <f t="shared" si="8"/>
        <v>'COMMON'</v>
      </c>
      <c r="W192" s="69" t="s">
        <v>449</v>
      </c>
      <c r="X192" s="49" t="str">
        <f t="shared" si="9"/>
        <v>'COMMON'</v>
      </c>
      <c r="Y192" s="49" t="str">
        <f t="shared" si="9"/>
        <v>'COMMON'</v>
      </c>
      <c r="Z192" s="69" t="s">
        <v>449</v>
      </c>
      <c r="AA192" s="49" t="str">
        <f t="shared" si="10"/>
        <v>'COMMON'</v>
      </c>
      <c r="AB192" s="67"/>
      <c r="AD192" s="70" t="str">
        <f t="shared" si="12"/>
        <v/>
      </c>
      <c r="AE192" s="67"/>
      <c r="AF192" s="67"/>
      <c r="AG192" s="67"/>
    </row>
    <row r="193" spans="1:33" ht="18" customHeight="1">
      <c r="A193" s="67"/>
      <c r="B193" s="69" t="s">
        <v>731</v>
      </c>
      <c r="C193" s="73" t="str">
        <f>"'"&amp;プロジェクトデータ!$C$4&amp;"'"</f>
        <v>'80001'</v>
      </c>
      <c r="D193" s="80" t="s">
        <v>499</v>
      </c>
      <c r="E193" s="42" t="str">
        <f>"'"&amp;No.5＿契約者【データ】!E189&amp;"'"</f>
        <v>''</v>
      </c>
      <c r="F193" s="81" t="str">
        <f>"'"&amp;IF(No.5＿契約者【データ】!X189="","","出席")&amp;"'"</f>
        <v>''</v>
      </c>
      <c r="G193" s="75" t="str">
        <f>"'"&amp;IF(No.5＿契約者【データ】!X189="","",TEXT(No.5＿契約者【データ】!X189,"yyyy/mm/dd"))&amp;"'"</f>
        <v>''</v>
      </c>
      <c r="H193" s="75" t="str">
        <f>"'"&amp;IF(No.5＿契約者【データ】!Y189="","",TEXT(No.5＿契約者【データ】!Y189,"hh:mm"))&amp;"'"</f>
        <v>''</v>
      </c>
      <c r="I193" s="82" t="s">
        <v>494</v>
      </c>
      <c r="J193" s="82" t="s">
        <v>494</v>
      </c>
      <c r="K193" s="82" t="s">
        <v>494</v>
      </c>
      <c r="L193" s="82" t="s">
        <v>494</v>
      </c>
      <c r="M193" s="82" t="s">
        <v>494</v>
      </c>
      <c r="N193" s="82" t="s">
        <v>494</v>
      </c>
      <c r="O193" s="82" t="s">
        <v>494</v>
      </c>
      <c r="P193" s="82" t="s">
        <v>494</v>
      </c>
      <c r="Q193" s="75" t="s">
        <v>497</v>
      </c>
      <c r="R193" s="75" t="s">
        <v>497</v>
      </c>
      <c r="S193" s="42" t="s">
        <v>448</v>
      </c>
      <c r="T193" s="75" t="s">
        <v>497</v>
      </c>
      <c r="U193" s="74" t="s">
        <v>497</v>
      </c>
      <c r="V193" s="49" t="str">
        <f t="shared" si="8"/>
        <v>'COMMON'</v>
      </c>
      <c r="W193" s="69" t="s">
        <v>449</v>
      </c>
      <c r="X193" s="49" t="str">
        <f t="shared" si="9"/>
        <v>'COMMON'</v>
      </c>
      <c r="Y193" s="49" t="str">
        <f t="shared" si="9"/>
        <v>'COMMON'</v>
      </c>
      <c r="Z193" s="69" t="s">
        <v>449</v>
      </c>
      <c r="AA193" s="49" t="str">
        <f t="shared" si="10"/>
        <v>'COMMON'</v>
      </c>
      <c r="AB193" s="67"/>
      <c r="AD193" s="70" t="str">
        <f t="shared" si="12"/>
        <v/>
      </c>
      <c r="AE193" s="67"/>
      <c r="AF193" s="67"/>
      <c r="AG193" s="67"/>
    </row>
    <row r="194" spans="1:33" ht="18" customHeight="1">
      <c r="A194" s="67"/>
      <c r="B194" s="69" t="s">
        <v>732</v>
      </c>
      <c r="C194" s="73" t="str">
        <f>"'"&amp;プロジェクトデータ!$C$4&amp;"'"</f>
        <v>'80001'</v>
      </c>
      <c r="D194" s="80" t="s">
        <v>499</v>
      </c>
      <c r="E194" s="42" t="str">
        <f>"'"&amp;No.5＿契約者【データ】!E190&amp;"'"</f>
        <v>''</v>
      </c>
      <c r="F194" s="81" t="str">
        <f>"'"&amp;IF(No.5＿契約者【データ】!X190="","","出席")&amp;"'"</f>
        <v>''</v>
      </c>
      <c r="G194" s="75" t="str">
        <f>"'"&amp;IF(No.5＿契約者【データ】!X190="","",TEXT(No.5＿契約者【データ】!X190,"yyyy/mm/dd"))&amp;"'"</f>
        <v>''</v>
      </c>
      <c r="H194" s="75" t="str">
        <f>"'"&amp;IF(No.5＿契約者【データ】!Y190="","",TEXT(No.5＿契約者【データ】!Y190,"hh:mm"))&amp;"'"</f>
        <v>''</v>
      </c>
      <c r="I194" s="82" t="s">
        <v>494</v>
      </c>
      <c r="J194" s="82" t="s">
        <v>494</v>
      </c>
      <c r="K194" s="82" t="s">
        <v>494</v>
      </c>
      <c r="L194" s="82" t="s">
        <v>494</v>
      </c>
      <c r="M194" s="82" t="s">
        <v>494</v>
      </c>
      <c r="N194" s="82" t="s">
        <v>494</v>
      </c>
      <c r="O194" s="82" t="s">
        <v>494</v>
      </c>
      <c r="P194" s="82" t="s">
        <v>494</v>
      </c>
      <c r="Q194" s="75" t="s">
        <v>497</v>
      </c>
      <c r="R194" s="75" t="s">
        <v>497</v>
      </c>
      <c r="S194" s="42" t="s">
        <v>448</v>
      </c>
      <c r="T194" s="75" t="s">
        <v>497</v>
      </c>
      <c r="U194" s="74" t="s">
        <v>497</v>
      </c>
      <c r="V194" s="49" t="str">
        <f t="shared" si="8"/>
        <v>'COMMON'</v>
      </c>
      <c r="W194" s="69" t="s">
        <v>449</v>
      </c>
      <c r="X194" s="49" t="str">
        <f t="shared" si="9"/>
        <v>'COMMON'</v>
      </c>
      <c r="Y194" s="49" t="str">
        <f t="shared" si="9"/>
        <v>'COMMON'</v>
      </c>
      <c r="Z194" s="69" t="s">
        <v>449</v>
      </c>
      <c r="AA194" s="49" t="str">
        <f t="shared" si="10"/>
        <v>'COMMON'</v>
      </c>
      <c r="AB194" s="67"/>
      <c r="AD194" s="70" t="str">
        <f t="shared" si="12"/>
        <v/>
      </c>
      <c r="AE194" s="67"/>
      <c r="AF194" s="67"/>
      <c r="AG194" s="67"/>
    </row>
    <row r="195" spans="1:33" ht="18" customHeight="1">
      <c r="A195" s="67"/>
      <c r="B195" s="69" t="s">
        <v>733</v>
      </c>
      <c r="C195" s="73" t="str">
        <f>"'"&amp;プロジェクトデータ!$C$4&amp;"'"</f>
        <v>'80001'</v>
      </c>
      <c r="D195" s="80" t="s">
        <v>499</v>
      </c>
      <c r="E195" s="42" t="str">
        <f>"'"&amp;No.5＿契約者【データ】!E191&amp;"'"</f>
        <v>''</v>
      </c>
      <c r="F195" s="81" t="str">
        <f>"'"&amp;IF(No.5＿契約者【データ】!X191="","","出席")&amp;"'"</f>
        <v>''</v>
      </c>
      <c r="G195" s="75" t="str">
        <f>"'"&amp;IF(No.5＿契約者【データ】!X191="","",TEXT(No.5＿契約者【データ】!X191,"yyyy/mm/dd"))&amp;"'"</f>
        <v>''</v>
      </c>
      <c r="H195" s="75" t="str">
        <f>"'"&amp;IF(No.5＿契約者【データ】!Y191="","",TEXT(No.5＿契約者【データ】!Y191,"hh:mm"))&amp;"'"</f>
        <v>''</v>
      </c>
      <c r="I195" s="82" t="s">
        <v>494</v>
      </c>
      <c r="J195" s="82" t="s">
        <v>494</v>
      </c>
      <c r="K195" s="82" t="s">
        <v>494</v>
      </c>
      <c r="L195" s="82" t="s">
        <v>494</v>
      </c>
      <c r="M195" s="82" t="s">
        <v>494</v>
      </c>
      <c r="N195" s="82" t="s">
        <v>494</v>
      </c>
      <c r="O195" s="82" t="s">
        <v>494</v>
      </c>
      <c r="P195" s="82" t="s">
        <v>494</v>
      </c>
      <c r="Q195" s="75" t="s">
        <v>497</v>
      </c>
      <c r="R195" s="75" t="s">
        <v>497</v>
      </c>
      <c r="S195" s="42" t="s">
        <v>448</v>
      </c>
      <c r="T195" s="75" t="s">
        <v>497</v>
      </c>
      <c r="U195" s="74" t="s">
        <v>497</v>
      </c>
      <c r="V195" s="49" t="str">
        <f t="shared" si="8"/>
        <v>'COMMON'</v>
      </c>
      <c r="W195" s="69" t="s">
        <v>449</v>
      </c>
      <c r="X195" s="49" t="str">
        <f t="shared" si="9"/>
        <v>'COMMON'</v>
      </c>
      <c r="Y195" s="49" t="str">
        <f t="shared" si="9"/>
        <v>'COMMON'</v>
      </c>
      <c r="Z195" s="69" t="s">
        <v>449</v>
      </c>
      <c r="AA195" s="49" t="str">
        <f t="shared" si="10"/>
        <v>'COMMON'</v>
      </c>
      <c r="AB195" s="67"/>
      <c r="AD195" s="70" t="str">
        <f t="shared" si="12"/>
        <v/>
      </c>
      <c r="AE195" s="67"/>
      <c r="AF195" s="67"/>
      <c r="AG195" s="67"/>
    </row>
    <row r="196" spans="1:33" ht="18" customHeight="1">
      <c r="A196" s="67"/>
      <c r="B196" s="69" t="s">
        <v>734</v>
      </c>
      <c r="C196" s="73" t="str">
        <f>"'"&amp;プロジェクトデータ!$C$4&amp;"'"</f>
        <v>'80001'</v>
      </c>
      <c r="D196" s="80" t="s">
        <v>499</v>
      </c>
      <c r="E196" s="42" t="str">
        <f>"'"&amp;No.5＿契約者【データ】!E192&amp;"'"</f>
        <v>''</v>
      </c>
      <c r="F196" s="81" t="str">
        <f>"'"&amp;IF(No.5＿契約者【データ】!X192="","","出席")&amp;"'"</f>
        <v>''</v>
      </c>
      <c r="G196" s="75" t="str">
        <f>"'"&amp;IF(No.5＿契約者【データ】!X192="","",TEXT(No.5＿契約者【データ】!X192,"yyyy/mm/dd"))&amp;"'"</f>
        <v>''</v>
      </c>
      <c r="H196" s="75" t="str">
        <f>"'"&amp;IF(No.5＿契約者【データ】!Y192="","",TEXT(No.5＿契約者【データ】!Y192,"hh:mm"))&amp;"'"</f>
        <v>''</v>
      </c>
      <c r="I196" s="82" t="s">
        <v>494</v>
      </c>
      <c r="J196" s="82" t="s">
        <v>494</v>
      </c>
      <c r="K196" s="82" t="s">
        <v>494</v>
      </c>
      <c r="L196" s="82" t="s">
        <v>494</v>
      </c>
      <c r="M196" s="82" t="s">
        <v>494</v>
      </c>
      <c r="N196" s="82" t="s">
        <v>494</v>
      </c>
      <c r="O196" s="82" t="s">
        <v>494</v>
      </c>
      <c r="P196" s="82" t="s">
        <v>494</v>
      </c>
      <c r="Q196" s="75" t="s">
        <v>497</v>
      </c>
      <c r="R196" s="75" t="s">
        <v>497</v>
      </c>
      <c r="S196" s="42" t="s">
        <v>448</v>
      </c>
      <c r="T196" s="75" t="s">
        <v>497</v>
      </c>
      <c r="U196" s="74" t="s">
        <v>497</v>
      </c>
      <c r="V196" s="49" t="str">
        <f t="shared" si="8"/>
        <v>'COMMON'</v>
      </c>
      <c r="W196" s="69" t="s">
        <v>449</v>
      </c>
      <c r="X196" s="49" t="str">
        <f t="shared" si="9"/>
        <v>'COMMON'</v>
      </c>
      <c r="Y196" s="49" t="str">
        <f t="shared" si="9"/>
        <v>'COMMON'</v>
      </c>
      <c r="Z196" s="69" t="s">
        <v>449</v>
      </c>
      <c r="AA196" s="49" t="str">
        <f t="shared" si="10"/>
        <v>'COMMON'</v>
      </c>
      <c r="AB196" s="67"/>
      <c r="AD196" s="70" t="str">
        <f t="shared" si="12"/>
        <v/>
      </c>
      <c r="AE196" s="67"/>
      <c r="AF196" s="67"/>
      <c r="AG196" s="67"/>
    </row>
    <row r="197" spans="1:33" ht="18" customHeight="1">
      <c r="A197" s="67"/>
      <c r="B197" s="69" t="s">
        <v>735</v>
      </c>
      <c r="C197" s="73" t="str">
        <f>"'"&amp;プロジェクトデータ!$C$4&amp;"'"</f>
        <v>'80001'</v>
      </c>
      <c r="D197" s="80" t="s">
        <v>499</v>
      </c>
      <c r="E197" s="42" t="str">
        <f>"'"&amp;No.5＿契約者【データ】!E193&amp;"'"</f>
        <v>''</v>
      </c>
      <c r="F197" s="81" t="str">
        <f>"'"&amp;IF(No.5＿契約者【データ】!X193="","","出席")&amp;"'"</f>
        <v>''</v>
      </c>
      <c r="G197" s="75" t="str">
        <f>"'"&amp;IF(No.5＿契約者【データ】!X193="","",TEXT(No.5＿契約者【データ】!X193,"yyyy/mm/dd"))&amp;"'"</f>
        <v>''</v>
      </c>
      <c r="H197" s="75" t="str">
        <f>"'"&amp;IF(No.5＿契約者【データ】!Y193="","",TEXT(No.5＿契約者【データ】!Y193,"hh:mm"))&amp;"'"</f>
        <v>''</v>
      </c>
      <c r="I197" s="82" t="s">
        <v>494</v>
      </c>
      <c r="J197" s="82" t="s">
        <v>494</v>
      </c>
      <c r="K197" s="82" t="s">
        <v>494</v>
      </c>
      <c r="L197" s="82" t="s">
        <v>494</v>
      </c>
      <c r="M197" s="82" t="s">
        <v>494</v>
      </c>
      <c r="N197" s="82" t="s">
        <v>494</v>
      </c>
      <c r="O197" s="82" t="s">
        <v>494</v>
      </c>
      <c r="P197" s="82" t="s">
        <v>494</v>
      </c>
      <c r="Q197" s="75" t="s">
        <v>497</v>
      </c>
      <c r="R197" s="75" t="s">
        <v>497</v>
      </c>
      <c r="S197" s="42" t="s">
        <v>448</v>
      </c>
      <c r="T197" s="75" t="s">
        <v>497</v>
      </c>
      <c r="U197" s="74" t="s">
        <v>497</v>
      </c>
      <c r="V197" s="49" t="str">
        <f t="shared" si="8"/>
        <v>'COMMON'</v>
      </c>
      <c r="W197" s="69" t="s">
        <v>449</v>
      </c>
      <c r="X197" s="49" t="str">
        <f t="shared" si="9"/>
        <v>'COMMON'</v>
      </c>
      <c r="Y197" s="49" t="str">
        <f t="shared" si="9"/>
        <v>'COMMON'</v>
      </c>
      <c r="Z197" s="69" t="s">
        <v>449</v>
      </c>
      <c r="AA197" s="49" t="str">
        <f t="shared" si="10"/>
        <v>'COMMON'</v>
      </c>
      <c r="AB197" s="67"/>
      <c r="AD197" s="70" t="str">
        <f t="shared" si="12"/>
        <v/>
      </c>
      <c r="AE197" s="67"/>
      <c r="AF197" s="67"/>
      <c r="AG197" s="67"/>
    </row>
    <row r="198" spans="1:33" ht="18" customHeight="1">
      <c r="A198" s="67"/>
      <c r="B198" s="69" t="s">
        <v>736</v>
      </c>
      <c r="C198" s="73" t="str">
        <f>"'"&amp;プロジェクトデータ!$C$4&amp;"'"</f>
        <v>'80001'</v>
      </c>
      <c r="D198" s="80" t="s">
        <v>499</v>
      </c>
      <c r="E198" s="42" t="str">
        <f>"'"&amp;No.5＿契約者【データ】!E194&amp;"'"</f>
        <v>''</v>
      </c>
      <c r="F198" s="81" t="str">
        <f>"'"&amp;IF(No.5＿契約者【データ】!X194="","","出席")&amp;"'"</f>
        <v>''</v>
      </c>
      <c r="G198" s="75" t="str">
        <f>"'"&amp;IF(No.5＿契約者【データ】!X194="","",TEXT(No.5＿契約者【データ】!X194,"yyyy/mm/dd"))&amp;"'"</f>
        <v>''</v>
      </c>
      <c r="H198" s="75" t="str">
        <f>"'"&amp;IF(No.5＿契約者【データ】!Y194="","",TEXT(No.5＿契約者【データ】!Y194,"hh:mm"))&amp;"'"</f>
        <v>''</v>
      </c>
      <c r="I198" s="82" t="s">
        <v>494</v>
      </c>
      <c r="J198" s="82" t="s">
        <v>494</v>
      </c>
      <c r="K198" s="82" t="s">
        <v>494</v>
      </c>
      <c r="L198" s="82" t="s">
        <v>494</v>
      </c>
      <c r="M198" s="82" t="s">
        <v>494</v>
      </c>
      <c r="N198" s="82" t="s">
        <v>494</v>
      </c>
      <c r="O198" s="82" t="s">
        <v>494</v>
      </c>
      <c r="P198" s="82" t="s">
        <v>494</v>
      </c>
      <c r="Q198" s="75" t="s">
        <v>497</v>
      </c>
      <c r="R198" s="75" t="s">
        <v>497</v>
      </c>
      <c r="S198" s="42" t="s">
        <v>448</v>
      </c>
      <c r="T198" s="75" t="s">
        <v>497</v>
      </c>
      <c r="U198" s="74" t="s">
        <v>497</v>
      </c>
      <c r="V198" s="49" t="str">
        <f t="shared" si="8"/>
        <v>'COMMON'</v>
      </c>
      <c r="W198" s="69" t="s">
        <v>449</v>
      </c>
      <c r="X198" s="49" t="str">
        <f t="shared" si="9"/>
        <v>'COMMON'</v>
      </c>
      <c r="Y198" s="49" t="str">
        <f t="shared" si="9"/>
        <v>'COMMON'</v>
      </c>
      <c r="Z198" s="69" t="s">
        <v>449</v>
      </c>
      <c r="AA198" s="49" t="str">
        <f t="shared" si="10"/>
        <v>'COMMON'</v>
      </c>
      <c r="AB198" s="67"/>
      <c r="AD198" s="70" t="str">
        <f t="shared" si="12"/>
        <v/>
      </c>
      <c r="AE198" s="67"/>
      <c r="AF198" s="67"/>
      <c r="AG198" s="67"/>
    </row>
    <row r="199" spans="1:33" ht="18" customHeight="1">
      <c r="A199" s="67"/>
      <c r="B199" s="69" t="s">
        <v>737</v>
      </c>
      <c r="C199" s="73" t="str">
        <f>"'"&amp;プロジェクトデータ!$C$4&amp;"'"</f>
        <v>'80001'</v>
      </c>
      <c r="D199" s="80" t="s">
        <v>499</v>
      </c>
      <c r="E199" s="42" t="str">
        <f>"'"&amp;No.5＿契約者【データ】!E195&amp;"'"</f>
        <v>''</v>
      </c>
      <c r="F199" s="81" t="str">
        <f>"'"&amp;IF(No.5＿契約者【データ】!X195="","","出席")&amp;"'"</f>
        <v>''</v>
      </c>
      <c r="G199" s="75" t="str">
        <f>"'"&amp;IF(No.5＿契約者【データ】!X195="","",TEXT(No.5＿契約者【データ】!X195,"yyyy/mm/dd"))&amp;"'"</f>
        <v>''</v>
      </c>
      <c r="H199" s="75" t="str">
        <f>"'"&amp;IF(No.5＿契約者【データ】!Y195="","",TEXT(No.5＿契約者【データ】!Y195,"hh:mm"))&amp;"'"</f>
        <v>''</v>
      </c>
      <c r="I199" s="82" t="s">
        <v>494</v>
      </c>
      <c r="J199" s="82" t="s">
        <v>494</v>
      </c>
      <c r="K199" s="82" t="s">
        <v>494</v>
      </c>
      <c r="L199" s="82" t="s">
        <v>494</v>
      </c>
      <c r="M199" s="82" t="s">
        <v>494</v>
      </c>
      <c r="N199" s="82" t="s">
        <v>494</v>
      </c>
      <c r="O199" s="82" t="s">
        <v>494</v>
      </c>
      <c r="P199" s="82" t="s">
        <v>494</v>
      </c>
      <c r="Q199" s="75" t="s">
        <v>497</v>
      </c>
      <c r="R199" s="75" t="s">
        <v>497</v>
      </c>
      <c r="S199" s="42" t="s">
        <v>448</v>
      </c>
      <c r="T199" s="75" t="s">
        <v>497</v>
      </c>
      <c r="U199" s="74" t="s">
        <v>497</v>
      </c>
      <c r="V199" s="49" t="str">
        <f t="shared" ref="V199:V262" si="13">"'COMMON'"</f>
        <v>'COMMON'</v>
      </c>
      <c r="W199" s="69" t="s">
        <v>449</v>
      </c>
      <c r="X199" s="49" t="str">
        <f t="shared" ref="X199:Y262" si="14">"'COMMON'"</f>
        <v>'COMMON'</v>
      </c>
      <c r="Y199" s="49" t="str">
        <f t="shared" si="14"/>
        <v>'COMMON'</v>
      </c>
      <c r="Z199" s="69" t="s">
        <v>449</v>
      </c>
      <c r="AA199" s="49" t="str">
        <f t="shared" ref="AA199:AA262" si="15">"'COMMON'"</f>
        <v>'COMMON'</v>
      </c>
      <c r="AB199" s="67"/>
      <c r="AD199" s="70" t="str">
        <f t="shared" si="12"/>
        <v/>
      </c>
      <c r="AE199" s="67"/>
      <c r="AF199" s="67"/>
      <c r="AG199" s="67"/>
    </row>
    <row r="200" spans="1:33" ht="18" customHeight="1">
      <c r="A200" s="67"/>
      <c r="B200" s="69" t="s">
        <v>738</v>
      </c>
      <c r="C200" s="73" t="str">
        <f>"'"&amp;プロジェクトデータ!$C$4&amp;"'"</f>
        <v>'80001'</v>
      </c>
      <c r="D200" s="80" t="s">
        <v>499</v>
      </c>
      <c r="E200" s="42" t="str">
        <f>"'"&amp;No.5＿契約者【データ】!E196&amp;"'"</f>
        <v>''</v>
      </c>
      <c r="F200" s="81" t="str">
        <f>"'"&amp;IF(No.5＿契約者【データ】!X196="","","出席")&amp;"'"</f>
        <v>''</v>
      </c>
      <c r="G200" s="75" t="str">
        <f>"'"&amp;IF(No.5＿契約者【データ】!X196="","",TEXT(No.5＿契約者【データ】!X196,"yyyy/mm/dd"))&amp;"'"</f>
        <v>''</v>
      </c>
      <c r="H200" s="75" t="str">
        <f>"'"&amp;IF(No.5＿契約者【データ】!Y196="","",TEXT(No.5＿契約者【データ】!Y196,"hh:mm"))&amp;"'"</f>
        <v>''</v>
      </c>
      <c r="I200" s="82" t="s">
        <v>494</v>
      </c>
      <c r="J200" s="82" t="s">
        <v>494</v>
      </c>
      <c r="K200" s="82" t="s">
        <v>494</v>
      </c>
      <c r="L200" s="82" t="s">
        <v>494</v>
      </c>
      <c r="M200" s="82" t="s">
        <v>494</v>
      </c>
      <c r="N200" s="82" t="s">
        <v>494</v>
      </c>
      <c r="O200" s="82" t="s">
        <v>494</v>
      </c>
      <c r="P200" s="82" t="s">
        <v>494</v>
      </c>
      <c r="Q200" s="75" t="s">
        <v>497</v>
      </c>
      <c r="R200" s="75" t="s">
        <v>497</v>
      </c>
      <c r="S200" s="42" t="s">
        <v>448</v>
      </c>
      <c r="T200" s="75" t="s">
        <v>497</v>
      </c>
      <c r="U200" s="74" t="s">
        <v>497</v>
      </c>
      <c r="V200" s="49" t="str">
        <f t="shared" si="13"/>
        <v>'COMMON'</v>
      </c>
      <c r="W200" s="69" t="s">
        <v>449</v>
      </c>
      <c r="X200" s="49" t="str">
        <f t="shared" si="14"/>
        <v>'COMMON'</v>
      </c>
      <c r="Y200" s="49" t="str">
        <f t="shared" si="14"/>
        <v>'COMMON'</v>
      </c>
      <c r="Z200" s="69" t="s">
        <v>449</v>
      </c>
      <c r="AA200" s="49" t="str">
        <f t="shared" si="15"/>
        <v>'COMMON'</v>
      </c>
      <c r="AB200" s="67"/>
      <c r="AD200" s="70" t="str">
        <f t="shared" ref="AD200:AD263" si="16">IF(F200="''","","INSERT INTO "&amp;$C$3&amp;" ("&amp;_xlfn.TEXTJOIN(",",FALSE,$C$5:$AA$5)&amp;") VALUES ("&amp;_xlfn.TEXTJOIN(",",FALSE,C200:AA200)&amp;");")</f>
        <v/>
      </c>
      <c r="AE200" s="67"/>
      <c r="AF200" s="67"/>
      <c r="AG200" s="67"/>
    </row>
    <row r="201" spans="1:33" ht="18" customHeight="1">
      <c r="A201" s="67"/>
      <c r="B201" s="69" t="s">
        <v>739</v>
      </c>
      <c r="C201" s="73" t="str">
        <f>"'"&amp;プロジェクトデータ!$C$4&amp;"'"</f>
        <v>'80001'</v>
      </c>
      <c r="D201" s="80" t="s">
        <v>499</v>
      </c>
      <c r="E201" s="42" t="str">
        <f>"'"&amp;No.5＿契約者【データ】!E197&amp;"'"</f>
        <v>''</v>
      </c>
      <c r="F201" s="81" t="str">
        <f>"'"&amp;IF(No.5＿契約者【データ】!X197="","","出席")&amp;"'"</f>
        <v>''</v>
      </c>
      <c r="G201" s="75" t="str">
        <f>"'"&amp;IF(No.5＿契約者【データ】!X197="","",TEXT(No.5＿契約者【データ】!X197,"yyyy/mm/dd"))&amp;"'"</f>
        <v>''</v>
      </c>
      <c r="H201" s="75" t="str">
        <f>"'"&amp;IF(No.5＿契約者【データ】!Y197="","",TEXT(No.5＿契約者【データ】!Y197,"hh:mm"))&amp;"'"</f>
        <v>''</v>
      </c>
      <c r="I201" s="82" t="s">
        <v>494</v>
      </c>
      <c r="J201" s="82" t="s">
        <v>494</v>
      </c>
      <c r="K201" s="82" t="s">
        <v>494</v>
      </c>
      <c r="L201" s="82" t="s">
        <v>494</v>
      </c>
      <c r="M201" s="82" t="s">
        <v>494</v>
      </c>
      <c r="N201" s="82" t="s">
        <v>494</v>
      </c>
      <c r="O201" s="82" t="s">
        <v>494</v>
      </c>
      <c r="P201" s="82" t="s">
        <v>494</v>
      </c>
      <c r="Q201" s="75" t="s">
        <v>497</v>
      </c>
      <c r="R201" s="75" t="s">
        <v>497</v>
      </c>
      <c r="S201" s="42" t="s">
        <v>448</v>
      </c>
      <c r="T201" s="75" t="s">
        <v>497</v>
      </c>
      <c r="U201" s="74" t="s">
        <v>497</v>
      </c>
      <c r="V201" s="49" t="str">
        <f t="shared" si="13"/>
        <v>'COMMON'</v>
      </c>
      <c r="W201" s="69" t="s">
        <v>449</v>
      </c>
      <c r="X201" s="49" t="str">
        <f t="shared" si="14"/>
        <v>'COMMON'</v>
      </c>
      <c r="Y201" s="49" t="str">
        <f t="shared" si="14"/>
        <v>'COMMON'</v>
      </c>
      <c r="Z201" s="69" t="s">
        <v>449</v>
      </c>
      <c r="AA201" s="49" t="str">
        <f t="shared" si="15"/>
        <v>'COMMON'</v>
      </c>
      <c r="AB201" s="67"/>
      <c r="AD201" s="70" t="str">
        <f t="shared" si="16"/>
        <v/>
      </c>
      <c r="AE201" s="67"/>
      <c r="AF201" s="67"/>
      <c r="AG201" s="67"/>
    </row>
    <row r="202" spans="1:33" ht="18" customHeight="1">
      <c r="A202" s="67"/>
      <c r="B202" s="69" t="s">
        <v>740</v>
      </c>
      <c r="C202" s="73" t="str">
        <f>"'"&amp;プロジェクトデータ!$C$4&amp;"'"</f>
        <v>'80001'</v>
      </c>
      <c r="D202" s="80" t="s">
        <v>499</v>
      </c>
      <c r="E202" s="42" t="str">
        <f>"'"&amp;No.5＿契約者【データ】!E198&amp;"'"</f>
        <v>''</v>
      </c>
      <c r="F202" s="81" t="str">
        <f>"'"&amp;IF(No.5＿契約者【データ】!X198="","","出席")&amp;"'"</f>
        <v>''</v>
      </c>
      <c r="G202" s="75" t="str">
        <f>"'"&amp;IF(No.5＿契約者【データ】!X198="","",TEXT(No.5＿契約者【データ】!X198,"yyyy/mm/dd"))&amp;"'"</f>
        <v>''</v>
      </c>
      <c r="H202" s="75" t="str">
        <f>"'"&amp;IF(No.5＿契約者【データ】!Y198="","",TEXT(No.5＿契約者【データ】!Y198,"hh:mm"))&amp;"'"</f>
        <v>''</v>
      </c>
      <c r="I202" s="82" t="s">
        <v>494</v>
      </c>
      <c r="J202" s="82" t="s">
        <v>494</v>
      </c>
      <c r="K202" s="82" t="s">
        <v>494</v>
      </c>
      <c r="L202" s="82" t="s">
        <v>494</v>
      </c>
      <c r="M202" s="82" t="s">
        <v>494</v>
      </c>
      <c r="N202" s="82" t="s">
        <v>494</v>
      </c>
      <c r="O202" s="82" t="s">
        <v>494</v>
      </c>
      <c r="P202" s="82" t="s">
        <v>494</v>
      </c>
      <c r="Q202" s="75" t="s">
        <v>497</v>
      </c>
      <c r="R202" s="75" t="s">
        <v>497</v>
      </c>
      <c r="S202" s="42" t="s">
        <v>448</v>
      </c>
      <c r="T202" s="75" t="s">
        <v>497</v>
      </c>
      <c r="U202" s="74" t="s">
        <v>497</v>
      </c>
      <c r="V202" s="49" t="str">
        <f t="shared" si="13"/>
        <v>'COMMON'</v>
      </c>
      <c r="W202" s="69" t="s">
        <v>449</v>
      </c>
      <c r="X202" s="49" t="str">
        <f t="shared" si="14"/>
        <v>'COMMON'</v>
      </c>
      <c r="Y202" s="49" t="str">
        <f t="shared" si="14"/>
        <v>'COMMON'</v>
      </c>
      <c r="Z202" s="69" t="s">
        <v>449</v>
      </c>
      <c r="AA202" s="49" t="str">
        <f t="shared" si="15"/>
        <v>'COMMON'</v>
      </c>
      <c r="AB202" s="67"/>
      <c r="AD202" s="70" t="str">
        <f t="shared" si="16"/>
        <v/>
      </c>
      <c r="AE202" s="67"/>
      <c r="AF202" s="67"/>
      <c r="AG202" s="67"/>
    </row>
    <row r="203" spans="1:33" ht="18" customHeight="1">
      <c r="A203" s="67"/>
      <c r="B203" s="69" t="s">
        <v>741</v>
      </c>
      <c r="C203" s="73" t="str">
        <f>"'"&amp;プロジェクトデータ!$C$4&amp;"'"</f>
        <v>'80001'</v>
      </c>
      <c r="D203" s="80" t="s">
        <v>499</v>
      </c>
      <c r="E203" s="42" t="str">
        <f>"'"&amp;No.5＿契約者【データ】!E199&amp;"'"</f>
        <v>''</v>
      </c>
      <c r="F203" s="81" t="str">
        <f>"'"&amp;IF(No.5＿契約者【データ】!X199="","","出席")&amp;"'"</f>
        <v>''</v>
      </c>
      <c r="G203" s="75" t="str">
        <f>"'"&amp;IF(No.5＿契約者【データ】!X199="","",TEXT(No.5＿契約者【データ】!X199,"yyyy/mm/dd"))&amp;"'"</f>
        <v>''</v>
      </c>
      <c r="H203" s="75" t="str">
        <f>"'"&amp;IF(No.5＿契約者【データ】!Y199="","",TEXT(No.5＿契約者【データ】!Y199,"hh:mm"))&amp;"'"</f>
        <v>''</v>
      </c>
      <c r="I203" s="82" t="s">
        <v>494</v>
      </c>
      <c r="J203" s="82" t="s">
        <v>494</v>
      </c>
      <c r="K203" s="82" t="s">
        <v>494</v>
      </c>
      <c r="L203" s="82" t="s">
        <v>494</v>
      </c>
      <c r="M203" s="82" t="s">
        <v>494</v>
      </c>
      <c r="N203" s="82" t="s">
        <v>494</v>
      </c>
      <c r="O203" s="82" t="s">
        <v>494</v>
      </c>
      <c r="P203" s="82" t="s">
        <v>494</v>
      </c>
      <c r="Q203" s="75" t="s">
        <v>497</v>
      </c>
      <c r="R203" s="75" t="s">
        <v>497</v>
      </c>
      <c r="S203" s="42" t="s">
        <v>448</v>
      </c>
      <c r="T203" s="75" t="s">
        <v>497</v>
      </c>
      <c r="U203" s="74" t="s">
        <v>497</v>
      </c>
      <c r="V203" s="49" t="str">
        <f t="shared" si="13"/>
        <v>'COMMON'</v>
      </c>
      <c r="W203" s="69" t="s">
        <v>449</v>
      </c>
      <c r="X203" s="49" t="str">
        <f t="shared" si="14"/>
        <v>'COMMON'</v>
      </c>
      <c r="Y203" s="49" t="str">
        <f t="shared" si="14"/>
        <v>'COMMON'</v>
      </c>
      <c r="Z203" s="69" t="s">
        <v>449</v>
      </c>
      <c r="AA203" s="49" t="str">
        <f t="shared" si="15"/>
        <v>'COMMON'</v>
      </c>
      <c r="AB203" s="67"/>
      <c r="AD203" s="70" t="str">
        <f t="shared" si="16"/>
        <v/>
      </c>
      <c r="AE203" s="67"/>
      <c r="AF203" s="67"/>
      <c r="AG203" s="67"/>
    </row>
    <row r="204" spans="1:33" ht="18" customHeight="1">
      <c r="A204" s="67"/>
      <c r="B204" s="69" t="s">
        <v>742</v>
      </c>
      <c r="C204" s="73" t="str">
        <f>"'"&amp;プロジェクトデータ!$C$4&amp;"'"</f>
        <v>'80001'</v>
      </c>
      <c r="D204" s="80" t="s">
        <v>499</v>
      </c>
      <c r="E204" s="42" t="str">
        <f>"'"&amp;No.5＿契約者【データ】!E200&amp;"'"</f>
        <v>''</v>
      </c>
      <c r="F204" s="81" t="str">
        <f>"'"&amp;IF(No.5＿契約者【データ】!X200="","","出席")&amp;"'"</f>
        <v>''</v>
      </c>
      <c r="G204" s="75" t="str">
        <f>"'"&amp;IF(No.5＿契約者【データ】!X200="","",TEXT(No.5＿契約者【データ】!X200,"yyyy/mm/dd"))&amp;"'"</f>
        <v>''</v>
      </c>
      <c r="H204" s="75" t="str">
        <f>"'"&amp;IF(No.5＿契約者【データ】!Y200="","",TEXT(No.5＿契約者【データ】!Y200,"hh:mm"))&amp;"'"</f>
        <v>''</v>
      </c>
      <c r="I204" s="82" t="s">
        <v>494</v>
      </c>
      <c r="J204" s="82" t="s">
        <v>494</v>
      </c>
      <c r="K204" s="82" t="s">
        <v>494</v>
      </c>
      <c r="L204" s="82" t="s">
        <v>494</v>
      </c>
      <c r="M204" s="82" t="s">
        <v>494</v>
      </c>
      <c r="N204" s="82" t="s">
        <v>494</v>
      </c>
      <c r="O204" s="82" t="s">
        <v>494</v>
      </c>
      <c r="P204" s="82" t="s">
        <v>494</v>
      </c>
      <c r="Q204" s="75" t="s">
        <v>497</v>
      </c>
      <c r="R204" s="75" t="s">
        <v>497</v>
      </c>
      <c r="S204" s="42" t="s">
        <v>448</v>
      </c>
      <c r="T204" s="75" t="s">
        <v>497</v>
      </c>
      <c r="U204" s="74" t="s">
        <v>497</v>
      </c>
      <c r="V204" s="49" t="str">
        <f t="shared" si="13"/>
        <v>'COMMON'</v>
      </c>
      <c r="W204" s="69" t="s">
        <v>449</v>
      </c>
      <c r="X204" s="49" t="str">
        <f t="shared" si="14"/>
        <v>'COMMON'</v>
      </c>
      <c r="Y204" s="49" t="str">
        <f t="shared" si="14"/>
        <v>'COMMON'</v>
      </c>
      <c r="Z204" s="69" t="s">
        <v>449</v>
      </c>
      <c r="AA204" s="49" t="str">
        <f t="shared" si="15"/>
        <v>'COMMON'</v>
      </c>
      <c r="AB204" s="67"/>
      <c r="AD204" s="70" t="str">
        <f t="shared" si="16"/>
        <v/>
      </c>
      <c r="AE204" s="67"/>
      <c r="AF204" s="67"/>
      <c r="AG204" s="67"/>
    </row>
    <row r="205" spans="1:33" ht="18" customHeight="1">
      <c r="A205" s="67"/>
      <c r="B205" s="69" t="s">
        <v>743</v>
      </c>
      <c r="C205" s="73" t="str">
        <f>"'"&amp;プロジェクトデータ!$C$4&amp;"'"</f>
        <v>'80001'</v>
      </c>
      <c r="D205" s="80" t="s">
        <v>499</v>
      </c>
      <c r="E205" s="42" t="str">
        <f>"'"&amp;No.5＿契約者【データ】!E201&amp;"'"</f>
        <v>''</v>
      </c>
      <c r="F205" s="81" t="str">
        <f>"'"&amp;IF(No.5＿契約者【データ】!X201="","","出席")&amp;"'"</f>
        <v>''</v>
      </c>
      <c r="G205" s="75" t="str">
        <f>"'"&amp;IF(No.5＿契約者【データ】!X201="","",TEXT(No.5＿契約者【データ】!X201,"yyyy/mm/dd"))&amp;"'"</f>
        <v>''</v>
      </c>
      <c r="H205" s="75" t="str">
        <f>"'"&amp;IF(No.5＿契約者【データ】!Y201="","",TEXT(No.5＿契約者【データ】!Y201,"hh:mm"))&amp;"'"</f>
        <v>''</v>
      </c>
      <c r="I205" s="82" t="s">
        <v>494</v>
      </c>
      <c r="J205" s="82" t="s">
        <v>494</v>
      </c>
      <c r="K205" s="82" t="s">
        <v>494</v>
      </c>
      <c r="L205" s="82" t="s">
        <v>494</v>
      </c>
      <c r="M205" s="82" t="s">
        <v>494</v>
      </c>
      <c r="N205" s="82" t="s">
        <v>494</v>
      </c>
      <c r="O205" s="82" t="s">
        <v>494</v>
      </c>
      <c r="P205" s="82" t="s">
        <v>494</v>
      </c>
      <c r="Q205" s="75" t="s">
        <v>497</v>
      </c>
      <c r="R205" s="75" t="s">
        <v>497</v>
      </c>
      <c r="S205" s="42" t="s">
        <v>448</v>
      </c>
      <c r="T205" s="75" t="s">
        <v>497</v>
      </c>
      <c r="U205" s="74" t="s">
        <v>497</v>
      </c>
      <c r="V205" s="49" t="str">
        <f t="shared" si="13"/>
        <v>'COMMON'</v>
      </c>
      <c r="W205" s="69" t="s">
        <v>449</v>
      </c>
      <c r="X205" s="49" t="str">
        <f t="shared" si="14"/>
        <v>'COMMON'</v>
      </c>
      <c r="Y205" s="49" t="str">
        <f t="shared" si="14"/>
        <v>'COMMON'</v>
      </c>
      <c r="Z205" s="69" t="s">
        <v>449</v>
      </c>
      <c r="AA205" s="49" t="str">
        <f t="shared" si="15"/>
        <v>'COMMON'</v>
      </c>
      <c r="AB205" s="67"/>
      <c r="AD205" s="70" t="str">
        <f t="shared" si="16"/>
        <v/>
      </c>
      <c r="AE205" s="67"/>
      <c r="AF205" s="67"/>
      <c r="AG205" s="67"/>
    </row>
    <row r="206" spans="1:33" ht="18" customHeight="1">
      <c r="A206" s="67"/>
      <c r="B206" s="69" t="s">
        <v>744</v>
      </c>
      <c r="C206" s="73" t="str">
        <f>"'"&amp;プロジェクトデータ!$C$4&amp;"'"</f>
        <v>'80001'</v>
      </c>
      <c r="D206" s="80" t="s">
        <v>499</v>
      </c>
      <c r="E206" s="42" t="str">
        <f>"'"&amp;No.5＿契約者【データ】!E202&amp;"'"</f>
        <v>''</v>
      </c>
      <c r="F206" s="81" t="str">
        <f>"'"&amp;IF(No.5＿契約者【データ】!X202="","","出席")&amp;"'"</f>
        <v>''</v>
      </c>
      <c r="G206" s="75" t="str">
        <f>"'"&amp;IF(No.5＿契約者【データ】!X202="","",TEXT(No.5＿契約者【データ】!X202,"yyyy/mm/dd"))&amp;"'"</f>
        <v>''</v>
      </c>
      <c r="H206" s="75" t="str">
        <f>"'"&amp;IF(No.5＿契約者【データ】!Y202="","",TEXT(No.5＿契約者【データ】!Y202,"hh:mm"))&amp;"'"</f>
        <v>''</v>
      </c>
      <c r="I206" s="82" t="s">
        <v>494</v>
      </c>
      <c r="J206" s="82" t="s">
        <v>494</v>
      </c>
      <c r="K206" s="82" t="s">
        <v>494</v>
      </c>
      <c r="L206" s="82" t="s">
        <v>494</v>
      </c>
      <c r="M206" s="82" t="s">
        <v>494</v>
      </c>
      <c r="N206" s="82" t="s">
        <v>494</v>
      </c>
      <c r="O206" s="82" t="s">
        <v>494</v>
      </c>
      <c r="P206" s="82" t="s">
        <v>494</v>
      </c>
      <c r="Q206" s="75" t="s">
        <v>497</v>
      </c>
      <c r="R206" s="75" t="s">
        <v>497</v>
      </c>
      <c r="S206" s="42" t="s">
        <v>448</v>
      </c>
      <c r="T206" s="75" t="s">
        <v>497</v>
      </c>
      <c r="U206" s="74" t="s">
        <v>497</v>
      </c>
      <c r="V206" s="49" t="str">
        <f t="shared" si="13"/>
        <v>'COMMON'</v>
      </c>
      <c r="W206" s="69" t="s">
        <v>449</v>
      </c>
      <c r="X206" s="49" t="str">
        <f t="shared" si="14"/>
        <v>'COMMON'</v>
      </c>
      <c r="Y206" s="49" t="str">
        <f t="shared" si="14"/>
        <v>'COMMON'</v>
      </c>
      <c r="Z206" s="69" t="s">
        <v>449</v>
      </c>
      <c r="AA206" s="49" t="str">
        <f t="shared" si="15"/>
        <v>'COMMON'</v>
      </c>
      <c r="AB206" s="67"/>
      <c r="AD206" s="70" t="str">
        <f t="shared" si="16"/>
        <v/>
      </c>
      <c r="AE206" s="67"/>
      <c r="AF206" s="67"/>
      <c r="AG206" s="67"/>
    </row>
    <row r="207" spans="1:33" ht="18" customHeight="1">
      <c r="A207" s="67"/>
      <c r="B207" s="69" t="s">
        <v>245</v>
      </c>
      <c r="C207" s="73" t="str">
        <f>"'"&amp;プロジェクトデータ!$C$4&amp;"'"</f>
        <v>'80001'</v>
      </c>
      <c r="D207" s="80" t="s">
        <v>499</v>
      </c>
      <c r="E207" s="42" t="str">
        <f>"'"&amp;No.5＿契約者【データ】!E203&amp;"'"</f>
        <v>''</v>
      </c>
      <c r="F207" s="81" t="str">
        <f>"'"&amp;IF(No.5＿契約者【データ】!X203="","","出席")&amp;"'"</f>
        <v>''</v>
      </c>
      <c r="G207" s="75" t="str">
        <f>"'"&amp;IF(No.5＿契約者【データ】!X203="","",TEXT(No.5＿契約者【データ】!X203,"yyyy/mm/dd"))&amp;"'"</f>
        <v>''</v>
      </c>
      <c r="H207" s="75" t="str">
        <f>"'"&amp;IF(No.5＿契約者【データ】!Y203="","",TEXT(No.5＿契約者【データ】!Y203,"hh:mm"))&amp;"'"</f>
        <v>''</v>
      </c>
      <c r="I207" s="82" t="s">
        <v>494</v>
      </c>
      <c r="J207" s="82" t="s">
        <v>494</v>
      </c>
      <c r="K207" s="82" t="s">
        <v>494</v>
      </c>
      <c r="L207" s="82" t="s">
        <v>494</v>
      </c>
      <c r="M207" s="82" t="s">
        <v>494</v>
      </c>
      <c r="N207" s="82" t="s">
        <v>494</v>
      </c>
      <c r="O207" s="82" t="s">
        <v>494</v>
      </c>
      <c r="P207" s="82" t="s">
        <v>494</v>
      </c>
      <c r="Q207" s="75" t="s">
        <v>497</v>
      </c>
      <c r="R207" s="75" t="s">
        <v>497</v>
      </c>
      <c r="S207" s="42" t="s">
        <v>448</v>
      </c>
      <c r="T207" s="75" t="s">
        <v>497</v>
      </c>
      <c r="U207" s="74" t="s">
        <v>497</v>
      </c>
      <c r="V207" s="49" t="str">
        <f t="shared" si="13"/>
        <v>'COMMON'</v>
      </c>
      <c r="W207" s="69" t="s">
        <v>449</v>
      </c>
      <c r="X207" s="49" t="str">
        <f t="shared" si="14"/>
        <v>'COMMON'</v>
      </c>
      <c r="Y207" s="49" t="str">
        <f t="shared" si="14"/>
        <v>'COMMON'</v>
      </c>
      <c r="Z207" s="69" t="s">
        <v>449</v>
      </c>
      <c r="AA207" s="49" t="str">
        <f t="shared" si="15"/>
        <v>'COMMON'</v>
      </c>
      <c r="AB207" s="67"/>
      <c r="AD207" s="70" t="str">
        <f t="shared" si="16"/>
        <v/>
      </c>
      <c r="AE207" s="67"/>
      <c r="AF207" s="67"/>
      <c r="AG207" s="67"/>
    </row>
    <row r="208" spans="1:33" ht="18" customHeight="1">
      <c r="A208" s="67"/>
      <c r="B208" s="69" t="s">
        <v>247</v>
      </c>
      <c r="C208" s="73" t="str">
        <f>"'"&amp;プロジェクトデータ!$C$4&amp;"'"</f>
        <v>'80001'</v>
      </c>
      <c r="D208" s="80" t="s">
        <v>499</v>
      </c>
      <c r="E208" s="42" t="str">
        <f>"'"&amp;No.5＿契約者【データ】!E204&amp;"'"</f>
        <v>''</v>
      </c>
      <c r="F208" s="81" t="str">
        <f>"'"&amp;IF(No.5＿契約者【データ】!X204="","","出席")&amp;"'"</f>
        <v>''</v>
      </c>
      <c r="G208" s="75" t="str">
        <f>"'"&amp;IF(No.5＿契約者【データ】!X204="","",TEXT(No.5＿契約者【データ】!X204,"yyyy/mm/dd"))&amp;"'"</f>
        <v>''</v>
      </c>
      <c r="H208" s="75" t="str">
        <f>"'"&amp;IF(No.5＿契約者【データ】!Y204="","",TEXT(No.5＿契約者【データ】!Y204,"hh:mm"))&amp;"'"</f>
        <v>''</v>
      </c>
      <c r="I208" s="82" t="s">
        <v>494</v>
      </c>
      <c r="J208" s="82" t="s">
        <v>494</v>
      </c>
      <c r="K208" s="82" t="s">
        <v>494</v>
      </c>
      <c r="L208" s="82" t="s">
        <v>494</v>
      </c>
      <c r="M208" s="82" t="s">
        <v>494</v>
      </c>
      <c r="N208" s="82" t="s">
        <v>494</v>
      </c>
      <c r="O208" s="82" t="s">
        <v>494</v>
      </c>
      <c r="P208" s="82" t="s">
        <v>494</v>
      </c>
      <c r="Q208" s="75" t="s">
        <v>497</v>
      </c>
      <c r="R208" s="75" t="s">
        <v>497</v>
      </c>
      <c r="S208" s="42" t="s">
        <v>448</v>
      </c>
      <c r="T208" s="75" t="s">
        <v>497</v>
      </c>
      <c r="U208" s="74" t="s">
        <v>497</v>
      </c>
      <c r="V208" s="49" t="str">
        <f t="shared" si="13"/>
        <v>'COMMON'</v>
      </c>
      <c r="W208" s="69" t="s">
        <v>449</v>
      </c>
      <c r="X208" s="49" t="str">
        <f t="shared" si="14"/>
        <v>'COMMON'</v>
      </c>
      <c r="Y208" s="49" t="str">
        <f t="shared" si="14"/>
        <v>'COMMON'</v>
      </c>
      <c r="Z208" s="69" t="s">
        <v>449</v>
      </c>
      <c r="AA208" s="49" t="str">
        <f t="shared" si="15"/>
        <v>'COMMON'</v>
      </c>
      <c r="AB208" s="67"/>
      <c r="AD208" s="70" t="str">
        <f t="shared" si="16"/>
        <v/>
      </c>
      <c r="AE208" s="67"/>
      <c r="AF208" s="67"/>
      <c r="AG208" s="67"/>
    </row>
    <row r="209" spans="1:33" ht="18" customHeight="1">
      <c r="A209" s="67"/>
      <c r="B209" s="69" t="s">
        <v>248</v>
      </c>
      <c r="C209" s="73" t="str">
        <f>"'"&amp;プロジェクトデータ!$C$4&amp;"'"</f>
        <v>'80001'</v>
      </c>
      <c r="D209" s="80" t="s">
        <v>499</v>
      </c>
      <c r="E209" s="42" t="str">
        <f>"'"&amp;No.5＿契約者【データ】!E205&amp;"'"</f>
        <v>''</v>
      </c>
      <c r="F209" s="81" t="str">
        <f>"'"&amp;IF(No.5＿契約者【データ】!X205="","","出席")&amp;"'"</f>
        <v>''</v>
      </c>
      <c r="G209" s="75" t="str">
        <f>"'"&amp;IF(No.5＿契約者【データ】!X205="","",TEXT(No.5＿契約者【データ】!X205,"yyyy/mm/dd"))&amp;"'"</f>
        <v>''</v>
      </c>
      <c r="H209" s="75" t="str">
        <f>"'"&amp;IF(No.5＿契約者【データ】!Y205="","",TEXT(No.5＿契約者【データ】!Y205,"hh:mm"))&amp;"'"</f>
        <v>''</v>
      </c>
      <c r="I209" s="82" t="s">
        <v>494</v>
      </c>
      <c r="J209" s="82" t="s">
        <v>494</v>
      </c>
      <c r="K209" s="82" t="s">
        <v>494</v>
      </c>
      <c r="L209" s="82" t="s">
        <v>494</v>
      </c>
      <c r="M209" s="82" t="s">
        <v>494</v>
      </c>
      <c r="N209" s="82" t="s">
        <v>494</v>
      </c>
      <c r="O209" s="82" t="s">
        <v>494</v>
      </c>
      <c r="P209" s="82" t="s">
        <v>494</v>
      </c>
      <c r="Q209" s="75" t="s">
        <v>497</v>
      </c>
      <c r="R209" s="75" t="s">
        <v>497</v>
      </c>
      <c r="S209" s="42" t="s">
        <v>448</v>
      </c>
      <c r="T209" s="75" t="s">
        <v>497</v>
      </c>
      <c r="U209" s="74" t="s">
        <v>497</v>
      </c>
      <c r="V209" s="49" t="str">
        <f t="shared" si="13"/>
        <v>'COMMON'</v>
      </c>
      <c r="W209" s="69" t="s">
        <v>449</v>
      </c>
      <c r="X209" s="49" t="str">
        <f t="shared" si="14"/>
        <v>'COMMON'</v>
      </c>
      <c r="Y209" s="49" t="str">
        <f t="shared" si="14"/>
        <v>'COMMON'</v>
      </c>
      <c r="Z209" s="69" t="s">
        <v>449</v>
      </c>
      <c r="AA209" s="49" t="str">
        <f t="shared" si="15"/>
        <v>'COMMON'</v>
      </c>
      <c r="AB209" s="67"/>
      <c r="AD209" s="70" t="str">
        <f t="shared" si="16"/>
        <v/>
      </c>
      <c r="AE209" s="67"/>
      <c r="AF209" s="67"/>
      <c r="AG209" s="67"/>
    </row>
    <row r="210" spans="1:33" ht="18" customHeight="1">
      <c r="A210" s="67"/>
      <c r="B210" s="69" t="s">
        <v>249</v>
      </c>
      <c r="C210" s="73" t="str">
        <f>"'"&amp;プロジェクトデータ!$C$4&amp;"'"</f>
        <v>'80001'</v>
      </c>
      <c r="D210" s="80" t="s">
        <v>499</v>
      </c>
      <c r="E210" s="42" t="str">
        <f>"'"&amp;No.5＿契約者【データ】!E206&amp;"'"</f>
        <v>''</v>
      </c>
      <c r="F210" s="81" t="str">
        <f>"'"&amp;IF(No.5＿契約者【データ】!X206="","","出席")&amp;"'"</f>
        <v>''</v>
      </c>
      <c r="G210" s="75" t="str">
        <f>"'"&amp;IF(No.5＿契約者【データ】!X206="","",TEXT(No.5＿契約者【データ】!X206,"yyyy/mm/dd"))&amp;"'"</f>
        <v>''</v>
      </c>
      <c r="H210" s="75" t="str">
        <f>"'"&amp;IF(No.5＿契約者【データ】!Y206="","",TEXT(No.5＿契約者【データ】!Y206,"hh:mm"))&amp;"'"</f>
        <v>''</v>
      </c>
      <c r="I210" s="82" t="s">
        <v>494</v>
      </c>
      <c r="J210" s="82" t="s">
        <v>494</v>
      </c>
      <c r="K210" s="82" t="s">
        <v>494</v>
      </c>
      <c r="L210" s="82" t="s">
        <v>494</v>
      </c>
      <c r="M210" s="82" t="s">
        <v>494</v>
      </c>
      <c r="N210" s="82" t="s">
        <v>494</v>
      </c>
      <c r="O210" s="82" t="s">
        <v>494</v>
      </c>
      <c r="P210" s="82" t="s">
        <v>494</v>
      </c>
      <c r="Q210" s="75" t="s">
        <v>497</v>
      </c>
      <c r="R210" s="75" t="s">
        <v>497</v>
      </c>
      <c r="S210" s="42" t="s">
        <v>448</v>
      </c>
      <c r="T210" s="75" t="s">
        <v>497</v>
      </c>
      <c r="U210" s="74" t="s">
        <v>497</v>
      </c>
      <c r="V210" s="49" t="str">
        <f t="shared" si="13"/>
        <v>'COMMON'</v>
      </c>
      <c r="W210" s="69" t="s">
        <v>449</v>
      </c>
      <c r="X210" s="49" t="str">
        <f t="shared" si="14"/>
        <v>'COMMON'</v>
      </c>
      <c r="Y210" s="49" t="str">
        <f t="shared" si="14"/>
        <v>'COMMON'</v>
      </c>
      <c r="Z210" s="69" t="s">
        <v>449</v>
      </c>
      <c r="AA210" s="49" t="str">
        <f t="shared" si="15"/>
        <v>'COMMON'</v>
      </c>
      <c r="AB210" s="67"/>
      <c r="AD210" s="70" t="str">
        <f t="shared" si="16"/>
        <v/>
      </c>
      <c r="AE210" s="67"/>
      <c r="AF210" s="67"/>
      <c r="AG210" s="67"/>
    </row>
    <row r="211" spans="1:33" ht="18" customHeight="1">
      <c r="A211" s="67"/>
      <c r="B211" s="69" t="s">
        <v>250</v>
      </c>
      <c r="C211" s="73" t="str">
        <f>"'"&amp;プロジェクトデータ!$C$4&amp;"'"</f>
        <v>'80001'</v>
      </c>
      <c r="D211" s="80" t="s">
        <v>499</v>
      </c>
      <c r="E211" s="42" t="str">
        <f>"'"&amp;No.5＿契約者【データ】!E207&amp;"'"</f>
        <v>''</v>
      </c>
      <c r="F211" s="81" t="str">
        <f>"'"&amp;IF(No.5＿契約者【データ】!X207="","","出席")&amp;"'"</f>
        <v>''</v>
      </c>
      <c r="G211" s="75" t="str">
        <f>"'"&amp;IF(No.5＿契約者【データ】!X207="","",TEXT(No.5＿契約者【データ】!X207,"yyyy/mm/dd"))&amp;"'"</f>
        <v>''</v>
      </c>
      <c r="H211" s="75" t="str">
        <f>"'"&amp;IF(No.5＿契約者【データ】!Y207="","",TEXT(No.5＿契約者【データ】!Y207,"hh:mm"))&amp;"'"</f>
        <v>''</v>
      </c>
      <c r="I211" s="82" t="s">
        <v>494</v>
      </c>
      <c r="J211" s="82" t="s">
        <v>494</v>
      </c>
      <c r="K211" s="82" t="s">
        <v>494</v>
      </c>
      <c r="L211" s="82" t="s">
        <v>494</v>
      </c>
      <c r="M211" s="82" t="s">
        <v>494</v>
      </c>
      <c r="N211" s="82" t="s">
        <v>494</v>
      </c>
      <c r="O211" s="82" t="s">
        <v>494</v>
      </c>
      <c r="P211" s="82" t="s">
        <v>494</v>
      </c>
      <c r="Q211" s="75" t="s">
        <v>497</v>
      </c>
      <c r="R211" s="75" t="s">
        <v>497</v>
      </c>
      <c r="S211" s="42" t="s">
        <v>448</v>
      </c>
      <c r="T211" s="75" t="s">
        <v>497</v>
      </c>
      <c r="U211" s="74" t="s">
        <v>497</v>
      </c>
      <c r="V211" s="49" t="str">
        <f t="shared" si="13"/>
        <v>'COMMON'</v>
      </c>
      <c r="W211" s="69" t="s">
        <v>449</v>
      </c>
      <c r="X211" s="49" t="str">
        <f t="shared" si="14"/>
        <v>'COMMON'</v>
      </c>
      <c r="Y211" s="49" t="str">
        <f t="shared" si="14"/>
        <v>'COMMON'</v>
      </c>
      <c r="Z211" s="69" t="s">
        <v>449</v>
      </c>
      <c r="AA211" s="49" t="str">
        <f t="shared" si="15"/>
        <v>'COMMON'</v>
      </c>
      <c r="AB211" s="67"/>
      <c r="AD211" s="70" t="str">
        <f t="shared" si="16"/>
        <v/>
      </c>
      <c r="AE211" s="67"/>
      <c r="AF211" s="67"/>
      <c r="AG211" s="67"/>
    </row>
    <row r="212" spans="1:33" ht="18" customHeight="1">
      <c r="A212" s="67"/>
      <c r="B212" s="69" t="s">
        <v>251</v>
      </c>
      <c r="C212" s="73" t="str">
        <f>"'"&amp;プロジェクトデータ!$C$4&amp;"'"</f>
        <v>'80001'</v>
      </c>
      <c r="D212" s="80" t="s">
        <v>499</v>
      </c>
      <c r="E212" s="42" t="str">
        <f>"'"&amp;No.5＿契約者【データ】!E208&amp;"'"</f>
        <v>''</v>
      </c>
      <c r="F212" s="81" t="str">
        <f>"'"&amp;IF(No.5＿契約者【データ】!X208="","","出席")&amp;"'"</f>
        <v>''</v>
      </c>
      <c r="G212" s="75" t="str">
        <f>"'"&amp;IF(No.5＿契約者【データ】!X208="","",TEXT(No.5＿契約者【データ】!X208,"yyyy/mm/dd"))&amp;"'"</f>
        <v>''</v>
      </c>
      <c r="H212" s="75" t="str">
        <f>"'"&amp;IF(No.5＿契約者【データ】!Y208="","",TEXT(No.5＿契約者【データ】!Y208,"hh:mm"))&amp;"'"</f>
        <v>''</v>
      </c>
      <c r="I212" s="82" t="s">
        <v>494</v>
      </c>
      <c r="J212" s="82" t="s">
        <v>494</v>
      </c>
      <c r="K212" s="82" t="s">
        <v>494</v>
      </c>
      <c r="L212" s="82" t="s">
        <v>494</v>
      </c>
      <c r="M212" s="82" t="s">
        <v>494</v>
      </c>
      <c r="N212" s="82" t="s">
        <v>494</v>
      </c>
      <c r="O212" s="82" t="s">
        <v>494</v>
      </c>
      <c r="P212" s="82" t="s">
        <v>494</v>
      </c>
      <c r="Q212" s="75" t="s">
        <v>497</v>
      </c>
      <c r="R212" s="75" t="s">
        <v>497</v>
      </c>
      <c r="S212" s="42" t="s">
        <v>448</v>
      </c>
      <c r="T212" s="75" t="s">
        <v>497</v>
      </c>
      <c r="U212" s="74" t="s">
        <v>497</v>
      </c>
      <c r="V212" s="49" t="str">
        <f t="shared" si="13"/>
        <v>'COMMON'</v>
      </c>
      <c r="W212" s="69" t="s">
        <v>449</v>
      </c>
      <c r="X212" s="49" t="str">
        <f t="shared" si="14"/>
        <v>'COMMON'</v>
      </c>
      <c r="Y212" s="49" t="str">
        <f t="shared" si="14"/>
        <v>'COMMON'</v>
      </c>
      <c r="Z212" s="69" t="s">
        <v>449</v>
      </c>
      <c r="AA212" s="49" t="str">
        <f t="shared" si="15"/>
        <v>'COMMON'</v>
      </c>
      <c r="AB212" s="67"/>
      <c r="AD212" s="70" t="str">
        <f t="shared" si="16"/>
        <v/>
      </c>
      <c r="AE212" s="67"/>
      <c r="AF212" s="67"/>
      <c r="AG212" s="67"/>
    </row>
    <row r="213" spans="1:33" ht="18" customHeight="1">
      <c r="A213" s="67"/>
      <c r="B213" s="69" t="s">
        <v>252</v>
      </c>
      <c r="C213" s="73" t="str">
        <f>"'"&amp;プロジェクトデータ!$C$4&amp;"'"</f>
        <v>'80001'</v>
      </c>
      <c r="D213" s="80" t="s">
        <v>499</v>
      </c>
      <c r="E213" s="42" t="str">
        <f>"'"&amp;No.5＿契約者【データ】!E209&amp;"'"</f>
        <v>''</v>
      </c>
      <c r="F213" s="81" t="str">
        <f>"'"&amp;IF(No.5＿契約者【データ】!X209="","","出席")&amp;"'"</f>
        <v>''</v>
      </c>
      <c r="G213" s="75" t="str">
        <f>"'"&amp;IF(No.5＿契約者【データ】!X209="","",TEXT(No.5＿契約者【データ】!X209,"yyyy/mm/dd"))&amp;"'"</f>
        <v>''</v>
      </c>
      <c r="H213" s="75" t="str">
        <f>"'"&amp;IF(No.5＿契約者【データ】!Y209="","",TEXT(No.5＿契約者【データ】!Y209,"hh:mm"))&amp;"'"</f>
        <v>''</v>
      </c>
      <c r="I213" s="82" t="s">
        <v>494</v>
      </c>
      <c r="J213" s="82" t="s">
        <v>494</v>
      </c>
      <c r="K213" s="82" t="s">
        <v>494</v>
      </c>
      <c r="L213" s="82" t="s">
        <v>494</v>
      </c>
      <c r="M213" s="82" t="s">
        <v>494</v>
      </c>
      <c r="N213" s="82" t="s">
        <v>494</v>
      </c>
      <c r="O213" s="82" t="s">
        <v>494</v>
      </c>
      <c r="P213" s="82" t="s">
        <v>494</v>
      </c>
      <c r="Q213" s="75" t="s">
        <v>497</v>
      </c>
      <c r="R213" s="75" t="s">
        <v>497</v>
      </c>
      <c r="S213" s="42" t="s">
        <v>448</v>
      </c>
      <c r="T213" s="75" t="s">
        <v>497</v>
      </c>
      <c r="U213" s="74" t="s">
        <v>497</v>
      </c>
      <c r="V213" s="49" t="str">
        <f t="shared" si="13"/>
        <v>'COMMON'</v>
      </c>
      <c r="W213" s="69" t="s">
        <v>449</v>
      </c>
      <c r="X213" s="49" t="str">
        <f t="shared" si="14"/>
        <v>'COMMON'</v>
      </c>
      <c r="Y213" s="49" t="str">
        <f t="shared" si="14"/>
        <v>'COMMON'</v>
      </c>
      <c r="Z213" s="69" t="s">
        <v>449</v>
      </c>
      <c r="AA213" s="49" t="str">
        <f t="shared" si="15"/>
        <v>'COMMON'</v>
      </c>
      <c r="AB213" s="67"/>
      <c r="AD213" s="70" t="str">
        <f t="shared" si="16"/>
        <v/>
      </c>
      <c r="AE213" s="67"/>
      <c r="AF213" s="67"/>
      <c r="AG213" s="67"/>
    </row>
    <row r="214" spans="1:33" ht="18" customHeight="1">
      <c r="A214" s="67"/>
      <c r="B214" s="69" t="s">
        <v>745</v>
      </c>
      <c r="C214" s="73" t="str">
        <f>"'"&amp;プロジェクトデータ!$C$4&amp;"'"</f>
        <v>'80001'</v>
      </c>
      <c r="D214" s="80" t="s">
        <v>499</v>
      </c>
      <c r="E214" s="42" t="str">
        <f>"'"&amp;No.5＿契約者【データ】!E210&amp;"'"</f>
        <v>''</v>
      </c>
      <c r="F214" s="81" t="str">
        <f>"'"&amp;IF(No.5＿契約者【データ】!X210="","","出席")&amp;"'"</f>
        <v>''</v>
      </c>
      <c r="G214" s="75" t="str">
        <f>"'"&amp;IF(No.5＿契約者【データ】!X210="","",TEXT(No.5＿契約者【データ】!X210,"yyyy/mm/dd"))&amp;"'"</f>
        <v>''</v>
      </c>
      <c r="H214" s="75" t="str">
        <f>"'"&amp;IF(No.5＿契約者【データ】!Y210="","",TEXT(No.5＿契約者【データ】!Y210,"hh:mm"))&amp;"'"</f>
        <v>''</v>
      </c>
      <c r="I214" s="82" t="s">
        <v>494</v>
      </c>
      <c r="J214" s="82" t="s">
        <v>494</v>
      </c>
      <c r="K214" s="82" t="s">
        <v>494</v>
      </c>
      <c r="L214" s="82" t="s">
        <v>494</v>
      </c>
      <c r="M214" s="82" t="s">
        <v>494</v>
      </c>
      <c r="N214" s="82" t="s">
        <v>494</v>
      </c>
      <c r="O214" s="82" t="s">
        <v>494</v>
      </c>
      <c r="P214" s="82" t="s">
        <v>494</v>
      </c>
      <c r="Q214" s="75" t="s">
        <v>497</v>
      </c>
      <c r="R214" s="75" t="s">
        <v>497</v>
      </c>
      <c r="S214" s="42" t="s">
        <v>448</v>
      </c>
      <c r="T214" s="75" t="s">
        <v>497</v>
      </c>
      <c r="U214" s="74" t="s">
        <v>497</v>
      </c>
      <c r="V214" s="49" t="str">
        <f t="shared" si="13"/>
        <v>'COMMON'</v>
      </c>
      <c r="W214" s="69" t="s">
        <v>449</v>
      </c>
      <c r="X214" s="49" t="str">
        <f t="shared" si="14"/>
        <v>'COMMON'</v>
      </c>
      <c r="Y214" s="49" t="str">
        <f t="shared" si="14"/>
        <v>'COMMON'</v>
      </c>
      <c r="Z214" s="69" t="s">
        <v>449</v>
      </c>
      <c r="AA214" s="49" t="str">
        <f t="shared" si="15"/>
        <v>'COMMON'</v>
      </c>
      <c r="AB214" s="67"/>
      <c r="AD214" s="70" t="str">
        <f t="shared" si="16"/>
        <v/>
      </c>
      <c r="AE214" s="67"/>
      <c r="AF214" s="67"/>
      <c r="AG214" s="67"/>
    </row>
    <row r="215" spans="1:33" ht="18" customHeight="1">
      <c r="A215" s="67"/>
      <c r="B215" s="69" t="s">
        <v>746</v>
      </c>
      <c r="C215" s="73" t="str">
        <f>"'"&amp;プロジェクトデータ!$C$4&amp;"'"</f>
        <v>'80001'</v>
      </c>
      <c r="D215" s="80" t="s">
        <v>499</v>
      </c>
      <c r="E215" s="42" t="str">
        <f>"'"&amp;No.5＿契約者【データ】!E211&amp;"'"</f>
        <v>''</v>
      </c>
      <c r="F215" s="81" t="str">
        <f>"'"&amp;IF(No.5＿契約者【データ】!X211="","","出席")&amp;"'"</f>
        <v>''</v>
      </c>
      <c r="G215" s="75" t="str">
        <f>"'"&amp;IF(No.5＿契約者【データ】!X211="","",TEXT(No.5＿契約者【データ】!X211,"yyyy/mm/dd"))&amp;"'"</f>
        <v>''</v>
      </c>
      <c r="H215" s="75" t="str">
        <f>"'"&amp;IF(No.5＿契約者【データ】!Y211="","",TEXT(No.5＿契約者【データ】!Y211,"hh:mm"))&amp;"'"</f>
        <v>''</v>
      </c>
      <c r="I215" s="82" t="s">
        <v>494</v>
      </c>
      <c r="J215" s="82" t="s">
        <v>494</v>
      </c>
      <c r="K215" s="82" t="s">
        <v>494</v>
      </c>
      <c r="L215" s="82" t="s">
        <v>494</v>
      </c>
      <c r="M215" s="82" t="s">
        <v>494</v>
      </c>
      <c r="N215" s="82" t="s">
        <v>494</v>
      </c>
      <c r="O215" s="82" t="s">
        <v>494</v>
      </c>
      <c r="P215" s="82" t="s">
        <v>494</v>
      </c>
      <c r="Q215" s="75" t="s">
        <v>497</v>
      </c>
      <c r="R215" s="75" t="s">
        <v>497</v>
      </c>
      <c r="S215" s="42" t="s">
        <v>448</v>
      </c>
      <c r="T215" s="75" t="s">
        <v>497</v>
      </c>
      <c r="U215" s="74" t="s">
        <v>497</v>
      </c>
      <c r="V215" s="49" t="str">
        <f t="shared" si="13"/>
        <v>'COMMON'</v>
      </c>
      <c r="W215" s="69" t="s">
        <v>449</v>
      </c>
      <c r="X215" s="49" t="str">
        <f t="shared" si="14"/>
        <v>'COMMON'</v>
      </c>
      <c r="Y215" s="49" t="str">
        <f t="shared" si="14"/>
        <v>'COMMON'</v>
      </c>
      <c r="Z215" s="69" t="s">
        <v>449</v>
      </c>
      <c r="AA215" s="49" t="str">
        <f t="shared" si="15"/>
        <v>'COMMON'</v>
      </c>
      <c r="AB215" s="67"/>
      <c r="AD215" s="70" t="str">
        <f t="shared" si="16"/>
        <v/>
      </c>
      <c r="AE215" s="67"/>
      <c r="AF215" s="67"/>
      <c r="AG215" s="67"/>
    </row>
    <row r="216" spans="1:33" ht="18" customHeight="1">
      <c r="A216" s="67"/>
      <c r="B216" s="69" t="s">
        <v>747</v>
      </c>
      <c r="C216" s="73" t="str">
        <f>"'"&amp;プロジェクトデータ!$C$4&amp;"'"</f>
        <v>'80001'</v>
      </c>
      <c r="D216" s="80" t="s">
        <v>499</v>
      </c>
      <c r="E216" s="42" t="str">
        <f>"'"&amp;No.5＿契約者【データ】!E212&amp;"'"</f>
        <v>''</v>
      </c>
      <c r="F216" s="81" t="str">
        <f>"'"&amp;IF(No.5＿契約者【データ】!X212="","","出席")&amp;"'"</f>
        <v>''</v>
      </c>
      <c r="G216" s="75" t="str">
        <f>"'"&amp;IF(No.5＿契約者【データ】!X212="","",TEXT(No.5＿契約者【データ】!X212,"yyyy/mm/dd"))&amp;"'"</f>
        <v>''</v>
      </c>
      <c r="H216" s="75" t="str">
        <f>"'"&amp;IF(No.5＿契約者【データ】!Y212="","",TEXT(No.5＿契約者【データ】!Y212,"hh:mm"))&amp;"'"</f>
        <v>''</v>
      </c>
      <c r="I216" s="82" t="s">
        <v>494</v>
      </c>
      <c r="J216" s="82" t="s">
        <v>494</v>
      </c>
      <c r="K216" s="82" t="s">
        <v>494</v>
      </c>
      <c r="L216" s="82" t="s">
        <v>494</v>
      </c>
      <c r="M216" s="82" t="s">
        <v>494</v>
      </c>
      <c r="N216" s="82" t="s">
        <v>494</v>
      </c>
      <c r="O216" s="82" t="s">
        <v>494</v>
      </c>
      <c r="P216" s="82" t="s">
        <v>494</v>
      </c>
      <c r="Q216" s="75" t="s">
        <v>497</v>
      </c>
      <c r="R216" s="75" t="s">
        <v>497</v>
      </c>
      <c r="S216" s="42" t="s">
        <v>448</v>
      </c>
      <c r="T216" s="75" t="s">
        <v>497</v>
      </c>
      <c r="U216" s="74" t="s">
        <v>497</v>
      </c>
      <c r="V216" s="49" t="str">
        <f t="shared" si="13"/>
        <v>'COMMON'</v>
      </c>
      <c r="W216" s="69" t="s">
        <v>449</v>
      </c>
      <c r="X216" s="49" t="str">
        <f t="shared" si="14"/>
        <v>'COMMON'</v>
      </c>
      <c r="Y216" s="49" t="str">
        <f t="shared" si="14"/>
        <v>'COMMON'</v>
      </c>
      <c r="Z216" s="69" t="s">
        <v>449</v>
      </c>
      <c r="AA216" s="49" t="str">
        <f t="shared" si="15"/>
        <v>'COMMON'</v>
      </c>
      <c r="AB216" s="67"/>
      <c r="AD216" s="70" t="str">
        <f t="shared" si="16"/>
        <v/>
      </c>
      <c r="AE216" s="67"/>
      <c r="AF216" s="67"/>
      <c r="AG216" s="67"/>
    </row>
    <row r="217" spans="1:33" ht="18" customHeight="1">
      <c r="A217" s="67"/>
      <c r="B217" s="69" t="s">
        <v>748</v>
      </c>
      <c r="C217" s="73" t="str">
        <f>"'"&amp;プロジェクトデータ!$C$4&amp;"'"</f>
        <v>'80001'</v>
      </c>
      <c r="D217" s="80" t="s">
        <v>499</v>
      </c>
      <c r="E217" s="42" t="str">
        <f>"'"&amp;No.5＿契約者【データ】!E213&amp;"'"</f>
        <v>''</v>
      </c>
      <c r="F217" s="81" t="str">
        <f>"'"&amp;IF(No.5＿契約者【データ】!X213="","","出席")&amp;"'"</f>
        <v>''</v>
      </c>
      <c r="G217" s="75" t="str">
        <f>"'"&amp;IF(No.5＿契約者【データ】!X213="","",TEXT(No.5＿契約者【データ】!X213,"yyyy/mm/dd"))&amp;"'"</f>
        <v>''</v>
      </c>
      <c r="H217" s="75" t="str">
        <f>"'"&amp;IF(No.5＿契約者【データ】!Y213="","",TEXT(No.5＿契約者【データ】!Y213,"hh:mm"))&amp;"'"</f>
        <v>''</v>
      </c>
      <c r="I217" s="82" t="s">
        <v>494</v>
      </c>
      <c r="J217" s="82" t="s">
        <v>494</v>
      </c>
      <c r="K217" s="82" t="s">
        <v>494</v>
      </c>
      <c r="L217" s="82" t="s">
        <v>494</v>
      </c>
      <c r="M217" s="82" t="s">
        <v>494</v>
      </c>
      <c r="N217" s="82" t="s">
        <v>494</v>
      </c>
      <c r="O217" s="82" t="s">
        <v>494</v>
      </c>
      <c r="P217" s="82" t="s">
        <v>494</v>
      </c>
      <c r="Q217" s="75" t="s">
        <v>497</v>
      </c>
      <c r="R217" s="75" t="s">
        <v>497</v>
      </c>
      <c r="S217" s="42" t="s">
        <v>448</v>
      </c>
      <c r="T217" s="75" t="s">
        <v>497</v>
      </c>
      <c r="U217" s="74" t="s">
        <v>497</v>
      </c>
      <c r="V217" s="49" t="str">
        <f t="shared" si="13"/>
        <v>'COMMON'</v>
      </c>
      <c r="W217" s="69" t="s">
        <v>449</v>
      </c>
      <c r="X217" s="49" t="str">
        <f t="shared" si="14"/>
        <v>'COMMON'</v>
      </c>
      <c r="Y217" s="49" t="str">
        <f t="shared" si="14"/>
        <v>'COMMON'</v>
      </c>
      <c r="Z217" s="69" t="s">
        <v>449</v>
      </c>
      <c r="AA217" s="49" t="str">
        <f t="shared" si="15"/>
        <v>'COMMON'</v>
      </c>
      <c r="AB217" s="67"/>
      <c r="AD217" s="70" t="str">
        <f t="shared" si="16"/>
        <v/>
      </c>
      <c r="AE217" s="67"/>
      <c r="AF217" s="67"/>
      <c r="AG217" s="67"/>
    </row>
    <row r="218" spans="1:33" ht="18" customHeight="1">
      <c r="A218" s="67"/>
      <c r="B218" s="69" t="s">
        <v>749</v>
      </c>
      <c r="C218" s="73" t="str">
        <f>"'"&amp;プロジェクトデータ!$C$4&amp;"'"</f>
        <v>'80001'</v>
      </c>
      <c r="D218" s="80" t="s">
        <v>499</v>
      </c>
      <c r="E218" s="42" t="str">
        <f>"'"&amp;No.5＿契約者【データ】!E214&amp;"'"</f>
        <v>''</v>
      </c>
      <c r="F218" s="81" t="str">
        <f>"'"&amp;IF(No.5＿契約者【データ】!X214="","","出席")&amp;"'"</f>
        <v>''</v>
      </c>
      <c r="G218" s="75" t="str">
        <f>"'"&amp;IF(No.5＿契約者【データ】!X214="","",TEXT(No.5＿契約者【データ】!X214,"yyyy/mm/dd"))&amp;"'"</f>
        <v>''</v>
      </c>
      <c r="H218" s="75" t="str">
        <f>"'"&amp;IF(No.5＿契約者【データ】!Y214="","",TEXT(No.5＿契約者【データ】!Y214,"hh:mm"))&amp;"'"</f>
        <v>''</v>
      </c>
      <c r="I218" s="82" t="s">
        <v>494</v>
      </c>
      <c r="J218" s="82" t="s">
        <v>494</v>
      </c>
      <c r="K218" s="82" t="s">
        <v>494</v>
      </c>
      <c r="L218" s="82" t="s">
        <v>494</v>
      </c>
      <c r="M218" s="82" t="s">
        <v>494</v>
      </c>
      <c r="N218" s="82" t="s">
        <v>494</v>
      </c>
      <c r="O218" s="82" t="s">
        <v>494</v>
      </c>
      <c r="P218" s="82" t="s">
        <v>494</v>
      </c>
      <c r="Q218" s="75" t="s">
        <v>497</v>
      </c>
      <c r="R218" s="75" t="s">
        <v>497</v>
      </c>
      <c r="S218" s="42" t="s">
        <v>448</v>
      </c>
      <c r="T218" s="75" t="s">
        <v>497</v>
      </c>
      <c r="U218" s="74" t="s">
        <v>497</v>
      </c>
      <c r="V218" s="49" t="str">
        <f t="shared" si="13"/>
        <v>'COMMON'</v>
      </c>
      <c r="W218" s="69" t="s">
        <v>449</v>
      </c>
      <c r="X218" s="49" t="str">
        <f t="shared" si="14"/>
        <v>'COMMON'</v>
      </c>
      <c r="Y218" s="49" t="str">
        <f t="shared" si="14"/>
        <v>'COMMON'</v>
      </c>
      <c r="Z218" s="69" t="s">
        <v>449</v>
      </c>
      <c r="AA218" s="49" t="str">
        <f t="shared" si="15"/>
        <v>'COMMON'</v>
      </c>
      <c r="AB218" s="67"/>
      <c r="AD218" s="70" t="str">
        <f t="shared" si="16"/>
        <v/>
      </c>
      <c r="AE218" s="67"/>
      <c r="AF218" s="67"/>
      <c r="AG218" s="67"/>
    </row>
    <row r="219" spans="1:33" ht="18" customHeight="1">
      <c r="A219" s="67"/>
      <c r="B219" s="69" t="s">
        <v>750</v>
      </c>
      <c r="C219" s="73" t="str">
        <f>"'"&amp;プロジェクトデータ!$C$4&amp;"'"</f>
        <v>'80001'</v>
      </c>
      <c r="D219" s="80" t="s">
        <v>499</v>
      </c>
      <c r="E219" s="42" t="str">
        <f>"'"&amp;No.5＿契約者【データ】!E215&amp;"'"</f>
        <v>''</v>
      </c>
      <c r="F219" s="81" t="str">
        <f>"'"&amp;IF(No.5＿契約者【データ】!X215="","","出席")&amp;"'"</f>
        <v>''</v>
      </c>
      <c r="G219" s="75" t="str">
        <f>"'"&amp;IF(No.5＿契約者【データ】!X215="","",TEXT(No.5＿契約者【データ】!X215,"yyyy/mm/dd"))&amp;"'"</f>
        <v>''</v>
      </c>
      <c r="H219" s="75" t="str">
        <f>"'"&amp;IF(No.5＿契約者【データ】!Y215="","",TEXT(No.5＿契約者【データ】!Y215,"hh:mm"))&amp;"'"</f>
        <v>''</v>
      </c>
      <c r="I219" s="82" t="s">
        <v>494</v>
      </c>
      <c r="J219" s="82" t="s">
        <v>494</v>
      </c>
      <c r="K219" s="82" t="s">
        <v>494</v>
      </c>
      <c r="L219" s="82" t="s">
        <v>494</v>
      </c>
      <c r="M219" s="82" t="s">
        <v>494</v>
      </c>
      <c r="N219" s="82" t="s">
        <v>494</v>
      </c>
      <c r="O219" s="82" t="s">
        <v>494</v>
      </c>
      <c r="P219" s="82" t="s">
        <v>494</v>
      </c>
      <c r="Q219" s="75" t="s">
        <v>497</v>
      </c>
      <c r="R219" s="75" t="s">
        <v>497</v>
      </c>
      <c r="S219" s="42" t="s">
        <v>448</v>
      </c>
      <c r="T219" s="75" t="s">
        <v>497</v>
      </c>
      <c r="U219" s="74" t="s">
        <v>497</v>
      </c>
      <c r="V219" s="49" t="str">
        <f t="shared" si="13"/>
        <v>'COMMON'</v>
      </c>
      <c r="W219" s="69" t="s">
        <v>449</v>
      </c>
      <c r="X219" s="49" t="str">
        <f t="shared" si="14"/>
        <v>'COMMON'</v>
      </c>
      <c r="Y219" s="49" t="str">
        <f t="shared" si="14"/>
        <v>'COMMON'</v>
      </c>
      <c r="Z219" s="69" t="s">
        <v>449</v>
      </c>
      <c r="AA219" s="49" t="str">
        <f t="shared" si="15"/>
        <v>'COMMON'</v>
      </c>
      <c r="AB219" s="67"/>
      <c r="AD219" s="70" t="str">
        <f t="shared" si="16"/>
        <v/>
      </c>
      <c r="AE219" s="67"/>
      <c r="AF219" s="67"/>
      <c r="AG219" s="67"/>
    </row>
    <row r="220" spans="1:33" ht="18" customHeight="1">
      <c r="A220" s="67"/>
      <c r="B220" s="69" t="s">
        <v>751</v>
      </c>
      <c r="C220" s="73" t="str">
        <f>"'"&amp;プロジェクトデータ!$C$4&amp;"'"</f>
        <v>'80001'</v>
      </c>
      <c r="D220" s="80" t="s">
        <v>499</v>
      </c>
      <c r="E220" s="42" t="str">
        <f>"'"&amp;No.5＿契約者【データ】!E216&amp;"'"</f>
        <v>''</v>
      </c>
      <c r="F220" s="81" t="str">
        <f>"'"&amp;IF(No.5＿契約者【データ】!X216="","","出席")&amp;"'"</f>
        <v>''</v>
      </c>
      <c r="G220" s="75" t="str">
        <f>"'"&amp;IF(No.5＿契約者【データ】!X216="","",TEXT(No.5＿契約者【データ】!X216,"yyyy/mm/dd"))&amp;"'"</f>
        <v>''</v>
      </c>
      <c r="H220" s="75" t="str">
        <f>"'"&amp;IF(No.5＿契約者【データ】!Y216="","",TEXT(No.5＿契約者【データ】!Y216,"hh:mm"))&amp;"'"</f>
        <v>''</v>
      </c>
      <c r="I220" s="82" t="s">
        <v>494</v>
      </c>
      <c r="J220" s="82" t="s">
        <v>494</v>
      </c>
      <c r="K220" s="82" t="s">
        <v>494</v>
      </c>
      <c r="L220" s="82" t="s">
        <v>494</v>
      </c>
      <c r="M220" s="82" t="s">
        <v>494</v>
      </c>
      <c r="N220" s="82" t="s">
        <v>494</v>
      </c>
      <c r="O220" s="82" t="s">
        <v>494</v>
      </c>
      <c r="P220" s="82" t="s">
        <v>494</v>
      </c>
      <c r="Q220" s="75" t="s">
        <v>497</v>
      </c>
      <c r="R220" s="75" t="s">
        <v>497</v>
      </c>
      <c r="S220" s="42" t="s">
        <v>448</v>
      </c>
      <c r="T220" s="75" t="s">
        <v>497</v>
      </c>
      <c r="U220" s="74" t="s">
        <v>497</v>
      </c>
      <c r="V220" s="49" t="str">
        <f t="shared" si="13"/>
        <v>'COMMON'</v>
      </c>
      <c r="W220" s="69" t="s">
        <v>449</v>
      </c>
      <c r="X220" s="49" t="str">
        <f t="shared" si="14"/>
        <v>'COMMON'</v>
      </c>
      <c r="Y220" s="49" t="str">
        <f t="shared" si="14"/>
        <v>'COMMON'</v>
      </c>
      <c r="Z220" s="69" t="s">
        <v>449</v>
      </c>
      <c r="AA220" s="49" t="str">
        <f t="shared" si="15"/>
        <v>'COMMON'</v>
      </c>
      <c r="AB220" s="67"/>
      <c r="AD220" s="70" t="str">
        <f t="shared" si="16"/>
        <v/>
      </c>
      <c r="AE220" s="67"/>
      <c r="AF220" s="67"/>
      <c r="AG220" s="67"/>
    </row>
    <row r="221" spans="1:33" ht="18" customHeight="1">
      <c r="A221" s="67"/>
      <c r="B221" s="69" t="s">
        <v>752</v>
      </c>
      <c r="C221" s="73" t="str">
        <f>"'"&amp;プロジェクトデータ!$C$4&amp;"'"</f>
        <v>'80001'</v>
      </c>
      <c r="D221" s="80" t="s">
        <v>499</v>
      </c>
      <c r="E221" s="42" t="str">
        <f>"'"&amp;No.5＿契約者【データ】!E217&amp;"'"</f>
        <v>''</v>
      </c>
      <c r="F221" s="81" t="str">
        <f>"'"&amp;IF(No.5＿契約者【データ】!X217="","","出席")&amp;"'"</f>
        <v>''</v>
      </c>
      <c r="G221" s="75" t="str">
        <f>"'"&amp;IF(No.5＿契約者【データ】!X217="","",TEXT(No.5＿契約者【データ】!X217,"yyyy/mm/dd"))&amp;"'"</f>
        <v>''</v>
      </c>
      <c r="H221" s="75" t="str">
        <f>"'"&amp;IF(No.5＿契約者【データ】!Y217="","",TEXT(No.5＿契約者【データ】!Y217,"hh:mm"))&amp;"'"</f>
        <v>''</v>
      </c>
      <c r="I221" s="82" t="s">
        <v>494</v>
      </c>
      <c r="J221" s="82" t="s">
        <v>494</v>
      </c>
      <c r="K221" s="82" t="s">
        <v>494</v>
      </c>
      <c r="L221" s="82" t="s">
        <v>494</v>
      </c>
      <c r="M221" s="82" t="s">
        <v>494</v>
      </c>
      <c r="N221" s="82" t="s">
        <v>494</v>
      </c>
      <c r="O221" s="82" t="s">
        <v>494</v>
      </c>
      <c r="P221" s="82" t="s">
        <v>494</v>
      </c>
      <c r="Q221" s="75" t="s">
        <v>497</v>
      </c>
      <c r="R221" s="75" t="s">
        <v>497</v>
      </c>
      <c r="S221" s="42" t="s">
        <v>448</v>
      </c>
      <c r="T221" s="75" t="s">
        <v>497</v>
      </c>
      <c r="U221" s="74" t="s">
        <v>497</v>
      </c>
      <c r="V221" s="49" t="str">
        <f t="shared" si="13"/>
        <v>'COMMON'</v>
      </c>
      <c r="W221" s="69" t="s">
        <v>449</v>
      </c>
      <c r="X221" s="49" t="str">
        <f t="shared" si="14"/>
        <v>'COMMON'</v>
      </c>
      <c r="Y221" s="49" t="str">
        <f t="shared" si="14"/>
        <v>'COMMON'</v>
      </c>
      <c r="Z221" s="69" t="s">
        <v>449</v>
      </c>
      <c r="AA221" s="49" t="str">
        <f t="shared" si="15"/>
        <v>'COMMON'</v>
      </c>
      <c r="AB221" s="67"/>
      <c r="AD221" s="70" t="str">
        <f t="shared" si="16"/>
        <v/>
      </c>
      <c r="AE221" s="67"/>
      <c r="AF221" s="67"/>
      <c r="AG221" s="67"/>
    </row>
    <row r="222" spans="1:33" ht="18" customHeight="1">
      <c r="A222" s="67"/>
      <c r="B222" s="69" t="s">
        <v>753</v>
      </c>
      <c r="C222" s="73" t="str">
        <f>"'"&amp;プロジェクトデータ!$C$4&amp;"'"</f>
        <v>'80001'</v>
      </c>
      <c r="D222" s="80" t="s">
        <v>499</v>
      </c>
      <c r="E222" s="42" t="str">
        <f>"'"&amp;No.5＿契約者【データ】!E218&amp;"'"</f>
        <v>''</v>
      </c>
      <c r="F222" s="81" t="str">
        <f>"'"&amp;IF(No.5＿契約者【データ】!X218="","","出席")&amp;"'"</f>
        <v>''</v>
      </c>
      <c r="G222" s="75" t="str">
        <f>"'"&amp;IF(No.5＿契約者【データ】!X218="","",TEXT(No.5＿契約者【データ】!X218,"yyyy/mm/dd"))&amp;"'"</f>
        <v>''</v>
      </c>
      <c r="H222" s="75" t="str">
        <f>"'"&amp;IF(No.5＿契約者【データ】!Y218="","",TEXT(No.5＿契約者【データ】!Y218,"hh:mm"))&amp;"'"</f>
        <v>''</v>
      </c>
      <c r="I222" s="82" t="s">
        <v>494</v>
      </c>
      <c r="J222" s="82" t="s">
        <v>494</v>
      </c>
      <c r="K222" s="82" t="s">
        <v>494</v>
      </c>
      <c r="L222" s="82" t="s">
        <v>494</v>
      </c>
      <c r="M222" s="82" t="s">
        <v>494</v>
      </c>
      <c r="N222" s="82" t="s">
        <v>494</v>
      </c>
      <c r="O222" s="82" t="s">
        <v>494</v>
      </c>
      <c r="P222" s="82" t="s">
        <v>494</v>
      </c>
      <c r="Q222" s="75" t="s">
        <v>497</v>
      </c>
      <c r="R222" s="75" t="s">
        <v>497</v>
      </c>
      <c r="S222" s="42" t="s">
        <v>448</v>
      </c>
      <c r="T222" s="75" t="s">
        <v>497</v>
      </c>
      <c r="U222" s="74" t="s">
        <v>497</v>
      </c>
      <c r="V222" s="49" t="str">
        <f t="shared" si="13"/>
        <v>'COMMON'</v>
      </c>
      <c r="W222" s="69" t="s">
        <v>449</v>
      </c>
      <c r="X222" s="49" t="str">
        <f t="shared" si="14"/>
        <v>'COMMON'</v>
      </c>
      <c r="Y222" s="49" t="str">
        <f t="shared" si="14"/>
        <v>'COMMON'</v>
      </c>
      <c r="Z222" s="69" t="s">
        <v>449</v>
      </c>
      <c r="AA222" s="49" t="str">
        <f t="shared" si="15"/>
        <v>'COMMON'</v>
      </c>
      <c r="AB222" s="67"/>
      <c r="AD222" s="70" t="str">
        <f t="shared" si="16"/>
        <v/>
      </c>
      <c r="AE222" s="67"/>
      <c r="AF222" s="67"/>
      <c r="AG222" s="67"/>
    </row>
    <row r="223" spans="1:33" ht="18" customHeight="1">
      <c r="A223" s="67"/>
      <c r="B223" s="69" t="s">
        <v>754</v>
      </c>
      <c r="C223" s="73" t="str">
        <f>"'"&amp;プロジェクトデータ!$C$4&amp;"'"</f>
        <v>'80001'</v>
      </c>
      <c r="D223" s="80" t="s">
        <v>499</v>
      </c>
      <c r="E223" s="42" t="str">
        <f>"'"&amp;No.5＿契約者【データ】!E219&amp;"'"</f>
        <v>''</v>
      </c>
      <c r="F223" s="81" t="str">
        <f>"'"&amp;IF(No.5＿契約者【データ】!X219="","","出席")&amp;"'"</f>
        <v>''</v>
      </c>
      <c r="G223" s="75" t="str">
        <f>"'"&amp;IF(No.5＿契約者【データ】!X219="","",TEXT(No.5＿契約者【データ】!X219,"yyyy/mm/dd"))&amp;"'"</f>
        <v>''</v>
      </c>
      <c r="H223" s="75" t="str">
        <f>"'"&amp;IF(No.5＿契約者【データ】!Y219="","",TEXT(No.5＿契約者【データ】!Y219,"hh:mm"))&amp;"'"</f>
        <v>''</v>
      </c>
      <c r="I223" s="82" t="s">
        <v>494</v>
      </c>
      <c r="J223" s="82" t="s">
        <v>494</v>
      </c>
      <c r="K223" s="82" t="s">
        <v>494</v>
      </c>
      <c r="L223" s="82" t="s">
        <v>494</v>
      </c>
      <c r="M223" s="82" t="s">
        <v>494</v>
      </c>
      <c r="N223" s="82" t="s">
        <v>494</v>
      </c>
      <c r="O223" s="82" t="s">
        <v>494</v>
      </c>
      <c r="P223" s="82" t="s">
        <v>494</v>
      </c>
      <c r="Q223" s="75" t="s">
        <v>497</v>
      </c>
      <c r="R223" s="75" t="s">
        <v>497</v>
      </c>
      <c r="S223" s="42" t="s">
        <v>448</v>
      </c>
      <c r="T223" s="75" t="s">
        <v>497</v>
      </c>
      <c r="U223" s="74" t="s">
        <v>497</v>
      </c>
      <c r="V223" s="49" t="str">
        <f t="shared" si="13"/>
        <v>'COMMON'</v>
      </c>
      <c r="W223" s="69" t="s">
        <v>449</v>
      </c>
      <c r="X223" s="49" t="str">
        <f t="shared" si="14"/>
        <v>'COMMON'</v>
      </c>
      <c r="Y223" s="49" t="str">
        <f t="shared" si="14"/>
        <v>'COMMON'</v>
      </c>
      <c r="Z223" s="69" t="s">
        <v>449</v>
      </c>
      <c r="AA223" s="49" t="str">
        <f t="shared" si="15"/>
        <v>'COMMON'</v>
      </c>
      <c r="AB223" s="67"/>
      <c r="AD223" s="70" t="str">
        <f t="shared" si="16"/>
        <v/>
      </c>
      <c r="AE223" s="67"/>
      <c r="AF223" s="67"/>
      <c r="AG223" s="67"/>
    </row>
    <row r="224" spans="1:33" ht="18" customHeight="1">
      <c r="A224" s="67"/>
      <c r="B224" s="69" t="s">
        <v>755</v>
      </c>
      <c r="C224" s="73" t="str">
        <f>"'"&amp;プロジェクトデータ!$C$4&amp;"'"</f>
        <v>'80001'</v>
      </c>
      <c r="D224" s="80" t="s">
        <v>499</v>
      </c>
      <c r="E224" s="42" t="str">
        <f>"'"&amp;No.5＿契約者【データ】!E220&amp;"'"</f>
        <v>''</v>
      </c>
      <c r="F224" s="81" t="str">
        <f>"'"&amp;IF(No.5＿契約者【データ】!X220="","","出席")&amp;"'"</f>
        <v>''</v>
      </c>
      <c r="G224" s="75" t="str">
        <f>"'"&amp;IF(No.5＿契約者【データ】!X220="","",TEXT(No.5＿契約者【データ】!X220,"yyyy/mm/dd"))&amp;"'"</f>
        <v>''</v>
      </c>
      <c r="H224" s="75" t="str">
        <f>"'"&amp;IF(No.5＿契約者【データ】!Y220="","",TEXT(No.5＿契約者【データ】!Y220,"hh:mm"))&amp;"'"</f>
        <v>''</v>
      </c>
      <c r="I224" s="82" t="s">
        <v>494</v>
      </c>
      <c r="J224" s="82" t="s">
        <v>494</v>
      </c>
      <c r="K224" s="82" t="s">
        <v>494</v>
      </c>
      <c r="L224" s="82" t="s">
        <v>494</v>
      </c>
      <c r="M224" s="82" t="s">
        <v>494</v>
      </c>
      <c r="N224" s="82" t="s">
        <v>494</v>
      </c>
      <c r="O224" s="82" t="s">
        <v>494</v>
      </c>
      <c r="P224" s="82" t="s">
        <v>494</v>
      </c>
      <c r="Q224" s="75" t="s">
        <v>497</v>
      </c>
      <c r="R224" s="75" t="s">
        <v>497</v>
      </c>
      <c r="S224" s="42" t="s">
        <v>448</v>
      </c>
      <c r="T224" s="75" t="s">
        <v>497</v>
      </c>
      <c r="U224" s="74" t="s">
        <v>497</v>
      </c>
      <c r="V224" s="49" t="str">
        <f t="shared" si="13"/>
        <v>'COMMON'</v>
      </c>
      <c r="W224" s="69" t="s">
        <v>449</v>
      </c>
      <c r="X224" s="49" t="str">
        <f t="shared" si="14"/>
        <v>'COMMON'</v>
      </c>
      <c r="Y224" s="49" t="str">
        <f t="shared" si="14"/>
        <v>'COMMON'</v>
      </c>
      <c r="Z224" s="69" t="s">
        <v>449</v>
      </c>
      <c r="AA224" s="49" t="str">
        <f t="shared" si="15"/>
        <v>'COMMON'</v>
      </c>
      <c r="AB224" s="67"/>
      <c r="AD224" s="70" t="str">
        <f t="shared" si="16"/>
        <v/>
      </c>
      <c r="AE224" s="67"/>
      <c r="AF224" s="67"/>
      <c r="AG224" s="67"/>
    </row>
    <row r="225" spans="1:33" ht="18" customHeight="1">
      <c r="A225" s="67"/>
      <c r="B225" s="69" t="s">
        <v>756</v>
      </c>
      <c r="C225" s="73" t="str">
        <f>"'"&amp;プロジェクトデータ!$C$4&amp;"'"</f>
        <v>'80001'</v>
      </c>
      <c r="D225" s="80" t="s">
        <v>499</v>
      </c>
      <c r="E225" s="42" t="str">
        <f>"'"&amp;No.5＿契約者【データ】!E221&amp;"'"</f>
        <v>''</v>
      </c>
      <c r="F225" s="81" t="str">
        <f>"'"&amp;IF(No.5＿契約者【データ】!X221="","","出席")&amp;"'"</f>
        <v>''</v>
      </c>
      <c r="G225" s="75" t="str">
        <f>"'"&amp;IF(No.5＿契約者【データ】!X221="","",TEXT(No.5＿契約者【データ】!X221,"yyyy/mm/dd"))&amp;"'"</f>
        <v>''</v>
      </c>
      <c r="H225" s="75" t="str">
        <f>"'"&amp;IF(No.5＿契約者【データ】!Y221="","",TEXT(No.5＿契約者【データ】!Y221,"hh:mm"))&amp;"'"</f>
        <v>''</v>
      </c>
      <c r="I225" s="82" t="s">
        <v>494</v>
      </c>
      <c r="J225" s="82" t="s">
        <v>494</v>
      </c>
      <c r="K225" s="82" t="s">
        <v>494</v>
      </c>
      <c r="L225" s="82" t="s">
        <v>494</v>
      </c>
      <c r="M225" s="82" t="s">
        <v>494</v>
      </c>
      <c r="N225" s="82" t="s">
        <v>494</v>
      </c>
      <c r="O225" s="82" t="s">
        <v>494</v>
      </c>
      <c r="P225" s="82" t="s">
        <v>494</v>
      </c>
      <c r="Q225" s="75" t="s">
        <v>497</v>
      </c>
      <c r="R225" s="75" t="s">
        <v>497</v>
      </c>
      <c r="S225" s="42" t="s">
        <v>448</v>
      </c>
      <c r="T225" s="75" t="s">
        <v>497</v>
      </c>
      <c r="U225" s="74" t="s">
        <v>497</v>
      </c>
      <c r="V225" s="49" t="str">
        <f t="shared" si="13"/>
        <v>'COMMON'</v>
      </c>
      <c r="W225" s="69" t="s">
        <v>449</v>
      </c>
      <c r="X225" s="49" t="str">
        <f t="shared" si="14"/>
        <v>'COMMON'</v>
      </c>
      <c r="Y225" s="49" t="str">
        <f t="shared" si="14"/>
        <v>'COMMON'</v>
      </c>
      <c r="Z225" s="69" t="s">
        <v>449</v>
      </c>
      <c r="AA225" s="49" t="str">
        <f t="shared" si="15"/>
        <v>'COMMON'</v>
      </c>
      <c r="AB225" s="67"/>
      <c r="AD225" s="70" t="str">
        <f t="shared" si="16"/>
        <v/>
      </c>
      <c r="AE225" s="67"/>
      <c r="AF225" s="67"/>
      <c r="AG225" s="67"/>
    </row>
    <row r="226" spans="1:33" ht="18" customHeight="1">
      <c r="A226" s="67"/>
      <c r="B226" s="69" t="s">
        <v>757</v>
      </c>
      <c r="C226" s="73" t="str">
        <f>"'"&amp;プロジェクトデータ!$C$4&amp;"'"</f>
        <v>'80001'</v>
      </c>
      <c r="D226" s="80" t="s">
        <v>499</v>
      </c>
      <c r="E226" s="42" t="str">
        <f>"'"&amp;No.5＿契約者【データ】!E222&amp;"'"</f>
        <v>''</v>
      </c>
      <c r="F226" s="81" t="str">
        <f>"'"&amp;IF(No.5＿契約者【データ】!X222="","","出席")&amp;"'"</f>
        <v>''</v>
      </c>
      <c r="G226" s="75" t="str">
        <f>"'"&amp;IF(No.5＿契約者【データ】!X222="","",TEXT(No.5＿契約者【データ】!X222,"yyyy/mm/dd"))&amp;"'"</f>
        <v>''</v>
      </c>
      <c r="H226" s="75" t="str">
        <f>"'"&amp;IF(No.5＿契約者【データ】!Y222="","",TEXT(No.5＿契約者【データ】!Y222,"hh:mm"))&amp;"'"</f>
        <v>''</v>
      </c>
      <c r="I226" s="82" t="s">
        <v>494</v>
      </c>
      <c r="J226" s="82" t="s">
        <v>494</v>
      </c>
      <c r="K226" s="82" t="s">
        <v>494</v>
      </c>
      <c r="L226" s="82" t="s">
        <v>494</v>
      </c>
      <c r="M226" s="82" t="s">
        <v>494</v>
      </c>
      <c r="N226" s="82" t="s">
        <v>494</v>
      </c>
      <c r="O226" s="82" t="s">
        <v>494</v>
      </c>
      <c r="P226" s="82" t="s">
        <v>494</v>
      </c>
      <c r="Q226" s="75" t="s">
        <v>497</v>
      </c>
      <c r="R226" s="75" t="s">
        <v>497</v>
      </c>
      <c r="S226" s="42" t="s">
        <v>448</v>
      </c>
      <c r="T226" s="75" t="s">
        <v>497</v>
      </c>
      <c r="U226" s="74" t="s">
        <v>497</v>
      </c>
      <c r="V226" s="49" t="str">
        <f t="shared" si="13"/>
        <v>'COMMON'</v>
      </c>
      <c r="W226" s="69" t="s">
        <v>449</v>
      </c>
      <c r="X226" s="49" t="str">
        <f t="shared" si="14"/>
        <v>'COMMON'</v>
      </c>
      <c r="Y226" s="49" t="str">
        <f t="shared" si="14"/>
        <v>'COMMON'</v>
      </c>
      <c r="Z226" s="69" t="s">
        <v>449</v>
      </c>
      <c r="AA226" s="49" t="str">
        <f t="shared" si="15"/>
        <v>'COMMON'</v>
      </c>
      <c r="AB226" s="67"/>
      <c r="AD226" s="70" t="str">
        <f t="shared" si="16"/>
        <v/>
      </c>
      <c r="AE226" s="67"/>
      <c r="AF226" s="67"/>
      <c r="AG226" s="67"/>
    </row>
    <row r="227" spans="1:33" ht="18" customHeight="1">
      <c r="A227" s="67"/>
      <c r="B227" s="69" t="s">
        <v>758</v>
      </c>
      <c r="C227" s="73" t="str">
        <f>"'"&amp;プロジェクトデータ!$C$4&amp;"'"</f>
        <v>'80001'</v>
      </c>
      <c r="D227" s="80" t="s">
        <v>499</v>
      </c>
      <c r="E227" s="42" t="str">
        <f>"'"&amp;No.5＿契約者【データ】!E223&amp;"'"</f>
        <v>''</v>
      </c>
      <c r="F227" s="81" t="str">
        <f>"'"&amp;IF(No.5＿契約者【データ】!X223="","","出席")&amp;"'"</f>
        <v>''</v>
      </c>
      <c r="G227" s="75" t="str">
        <f>"'"&amp;IF(No.5＿契約者【データ】!X223="","",TEXT(No.5＿契約者【データ】!X223,"yyyy/mm/dd"))&amp;"'"</f>
        <v>''</v>
      </c>
      <c r="H227" s="75" t="str">
        <f>"'"&amp;IF(No.5＿契約者【データ】!Y223="","",TEXT(No.5＿契約者【データ】!Y223,"hh:mm"))&amp;"'"</f>
        <v>''</v>
      </c>
      <c r="I227" s="82" t="s">
        <v>494</v>
      </c>
      <c r="J227" s="82" t="s">
        <v>494</v>
      </c>
      <c r="K227" s="82" t="s">
        <v>494</v>
      </c>
      <c r="L227" s="82" t="s">
        <v>494</v>
      </c>
      <c r="M227" s="82" t="s">
        <v>494</v>
      </c>
      <c r="N227" s="82" t="s">
        <v>494</v>
      </c>
      <c r="O227" s="82" t="s">
        <v>494</v>
      </c>
      <c r="P227" s="82" t="s">
        <v>494</v>
      </c>
      <c r="Q227" s="75" t="s">
        <v>497</v>
      </c>
      <c r="R227" s="75" t="s">
        <v>497</v>
      </c>
      <c r="S227" s="42" t="s">
        <v>448</v>
      </c>
      <c r="T227" s="75" t="s">
        <v>497</v>
      </c>
      <c r="U227" s="74" t="s">
        <v>497</v>
      </c>
      <c r="V227" s="49" t="str">
        <f t="shared" si="13"/>
        <v>'COMMON'</v>
      </c>
      <c r="W227" s="69" t="s">
        <v>449</v>
      </c>
      <c r="X227" s="49" t="str">
        <f t="shared" si="14"/>
        <v>'COMMON'</v>
      </c>
      <c r="Y227" s="49" t="str">
        <f t="shared" si="14"/>
        <v>'COMMON'</v>
      </c>
      <c r="Z227" s="69" t="s">
        <v>449</v>
      </c>
      <c r="AA227" s="49" t="str">
        <f t="shared" si="15"/>
        <v>'COMMON'</v>
      </c>
      <c r="AB227" s="67"/>
      <c r="AD227" s="70" t="str">
        <f t="shared" si="16"/>
        <v/>
      </c>
      <c r="AE227" s="67"/>
      <c r="AF227" s="67"/>
      <c r="AG227" s="67"/>
    </row>
    <row r="228" spans="1:33" ht="18" customHeight="1">
      <c r="A228" s="67"/>
      <c r="B228" s="69" t="s">
        <v>759</v>
      </c>
      <c r="C228" s="73" t="str">
        <f>"'"&amp;プロジェクトデータ!$C$4&amp;"'"</f>
        <v>'80001'</v>
      </c>
      <c r="D228" s="80" t="s">
        <v>499</v>
      </c>
      <c r="E228" s="42" t="str">
        <f>"'"&amp;No.5＿契約者【データ】!E224&amp;"'"</f>
        <v>''</v>
      </c>
      <c r="F228" s="81" t="str">
        <f>"'"&amp;IF(No.5＿契約者【データ】!X224="","","出席")&amp;"'"</f>
        <v>''</v>
      </c>
      <c r="G228" s="75" t="str">
        <f>"'"&amp;IF(No.5＿契約者【データ】!X224="","",TEXT(No.5＿契約者【データ】!X224,"yyyy/mm/dd"))&amp;"'"</f>
        <v>''</v>
      </c>
      <c r="H228" s="75" t="str">
        <f>"'"&amp;IF(No.5＿契約者【データ】!Y224="","",TEXT(No.5＿契約者【データ】!Y224,"hh:mm"))&amp;"'"</f>
        <v>''</v>
      </c>
      <c r="I228" s="82" t="s">
        <v>494</v>
      </c>
      <c r="J228" s="82" t="s">
        <v>494</v>
      </c>
      <c r="K228" s="82" t="s">
        <v>494</v>
      </c>
      <c r="L228" s="82" t="s">
        <v>494</v>
      </c>
      <c r="M228" s="82" t="s">
        <v>494</v>
      </c>
      <c r="N228" s="82" t="s">
        <v>494</v>
      </c>
      <c r="O228" s="82" t="s">
        <v>494</v>
      </c>
      <c r="P228" s="82" t="s">
        <v>494</v>
      </c>
      <c r="Q228" s="75" t="s">
        <v>497</v>
      </c>
      <c r="R228" s="75" t="s">
        <v>497</v>
      </c>
      <c r="S228" s="42" t="s">
        <v>448</v>
      </c>
      <c r="T228" s="75" t="s">
        <v>497</v>
      </c>
      <c r="U228" s="74" t="s">
        <v>497</v>
      </c>
      <c r="V228" s="49" t="str">
        <f t="shared" si="13"/>
        <v>'COMMON'</v>
      </c>
      <c r="W228" s="69" t="s">
        <v>449</v>
      </c>
      <c r="X228" s="49" t="str">
        <f t="shared" si="14"/>
        <v>'COMMON'</v>
      </c>
      <c r="Y228" s="49" t="str">
        <f t="shared" si="14"/>
        <v>'COMMON'</v>
      </c>
      <c r="Z228" s="69" t="s">
        <v>449</v>
      </c>
      <c r="AA228" s="49" t="str">
        <f t="shared" si="15"/>
        <v>'COMMON'</v>
      </c>
      <c r="AB228" s="67"/>
      <c r="AD228" s="70" t="str">
        <f t="shared" si="16"/>
        <v/>
      </c>
      <c r="AE228" s="67"/>
      <c r="AF228" s="67"/>
      <c r="AG228" s="67"/>
    </row>
    <row r="229" spans="1:33" ht="18" customHeight="1">
      <c r="A229" s="67"/>
      <c r="B229" s="69" t="s">
        <v>760</v>
      </c>
      <c r="C229" s="73" t="str">
        <f>"'"&amp;プロジェクトデータ!$C$4&amp;"'"</f>
        <v>'80001'</v>
      </c>
      <c r="D229" s="80" t="s">
        <v>499</v>
      </c>
      <c r="E229" s="42" t="str">
        <f>"'"&amp;No.5＿契約者【データ】!E225&amp;"'"</f>
        <v>''</v>
      </c>
      <c r="F229" s="81" t="str">
        <f>"'"&amp;IF(No.5＿契約者【データ】!X225="","","出席")&amp;"'"</f>
        <v>''</v>
      </c>
      <c r="G229" s="75" t="str">
        <f>"'"&amp;IF(No.5＿契約者【データ】!X225="","",TEXT(No.5＿契約者【データ】!X225,"yyyy/mm/dd"))&amp;"'"</f>
        <v>''</v>
      </c>
      <c r="H229" s="75" t="str">
        <f>"'"&amp;IF(No.5＿契約者【データ】!Y225="","",TEXT(No.5＿契約者【データ】!Y225,"hh:mm"))&amp;"'"</f>
        <v>''</v>
      </c>
      <c r="I229" s="82" t="s">
        <v>494</v>
      </c>
      <c r="J229" s="82" t="s">
        <v>494</v>
      </c>
      <c r="K229" s="82" t="s">
        <v>494</v>
      </c>
      <c r="L229" s="82" t="s">
        <v>494</v>
      </c>
      <c r="M229" s="82" t="s">
        <v>494</v>
      </c>
      <c r="N229" s="82" t="s">
        <v>494</v>
      </c>
      <c r="O229" s="82" t="s">
        <v>494</v>
      </c>
      <c r="P229" s="82" t="s">
        <v>494</v>
      </c>
      <c r="Q229" s="75" t="s">
        <v>497</v>
      </c>
      <c r="R229" s="75" t="s">
        <v>497</v>
      </c>
      <c r="S229" s="42" t="s">
        <v>448</v>
      </c>
      <c r="T229" s="75" t="s">
        <v>497</v>
      </c>
      <c r="U229" s="74" t="s">
        <v>497</v>
      </c>
      <c r="V229" s="49" t="str">
        <f t="shared" si="13"/>
        <v>'COMMON'</v>
      </c>
      <c r="W229" s="69" t="s">
        <v>449</v>
      </c>
      <c r="X229" s="49" t="str">
        <f t="shared" si="14"/>
        <v>'COMMON'</v>
      </c>
      <c r="Y229" s="49" t="str">
        <f t="shared" si="14"/>
        <v>'COMMON'</v>
      </c>
      <c r="Z229" s="69" t="s">
        <v>449</v>
      </c>
      <c r="AA229" s="49" t="str">
        <f t="shared" si="15"/>
        <v>'COMMON'</v>
      </c>
      <c r="AB229" s="67"/>
      <c r="AD229" s="70" t="str">
        <f t="shared" si="16"/>
        <v/>
      </c>
      <c r="AE229" s="67"/>
      <c r="AF229" s="67"/>
      <c r="AG229" s="67"/>
    </row>
    <row r="230" spans="1:33" ht="18" customHeight="1">
      <c r="A230" s="67"/>
      <c r="B230" s="69" t="s">
        <v>761</v>
      </c>
      <c r="C230" s="73" t="str">
        <f>"'"&amp;プロジェクトデータ!$C$4&amp;"'"</f>
        <v>'80001'</v>
      </c>
      <c r="D230" s="80" t="s">
        <v>499</v>
      </c>
      <c r="E230" s="42" t="str">
        <f>"'"&amp;No.5＿契約者【データ】!E226&amp;"'"</f>
        <v>''</v>
      </c>
      <c r="F230" s="81" t="str">
        <f>"'"&amp;IF(No.5＿契約者【データ】!X226="","","出席")&amp;"'"</f>
        <v>''</v>
      </c>
      <c r="G230" s="75" t="str">
        <f>"'"&amp;IF(No.5＿契約者【データ】!X226="","",TEXT(No.5＿契約者【データ】!X226,"yyyy/mm/dd"))&amp;"'"</f>
        <v>''</v>
      </c>
      <c r="H230" s="75" t="str">
        <f>"'"&amp;IF(No.5＿契約者【データ】!Y226="","",TEXT(No.5＿契約者【データ】!Y226,"hh:mm"))&amp;"'"</f>
        <v>''</v>
      </c>
      <c r="I230" s="82" t="s">
        <v>494</v>
      </c>
      <c r="J230" s="82" t="s">
        <v>494</v>
      </c>
      <c r="K230" s="82" t="s">
        <v>494</v>
      </c>
      <c r="L230" s="82" t="s">
        <v>494</v>
      </c>
      <c r="M230" s="82" t="s">
        <v>494</v>
      </c>
      <c r="N230" s="82" t="s">
        <v>494</v>
      </c>
      <c r="O230" s="82" t="s">
        <v>494</v>
      </c>
      <c r="P230" s="82" t="s">
        <v>494</v>
      </c>
      <c r="Q230" s="75" t="s">
        <v>497</v>
      </c>
      <c r="R230" s="75" t="s">
        <v>497</v>
      </c>
      <c r="S230" s="42" t="s">
        <v>448</v>
      </c>
      <c r="T230" s="75" t="s">
        <v>497</v>
      </c>
      <c r="U230" s="74" t="s">
        <v>497</v>
      </c>
      <c r="V230" s="49" t="str">
        <f t="shared" si="13"/>
        <v>'COMMON'</v>
      </c>
      <c r="W230" s="69" t="s">
        <v>449</v>
      </c>
      <c r="X230" s="49" t="str">
        <f t="shared" si="14"/>
        <v>'COMMON'</v>
      </c>
      <c r="Y230" s="49" t="str">
        <f t="shared" si="14"/>
        <v>'COMMON'</v>
      </c>
      <c r="Z230" s="69" t="s">
        <v>449</v>
      </c>
      <c r="AA230" s="49" t="str">
        <f t="shared" si="15"/>
        <v>'COMMON'</v>
      </c>
      <c r="AB230" s="67"/>
      <c r="AD230" s="70" t="str">
        <f t="shared" si="16"/>
        <v/>
      </c>
      <c r="AE230" s="67"/>
      <c r="AF230" s="67"/>
      <c r="AG230" s="67"/>
    </row>
    <row r="231" spans="1:33" ht="18" customHeight="1">
      <c r="A231" s="67"/>
      <c r="B231" s="69" t="s">
        <v>762</v>
      </c>
      <c r="C231" s="73" t="str">
        <f>"'"&amp;プロジェクトデータ!$C$4&amp;"'"</f>
        <v>'80001'</v>
      </c>
      <c r="D231" s="80" t="s">
        <v>499</v>
      </c>
      <c r="E231" s="42" t="str">
        <f>"'"&amp;No.5＿契約者【データ】!E227&amp;"'"</f>
        <v>''</v>
      </c>
      <c r="F231" s="81" t="str">
        <f>"'"&amp;IF(No.5＿契約者【データ】!X227="","","出席")&amp;"'"</f>
        <v>''</v>
      </c>
      <c r="G231" s="75" t="str">
        <f>"'"&amp;IF(No.5＿契約者【データ】!X227="","",TEXT(No.5＿契約者【データ】!X227,"yyyy/mm/dd"))&amp;"'"</f>
        <v>''</v>
      </c>
      <c r="H231" s="75" t="str">
        <f>"'"&amp;IF(No.5＿契約者【データ】!Y227="","",TEXT(No.5＿契約者【データ】!Y227,"hh:mm"))&amp;"'"</f>
        <v>''</v>
      </c>
      <c r="I231" s="82" t="s">
        <v>494</v>
      </c>
      <c r="J231" s="82" t="s">
        <v>494</v>
      </c>
      <c r="K231" s="82" t="s">
        <v>494</v>
      </c>
      <c r="L231" s="82" t="s">
        <v>494</v>
      </c>
      <c r="M231" s="82" t="s">
        <v>494</v>
      </c>
      <c r="N231" s="82" t="s">
        <v>494</v>
      </c>
      <c r="O231" s="82" t="s">
        <v>494</v>
      </c>
      <c r="P231" s="82" t="s">
        <v>494</v>
      </c>
      <c r="Q231" s="75" t="s">
        <v>497</v>
      </c>
      <c r="R231" s="75" t="s">
        <v>497</v>
      </c>
      <c r="S231" s="42" t="s">
        <v>448</v>
      </c>
      <c r="T231" s="75" t="s">
        <v>497</v>
      </c>
      <c r="U231" s="74" t="s">
        <v>497</v>
      </c>
      <c r="V231" s="49" t="str">
        <f t="shared" si="13"/>
        <v>'COMMON'</v>
      </c>
      <c r="W231" s="69" t="s">
        <v>449</v>
      </c>
      <c r="X231" s="49" t="str">
        <f t="shared" si="14"/>
        <v>'COMMON'</v>
      </c>
      <c r="Y231" s="49" t="str">
        <f t="shared" si="14"/>
        <v>'COMMON'</v>
      </c>
      <c r="Z231" s="69" t="s">
        <v>449</v>
      </c>
      <c r="AA231" s="49" t="str">
        <f t="shared" si="15"/>
        <v>'COMMON'</v>
      </c>
      <c r="AB231" s="67"/>
      <c r="AD231" s="70" t="str">
        <f t="shared" si="16"/>
        <v/>
      </c>
      <c r="AE231" s="67"/>
      <c r="AF231" s="67"/>
      <c r="AG231" s="67"/>
    </row>
    <row r="232" spans="1:33" ht="18" customHeight="1">
      <c r="A232" s="67"/>
      <c r="B232" s="69" t="s">
        <v>763</v>
      </c>
      <c r="C232" s="73" t="str">
        <f>"'"&amp;プロジェクトデータ!$C$4&amp;"'"</f>
        <v>'80001'</v>
      </c>
      <c r="D232" s="80" t="s">
        <v>499</v>
      </c>
      <c r="E232" s="42" t="str">
        <f>"'"&amp;No.5＿契約者【データ】!E228&amp;"'"</f>
        <v>''</v>
      </c>
      <c r="F232" s="81" t="str">
        <f>"'"&amp;IF(No.5＿契約者【データ】!X228="","","出席")&amp;"'"</f>
        <v>''</v>
      </c>
      <c r="G232" s="75" t="str">
        <f>"'"&amp;IF(No.5＿契約者【データ】!X228="","",TEXT(No.5＿契約者【データ】!X228,"yyyy/mm/dd"))&amp;"'"</f>
        <v>''</v>
      </c>
      <c r="H232" s="75" t="str">
        <f>"'"&amp;IF(No.5＿契約者【データ】!Y228="","",TEXT(No.5＿契約者【データ】!Y228,"hh:mm"))&amp;"'"</f>
        <v>''</v>
      </c>
      <c r="I232" s="82" t="s">
        <v>494</v>
      </c>
      <c r="J232" s="82" t="s">
        <v>494</v>
      </c>
      <c r="K232" s="82" t="s">
        <v>494</v>
      </c>
      <c r="L232" s="82" t="s">
        <v>494</v>
      </c>
      <c r="M232" s="82" t="s">
        <v>494</v>
      </c>
      <c r="N232" s="82" t="s">
        <v>494</v>
      </c>
      <c r="O232" s="82" t="s">
        <v>494</v>
      </c>
      <c r="P232" s="82" t="s">
        <v>494</v>
      </c>
      <c r="Q232" s="75" t="s">
        <v>497</v>
      </c>
      <c r="R232" s="75" t="s">
        <v>497</v>
      </c>
      <c r="S232" s="42" t="s">
        <v>448</v>
      </c>
      <c r="T232" s="75" t="s">
        <v>497</v>
      </c>
      <c r="U232" s="74" t="s">
        <v>497</v>
      </c>
      <c r="V232" s="49" t="str">
        <f t="shared" si="13"/>
        <v>'COMMON'</v>
      </c>
      <c r="W232" s="69" t="s">
        <v>449</v>
      </c>
      <c r="X232" s="49" t="str">
        <f t="shared" si="14"/>
        <v>'COMMON'</v>
      </c>
      <c r="Y232" s="49" t="str">
        <f t="shared" si="14"/>
        <v>'COMMON'</v>
      </c>
      <c r="Z232" s="69" t="s">
        <v>449</v>
      </c>
      <c r="AA232" s="49" t="str">
        <f t="shared" si="15"/>
        <v>'COMMON'</v>
      </c>
      <c r="AB232" s="67"/>
      <c r="AD232" s="70" t="str">
        <f t="shared" si="16"/>
        <v/>
      </c>
      <c r="AE232" s="67"/>
      <c r="AF232" s="67"/>
      <c r="AG232" s="67"/>
    </row>
    <row r="233" spans="1:33" ht="18" customHeight="1">
      <c r="A233" s="67"/>
      <c r="B233" s="69" t="s">
        <v>764</v>
      </c>
      <c r="C233" s="73" t="str">
        <f>"'"&amp;プロジェクトデータ!$C$4&amp;"'"</f>
        <v>'80001'</v>
      </c>
      <c r="D233" s="80" t="s">
        <v>499</v>
      </c>
      <c r="E233" s="42" t="str">
        <f>"'"&amp;No.5＿契約者【データ】!E229&amp;"'"</f>
        <v>''</v>
      </c>
      <c r="F233" s="81" t="str">
        <f>"'"&amp;IF(No.5＿契約者【データ】!X229="","","出席")&amp;"'"</f>
        <v>''</v>
      </c>
      <c r="G233" s="75" t="str">
        <f>"'"&amp;IF(No.5＿契約者【データ】!X229="","",TEXT(No.5＿契約者【データ】!X229,"yyyy/mm/dd"))&amp;"'"</f>
        <v>''</v>
      </c>
      <c r="H233" s="75" t="str">
        <f>"'"&amp;IF(No.5＿契約者【データ】!Y229="","",TEXT(No.5＿契約者【データ】!Y229,"hh:mm"))&amp;"'"</f>
        <v>''</v>
      </c>
      <c r="I233" s="82" t="s">
        <v>494</v>
      </c>
      <c r="J233" s="82" t="s">
        <v>494</v>
      </c>
      <c r="K233" s="82" t="s">
        <v>494</v>
      </c>
      <c r="L233" s="82" t="s">
        <v>494</v>
      </c>
      <c r="M233" s="82" t="s">
        <v>494</v>
      </c>
      <c r="N233" s="82" t="s">
        <v>494</v>
      </c>
      <c r="O233" s="82" t="s">
        <v>494</v>
      </c>
      <c r="P233" s="82" t="s">
        <v>494</v>
      </c>
      <c r="Q233" s="75" t="s">
        <v>497</v>
      </c>
      <c r="R233" s="75" t="s">
        <v>497</v>
      </c>
      <c r="S233" s="42" t="s">
        <v>448</v>
      </c>
      <c r="T233" s="75" t="s">
        <v>497</v>
      </c>
      <c r="U233" s="74" t="s">
        <v>497</v>
      </c>
      <c r="V233" s="49" t="str">
        <f t="shared" si="13"/>
        <v>'COMMON'</v>
      </c>
      <c r="W233" s="69" t="s">
        <v>449</v>
      </c>
      <c r="X233" s="49" t="str">
        <f t="shared" si="14"/>
        <v>'COMMON'</v>
      </c>
      <c r="Y233" s="49" t="str">
        <f t="shared" si="14"/>
        <v>'COMMON'</v>
      </c>
      <c r="Z233" s="69" t="s">
        <v>449</v>
      </c>
      <c r="AA233" s="49" t="str">
        <f t="shared" si="15"/>
        <v>'COMMON'</v>
      </c>
      <c r="AB233" s="67"/>
      <c r="AD233" s="70" t="str">
        <f t="shared" si="16"/>
        <v/>
      </c>
      <c r="AE233" s="67"/>
      <c r="AF233" s="67"/>
      <c r="AG233" s="67"/>
    </row>
    <row r="234" spans="1:33" ht="18" customHeight="1">
      <c r="A234" s="67"/>
      <c r="B234" s="69" t="s">
        <v>765</v>
      </c>
      <c r="C234" s="73" t="str">
        <f>"'"&amp;プロジェクトデータ!$C$4&amp;"'"</f>
        <v>'80001'</v>
      </c>
      <c r="D234" s="80" t="s">
        <v>499</v>
      </c>
      <c r="E234" s="42" t="str">
        <f>"'"&amp;No.5＿契約者【データ】!E230&amp;"'"</f>
        <v>''</v>
      </c>
      <c r="F234" s="81" t="str">
        <f>"'"&amp;IF(No.5＿契約者【データ】!X230="","","出席")&amp;"'"</f>
        <v>''</v>
      </c>
      <c r="G234" s="75" t="str">
        <f>"'"&amp;IF(No.5＿契約者【データ】!X230="","",TEXT(No.5＿契約者【データ】!X230,"yyyy/mm/dd"))&amp;"'"</f>
        <v>''</v>
      </c>
      <c r="H234" s="75" t="str">
        <f>"'"&amp;IF(No.5＿契約者【データ】!Y230="","",TEXT(No.5＿契約者【データ】!Y230,"hh:mm"))&amp;"'"</f>
        <v>''</v>
      </c>
      <c r="I234" s="82" t="s">
        <v>494</v>
      </c>
      <c r="J234" s="82" t="s">
        <v>494</v>
      </c>
      <c r="K234" s="82" t="s">
        <v>494</v>
      </c>
      <c r="L234" s="82" t="s">
        <v>494</v>
      </c>
      <c r="M234" s="82" t="s">
        <v>494</v>
      </c>
      <c r="N234" s="82" t="s">
        <v>494</v>
      </c>
      <c r="O234" s="82" t="s">
        <v>494</v>
      </c>
      <c r="P234" s="82" t="s">
        <v>494</v>
      </c>
      <c r="Q234" s="75" t="s">
        <v>497</v>
      </c>
      <c r="R234" s="75" t="s">
        <v>497</v>
      </c>
      <c r="S234" s="42" t="s">
        <v>448</v>
      </c>
      <c r="T234" s="75" t="s">
        <v>497</v>
      </c>
      <c r="U234" s="74" t="s">
        <v>497</v>
      </c>
      <c r="V234" s="49" t="str">
        <f t="shared" si="13"/>
        <v>'COMMON'</v>
      </c>
      <c r="W234" s="69" t="s">
        <v>449</v>
      </c>
      <c r="X234" s="49" t="str">
        <f t="shared" si="14"/>
        <v>'COMMON'</v>
      </c>
      <c r="Y234" s="49" t="str">
        <f t="shared" si="14"/>
        <v>'COMMON'</v>
      </c>
      <c r="Z234" s="69" t="s">
        <v>449</v>
      </c>
      <c r="AA234" s="49" t="str">
        <f t="shared" si="15"/>
        <v>'COMMON'</v>
      </c>
      <c r="AB234" s="67"/>
      <c r="AD234" s="70" t="str">
        <f t="shared" si="16"/>
        <v/>
      </c>
      <c r="AE234" s="67"/>
      <c r="AF234" s="67"/>
      <c r="AG234" s="67"/>
    </row>
    <row r="235" spans="1:33" ht="18" customHeight="1">
      <c r="A235" s="67"/>
      <c r="B235" s="69" t="s">
        <v>766</v>
      </c>
      <c r="C235" s="73" t="str">
        <f>"'"&amp;プロジェクトデータ!$C$4&amp;"'"</f>
        <v>'80001'</v>
      </c>
      <c r="D235" s="80" t="s">
        <v>499</v>
      </c>
      <c r="E235" s="42" t="str">
        <f>"'"&amp;No.5＿契約者【データ】!E231&amp;"'"</f>
        <v>''</v>
      </c>
      <c r="F235" s="81" t="str">
        <f>"'"&amp;IF(No.5＿契約者【データ】!X231="","","出席")&amp;"'"</f>
        <v>''</v>
      </c>
      <c r="G235" s="75" t="str">
        <f>"'"&amp;IF(No.5＿契約者【データ】!X231="","",TEXT(No.5＿契約者【データ】!X231,"yyyy/mm/dd"))&amp;"'"</f>
        <v>''</v>
      </c>
      <c r="H235" s="75" t="str">
        <f>"'"&amp;IF(No.5＿契約者【データ】!Y231="","",TEXT(No.5＿契約者【データ】!Y231,"hh:mm"))&amp;"'"</f>
        <v>''</v>
      </c>
      <c r="I235" s="82" t="s">
        <v>494</v>
      </c>
      <c r="J235" s="82" t="s">
        <v>494</v>
      </c>
      <c r="K235" s="82" t="s">
        <v>494</v>
      </c>
      <c r="L235" s="82" t="s">
        <v>494</v>
      </c>
      <c r="M235" s="82" t="s">
        <v>494</v>
      </c>
      <c r="N235" s="82" t="s">
        <v>494</v>
      </c>
      <c r="O235" s="82" t="s">
        <v>494</v>
      </c>
      <c r="P235" s="82" t="s">
        <v>494</v>
      </c>
      <c r="Q235" s="75" t="s">
        <v>497</v>
      </c>
      <c r="R235" s="75" t="s">
        <v>497</v>
      </c>
      <c r="S235" s="42" t="s">
        <v>448</v>
      </c>
      <c r="T235" s="75" t="s">
        <v>497</v>
      </c>
      <c r="U235" s="74" t="s">
        <v>497</v>
      </c>
      <c r="V235" s="49" t="str">
        <f t="shared" si="13"/>
        <v>'COMMON'</v>
      </c>
      <c r="W235" s="69" t="s">
        <v>449</v>
      </c>
      <c r="X235" s="49" t="str">
        <f t="shared" si="14"/>
        <v>'COMMON'</v>
      </c>
      <c r="Y235" s="49" t="str">
        <f t="shared" si="14"/>
        <v>'COMMON'</v>
      </c>
      <c r="Z235" s="69" t="s">
        <v>449</v>
      </c>
      <c r="AA235" s="49" t="str">
        <f t="shared" si="15"/>
        <v>'COMMON'</v>
      </c>
      <c r="AB235" s="67"/>
      <c r="AD235" s="70" t="str">
        <f t="shared" si="16"/>
        <v/>
      </c>
      <c r="AE235" s="67"/>
      <c r="AF235" s="67"/>
      <c r="AG235" s="67"/>
    </row>
    <row r="236" spans="1:33" ht="18" customHeight="1">
      <c r="A236" s="67"/>
      <c r="B236" s="69" t="s">
        <v>767</v>
      </c>
      <c r="C236" s="73" t="str">
        <f>"'"&amp;プロジェクトデータ!$C$4&amp;"'"</f>
        <v>'80001'</v>
      </c>
      <c r="D236" s="80" t="s">
        <v>499</v>
      </c>
      <c r="E236" s="42" t="str">
        <f>"'"&amp;No.5＿契約者【データ】!E232&amp;"'"</f>
        <v>''</v>
      </c>
      <c r="F236" s="81" t="str">
        <f>"'"&amp;IF(No.5＿契約者【データ】!X232="","","出席")&amp;"'"</f>
        <v>''</v>
      </c>
      <c r="G236" s="75" t="str">
        <f>"'"&amp;IF(No.5＿契約者【データ】!X232="","",TEXT(No.5＿契約者【データ】!X232,"yyyy/mm/dd"))&amp;"'"</f>
        <v>''</v>
      </c>
      <c r="H236" s="75" t="str">
        <f>"'"&amp;IF(No.5＿契約者【データ】!Y232="","",TEXT(No.5＿契約者【データ】!Y232,"hh:mm"))&amp;"'"</f>
        <v>''</v>
      </c>
      <c r="I236" s="82" t="s">
        <v>494</v>
      </c>
      <c r="J236" s="82" t="s">
        <v>494</v>
      </c>
      <c r="K236" s="82" t="s">
        <v>494</v>
      </c>
      <c r="L236" s="82" t="s">
        <v>494</v>
      </c>
      <c r="M236" s="82" t="s">
        <v>494</v>
      </c>
      <c r="N236" s="82" t="s">
        <v>494</v>
      </c>
      <c r="O236" s="82" t="s">
        <v>494</v>
      </c>
      <c r="P236" s="82" t="s">
        <v>494</v>
      </c>
      <c r="Q236" s="75" t="s">
        <v>497</v>
      </c>
      <c r="R236" s="75" t="s">
        <v>497</v>
      </c>
      <c r="S236" s="42" t="s">
        <v>448</v>
      </c>
      <c r="T236" s="75" t="s">
        <v>497</v>
      </c>
      <c r="U236" s="74" t="s">
        <v>497</v>
      </c>
      <c r="V236" s="49" t="str">
        <f t="shared" si="13"/>
        <v>'COMMON'</v>
      </c>
      <c r="W236" s="69" t="s">
        <v>449</v>
      </c>
      <c r="X236" s="49" t="str">
        <f t="shared" si="14"/>
        <v>'COMMON'</v>
      </c>
      <c r="Y236" s="49" t="str">
        <f t="shared" si="14"/>
        <v>'COMMON'</v>
      </c>
      <c r="Z236" s="69" t="s">
        <v>449</v>
      </c>
      <c r="AA236" s="49" t="str">
        <f t="shared" si="15"/>
        <v>'COMMON'</v>
      </c>
      <c r="AB236" s="67"/>
      <c r="AD236" s="70" t="str">
        <f t="shared" si="16"/>
        <v/>
      </c>
      <c r="AE236" s="67"/>
      <c r="AF236" s="67"/>
      <c r="AG236" s="67"/>
    </row>
    <row r="237" spans="1:33" ht="18" customHeight="1">
      <c r="A237" s="67"/>
      <c r="B237" s="69" t="s">
        <v>768</v>
      </c>
      <c r="C237" s="73" t="str">
        <f>"'"&amp;プロジェクトデータ!$C$4&amp;"'"</f>
        <v>'80001'</v>
      </c>
      <c r="D237" s="80" t="s">
        <v>499</v>
      </c>
      <c r="E237" s="42" t="str">
        <f>"'"&amp;No.5＿契約者【データ】!E233&amp;"'"</f>
        <v>''</v>
      </c>
      <c r="F237" s="81" t="str">
        <f>"'"&amp;IF(No.5＿契約者【データ】!X233="","","出席")&amp;"'"</f>
        <v>''</v>
      </c>
      <c r="G237" s="75" t="str">
        <f>"'"&amp;IF(No.5＿契約者【データ】!X233="","",TEXT(No.5＿契約者【データ】!X233,"yyyy/mm/dd"))&amp;"'"</f>
        <v>''</v>
      </c>
      <c r="H237" s="75" t="str">
        <f>"'"&amp;IF(No.5＿契約者【データ】!Y233="","",TEXT(No.5＿契約者【データ】!Y233,"hh:mm"))&amp;"'"</f>
        <v>''</v>
      </c>
      <c r="I237" s="82" t="s">
        <v>494</v>
      </c>
      <c r="J237" s="82" t="s">
        <v>494</v>
      </c>
      <c r="K237" s="82" t="s">
        <v>494</v>
      </c>
      <c r="L237" s="82" t="s">
        <v>494</v>
      </c>
      <c r="M237" s="82" t="s">
        <v>494</v>
      </c>
      <c r="N237" s="82" t="s">
        <v>494</v>
      </c>
      <c r="O237" s="82" t="s">
        <v>494</v>
      </c>
      <c r="P237" s="82" t="s">
        <v>494</v>
      </c>
      <c r="Q237" s="75" t="s">
        <v>497</v>
      </c>
      <c r="R237" s="75" t="s">
        <v>497</v>
      </c>
      <c r="S237" s="42" t="s">
        <v>448</v>
      </c>
      <c r="T237" s="75" t="s">
        <v>497</v>
      </c>
      <c r="U237" s="74" t="s">
        <v>497</v>
      </c>
      <c r="V237" s="49" t="str">
        <f t="shared" si="13"/>
        <v>'COMMON'</v>
      </c>
      <c r="W237" s="69" t="s">
        <v>449</v>
      </c>
      <c r="X237" s="49" t="str">
        <f t="shared" si="14"/>
        <v>'COMMON'</v>
      </c>
      <c r="Y237" s="49" t="str">
        <f t="shared" si="14"/>
        <v>'COMMON'</v>
      </c>
      <c r="Z237" s="69" t="s">
        <v>449</v>
      </c>
      <c r="AA237" s="49" t="str">
        <f t="shared" si="15"/>
        <v>'COMMON'</v>
      </c>
      <c r="AB237" s="67"/>
      <c r="AD237" s="70" t="str">
        <f t="shared" si="16"/>
        <v/>
      </c>
      <c r="AE237" s="67"/>
      <c r="AF237" s="67"/>
      <c r="AG237" s="67"/>
    </row>
    <row r="238" spans="1:33" ht="18" customHeight="1">
      <c r="A238" s="67"/>
      <c r="B238" s="69" t="s">
        <v>769</v>
      </c>
      <c r="C238" s="73" t="str">
        <f>"'"&amp;プロジェクトデータ!$C$4&amp;"'"</f>
        <v>'80001'</v>
      </c>
      <c r="D238" s="80" t="s">
        <v>499</v>
      </c>
      <c r="E238" s="42" t="str">
        <f>"'"&amp;No.5＿契約者【データ】!E234&amp;"'"</f>
        <v>''</v>
      </c>
      <c r="F238" s="81" t="str">
        <f>"'"&amp;IF(No.5＿契約者【データ】!X234="","","出席")&amp;"'"</f>
        <v>''</v>
      </c>
      <c r="G238" s="75" t="str">
        <f>"'"&amp;IF(No.5＿契約者【データ】!X234="","",TEXT(No.5＿契約者【データ】!X234,"yyyy/mm/dd"))&amp;"'"</f>
        <v>''</v>
      </c>
      <c r="H238" s="75" t="str">
        <f>"'"&amp;IF(No.5＿契約者【データ】!Y234="","",TEXT(No.5＿契約者【データ】!Y234,"hh:mm"))&amp;"'"</f>
        <v>''</v>
      </c>
      <c r="I238" s="82" t="s">
        <v>494</v>
      </c>
      <c r="J238" s="82" t="s">
        <v>494</v>
      </c>
      <c r="K238" s="82" t="s">
        <v>494</v>
      </c>
      <c r="L238" s="82" t="s">
        <v>494</v>
      </c>
      <c r="M238" s="82" t="s">
        <v>494</v>
      </c>
      <c r="N238" s="82" t="s">
        <v>494</v>
      </c>
      <c r="O238" s="82" t="s">
        <v>494</v>
      </c>
      <c r="P238" s="82" t="s">
        <v>494</v>
      </c>
      <c r="Q238" s="75" t="s">
        <v>497</v>
      </c>
      <c r="R238" s="75" t="s">
        <v>497</v>
      </c>
      <c r="S238" s="42" t="s">
        <v>448</v>
      </c>
      <c r="T238" s="75" t="s">
        <v>497</v>
      </c>
      <c r="U238" s="74" t="s">
        <v>497</v>
      </c>
      <c r="V238" s="49" t="str">
        <f t="shared" si="13"/>
        <v>'COMMON'</v>
      </c>
      <c r="W238" s="69" t="s">
        <v>449</v>
      </c>
      <c r="X238" s="49" t="str">
        <f t="shared" si="14"/>
        <v>'COMMON'</v>
      </c>
      <c r="Y238" s="49" t="str">
        <f t="shared" si="14"/>
        <v>'COMMON'</v>
      </c>
      <c r="Z238" s="69" t="s">
        <v>449</v>
      </c>
      <c r="AA238" s="49" t="str">
        <f t="shared" si="15"/>
        <v>'COMMON'</v>
      </c>
      <c r="AB238" s="67"/>
      <c r="AD238" s="70" t="str">
        <f t="shared" si="16"/>
        <v/>
      </c>
      <c r="AE238" s="67"/>
      <c r="AF238" s="67"/>
      <c r="AG238" s="67"/>
    </row>
    <row r="239" spans="1:33" ht="18" customHeight="1">
      <c r="A239" s="67"/>
      <c r="B239" s="69" t="s">
        <v>770</v>
      </c>
      <c r="C239" s="73" t="str">
        <f>"'"&amp;プロジェクトデータ!$C$4&amp;"'"</f>
        <v>'80001'</v>
      </c>
      <c r="D239" s="80" t="s">
        <v>499</v>
      </c>
      <c r="E239" s="42" t="str">
        <f>"'"&amp;No.5＿契約者【データ】!E235&amp;"'"</f>
        <v>''</v>
      </c>
      <c r="F239" s="81" t="str">
        <f>"'"&amp;IF(No.5＿契約者【データ】!X235="","","出席")&amp;"'"</f>
        <v>''</v>
      </c>
      <c r="G239" s="75" t="str">
        <f>"'"&amp;IF(No.5＿契約者【データ】!X235="","",TEXT(No.5＿契約者【データ】!X235,"yyyy/mm/dd"))&amp;"'"</f>
        <v>''</v>
      </c>
      <c r="H239" s="75" t="str">
        <f>"'"&amp;IF(No.5＿契約者【データ】!Y235="","",TEXT(No.5＿契約者【データ】!Y235,"hh:mm"))&amp;"'"</f>
        <v>''</v>
      </c>
      <c r="I239" s="82" t="s">
        <v>494</v>
      </c>
      <c r="J239" s="82" t="s">
        <v>494</v>
      </c>
      <c r="K239" s="82" t="s">
        <v>494</v>
      </c>
      <c r="L239" s="82" t="s">
        <v>494</v>
      </c>
      <c r="M239" s="82" t="s">
        <v>494</v>
      </c>
      <c r="N239" s="82" t="s">
        <v>494</v>
      </c>
      <c r="O239" s="82" t="s">
        <v>494</v>
      </c>
      <c r="P239" s="82" t="s">
        <v>494</v>
      </c>
      <c r="Q239" s="75" t="s">
        <v>497</v>
      </c>
      <c r="R239" s="75" t="s">
        <v>497</v>
      </c>
      <c r="S239" s="42" t="s">
        <v>448</v>
      </c>
      <c r="T239" s="75" t="s">
        <v>497</v>
      </c>
      <c r="U239" s="74" t="s">
        <v>497</v>
      </c>
      <c r="V239" s="49" t="str">
        <f t="shared" si="13"/>
        <v>'COMMON'</v>
      </c>
      <c r="W239" s="69" t="s">
        <v>449</v>
      </c>
      <c r="X239" s="49" t="str">
        <f t="shared" si="14"/>
        <v>'COMMON'</v>
      </c>
      <c r="Y239" s="49" t="str">
        <f t="shared" si="14"/>
        <v>'COMMON'</v>
      </c>
      <c r="Z239" s="69" t="s">
        <v>449</v>
      </c>
      <c r="AA239" s="49" t="str">
        <f t="shared" si="15"/>
        <v>'COMMON'</v>
      </c>
      <c r="AB239" s="67"/>
      <c r="AD239" s="70" t="str">
        <f t="shared" si="16"/>
        <v/>
      </c>
      <c r="AE239" s="67"/>
      <c r="AF239" s="67"/>
      <c r="AG239" s="67"/>
    </row>
    <row r="240" spans="1:33" ht="18" customHeight="1">
      <c r="A240" s="67"/>
      <c r="B240" s="69" t="s">
        <v>771</v>
      </c>
      <c r="C240" s="73" t="str">
        <f>"'"&amp;プロジェクトデータ!$C$4&amp;"'"</f>
        <v>'80001'</v>
      </c>
      <c r="D240" s="80" t="s">
        <v>499</v>
      </c>
      <c r="E240" s="42" t="str">
        <f>"'"&amp;No.5＿契約者【データ】!E236&amp;"'"</f>
        <v>''</v>
      </c>
      <c r="F240" s="81" t="str">
        <f>"'"&amp;IF(No.5＿契約者【データ】!X236="","","出席")&amp;"'"</f>
        <v>''</v>
      </c>
      <c r="G240" s="75" t="str">
        <f>"'"&amp;IF(No.5＿契約者【データ】!X236="","",TEXT(No.5＿契約者【データ】!X236,"yyyy/mm/dd"))&amp;"'"</f>
        <v>''</v>
      </c>
      <c r="H240" s="75" t="str">
        <f>"'"&amp;IF(No.5＿契約者【データ】!Y236="","",TEXT(No.5＿契約者【データ】!Y236,"hh:mm"))&amp;"'"</f>
        <v>''</v>
      </c>
      <c r="I240" s="82" t="s">
        <v>494</v>
      </c>
      <c r="J240" s="82" t="s">
        <v>494</v>
      </c>
      <c r="K240" s="82" t="s">
        <v>494</v>
      </c>
      <c r="L240" s="82" t="s">
        <v>494</v>
      </c>
      <c r="M240" s="82" t="s">
        <v>494</v>
      </c>
      <c r="N240" s="82" t="s">
        <v>494</v>
      </c>
      <c r="O240" s="82" t="s">
        <v>494</v>
      </c>
      <c r="P240" s="82" t="s">
        <v>494</v>
      </c>
      <c r="Q240" s="75" t="s">
        <v>497</v>
      </c>
      <c r="R240" s="75" t="s">
        <v>497</v>
      </c>
      <c r="S240" s="42" t="s">
        <v>448</v>
      </c>
      <c r="T240" s="75" t="s">
        <v>497</v>
      </c>
      <c r="U240" s="74" t="s">
        <v>497</v>
      </c>
      <c r="V240" s="49" t="str">
        <f t="shared" si="13"/>
        <v>'COMMON'</v>
      </c>
      <c r="W240" s="69" t="s">
        <v>449</v>
      </c>
      <c r="X240" s="49" t="str">
        <f t="shared" si="14"/>
        <v>'COMMON'</v>
      </c>
      <c r="Y240" s="49" t="str">
        <f t="shared" si="14"/>
        <v>'COMMON'</v>
      </c>
      <c r="Z240" s="69" t="s">
        <v>449</v>
      </c>
      <c r="AA240" s="49" t="str">
        <f t="shared" si="15"/>
        <v>'COMMON'</v>
      </c>
      <c r="AB240" s="67"/>
      <c r="AD240" s="70" t="str">
        <f t="shared" si="16"/>
        <v/>
      </c>
      <c r="AE240" s="67"/>
      <c r="AF240" s="67"/>
      <c r="AG240" s="67"/>
    </row>
    <row r="241" spans="1:33" ht="18" customHeight="1">
      <c r="A241" s="67"/>
      <c r="B241" s="69" t="s">
        <v>772</v>
      </c>
      <c r="C241" s="73" t="str">
        <f>"'"&amp;プロジェクトデータ!$C$4&amp;"'"</f>
        <v>'80001'</v>
      </c>
      <c r="D241" s="80" t="s">
        <v>499</v>
      </c>
      <c r="E241" s="42" t="str">
        <f>"'"&amp;No.5＿契約者【データ】!E237&amp;"'"</f>
        <v>''</v>
      </c>
      <c r="F241" s="81" t="str">
        <f>"'"&amp;IF(No.5＿契約者【データ】!X237="","","出席")&amp;"'"</f>
        <v>''</v>
      </c>
      <c r="G241" s="75" t="str">
        <f>"'"&amp;IF(No.5＿契約者【データ】!X237="","",TEXT(No.5＿契約者【データ】!X237,"yyyy/mm/dd"))&amp;"'"</f>
        <v>''</v>
      </c>
      <c r="H241" s="75" t="str">
        <f>"'"&amp;IF(No.5＿契約者【データ】!Y237="","",TEXT(No.5＿契約者【データ】!Y237,"hh:mm"))&amp;"'"</f>
        <v>''</v>
      </c>
      <c r="I241" s="82" t="s">
        <v>494</v>
      </c>
      <c r="J241" s="82" t="s">
        <v>494</v>
      </c>
      <c r="K241" s="82" t="s">
        <v>494</v>
      </c>
      <c r="L241" s="82" t="s">
        <v>494</v>
      </c>
      <c r="M241" s="82" t="s">
        <v>494</v>
      </c>
      <c r="N241" s="82" t="s">
        <v>494</v>
      </c>
      <c r="O241" s="82" t="s">
        <v>494</v>
      </c>
      <c r="P241" s="82" t="s">
        <v>494</v>
      </c>
      <c r="Q241" s="75" t="s">
        <v>497</v>
      </c>
      <c r="R241" s="75" t="s">
        <v>497</v>
      </c>
      <c r="S241" s="42" t="s">
        <v>448</v>
      </c>
      <c r="T241" s="75" t="s">
        <v>497</v>
      </c>
      <c r="U241" s="74" t="s">
        <v>497</v>
      </c>
      <c r="V241" s="49" t="str">
        <f t="shared" si="13"/>
        <v>'COMMON'</v>
      </c>
      <c r="W241" s="69" t="s">
        <v>449</v>
      </c>
      <c r="X241" s="49" t="str">
        <f t="shared" si="14"/>
        <v>'COMMON'</v>
      </c>
      <c r="Y241" s="49" t="str">
        <f t="shared" si="14"/>
        <v>'COMMON'</v>
      </c>
      <c r="Z241" s="69" t="s">
        <v>449</v>
      </c>
      <c r="AA241" s="49" t="str">
        <f t="shared" si="15"/>
        <v>'COMMON'</v>
      </c>
      <c r="AB241" s="67"/>
      <c r="AD241" s="70" t="str">
        <f t="shared" si="16"/>
        <v/>
      </c>
      <c r="AE241" s="67"/>
      <c r="AF241" s="67"/>
      <c r="AG241" s="67"/>
    </row>
    <row r="242" spans="1:33" ht="18" customHeight="1">
      <c r="A242" s="67"/>
      <c r="B242" s="69" t="s">
        <v>773</v>
      </c>
      <c r="C242" s="73" t="str">
        <f>"'"&amp;プロジェクトデータ!$C$4&amp;"'"</f>
        <v>'80001'</v>
      </c>
      <c r="D242" s="80" t="s">
        <v>499</v>
      </c>
      <c r="E242" s="42" t="str">
        <f>"'"&amp;No.5＿契約者【データ】!E238&amp;"'"</f>
        <v>''</v>
      </c>
      <c r="F242" s="81" t="str">
        <f>"'"&amp;IF(No.5＿契約者【データ】!X238="","","出席")&amp;"'"</f>
        <v>''</v>
      </c>
      <c r="G242" s="75" t="str">
        <f>"'"&amp;IF(No.5＿契約者【データ】!X238="","",TEXT(No.5＿契約者【データ】!X238,"yyyy/mm/dd"))&amp;"'"</f>
        <v>''</v>
      </c>
      <c r="H242" s="75" t="str">
        <f>"'"&amp;IF(No.5＿契約者【データ】!Y238="","",TEXT(No.5＿契約者【データ】!Y238,"hh:mm"))&amp;"'"</f>
        <v>''</v>
      </c>
      <c r="I242" s="82" t="s">
        <v>494</v>
      </c>
      <c r="J242" s="82" t="s">
        <v>494</v>
      </c>
      <c r="K242" s="82" t="s">
        <v>494</v>
      </c>
      <c r="L242" s="82" t="s">
        <v>494</v>
      </c>
      <c r="M242" s="82" t="s">
        <v>494</v>
      </c>
      <c r="N242" s="82" t="s">
        <v>494</v>
      </c>
      <c r="O242" s="82" t="s">
        <v>494</v>
      </c>
      <c r="P242" s="82" t="s">
        <v>494</v>
      </c>
      <c r="Q242" s="75" t="s">
        <v>497</v>
      </c>
      <c r="R242" s="75" t="s">
        <v>497</v>
      </c>
      <c r="S242" s="42" t="s">
        <v>448</v>
      </c>
      <c r="T242" s="75" t="s">
        <v>497</v>
      </c>
      <c r="U242" s="74" t="s">
        <v>497</v>
      </c>
      <c r="V242" s="49" t="str">
        <f t="shared" si="13"/>
        <v>'COMMON'</v>
      </c>
      <c r="W242" s="69" t="s">
        <v>449</v>
      </c>
      <c r="X242" s="49" t="str">
        <f t="shared" si="14"/>
        <v>'COMMON'</v>
      </c>
      <c r="Y242" s="49" t="str">
        <f t="shared" si="14"/>
        <v>'COMMON'</v>
      </c>
      <c r="Z242" s="69" t="s">
        <v>449</v>
      </c>
      <c r="AA242" s="49" t="str">
        <f t="shared" si="15"/>
        <v>'COMMON'</v>
      </c>
      <c r="AB242" s="67"/>
      <c r="AD242" s="70" t="str">
        <f t="shared" si="16"/>
        <v/>
      </c>
      <c r="AE242" s="67"/>
      <c r="AF242" s="67"/>
      <c r="AG242" s="67"/>
    </row>
    <row r="243" spans="1:33" ht="18" customHeight="1">
      <c r="A243" s="67"/>
      <c r="B243" s="69" t="s">
        <v>774</v>
      </c>
      <c r="C243" s="73" t="str">
        <f>"'"&amp;プロジェクトデータ!$C$4&amp;"'"</f>
        <v>'80001'</v>
      </c>
      <c r="D243" s="80" t="s">
        <v>499</v>
      </c>
      <c r="E243" s="42" t="str">
        <f>"'"&amp;No.5＿契約者【データ】!E239&amp;"'"</f>
        <v>''</v>
      </c>
      <c r="F243" s="81" t="str">
        <f>"'"&amp;IF(No.5＿契約者【データ】!X239="","","出席")&amp;"'"</f>
        <v>''</v>
      </c>
      <c r="G243" s="75" t="str">
        <f>"'"&amp;IF(No.5＿契約者【データ】!X239="","",TEXT(No.5＿契約者【データ】!X239,"yyyy/mm/dd"))&amp;"'"</f>
        <v>''</v>
      </c>
      <c r="H243" s="75" t="str">
        <f>"'"&amp;IF(No.5＿契約者【データ】!Y239="","",TEXT(No.5＿契約者【データ】!Y239,"hh:mm"))&amp;"'"</f>
        <v>''</v>
      </c>
      <c r="I243" s="82" t="s">
        <v>494</v>
      </c>
      <c r="J243" s="82" t="s">
        <v>494</v>
      </c>
      <c r="K243" s="82" t="s">
        <v>494</v>
      </c>
      <c r="L243" s="82" t="s">
        <v>494</v>
      </c>
      <c r="M243" s="82" t="s">
        <v>494</v>
      </c>
      <c r="N243" s="82" t="s">
        <v>494</v>
      </c>
      <c r="O243" s="82" t="s">
        <v>494</v>
      </c>
      <c r="P243" s="82" t="s">
        <v>494</v>
      </c>
      <c r="Q243" s="75" t="s">
        <v>497</v>
      </c>
      <c r="R243" s="75" t="s">
        <v>497</v>
      </c>
      <c r="S243" s="42" t="s">
        <v>448</v>
      </c>
      <c r="T243" s="75" t="s">
        <v>497</v>
      </c>
      <c r="U243" s="74" t="s">
        <v>497</v>
      </c>
      <c r="V243" s="49" t="str">
        <f t="shared" si="13"/>
        <v>'COMMON'</v>
      </c>
      <c r="W243" s="69" t="s">
        <v>449</v>
      </c>
      <c r="X243" s="49" t="str">
        <f t="shared" si="14"/>
        <v>'COMMON'</v>
      </c>
      <c r="Y243" s="49" t="str">
        <f t="shared" si="14"/>
        <v>'COMMON'</v>
      </c>
      <c r="Z243" s="69" t="s">
        <v>449</v>
      </c>
      <c r="AA243" s="49" t="str">
        <f t="shared" si="15"/>
        <v>'COMMON'</v>
      </c>
      <c r="AB243" s="67"/>
      <c r="AD243" s="70" t="str">
        <f t="shared" si="16"/>
        <v/>
      </c>
      <c r="AE243" s="67"/>
      <c r="AF243" s="67"/>
      <c r="AG243" s="67"/>
    </row>
    <row r="244" spans="1:33" ht="18" customHeight="1">
      <c r="A244" s="67"/>
      <c r="B244" s="69" t="s">
        <v>775</v>
      </c>
      <c r="C244" s="73" t="str">
        <f>"'"&amp;プロジェクトデータ!$C$4&amp;"'"</f>
        <v>'80001'</v>
      </c>
      <c r="D244" s="80" t="s">
        <v>499</v>
      </c>
      <c r="E244" s="42" t="str">
        <f>"'"&amp;No.5＿契約者【データ】!E240&amp;"'"</f>
        <v>''</v>
      </c>
      <c r="F244" s="81" t="str">
        <f>"'"&amp;IF(No.5＿契約者【データ】!X240="","","出席")&amp;"'"</f>
        <v>''</v>
      </c>
      <c r="G244" s="75" t="str">
        <f>"'"&amp;IF(No.5＿契約者【データ】!X240="","",TEXT(No.5＿契約者【データ】!X240,"yyyy/mm/dd"))&amp;"'"</f>
        <v>''</v>
      </c>
      <c r="H244" s="75" t="str">
        <f>"'"&amp;IF(No.5＿契約者【データ】!Y240="","",TEXT(No.5＿契約者【データ】!Y240,"hh:mm"))&amp;"'"</f>
        <v>''</v>
      </c>
      <c r="I244" s="82" t="s">
        <v>494</v>
      </c>
      <c r="J244" s="82" t="s">
        <v>494</v>
      </c>
      <c r="K244" s="82" t="s">
        <v>494</v>
      </c>
      <c r="L244" s="82" t="s">
        <v>494</v>
      </c>
      <c r="M244" s="82" t="s">
        <v>494</v>
      </c>
      <c r="N244" s="82" t="s">
        <v>494</v>
      </c>
      <c r="O244" s="82" t="s">
        <v>494</v>
      </c>
      <c r="P244" s="82" t="s">
        <v>494</v>
      </c>
      <c r="Q244" s="75" t="s">
        <v>497</v>
      </c>
      <c r="R244" s="75" t="s">
        <v>497</v>
      </c>
      <c r="S244" s="42" t="s">
        <v>448</v>
      </c>
      <c r="T244" s="75" t="s">
        <v>497</v>
      </c>
      <c r="U244" s="74" t="s">
        <v>497</v>
      </c>
      <c r="V244" s="49" t="str">
        <f t="shared" si="13"/>
        <v>'COMMON'</v>
      </c>
      <c r="W244" s="69" t="s">
        <v>449</v>
      </c>
      <c r="X244" s="49" t="str">
        <f t="shared" si="14"/>
        <v>'COMMON'</v>
      </c>
      <c r="Y244" s="49" t="str">
        <f t="shared" si="14"/>
        <v>'COMMON'</v>
      </c>
      <c r="Z244" s="69" t="s">
        <v>449</v>
      </c>
      <c r="AA244" s="49" t="str">
        <f t="shared" si="15"/>
        <v>'COMMON'</v>
      </c>
      <c r="AB244" s="67"/>
      <c r="AD244" s="70" t="str">
        <f t="shared" si="16"/>
        <v/>
      </c>
      <c r="AE244" s="67"/>
      <c r="AF244" s="67"/>
      <c r="AG244" s="67"/>
    </row>
    <row r="245" spans="1:33" ht="18" customHeight="1">
      <c r="A245" s="67"/>
      <c r="B245" s="69" t="s">
        <v>776</v>
      </c>
      <c r="C245" s="73" t="str">
        <f>"'"&amp;プロジェクトデータ!$C$4&amp;"'"</f>
        <v>'80001'</v>
      </c>
      <c r="D245" s="80" t="s">
        <v>499</v>
      </c>
      <c r="E245" s="42" t="str">
        <f>"'"&amp;No.5＿契約者【データ】!E241&amp;"'"</f>
        <v>''</v>
      </c>
      <c r="F245" s="81" t="str">
        <f>"'"&amp;IF(No.5＿契約者【データ】!X241="","","出席")&amp;"'"</f>
        <v>''</v>
      </c>
      <c r="G245" s="75" t="str">
        <f>"'"&amp;IF(No.5＿契約者【データ】!X241="","",TEXT(No.5＿契約者【データ】!X241,"yyyy/mm/dd"))&amp;"'"</f>
        <v>''</v>
      </c>
      <c r="H245" s="75" t="str">
        <f>"'"&amp;IF(No.5＿契約者【データ】!Y241="","",TEXT(No.5＿契約者【データ】!Y241,"hh:mm"))&amp;"'"</f>
        <v>''</v>
      </c>
      <c r="I245" s="82" t="s">
        <v>494</v>
      </c>
      <c r="J245" s="82" t="s">
        <v>494</v>
      </c>
      <c r="K245" s="82" t="s">
        <v>494</v>
      </c>
      <c r="L245" s="82" t="s">
        <v>494</v>
      </c>
      <c r="M245" s="82" t="s">
        <v>494</v>
      </c>
      <c r="N245" s="82" t="s">
        <v>494</v>
      </c>
      <c r="O245" s="82" t="s">
        <v>494</v>
      </c>
      <c r="P245" s="82" t="s">
        <v>494</v>
      </c>
      <c r="Q245" s="75" t="s">
        <v>497</v>
      </c>
      <c r="R245" s="75" t="s">
        <v>497</v>
      </c>
      <c r="S245" s="42" t="s">
        <v>448</v>
      </c>
      <c r="T245" s="75" t="s">
        <v>497</v>
      </c>
      <c r="U245" s="74" t="s">
        <v>497</v>
      </c>
      <c r="V245" s="49" t="str">
        <f t="shared" si="13"/>
        <v>'COMMON'</v>
      </c>
      <c r="W245" s="69" t="s">
        <v>449</v>
      </c>
      <c r="X245" s="49" t="str">
        <f t="shared" si="14"/>
        <v>'COMMON'</v>
      </c>
      <c r="Y245" s="49" t="str">
        <f t="shared" si="14"/>
        <v>'COMMON'</v>
      </c>
      <c r="Z245" s="69" t="s">
        <v>449</v>
      </c>
      <c r="AA245" s="49" t="str">
        <f t="shared" si="15"/>
        <v>'COMMON'</v>
      </c>
      <c r="AB245" s="67"/>
      <c r="AD245" s="70" t="str">
        <f t="shared" si="16"/>
        <v/>
      </c>
      <c r="AE245" s="67"/>
      <c r="AF245" s="67"/>
      <c r="AG245" s="67"/>
    </row>
    <row r="246" spans="1:33" ht="18" customHeight="1">
      <c r="A246" s="67"/>
      <c r="B246" s="69" t="s">
        <v>777</v>
      </c>
      <c r="C246" s="73" t="str">
        <f>"'"&amp;プロジェクトデータ!$C$4&amp;"'"</f>
        <v>'80001'</v>
      </c>
      <c r="D246" s="80" t="s">
        <v>499</v>
      </c>
      <c r="E246" s="42" t="str">
        <f>"'"&amp;No.5＿契約者【データ】!E242&amp;"'"</f>
        <v>''</v>
      </c>
      <c r="F246" s="81" t="str">
        <f>"'"&amp;IF(No.5＿契約者【データ】!X242="","","出席")&amp;"'"</f>
        <v>''</v>
      </c>
      <c r="G246" s="75" t="str">
        <f>"'"&amp;IF(No.5＿契約者【データ】!X242="","",TEXT(No.5＿契約者【データ】!X242,"yyyy/mm/dd"))&amp;"'"</f>
        <v>''</v>
      </c>
      <c r="H246" s="75" t="str">
        <f>"'"&amp;IF(No.5＿契約者【データ】!Y242="","",TEXT(No.5＿契約者【データ】!Y242,"hh:mm"))&amp;"'"</f>
        <v>''</v>
      </c>
      <c r="I246" s="82" t="s">
        <v>494</v>
      </c>
      <c r="J246" s="82" t="s">
        <v>494</v>
      </c>
      <c r="K246" s="82" t="s">
        <v>494</v>
      </c>
      <c r="L246" s="82" t="s">
        <v>494</v>
      </c>
      <c r="M246" s="82" t="s">
        <v>494</v>
      </c>
      <c r="N246" s="82" t="s">
        <v>494</v>
      </c>
      <c r="O246" s="82" t="s">
        <v>494</v>
      </c>
      <c r="P246" s="82" t="s">
        <v>494</v>
      </c>
      <c r="Q246" s="75" t="s">
        <v>497</v>
      </c>
      <c r="R246" s="75" t="s">
        <v>497</v>
      </c>
      <c r="S246" s="42" t="s">
        <v>448</v>
      </c>
      <c r="T246" s="75" t="s">
        <v>497</v>
      </c>
      <c r="U246" s="74" t="s">
        <v>497</v>
      </c>
      <c r="V246" s="49" t="str">
        <f t="shared" si="13"/>
        <v>'COMMON'</v>
      </c>
      <c r="W246" s="69" t="s">
        <v>449</v>
      </c>
      <c r="X246" s="49" t="str">
        <f t="shared" si="14"/>
        <v>'COMMON'</v>
      </c>
      <c r="Y246" s="49" t="str">
        <f t="shared" si="14"/>
        <v>'COMMON'</v>
      </c>
      <c r="Z246" s="69" t="s">
        <v>449</v>
      </c>
      <c r="AA246" s="49" t="str">
        <f t="shared" si="15"/>
        <v>'COMMON'</v>
      </c>
      <c r="AB246" s="67"/>
      <c r="AD246" s="70" t="str">
        <f t="shared" si="16"/>
        <v/>
      </c>
      <c r="AE246" s="67"/>
      <c r="AF246" s="67"/>
      <c r="AG246" s="67"/>
    </row>
    <row r="247" spans="1:33" ht="18" customHeight="1">
      <c r="A247" s="67"/>
      <c r="B247" s="69" t="s">
        <v>778</v>
      </c>
      <c r="C247" s="73" t="str">
        <f>"'"&amp;プロジェクトデータ!$C$4&amp;"'"</f>
        <v>'80001'</v>
      </c>
      <c r="D247" s="80" t="s">
        <v>499</v>
      </c>
      <c r="E247" s="42" t="str">
        <f>"'"&amp;No.5＿契約者【データ】!E243&amp;"'"</f>
        <v>''</v>
      </c>
      <c r="F247" s="81" t="str">
        <f>"'"&amp;IF(No.5＿契約者【データ】!X243="","","出席")&amp;"'"</f>
        <v>''</v>
      </c>
      <c r="G247" s="75" t="str">
        <f>"'"&amp;IF(No.5＿契約者【データ】!X243="","",TEXT(No.5＿契約者【データ】!X243,"yyyy/mm/dd"))&amp;"'"</f>
        <v>''</v>
      </c>
      <c r="H247" s="75" t="str">
        <f>"'"&amp;IF(No.5＿契約者【データ】!Y243="","",TEXT(No.5＿契約者【データ】!Y243,"hh:mm"))&amp;"'"</f>
        <v>''</v>
      </c>
      <c r="I247" s="82" t="s">
        <v>494</v>
      </c>
      <c r="J247" s="82" t="s">
        <v>494</v>
      </c>
      <c r="K247" s="82" t="s">
        <v>494</v>
      </c>
      <c r="L247" s="82" t="s">
        <v>494</v>
      </c>
      <c r="M247" s="82" t="s">
        <v>494</v>
      </c>
      <c r="N247" s="82" t="s">
        <v>494</v>
      </c>
      <c r="O247" s="82" t="s">
        <v>494</v>
      </c>
      <c r="P247" s="82" t="s">
        <v>494</v>
      </c>
      <c r="Q247" s="75" t="s">
        <v>497</v>
      </c>
      <c r="R247" s="75" t="s">
        <v>497</v>
      </c>
      <c r="S247" s="42" t="s">
        <v>448</v>
      </c>
      <c r="T247" s="75" t="s">
        <v>497</v>
      </c>
      <c r="U247" s="74" t="s">
        <v>497</v>
      </c>
      <c r="V247" s="49" t="str">
        <f t="shared" si="13"/>
        <v>'COMMON'</v>
      </c>
      <c r="W247" s="69" t="s">
        <v>449</v>
      </c>
      <c r="X247" s="49" t="str">
        <f t="shared" si="14"/>
        <v>'COMMON'</v>
      </c>
      <c r="Y247" s="49" t="str">
        <f t="shared" si="14"/>
        <v>'COMMON'</v>
      </c>
      <c r="Z247" s="69" t="s">
        <v>449</v>
      </c>
      <c r="AA247" s="49" t="str">
        <f t="shared" si="15"/>
        <v>'COMMON'</v>
      </c>
      <c r="AB247" s="67"/>
      <c r="AD247" s="70" t="str">
        <f t="shared" si="16"/>
        <v/>
      </c>
      <c r="AE247" s="67"/>
      <c r="AF247" s="67"/>
      <c r="AG247" s="67"/>
    </row>
    <row r="248" spans="1:33" ht="18" customHeight="1">
      <c r="A248" s="67"/>
      <c r="B248" s="69" t="s">
        <v>779</v>
      </c>
      <c r="C248" s="73" t="str">
        <f>"'"&amp;プロジェクトデータ!$C$4&amp;"'"</f>
        <v>'80001'</v>
      </c>
      <c r="D248" s="80" t="s">
        <v>499</v>
      </c>
      <c r="E248" s="42" t="str">
        <f>"'"&amp;No.5＿契約者【データ】!E244&amp;"'"</f>
        <v>''</v>
      </c>
      <c r="F248" s="81" t="str">
        <f>"'"&amp;IF(No.5＿契約者【データ】!X244="","","出席")&amp;"'"</f>
        <v>''</v>
      </c>
      <c r="G248" s="75" t="str">
        <f>"'"&amp;IF(No.5＿契約者【データ】!X244="","",TEXT(No.5＿契約者【データ】!X244,"yyyy/mm/dd"))&amp;"'"</f>
        <v>''</v>
      </c>
      <c r="H248" s="75" t="str">
        <f>"'"&amp;IF(No.5＿契約者【データ】!Y244="","",TEXT(No.5＿契約者【データ】!Y244,"hh:mm"))&amp;"'"</f>
        <v>''</v>
      </c>
      <c r="I248" s="82" t="s">
        <v>494</v>
      </c>
      <c r="J248" s="82" t="s">
        <v>494</v>
      </c>
      <c r="K248" s="82" t="s">
        <v>494</v>
      </c>
      <c r="L248" s="82" t="s">
        <v>494</v>
      </c>
      <c r="M248" s="82" t="s">
        <v>494</v>
      </c>
      <c r="N248" s="82" t="s">
        <v>494</v>
      </c>
      <c r="O248" s="82" t="s">
        <v>494</v>
      </c>
      <c r="P248" s="82" t="s">
        <v>494</v>
      </c>
      <c r="Q248" s="75" t="s">
        <v>497</v>
      </c>
      <c r="R248" s="75" t="s">
        <v>497</v>
      </c>
      <c r="S248" s="42" t="s">
        <v>448</v>
      </c>
      <c r="T248" s="75" t="s">
        <v>497</v>
      </c>
      <c r="U248" s="74" t="s">
        <v>497</v>
      </c>
      <c r="V248" s="49" t="str">
        <f t="shared" si="13"/>
        <v>'COMMON'</v>
      </c>
      <c r="W248" s="69" t="s">
        <v>449</v>
      </c>
      <c r="X248" s="49" t="str">
        <f t="shared" si="14"/>
        <v>'COMMON'</v>
      </c>
      <c r="Y248" s="49" t="str">
        <f t="shared" si="14"/>
        <v>'COMMON'</v>
      </c>
      <c r="Z248" s="69" t="s">
        <v>449</v>
      </c>
      <c r="AA248" s="49" t="str">
        <f t="shared" si="15"/>
        <v>'COMMON'</v>
      </c>
      <c r="AB248" s="67"/>
      <c r="AD248" s="70" t="str">
        <f t="shared" si="16"/>
        <v/>
      </c>
      <c r="AE248" s="67"/>
      <c r="AF248" s="67"/>
      <c r="AG248" s="67"/>
    </row>
    <row r="249" spans="1:33" ht="18" customHeight="1">
      <c r="A249" s="67"/>
      <c r="B249" s="69" t="s">
        <v>780</v>
      </c>
      <c r="C249" s="73" t="str">
        <f>"'"&amp;プロジェクトデータ!$C$4&amp;"'"</f>
        <v>'80001'</v>
      </c>
      <c r="D249" s="80" t="s">
        <v>499</v>
      </c>
      <c r="E249" s="42" t="str">
        <f>"'"&amp;No.5＿契約者【データ】!E245&amp;"'"</f>
        <v>''</v>
      </c>
      <c r="F249" s="81" t="str">
        <f>"'"&amp;IF(No.5＿契約者【データ】!X245="","","出席")&amp;"'"</f>
        <v>''</v>
      </c>
      <c r="G249" s="75" t="str">
        <f>"'"&amp;IF(No.5＿契約者【データ】!X245="","",TEXT(No.5＿契約者【データ】!X245,"yyyy/mm/dd"))&amp;"'"</f>
        <v>''</v>
      </c>
      <c r="H249" s="75" t="str">
        <f>"'"&amp;IF(No.5＿契約者【データ】!Y245="","",TEXT(No.5＿契約者【データ】!Y245,"hh:mm"))&amp;"'"</f>
        <v>''</v>
      </c>
      <c r="I249" s="82" t="s">
        <v>494</v>
      </c>
      <c r="J249" s="82" t="s">
        <v>494</v>
      </c>
      <c r="K249" s="82" t="s">
        <v>494</v>
      </c>
      <c r="L249" s="82" t="s">
        <v>494</v>
      </c>
      <c r="M249" s="82" t="s">
        <v>494</v>
      </c>
      <c r="N249" s="82" t="s">
        <v>494</v>
      </c>
      <c r="O249" s="82" t="s">
        <v>494</v>
      </c>
      <c r="P249" s="82" t="s">
        <v>494</v>
      </c>
      <c r="Q249" s="75" t="s">
        <v>497</v>
      </c>
      <c r="R249" s="75" t="s">
        <v>497</v>
      </c>
      <c r="S249" s="42" t="s">
        <v>448</v>
      </c>
      <c r="T249" s="75" t="s">
        <v>497</v>
      </c>
      <c r="U249" s="74" t="s">
        <v>497</v>
      </c>
      <c r="V249" s="49" t="str">
        <f t="shared" si="13"/>
        <v>'COMMON'</v>
      </c>
      <c r="W249" s="69" t="s">
        <v>449</v>
      </c>
      <c r="X249" s="49" t="str">
        <f t="shared" si="14"/>
        <v>'COMMON'</v>
      </c>
      <c r="Y249" s="49" t="str">
        <f t="shared" si="14"/>
        <v>'COMMON'</v>
      </c>
      <c r="Z249" s="69" t="s">
        <v>449</v>
      </c>
      <c r="AA249" s="49" t="str">
        <f t="shared" si="15"/>
        <v>'COMMON'</v>
      </c>
      <c r="AB249" s="67"/>
      <c r="AD249" s="70" t="str">
        <f t="shared" si="16"/>
        <v/>
      </c>
      <c r="AE249" s="67"/>
      <c r="AF249" s="67"/>
      <c r="AG249" s="67"/>
    </row>
    <row r="250" spans="1:33" ht="18" customHeight="1">
      <c r="A250" s="67"/>
      <c r="B250" s="69" t="s">
        <v>781</v>
      </c>
      <c r="C250" s="73" t="str">
        <f>"'"&amp;プロジェクトデータ!$C$4&amp;"'"</f>
        <v>'80001'</v>
      </c>
      <c r="D250" s="80" t="s">
        <v>499</v>
      </c>
      <c r="E250" s="42" t="str">
        <f>"'"&amp;No.5＿契約者【データ】!E246&amp;"'"</f>
        <v>''</v>
      </c>
      <c r="F250" s="81" t="str">
        <f>"'"&amp;IF(No.5＿契約者【データ】!X246="","","出席")&amp;"'"</f>
        <v>''</v>
      </c>
      <c r="G250" s="75" t="str">
        <f>"'"&amp;IF(No.5＿契約者【データ】!X246="","",TEXT(No.5＿契約者【データ】!X246,"yyyy/mm/dd"))&amp;"'"</f>
        <v>''</v>
      </c>
      <c r="H250" s="75" t="str">
        <f>"'"&amp;IF(No.5＿契約者【データ】!Y246="","",TEXT(No.5＿契約者【データ】!Y246,"hh:mm"))&amp;"'"</f>
        <v>''</v>
      </c>
      <c r="I250" s="82" t="s">
        <v>494</v>
      </c>
      <c r="J250" s="82" t="s">
        <v>494</v>
      </c>
      <c r="K250" s="82" t="s">
        <v>494</v>
      </c>
      <c r="L250" s="82" t="s">
        <v>494</v>
      </c>
      <c r="M250" s="82" t="s">
        <v>494</v>
      </c>
      <c r="N250" s="82" t="s">
        <v>494</v>
      </c>
      <c r="O250" s="82" t="s">
        <v>494</v>
      </c>
      <c r="P250" s="82" t="s">
        <v>494</v>
      </c>
      <c r="Q250" s="75" t="s">
        <v>497</v>
      </c>
      <c r="R250" s="75" t="s">
        <v>497</v>
      </c>
      <c r="S250" s="42" t="s">
        <v>448</v>
      </c>
      <c r="T250" s="75" t="s">
        <v>497</v>
      </c>
      <c r="U250" s="74" t="s">
        <v>497</v>
      </c>
      <c r="V250" s="49" t="str">
        <f t="shared" si="13"/>
        <v>'COMMON'</v>
      </c>
      <c r="W250" s="69" t="s">
        <v>449</v>
      </c>
      <c r="X250" s="49" t="str">
        <f t="shared" si="14"/>
        <v>'COMMON'</v>
      </c>
      <c r="Y250" s="49" t="str">
        <f t="shared" si="14"/>
        <v>'COMMON'</v>
      </c>
      <c r="Z250" s="69" t="s">
        <v>449</v>
      </c>
      <c r="AA250" s="49" t="str">
        <f t="shared" si="15"/>
        <v>'COMMON'</v>
      </c>
      <c r="AB250" s="67"/>
      <c r="AD250" s="70" t="str">
        <f t="shared" si="16"/>
        <v/>
      </c>
      <c r="AE250" s="67"/>
      <c r="AF250" s="67"/>
      <c r="AG250" s="67"/>
    </row>
    <row r="251" spans="1:33" ht="18" customHeight="1">
      <c r="A251" s="67"/>
      <c r="B251" s="69" t="s">
        <v>782</v>
      </c>
      <c r="C251" s="73" t="str">
        <f>"'"&amp;プロジェクトデータ!$C$4&amp;"'"</f>
        <v>'80001'</v>
      </c>
      <c r="D251" s="80" t="s">
        <v>499</v>
      </c>
      <c r="E251" s="42" t="str">
        <f>"'"&amp;No.5＿契約者【データ】!E247&amp;"'"</f>
        <v>''</v>
      </c>
      <c r="F251" s="81" t="str">
        <f>"'"&amp;IF(No.5＿契約者【データ】!X247="","","出席")&amp;"'"</f>
        <v>''</v>
      </c>
      <c r="G251" s="75" t="str">
        <f>"'"&amp;IF(No.5＿契約者【データ】!X247="","",TEXT(No.5＿契約者【データ】!X247,"yyyy/mm/dd"))&amp;"'"</f>
        <v>''</v>
      </c>
      <c r="H251" s="75" t="str">
        <f>"'"&amp;IF(No.5＿契約者【データ】!Y247="","",TEXT(No.5＿契約者【データ】!Y247,"hh:mm"))&amp;"'"</f>
        <v>''</v>
      </c>
      <c r="I251" s="82" t="s">
        <v>494</v>
      </c>
      <c r="J251" s="82" t="s">
        <v>494</v>
      </c>
      <c r="K251" s="82" t="s">
        <v>494</v>
      </c>
      <c r="L251" s="82" t="s">
        <v>494</v>
      </c>
      <c r="M251" s="82" t="s">
        <v>494</v>
      </c>
      <c r="N251" s="82" t="s">
        <v>494</v>
      </c>
      <c r="O251" s="82" t="s">
        <v>494</v>
      </c>
      <c r="P251" s="82" t="s">
        <v>494</v>
      </c>
      <c r="Q251" s="75" t="s">
        <v>497</v>
      </c>
      <c r="R251" s="75" t="s">
        <v>497</v>
      </c>
      <c r="S251" s="42" t="s">
        <v>448</v>
      </c>
      <c r="T251" s="75" t="s">
        <v>497</v>
      </c>
      <c r="U251" s="74" t="s">
        <v>497</v>
      </c>
      <c r="V251" s="49" t="str">
        <f t="shared" si="13"/>
        <v>'COMMON'</v>
      </c>
      <c r="W251" s="69" t="s">
        <v>449</v>
      </c>
      <c r="X251" s="49" t="str">
        <f t="shared" si="14"/>
        <v>'COMMON'</v>
      </c>
      <c r="Y251" s="49" t="str">
        <f t="shared" si="14"/>
        <v>'COMMON'</v>
      </c>
      <c r="Z251" s="69" t="s">
        <v>449</v>
      </c>
      <c r="AA251" s="49" t="str">
        <f t="shared" si="15"/>
        <v>'COMMON'</v>
      </c>
      <c r="AB251" s="67"/>
      <c r="AD251" s="70" t="str">
        <f t="shared" si="16"/>
        <v/>
      </c>
      <c r="AE251" s="67"/>
      <c r="AF251" s="67"/>
      <c r="AG251" s="67"/>
    </row>
    <row r="252" spans="1:33" ht="18" customHeight="1">
      <c r="A252" s="67"/>
      <c r="B252" s="69" t="s">
        <v>783</v>
      </c>
      <c r="C252" s="73" t="str">
        <f>"'"&amp;プロジェクトデータ!$C$4&amp;"'"</f>
        <v>'80001'</v>
      </c>
      <c r="D252" s="80" t="s">
        <v>499</v>
      </c>
      <c r="E252" s="42" t="str">
        <f>"'"&amp;No.5＿契約者【データ】!E248&amp;"'"</f>
        <v>''</v>
      </c>
      <c r="F252" s="81" t="str">
        <f>"'"&amp;IF(No.5＿契約者【データ】!X248="","","出席")&amp;"'"</f>
        <v>''</v>
      </c>
      <c r="G252" s="75" t="str">
        <f>"'"&amp;IF(No.5＿契約者【データ】!X248="","",TEXT(No.5＿契約者【データ】!X248,"yyyy/mm/dd"))&amp;"'"</f>
        <v>''</v>
      </c>
      <c r="H252" s="75" t="str">
        <f>"'"&amp;IF(No.5＿契約者【データ】!Y248="","",TEXT(No.5＿契約者【データ】!Y248,"hh:mm"))&amp;"'"</f>
        <v>''</v>
      </c>
      <c r="I252" s="82" t="s">
        <v>494</v>
      </c>
      <c r="J252" s="82" t="s">
        <v>494</v>
      </c>
      <c r="K252" s="82" t="s">
        <v>494</v>
      </c>
      <c r="L252" s="82" t="s">
        <v>494</v>
      </c>
      <c r="M252" s="82" t="s">
        <v>494</v>
      </c>
      <c r="N252" s="82" t="s">
        <v>494</v>
      </c>
      <c r="O252" s="82" t="s">
        <v>494</v>
      </c>
      <c r="P252" s="82" t="s">
        <v>494</v>
      </c>
      <c r="Q252" s="75" t="s">
        <v>497</v>
      </c>
      <c r="R252" s="75" t="s">
        <v>497</v>
      </c>
      <c r="S252" s="42" t="s">
        <v>448</v>
      </c>
      <c r="T252" s="75" t="s">
        <v>497</v>
      </c>
      <c r="U252" s="74" t="s">
        <v>497</v>
      </c>
      <c r="V252" s="49" t="str">
        <f t="shared" si="13"/>
        <v>'COMMON'</v>
      </c>
      <c r="W252" s="69" t="s">
        <v>449</v>
      </c>
      <c r="X252" s="49" t="str">
        <f t="shared" si="14"/>
        <v>'COMMON'</v>
      </c>
      <c r="Y252" s="49" t="str">
        <f t="shared" si="14"/>
        <v>'COMMON'</v>
      </c>
      <c r="Z252" s="69" t="s">
        <v>449</v>
      </c>
      <c r="AA252" s="49" t="str">
        <f t="shared" si="15"/>
        <v>'COMMON'</v>
      </c>
      <c r="AB252" s="67"/>
      <c r="AD252" s="70" t="str">
        <f t="shared" si="16"/>
        <v/>
      </c>
      <c r="AE252" s="67"/>
      <c r="AF252" s="67"/>
      <c r="AG252" s="67"/>
    </row>
    <row r="253" spans="1:33" ht="18" customHeight="1">
      <c r="A253" s="67"/>
      <c r="B253" s="69" t="s">
        <v>784</v>
      </c>
      <c r="C253" s="73" t="str">
        <f>"'"&amp;プロジェクトデータ!$C$4&amp;"'"</f>
        <v>'80001'</v>
      </c>
      <c r="D253" s="80" t="s">
        <v>499</v>
      </c>
      <c r="E253" s="42" t="str">
        <f>"'"&amp;No.5＿契約者【データ】!E249&amp;"'"</f>
        <v>''</v>
      </c>
      <c r="F253" s="81" t="str">
        <f>"'"&amp;IF(No.5＿契約者【データ】!X249="","","出席")&amp;"'"</f>
        <v>''</v>
      </c>
      <c r="G253" s="75" t="str">
        <f>"'"&amp;IF(No.5＿契約者【データ】!X249="","",TEXT(No.5＿契約者【データ】!X249,"yyyy/mm/dd"))&amp;"'"</f>
        <v>''</v>
      </c>
      <c r="H253" s="75" t="str">
        <f>"'"&amp;IF(No.5＿契約者【データ】!Y249="","",TEXT(No.5＿契約者【データ】!Y249,"hh:mm"))&amp;"'"</f>
        <v>''</v>
      </c>
      <c r="I253" s="82" t="s">
        <v>494</v>
      </c>
      <c r="J253" s="82" t="s">
        <v>494</v>
      </c>
      <c r="K253" s="82" t="s">
        <v>494</v>
      </c>
      <c r="L253" s="82" t="s">
        <v>494</v>
      </c>
      <c r="M253" s="82" t="s">
        <v>494</v>
      </c>
      <c r="N253" s="82" t="s">
        <v>494</v>
      </c>
      <c r="O253" s="82" t="s">
        <v>494</v>
      </c>
      <c r="P253" s="82" t="s">
        <v>494</v>
      </c>
      <c r="Q253" s="75" t="s">
        <v>497</v>
      </c>
      <c r="R253" s="75" t="s">
        <v>497</v>
      </c>
      <c r="S253" s="42" t="s">
        <v>448</v>
      </c>
      <c r="T253" s="75" t="s">
        <v>497</v>
      </c>
      <c r="U253" s="74" t="s">
        <v>497</v>
      </c>
      <c r="V253" s="49" t="str">
        <f t="shared" si="13"/>
        <v>'COMMON'</v>
      </c>
      <c r="W253" s="69" t="s">
        <v>449</v>
      </c>
      <c r="X253" s="49" t="str">
        <f t="shared" si="14"/>
        <v>'COMMON'</v>
      </c>
      <c r="Y253" s="49" t="str">
        <f t="shared" si="14"/>
        <v>'COMMON'</v>
      </c>
      <c r="Z253" s="69" t="s">
        <v>449</v>
      </c>
      <c r="AA253" s="49" t="str">
        <f t="shared" si="15"/>
        <v>'COMMON'</v>
      </c>
      <c r="AB253" s="67"/>
      <c r="AD253" s="70" t="str">
        <f t="shared" si="16"/>
        <v/>
      </c>
      <c r="AE253" s="67"/>
      <c r="AF253" s="67"/>
      <c r="AG253" s="67"/>
    </row>
    <row r="254" spans="1:33" ht="18" customHeight="1">
      <c r="A254" s="67"/>
      <c r="B254" s="69" t="s">
        <v>785</v>
      </c>
      <c r="C254" s="73" t="str">
        <f>"'"&amp;プロジェクトデータ!$C$4&amp;"'"</f>
        <v>'80001'</v>
      </c>
      <c r="D254" s="80" t="s">
        <v>499</v>
      </c>
      <c r="E254" s="42" t="str">
        <f>"'"&amp;No.5＿契約者【データ】!E250&amp;"'"</f>
        <v>''</v>
      </c>
      <c r="F254" s="81" t="str">
        <f>"'"&amp;IF(No.5＿契約者【データ】!X250="","","出席")&amp;"'"</f>
        <v>''</v>
      </c>
      <c r="G254" s="75" t="str">
        <f>"'"&amp;IF(No.5＿契約者【データ】!X250="","",TEXT(No.5＿契約者【データ】!X250,"yyyy/mm/dd"))&amp;"'"</f>
        <v>''</v>
      </c>
      <c r="H254" s="75" t="str">
        <f>"'"&amp;IF(No.5＿契約者【データ】!Y250="","",TEXT(No.5＿契約者【データ】!Y250,"hh:mm"))&amp;"'"</f>
        <v>''</v>
      </c>
      <c r="I254" s="82" t="s">
        <v>494</v>
      </c>
      <c r="J254" s="82" t="s">
        <v>494</v>
      </c>
      <c r="K254" s="82" t="s">
        <v>494</v>
      </c>
      <c r="L254" s="82" t="s">
        <v>494</v>
      </c>
      <c r="M254" s="82" t="s">
        <v>494</v>
      </c>
      <c r="N254" s="82" t="s">
        <v>494</v>
      </c>
      <c r="O254" s="82" t="s">
        <v>494</v>
      </c>
      <c r="P254" s="82" t="s">
        <v>494</v>
      </c>
      <c r="Q254" s="75" t="s">
        <v>497</v>
      </c>
      <c r="R254" s="75" t="s">
        <v>497</v>
      </c>
      <c r="S254" s="42" t="s">
        <v>448</v>
      </c>
      <c r="T254" s="75" t="s">
        <v>497</v>
      </c>
      <c r="U254" s="74" t="s">
        <v>497</v>
      </c>
      <c r="V254" s="49" t="str">
        <f t="shared" si="13"/>
        <v>'COMMON'</v>
      </c>
      <c r="W254" s="69" t="s">
        <v>449</v>
      </c>
      <c r="X254" s="49" t="str">
        <f t="shared" si="14"/>
        <v>'COMMON'</v>
      </c>
      <c r="Y254" s="49" t="str">
        <f t="shared" si="14"/>
        <v>'COMMON'</v>
      </c>
      <c r="Z254" s="69" t="s">
        <v>449</v>
      </c>
      <c r="AA254" s="49" t="str">
        <f t="shared" si="15"/>
        <v>'COMMON'</v>
      </c>
      <c r="AB254" s="67"/>
      <c r="AD254" s="70" t="str">
        <f t="shared" si="16"/>
        <v/>
      </c>
      <c r="AE254" s="67"/>
      <c r="AF254" s="67"/>
      <c r="AG254" s="67"/>
    </row>
    <row r="255" spans="1:33" ht="18" customHeight="1">
      <c r="A255" s="67"/>
      <c r="B255" s="69" t="s">
        <v>786</v>
      </c>
      <c r="C255" s="73" t="str">
        <f>"'"&amp;プロジェクトデータ!$C$4&amp;"'"</f>
        <v>'80001'</v>
      </c>
      <c r="D255" s="80" t="s">
        <v>499</v>
      </c>
      <c r="E255" s="42" t="str">
        <f>"'"&amp;No.5＿契約者【データ】!E251&amp;"'"</f>
        <v>''</v>
      </c>
      <c r="F255" s="81" t="str">
        <f>"'"&amp;IF(No.5＿契約者【データ】!X251="","","出席")&amp;"'"</f>
        <v>''</v>
      </c>
      <c r="G255" s="75" t="str">
        <f>"'"&amp;IF(No.5＿契約者【データ】!X251="","",TEXT(No.5＿契約者【データ】!X251,"yyyy/mm/dd"))&amp;"'"</f>
        <v>''</v>
      </c>
      <c r="H255" s="75" t="str">
        <f>"'"&amp;IF(No.5＿契約者【データ】!Y251="","",TEXT(No.5＿契約者【データ】!Y251,"hh:mm"))&amp;"'"</f>
        <v>''</v>
      </c>
      <c r="I255" s="82" t="s">
        <v>494</v>
      </c>
      <c r="J255" s="82" t="s">
        <v>494</v>
      </c>
      <c r="K255" s="82" t="s">
        <v>494</v>
      </c>
      <c r="L255" s="82" t="s">
        <v>494</v>
      </c>
      <c r="M255" s="82" t="s">
        <v>494</v>
      </c>
      <c r="N255" s="82" t="s">
        <v>494</v>
      </c>
      <c r="O255" s="82" t="s">
        <v>494</v>
      </c>
      <c r="P255" s="82" t="s">
        <v>494</v>
      </c>
      <c r="Q255" s="75" t="s">
        <v>497</v>
      </c>
      <c r="R255" s="75" t="s">
        <v>497</v>
      </c>
      <c r="S255" s="42" t="s">
        <v>448</v>
      </c>
      <c r="T255" s="75" t="s">
        <v>497</v>
      </c>
      <c r="U255" s="74" t="s">
        <v>497</v>
      </c>
      <c r="V255" s="49" t="str">
        <f t="shared" si="13"/>
        <v>'COMMON'</v>
      </c>
      <c r="W255" s="69" t="s">
        <v>449</v>
      </c>
      <c r="X255" s="49" t="str">
        <f t="shared" si="14"/>
        <v>'COMMON'</v>
      </c>
      <c r="Y255" s="49" t="str">
        <f t="shared" si="14"/>
        <v>'COMMON'</v>
      </c>
      <c r="Z255" s="69" t="s">
        <v>449</v>
      </c>
      <c r="AA255" s="49" t="str">
        <f t="shared" si="15"/>
        <v>'COMMON'</v>
      </c>
      <c r="AB255" s="67"/>
      <c r="AD255" s="70" t="str">
        <f t="shared" si="16"/>
        <v/>
      </c>
      <c r="AE255" s="67"/>
      <c r="AF255" s="67"/>
      <c r="AG255" s="67"/>
    </row>
    <row r="256" spans="1:33" ht="18" customHeight="1">
      <c r="A256" s="67"/>
      <c r="B256" s="69" t="s">
        <v>787</v>
      </c>
      <c r="C256" s="73" t="str">
        <f>"'"&amp;プロジェクトデータ!$C$4&amp;"'"</f>
        <v>'80001'</v>
      </c>
      <c r="D256" s="80" t="s">
        <v>499</v>
      </c>
      <c r="E256" s="42" t="str">
        <f>"'"&amp;No.5＿契約者【データ】!E252&amp;"'"</f>
        <v>''</v>
      </c>
      <c r="F256" s="81" t="str">
        <f>"'"&amp;IF(No.5＿契約者【データ】!X252="","","出席")&amp;"'"</f>
        <v>''</v>
      </c>
      <c r="G256" s="75" t="str">
        <f>"'"&amp;IF(No.5＿契約者【データ】!X252="","",TEXT(No.5＿契約者【データ】!X252,"yyyy/mm/dd"))&amp;"'"</f>
        <v>''</v>
      </c>
      <c r="H256" s="75" t="str">
        <f>"'"&amp;IF(No.5＿契約者【データ】!Y252="","",TEXT(No.5＿契約者【データ】!Y252,"hh:mm"))&amp;"'"</f>
        <v>''</v>
      </c>
      <c r="I256" s="82" t="s">
        <v>494</v>
      </c>
      <c r="J256" s="82" t="s">
        <v>494</v>
      </c>
      <c r="K256" s="82" t="s">
        <v>494</v>
      </c>
      <c r="L256" s="82" t="s">
        <v>494</v>
      </c>
      <c r="M256" s="82" t="s">
        <v>494</v>
      </c>
      <c r="N256" s="82" t="s">
        <v>494</v>
      </c>
      <c r="O256" s="82" t="s">
        <v>494</v>
      </c>
      <c r="P256" s="82" t="s">
        <v>494</v>
      </c>
      <c r="Q256" s="75" t="s">
        <v>497</v>
      </c>
      <c r="R256" s="75" t="s">
        <v>497</v>
      </c>
      <c r="S256" s="42" t="s">
        <v>448</v>
      </c>
      <c r="T256" s="75" t="s">
        <v>497</v>
      </c>
      <c r="U256" s="74" t="s">
        <v>497</v>
      </c>
      <c r="V256" s="49" t="str">
        <f t="shared" si="13"/>
        <v>'COMMON'</v>
      </c>
      <c r="W256" s="69" t="s">
        <v>449</v>
      </c>
      <c r="X256" s="49" t="str">
        <f t="shared" si="14"/>
        <v>'COMMON'</v>
      </c>
      <c r="Y256" s="49" t="str">
        <f t="shared" si="14"/>
        <v>'COMMON'</v>
      </c>
      <c r="Z256" s="69" t="s">
        <v>449</v>
      </c>
      <c r="AA256" s="49" t="str">
        <f t="shared" si="15"/>
        <v>'COMMON'</v>
      </c>
      <c r="AB256" s="67"/>
      <c r="AD256" s="70" t="str">
        <f t="shared" si="16"/>
        <v/>
      </c>
      <c r="AE256" s="67"/>
      <c r="AF256" s="67"/>
      <c r="AG256" s="67"/>
    </row>
    <row r="257" spans="1:33" ht="18" customHeight="1">
      <c r="A257" s="67"/>
      <c r="B257" s="69" t="s">
        <v>788</v>
      </c>
      <c r="C257" s="73" t="str">
        <f>"'"&amp;プロジェクトデータ!$C$4&amp;"'"</f>
        <v>'80001'</v>
      </c>
      <c r="D257" s="80" t="s">
        <v>499</v>
      </c>
      <c r="E257" s="42" t="str">
        <f>"'"&amp;No.5＿契約者【データ】!E253&amp;"'"</f>
        <v>''</v>
      </c>
      <c r="F257" s="81" t="str">
        <f>"'"&amp;IF(No.5＿契約者【データ】!X253="","","出席")&amp;"'"</f>
        <v>''</v>
      </c>
      <c r="G257" s="75" t="str">
        <f>"'"&amp;IF(No.5＿契約者【データ】!X253="","",TEXT(No.5＿契約者【データ】!X253,"yyyy/mm/dd"))&amp;"'"</f>
        <v>''</v>
      </c>
      <c r="H257" s="75" t="str">
        <f>"'"&amp;IF(No.5＿契約者【データ】!Y253="","",TEXT(No.5＿契約者【データ】!Y253,"hh:mm"))&amp;"'"</f>
        <v>''</v>
      </c>
      <c r="I257" s="82" t="s">
        <v>494</v>
      </c>
      <c r="J257" s="82" t="s">
        <v>494</v>
      </c>
      <c r="K257" s="82" t="s">
        <v>494</v>
      </c>
      <c r="L257" s="82" t="s">
        <v>494</v>
      </c>
      <c r="M257" s="82" t="s">
        <v>494</v>
      </c>
      <c r="N257" s="82" t="s">
        <v>494</v>
      </c>
      <c r="O257" s="82" t="s">
        <v>494</v>
      </c>
      <c r="P257" s="82" t="s">
        <v>494</v>
      </c>
      <c r="Q257" s="75" t="s">
        <v>497</v>
      </c>
      <c r="R257" s="75" t="s">
        <v>497</v>
      </c>
      <c r="S257" s="42" t="s">
        <v>448</v>
      </c>
      <c r="T257" s="75" t="s">
        <v>497</v>
      </c>
      <c r="U257" s="74" t="s">
        <v>497</v>
      </c>
      <c r="V257" s="49" t="str">
        <f t="shared" si="13"/>
        <v>'COMMON'</v>
      </c>
      <c r="W257" s="69" t="s">
        <v>449</v>
      </c>
      <c r="X257" s="49" t="str">
        <f t="shared" si="14"/>
        <v>'COMMON'</v>
      </c>
      <c r="Y257" s="49" t="str">
        <f t="shared" si="14"/>
        <v>'COMMON'</v>
      </c>
      <c r="Z257" s="69" t="s">
        <v>449</v>
      </c>
      <c r="AA257" s="49" t="str">
        <f t="shared" si="15"/>
        <v>'COMMON'</v>
      </c>
      <c r="AB257" s="67"/>
      <c r="AD257" s="70" t="str">
        <f t="shared" si="16"/>
        <v/>
      </c>
      <c r="AE257" s="67"/>
      <c r="AF257" s="67"/>
      <c r="AG257" s="67"/>
    </row>
    <row r="258" spans="1:33" ht="18" customHeight="1">
      <c r="A258" s="67"/>
      <c r="B258" s="69" t="s">
        <v>789</v>
      </c>
      <c r="C258" s="73" t="str">
        <f>"'"&amp;プロジェクトデータ!$C$4&amp;"'"</f>
        <v>'80001'</v>
      </c>
      <c r="D258" s="80" t="s">
        <v>499</v>
      </c>
      <c r="E258" s="42" t="str">
        <f>"'"&amp;No.5＿契約者【データ】!E254&amp;"'"</f>
        <v>''</v>
      </c>
      <c r="F258" s="81" t="str">
        <f>"'"&amp;IF(No.5＿契約者【データ】!X254="","","出席")&amp;"'"</f>
        <v>''</v>
      </c>
      <c r="G258" s="75" t="str">
        <f>"'"&amp;IF(No.5＿契約者【データ】!X254="","",TEXT(No.5＿契約者【データ】!X254,"yyyy/mm/dd"))&amp;"'"</f>
        <v>''</v>
      </c>
      <c r="H258" s="75" t="str">
        <f>"'"&amp;IF(No.5＿契約者【データ】!Y254="","",TEXT(No.5＿契約者【データ】!Y254,"hh:mm"))&amp;"'"</f>
        <v>''</v>
      </c>
      <c r="I258" s="82" t="s">
        <v>494</v>
      </c>
      <c r="J258" s="82" t="s">
        <v>494</v>
      </c>
      <c r="K258" s="82" t="s">
        <v>494</v>
      </c>
      <c r="L258" s="82" t="s">
        <v>494</v>
      </c>
      <c r="M258" s="82" t="s">
        <v>494</v>
      </c>
      <c r="N258" s="82" t="s">
        <v>494</v>
      </c>
      <c r="O258" s="82" t="s">
        <v>494</v>
      </c>
      <c r="P258" s="82" t="s">
        <v>494</v>
      </c>
      <c r="Q258" s="75" t="s">
        <v>497</v>
      </c>
      <c r="R258" s="75" t="s">
        <v>497</v>
      </c>
      <c r="S258" s="42" t="s">
        <v>448</v>
      </c>
      <c r="T258" s="75" t="s">
        <v>497</v>
      </c>
      <c r="U258" s="74" t="s">
        <v>497</v>
      </c>
      <c r="V258" s="49" t="str">
        <f t="shared" si="13"/>
        <v>'COMMON'</v>
      </c>
      <c r="W258" s="69" t="s">
        <v>449</v>
      </c>
      <c r="X258" s="49" t="str">
        <f t="shared" si="14"/>
        <v>'COMMON'</v>
      </c>
      <c r="Y258" s="49" t="str">
        <f t="shared" si="14"/>
        <v>'COMMON'</v>
      </c>
      <c r="Z258" s="69" t="s">
        <v>449</v>
      </c>
      <c r="AA258" s="49" t="str">
        <f t="shared" si="15"/>
        <v>'COMMON'</v>
      </c>
      <c r="AB258" s="67"/>
      <c r="AD258" s="70" t="str">
        <f t="shared" si="16"/>
        <v/>
      </c>
      <c r="AE258" s="67"/>
      <c r="AF258" s="67"/>
      <c r="AG258" s="67"/>
    </row>
    <row r="259" spans="1:33" ht="18" customHeight="1">
      <c r="A259" s="67"/>
      <c r="B259" s="69" t="s">
        <v>790</v>
      </c>
      <c r="C259" s="73" t="str">
        <f>"'"&amp;プロジェクトデータ!$C$4&amp;"'"</f>
        <v>'80001'</v>
      </c>
      <c r="D259" s="80" t="s">
        <v>499</v>
      </c>
      <c r="E259" s="42" t="str">
        <f>"'"&amp;No.5＿契約者【データ】!E255&amp;"'"</f>
        <v>''</v>
      </c>
      <c r="F259" s="81" t="str">
        <f>"'"&amp;IF(No.5＿契約者【データ】!X255="","","出席")&amp;"'"</f>
        <v>''</v>
      </c>
      <c r="G259" s="75" t="str">
        <f>"'"&amp;IF(No.5＿契約者【データ】!X255="","",TEXT(No.5＿契約者【データ】!X255,"yyyy/mm/dd"))&amp;"'"</f>
        <v>''</v>
      </c>
      <c r="H259" s="75" t="str">
        <f>"'"&amp;IF(No.5＿契約者【データ】!Y255="","",TEXT(No.5＿契約者【データ】!Y255,"hh:mm"))&amp;"'"</f>
        <v>''</v>
      </c>
      <c r="I259" s="82" t="s">
        <v>494</v>
      </c>
      <c r="J259" s="82" t="s">
        <v>494</v>
      </c>
      <c r="K259" s="82" t="s">
        <v>494</v>
      </c>
      <c r="L259" s="82" t="s">
        <v>494</v>
      </c>
      <c r="M259" s="82" t="s">
        <v>494</v>
      </c>
      <c r="N259" s="82" t="s">
        <v>494</v>
      </c>
      <c r="O259" s="82" t="s">
        <v>494</v>
      </c>
      <c r="P259" s="82" t="s">
        <v>494</v>
      </c>
      <c r="Q259" s="75" t="s">
        <v>497</v>
      </c>
      <c r="R259" s="75" t="s">
        <v>497</v>
      </c>
      <c r="S259" s="42" t="s">
        <v>448</v>
      </c>
      <c r="T259" s="75" t="s">
        <v>497</v>
      </c>
      <c r="U259" s="74" t="s">
        <v>497</v>
      </c>
      <c r="V259" s="49" t="str">
        <f t="shared" si="13"/>
        <v>'COMMON'</v>
      </c>
      <c r="W259" s="69" t="s">
        <v>449</v>
      </c>
      <c r="X259" s="49" t="str">
        <f t="shared" si="14"/>
        <v>'COMMON'</v>
      </c>
      <c r="Y259" s="49" t="str">
        <f t="shared" si="14"/>
        <v>'COMMON'</v>
      </c>
      <c r="Z259" s="69" t="s">
        <v>449</v>
      </c>
      <c r="AA259" s="49" t="str">
        <f t="shared" si="15"/>
        <v>'COMMON'</v>
      </c>
      <c r="AB259" s="67"/>
      <c r="AD259" s="70" t="str">
        <f t="shared" si="16"/>
        <v/>
      </c>
      <c r="AE259" s="67"/>
      <c r="AF259" s="67"/>
      <c r="AG259" s="67"/>
    </row>
    <row r="260" spans="1:33" ht="18" customHeight="1">
      <c r="A260" s="67"/>
      <c r="B260" s="69" t="s">
        <v>791</v>
      </c>
      <c r="C260" s="73" t="str">
        <f>"'"&amp;プロジェクトデータ!$C$4&amp;"'"</f>
        <v>'80001'</v>
      </c>
      <c r="D260" s="80" t="s">
        <v>499</v>
      </c>
      <c r="E260" s="42" t="str">
        <f>"'"&amp;No.5＿契約者【データ】!E256&amp;"'"</f>
        <v>''</v>
      </c>
      <c r="F260" s="81" t="str">
        <f>"'"&amp;IF(No.5＿契約者【データ】!X256="","","出席")&amp;"'"</f>
        <v>''</v>
      </c>
      <c r="G260" s="75" t="str">
        <f>"'"&amp;IF(No.5＿契約者【データ】!X256="","",TEXT(No.5＿契約者【データ】!X256,"yyyy/mm/dd"))&amp;"'"</f>
        <v>''</v>
      </c>
      <c r="H260" s="75" t="str">
        <f>"'"&amp;IF(No.5＿契約者【データ】!Y256="","",TEXT(No.5＿契約者【データ】!Y256,"hh:mm"))&amp;"'"</f>
        <v>''</v>
      </c>
      <c r="I260" s="82" t="s">
        <v>494</v>
      </c>
      <c r="J260" s="82" t="s">
        <v>494</v>
      </c>
      <c r="K260" s="82" t="s">
        <v>494</v>
      </c>
      <c r="L260" s="82" t="s">
        <v>494</v>
      </c>
      <c r="M260" s="82" t="s">
        <v>494</v>
      </c>
      <c r="N260" s="82" t="s">
        <v>494</v>
      </c>
      <c r="O260" s="82" t="s">
        <v>494</v>
      </c>
      <c r="P260" s="82" t="s">
        <v>494</v>
      </c>
      <c r="Q260" s="75" t="s">
        <v>497</v>
      </c>
      <c r="R260" s="75" t="s">
        <v>497</v>
      </c>
      <c r="S260" s="42" t="s">
        <v>448</v>
      </c>
      <c r="T260" s="75" t="s">
        <v>497</v>
      </c>
      <c r="U260" s="74" t="s">
        <v>497</v>
      </c>
      <c r="V260" s="49" t="str">
        <f t="shared" si="13"/>
        <v>'COMMON'</v>
      </c>
      <c r="W260" s="69" t="s">
        <v>449</v>
      </c>
      <c r="X260" s="49" t="str">
        <f t="shared" si="14"/>
        <v>'COMMON'</v>
      </c>
      <c r="Y260" s="49" t="str">
        <f t="shared" si="14"/>
        <v>'COMMON'</v>
      </c>
      <c r="Z260" s="69" t="s">
        <v>449</v>
      </c>
      <c r="AA260" s="49" t="str">
        <f t="shared" si="15"/>
        <v>'COMMON'</v>
      </c>
      <c r="AB260" s="67"/>
      <c r="AD260" s="70" t="str">
        <f t="shared" si="16"/>
        <v/>
      </c>
      <c r="AE260" s="67"/>
      <c r="AF260" s="67"/>
      <c r="AG260" s="67"/>
    </row>
    <row r="261" spans="1:33" ht="18" customHeight="1">
      <c r="A261" s="67"/>
      <c r="B261" s="69" t="s">
        <v>792</v>
      </c>
      <c r="C261" s="73" t="str">
        <f>"'"&amp;プロジェクトデータ!$C$4&amp;"'"</f>
        <v>'80001'</v>
      </c>
      <c r="D261" s="80" t="s">
        <v>499</v>
      </c>
      <c r="E261" s="42" t="str">
        <f>"'"&amp;No.5＿契約者【データ】!E257&amp;"'"</f>
        <v>''</v>
      </c>
      <c r="F261" s="81" t="str">
        <f>"'"&amp;IF(No.5＿契約者【データ】!X257="","","出席")&amp;"'"</f>
        <v>''</v>
      </c>
      <c r="G261" s="75" t="str">
        <f>"'"&amp;IF(No.5＿契約者【データ】!X257="","",TEXT(No.5＿契約者【データ】!X257,"yyyy/mm/dd"))&amp;"'"</f>
        <v>''</v>
      </c>
      <c r="H261" s="75" t="str">
        <f>"'"&amp;IF(No.5＿契約者【データ】!Y257="","",TEXT(No.5＿契約者【データ】!Y257,"hh:mm"))&amp;"'"</f>
        <v>''</v>
      </c>
      <c r="I261" s="82" t="s">
        <v>494</v>
      </c>
      <c r="J261" s="82" t="s">
        <v>494</v>
      </c>
      <c r="K261" s="82" t="s">
        <v>494</v>
      </c>
      <c r="L261" s="82" t="s">
        <v>494</v>
      </c>
      <c r="M261" s="82" t="s">
        <v>494</v>
      </c>
      <c r="N261" s="82" t="s">
        <v>494</v>
      </c>
      <c r="O261" s="82" t="s">
        <v>494</v>
      </c>
      <c r="P261" s="82" t="s">
        <v>494</v>
      </c>
      <c r="Q261" s="75" t="s">
        <v>497</v>
      </c>
      <c r="R261" s="75" t="s">
        <v>497</v>
      </c>
      <c r="S261" s="42" t="s">
        <v>448</v>
      </c>
      <c r="T261" s="75" t="s">
        <v>497</v>
      </c>
      <c r="U261" s="74" t="s">
        <v>497</v>
      </c>
      <c r="V261" s="49" t="str">
        <f t="shared" si="13"/>
        <v>'COMMON'</v>
      </c>
      <c r="W261" s="69" t="s">
        <v>449</v>
      </c>
      <c r="X261" s="49" t="str">
        <f t="shared" si="14"/>
        <v>'COMMON'</v>
      </c>
      <c r="Y261" s="49" t="str">
        <f t="shared" si="14"/>
        <v>'COMMON'</v>
      </c>
      <c r="Z261" s="69" t="s">
        <v>449</v>
      </c>
      <c r="AA261" s="49" t="str">
        <f t="shared" si="15"/>
        <v>'COMMON'</v>
      </c>
      <c r="AB261" s="67"/>
      <c r="AD261" s="70" t="str">
        <f t="shared" si="16"/>
        <v/>
      </c>
      <c r="AE261" s="67"/>
      <c r="AF261" s="67"/>
      <c r="AG261" s="67"/>
    </row>
    <row r="262" spans="1:33" ht="18" customHeight="1">
      <c r="A262" s="67"/>
      <c r="B262" s="69" t="s">
        <v>793</v>
      </c>
      <c r="C262" s="73" t="str">
        <f>"'"&amp;プロジェクトデータ!$C$4&amp;"'"</f>
        <v>'80001'</v>
      </c>
      <c r="D262" s="80" t="s">
        <v>499</v>
      </c>
      <c r="E262" s="42" t="str">
        <f>"'"&amp;No.5＿契約者【データ】!E258&amp;"'"</f>
        <v>''</v>
      </c>
      <c r="F262" s="81" t="str">
        <f>"'"&amp;IF(No.5＿契約者【データ】!X258="","","出席")&amp;"'"</f>
        <v>''</v>
      </c>
      <c r="G262" s="75" t="str">
        <f>"'"&amp;IF(No.5＿契約者【データ】!X258="","",TEXT(No.5＿契約者【データ】!X258,"yyyy/mm/dd"))&amp;"'"</f>
        <v>''</v>
      </c>
      <c r="H262" s="75" t="str">
        <f>"'"&amp;IF(No.5＿契約者【データ】!Y258="","",TEXT(No.5＿契約者【データ】!Y258,"hh:mm"))&amp;"'"</f>
        <v>''</v>
      </c>
      <c r="I262" s="82" t="s">
        <v>494</v>
      </c>
      <c r="J262" s="82" t="s">
        <v>494</v>
      </c>
      <c r="K262" s="82" t="s">
        <v>494</v>
      </c>
      <c r="L262" s="82" t="s">
        <v>494</v>
      </c>
      <c r="M262" s="82" t="s">
        <v>494</v>
      </c>
      <c r="N262" s="82" t="s">
        <v>494</v>
      </c>
      <c r="O262" s="82" t="s">
        <v>494</v>
      </c>
      <c r="P262" s="82" t="s">
        <v>494</v>
      </c>
      <c r="Q262" s="75" t="s">
        <v>497</v>
      </c>
      <c r="R262" s="75" t="s">
        <v>497</v>
      </c>
      <c r="S262" s="42" t="s">
        <v>448</v>
      </c>
      <c r="T262" s="75" t="s">
        <v>497</v>
      </c>
      <c r="U262" s="74" t="s">
        <v>497</v>
      </c>
      <c r="V262" s="49" t="str">
        <f t="shared" si="13"/>
        <v>'COMMON'</v>
      </c>
      <c r="W262" s="69" t="s">
        <v>449</v>
      </c>
      <c r="X262" s="49" t="str">
        <f t="shared" si="14"/>
        <v>'COMMON'</v>
      </c>
      <c r="Y262" s="49" t="str">
        <f t="shared" si="14"/>
        <v>'COMMON'</v>
      </c>
      <c r="Z262" s="69" t="s">
        <v>449</v>
      </c>
      <c r="AA262" s="49" t="str">
        <f t="shared" si="15"/>
        <v>'COMMON'</v>
      </c>
      <c r="AB262" s="67"/>
      <c r="AD262" s="70" t="str">
        <f t="shared" si="16"/>
        <v/>
      </c>
      <c r="AE262" s="67"/>
      <c r="AF262" s="67"/>
      <c r="AG262" s="67"/>
    </row>
    <row r="263" spans="1:33" ht="18" customHeight="1">
      <c r="A263" s="67"/>
      <c r="B263" s="69" t="s">
        <v>794</v>
      </c>
      <c r="C263" s="73" t="str">
        <f>"'"&amp;プロジェクトデータ!$C$4&amp;"'"</f>
        <v>'80001'</v>
      </c>
      <c r="D263" s="80" t="s">
        <v>499</v>
      </c>
      <c r="E263" s="42" t="str">
        <f>"'"&amp;No.5＿契約者【データ】!E259&amp;"'"</f>
        <v>''</v>
      </c>
      <c r="F263" s="81" t="str">
        <f>"'"&amp;IF(No.5＿契約者【データ】!X259="","","出席")&amp;"'"</f>
        <v>''</v>
      </c>
      <c r="G263" s="75" t="str">
        <f>"'"&amp;IF(No.5＿契約者【データ】!X259="","",TEXT(No.5＿契約者【データ】!X259,"yyyy/mm/dd"))&amp;"'"</f>
        <v>''</v>
      </c>
      <c r="H263" s="75" t="str">
        <f>"'"&amp;IF(No.5＿契約者【データ】!Y259="","",TEXT(No.5＿契約者【データ】!Y259,"hh:mm"))&amp;"'"</f>
        <v>''</v>
      </c>
      <c r="I263" s="82" t="s">
        <v>494</v>
      </c>
      <c r="J263" s="82" t="s">
        <v>494</v>
      </c>
      <c r="K263" s="82" t="s">
        <v>494</v>
      </c>
      <c r="L263" s="82" t="s">
        <v>494</v>
      </c>
      <c r="M263" s="82" t="s">
        <v>494</v>
      </c>
      <c r="N263" s="82" t="s">
        <v>494</v>
      </c>
      <c r="O263" s="82" t="s">
        <v>494</v>
      </c>
      <c r="P263" s="82" t="s">
        <v>494</v>
      </c>
      <c r="Q263" s="75" t="s">
        <v>497</v>
      </c>
      <c r="R263" s="75" t="s">
        <v>497</v>
      </c>
      <c r="S263" s="42" t="s">
        <v>448</v>
      </c>
      <c r="T263" s="75" t="s">
        <v>497</v>
      </c>
      <c r="U263" s="74" t="s">
        <v>497</v>
      </c>
      <c r="V263" s="49" t="str">
        <f t="shared" ref="V263:V326" si="17">"'COMMON'"</f>
        <v>'COMMON'</v>
      </c>
      <c r="W263" s="69" t="s">
        <v>449</v>
      </c>
      <c r="X263" s="49" t="str">
        <f t="shared" ref="X263:Y326" si="18">"'COMMON'"</f>
        <v>'COMMON'</v>
      </c>
      <c r="Y263" s="49" t="str">
        <f t="shared" si="18"/>
        <v>'COMMON'</v>
      </c>
      <c r="Z263" s="69" t="s">
        <v>449</v>
      </c>
      <c r="AA263" s="49" t="str">
        <f t="shared" ref="AA263:AA326" si="19">"'COMMON'"</f>
        <v>'COMMON'</v>
      </c>
      <c r="AB263" s="67"/>
      <c r="AD263" s="70" t="str">
        <f t="shared" si="16"/>
        <v/>
      </c>
      <c r="AE263" s="67"/>
      <c r="AF263" s="67"/>
      <c r="AG263" s="67"/>
    </row>
    <row r="264" spans="1:33" ht="18" customHeight="1">
      <c r="A264" s="67"/>
      <c r="B264" s="69" t="s">
        <v>795</v>
      </c>
      <c r="C264" s="73" t="str">
        <f>"'"&amp;プロジェクトデータ!$C$4&amp;"'"</f>
        <v>'80001'</v>
      </c>
      <c r="D264" s="80" t="s">
        <v>499</v>
      </c>
      <c r="E264" s="42" t="str">
        <f>"'"&amp;No.5＿契約者【データ】!E260&amp;"'"</f>
        <v>''</v>
      </c>
      <c r="F264" s="81" t="str">
        <f>"'"&amp;IF(No.5＿契約者【データ】!X260="","","出席")&amp;"'"</f>
        <v>''</v>
      </c>
      <c r="G264" s="75" t="str">
        <f>"'"&amp;IF(No.5＿契約者【データ】!X260="","",TEXT(No.5＿契約者【データ】!X260,"yyyy/mm/dd"))&amp;"'"</f>
        <v>''</v>
      </c>
      <c r="H264" s="75" t="str">
        <f>"'"&amp;IF(No.5＿契約者【データ】!Y260="","",TEXT(No.5＿契約者【データ】!Y260,"hh:mm"))&amp;"'"</f>
        <v>''</v>
      </c>
      <c r="I264" s="82" t="s">
        <v>494</v>
      </c>
      <c r="J264" s="82" t="s">
        <v>494</v>
      </c>
      <c r="K264" s="82" t="s">
        <v>494</v>
      </c>
      <c r="L264" s="82" t="s">
        <v>494</v>
      </c>
      <c r="M264" s="82" t="s">
        <v>494</v>
      </c>
      <c r="N264" s="82" t="s">
        <v>494</v>
      </c>
      <c r="O264" s="82" t="s">
        <v>494</v>
      </c>
      <c r="P264" s="82" t="s">
        <v>494</v>
      </c>
      <c r="Q264" s="75" t="s">
        <v>497</v>
      </c>
      <c r="R264" s="75" t="s">
        <v>497</v>
      </c>
      <c r="S264" s="42" t="s">
        <v>448</v>
      </c>
      <c r="T264" s="75" t="s">
        <v>497</v>
      </c>
      <c r="U264" s="74" t="s">
        <v>497</v>
      </c>
      <c r="V264" s="49" t="str">
        <f t="shared" si="17"/>
        <v>'COMMON'</v>
      </c>
      <c r="W264" s="69" t="s">
        <v>449</v>
      </c>
      <c r="X264" s="49" t="str">
        <f t="shared" si="18"/>
        <v>'COMMON'</v>
      </c>
      <c r="Y264" s="49" t="str">
        <f t="shared" si="18"/>
        <v>'COMMON'</v>
      </c>
      <c r="Z264" s="69" t="s">
        <v>449</v>
      </c>
      <c r="AA264" s="49" t="str">
        <f t="shared" si="19"/>
        <v>'COMMON'</v>
      </c>
      <c r="AB264" s="67"/>
      <c r="AD264" s="70" t="str">
        <f t="shared" ref="AD264:AD327" si="20">IF(F264="''","","INSERT INTO "&amp;$C$3&amp;" ("&amp;_xlfn.TEXTJOIN(",",FALSE,$C$5:$AA$5)&amp;") VALUES ("&amp;_xlfn.TEXTJOIN(",",FALSE,C264:AA264)&amp;");")</f>
        <v/>
      </c>
      <c r="AE264" s="67"/>
      <c r="AF264" s="67"/>
      <c r="AG264" s="67"/>
    </row>
    <row r="265" spans="1:33" ht="18" customHeight="1">
      <c r="A265" s="67"/>
      <c r="B265" s="69" t="s">
        <v>796</v>
      </c>
      <c r="C265" s="73" t="str">
        <f>"'"&amp;プロジェクトデータ!$C$4&amp;"'"</f>
        <v>'80001'</v>
      </c>
      <c r="D265" s="80" t="s">
        <v>499</v>
      </c>
      <c r="E265" s="42" t="str">
        <f>"'"&amp;No.5＿契約者【データ】!E261&amp;"'"</f>
        <v>''</v>
      </c>
      <c r="F265" s="81" t="str">
        <f>"'"&amp;IF(No.5＿契約者【データ】!X261="","","出席")&amp;"'"</f>
        <v>''</v>
      </c>
      <c r="G265" s="75" t="str">
        <f>"'"&amp;IF(No.5＿契約者【データ】!X261="","",TEXT(No.5＿契約者【データ】!X261,"yyyy/mm/dd"))&amp;"'"</f>
        <v>''</v>
      </c>
      <c r="H265" s="75" t="str">
        <f>"'"&amp;IF(No.5＿契約者【データ】!Y261="","",TEXT(No.5＿契約者【データ】!Y261,"hh:mm"))&amp;"'"</f>
        <v>''</v>
      </c>
      <c r="I265" s="82" t="s">
        <v>494</v>
      </c>
      <c r="J265" s="82" t="s">
        <v>494</v>
      </c>
      <c r="K265" s="82" t="s">
        <v>494</v>
      </c>
      <c r="L265" s="82" t="s">
        <v>494</v>
      </c>
      <c r="M265" s="82" t="s">
        <v>494</v>
      </c>
      <c r="N265" s="82" t="s">
        <v>494</v>
      </c>
      <c r="O265" s="82" t="s">
        <v>494</v>
      </c>
      <c r="P265" s="82" t="s">
        <v>494</v>
      </c>
      <c r="Q265" s="75" t="s">
        <v>497</v>
      </c>
      <c r="R265" s="75" t="s">
        <v>497</v>
      </c>
      <c r="S265" s="42" t="s">
        <v>448</v>
      </c>
      <c r="T265" s="75" t="s">
        <v>497</v>
      </c>
      <c r="U265" s="74" t="s">
        <v>497</v>
      </c>
      <c r="V265" s="49" t="str">
        <f t="shared" si="17"/>
        <v>'COMMON'</v>
      </c>
      <c r="W265" s="69" t="s">
        <v>449</v>
      </c>
      <c r="X265" s="49" t="str">
        <f t="shared" si="18"/>
        <v>'COMMON'</v>
      </c>
      <c r="Y265" s="49" t="str">
        <f t="shared" si="18"/>
        <v>'COMMON'</v>
      </c>
      <c r="Z265" s="69" t="s">
        <v>449</v>
      </c>
      <c r="AA265" s="49" t="str">
        <f t="shared" si="19"/>
        <v>'COMMON'</v>
      </c>
      <c r="AB265" s="67"/>
      <c r="AD265" s="70" t="str">
        <f t="shared" si="20"/>
        <v/>
      </c>
      <c r="AE265" s="67"/>
      <c r="AF265" s="67"/>
      <c r="AG265" s="67"/>
    </row>
    <row r="266" spans="1:33" ht="18" customHeight="1">
      <c r="A266" s="67"/>
      <c r="B266" s="69" t="s">
        <v>797</v>
      </c>
      <c r="C266" s="73" t="str">
        <f>"'"&amp;プロジェクトデータ!$C$4&amp;"'"</f>
        <v>'80001'</v>
      </c>
      <c r="D266" s="80" t="s">
        <v>499</v>
      </c>
      <c r="E266" s="42" t="str">
        <f>"'"&amp;No.5＿契約者【データ】!E262&amp;"'"</f>
        <v>''</v>
      </c>
      <c r="F266" s="81" t="str">
        <f>"'"&amp;IF(No.5＿契約者【データ】!X262="","","出席")&amp;"'"</f>
        <v>''</v>
      </c>
      <c r="G266" s="75" t="str">
        <f>"'"&amp;IF(No.5＿契約者【データ】!X262="","",TEXT(No.5＿契約者【データ】!X262,"yyyy/mm/dd"))&amp;"'"</f>
        <v>''</v>
      </c>
      <c r="H266" s="75" t="str">
        <f>"'"&amp;IF(No.5＿契約者【データ】!Y262="","",TEXT(No.5＿契約者【データ】!Y262,"hh:mm"))&amp;"'"</f>
        <v>''</v>
      </c>
      <c r="I266" s="82" t="s">
        <v>494</v>
      </c>
      <c r="J266" s="82" t="s">
        <v>494</v>
      </c>
      <c r="K266" s="82" t="s">
        <v>494</v>
      </c>
      <c r="L266" s="82" t="s">
        <v>494</v>
      </c>
      <c r="M266" s="82" t="s">
        <v>494</v>
      </c>
      <c r="N266" s="82" t="s">
        <v>494</v>
      </c>
      <c r="O266" s="82" t="s">
        <v>494</v>
      </c>
      <c r="P266" s="82" t="s">
        <v>494</v>
      </c>
      <c r="Q266" s="75" t="s">
        <v>497</v>
      </c>
      <c r="R266" s="75" t="s">
        <v>497</v>
      </c>
      <c r="S266" s="42" t="s">
        <v>448</v>
      </c>
      <c r="T266" s="75" t="s">
        <v>497</v>
      </c>
      <c r="U266" s="74" t="s">
        <v>497</v>
      </c>
      <c r="V266" s="49" t="str">
        <f t="shared" si="17"/>
        <v>'COMMON'</v>
      </c>
      <c r="W266" s="69" t="s">
        <v>449</v>
      </c>
      <c r="X266" s="49" t="str">
        <f t="shared" si="18"/>
        <v>'COMMON'</v>
      </c>
      <c r="Y266" s="49" t="str">
        <f t="shared" si="18"/>
        <v>'COMMON'</v>
      </c>
      <c r="Z266" s="69" t="s">
        <v>449</v>
      </c>
      <c r="AA266" s="49" t="str">
        <f t="shared" si="19"/>
        <v>'COMMON'</v>
      </c>
      <c r="AB266" s="67"/>
      <c r="AD266" s="70" t="str">
        <f t="shared" si="20"/>
        <v/>
      </c>
      <c r="AE266" s="67"/>
      <c r="AF266" s="67"/>
      <c r="AG266" s="67"/>
    </row>
    <row r="267" spans="1:33" ht="18" customHeight="1">
      <c r="A267" s="67"/>
      <c r="B267" s="69" t="s">
        <v>798</v>
      </c>
      <c r="C267" s="73" t="str">
        <f>"'"&amp;プロジェクトデータ!$C$4&amp;"'"</f>
        <v>'80001'</v>
      </c>
      <c r="D267" s="80" t="s">
        <v>499</v>
      </c>
      <c r="E267" s="42" t="str">
        <f>"'"&amp;No.5＿契約者【データ】!E263&amp;"'"</f>
        <v>''</v>
      </c>
      <c r="F267" s="81" t="str">
        <f>"'"&amp;IF(No.5＿契約者【データ】!X263="","","出席")&amp;"'"</f>
        <v>''</v>
      </c>
      <c r="G267" s="75" t="str">
        <f>"'"&amp;IF(No.5＿契約者【データ】!X263="","",TEXT(No.5＿契約者【データ】!X263,"yyyy/mm/dd"))&amp;"'"</f>
        <v>''</v>
      </c>
      <c r="H267" s="75" t="str">
        <f>"'"&amp;IF(No.5＿契約者【データ】!Y263="","",TEXT(No.5＿契約者【データ】!Y263,"hh:mm"))&amp;"'"</f>
        <v>''</v>
      </c>
      <c r="I267" s="82" t="s">
        <v>494</v>
      </c>
      <c r="J267" s="82" t="s">
        <v>494</v>
      </c>
      <c r="K267" s="82" t="s">
        <v>494</v>
      </c>
      <c r="L267" s="82" t="s">
        <v>494</v>
      </c>
      <c r="M267" s="82" t="s">
        <v>494</v>
      </c>
      <c r="N267" s="82" t="s">
        <v>494</v>
      </c>
      <c r="O267" s="82" t="s">
        <v>494</v>
      </c>
      <c r="P267" s="82" t="s">
        <v>494</v>
      </c>
      <c r="Q267" s="75" t="s">
        <v>497</v>
      </c>
      <c r="R267" s="75" t="s">
        <v>497</v>
      </c>
      <c r="S267" s="42" t="s">
        <v>448</v>
      </c>
      <c r="T267" s="75" t="s">
        <v>497</v>
      </c>
      <c r="U267" s="74" t="s">
        <v>497</v>
      </c>
      <c r="V267" s="49" t="str">
        <f t="shared" si="17"/>
        <v>'COMMON'</v>
      </c>
      <c r="W267" s="69" t="s">
        <v>449</v>
      </c>
      <c r="X267" s="49" t="str">
        <f t="shared" si="18"/>
        <v>'COMMON'</v>
      </c>
      <c r="Y267" s="49" t="str">
        <f t="shared" si="18"/>
        <v>'COMMON'</v>
      </c>
      <c r="Z267" s="69" t="s">
        <v>449</v>
      </c>
      <c r="AA267" s="49" t="str">
        <f t="shared" si="19"/>
        <v>'COMMON'</v>
      </c>
      <c r="AB267" s="67"/>
      <c r="AD267" s="70" t="str">
        <f t="shared" si="20"/>
        <v/>
      </c>
      <c r="AE267" s="67"/>
      <c r="AF267" s="67"/>
      <c r="AG267" s="67"/>
    </row>
    <row r="268" spans="1:33" ht="18" customHeight="1">
      <c r="A268" s="67"/>
      <c r="B268" s="69" t="s">
        <v>799</v>
      </c>
      <c r="C268" s="73" t="str">
        <f>"'"&amp;プロジェクトデータ!$C$4&amp;"'"</f>
        <v>'80001'</v>
      </c>
      <c r="D268" s="80" t="s">
        <v>499</v>
      </c>
      <c r="E268" s="42" t="str">
        <f>"'"&amp;No.5＿契約者【データ】!E264&amp;"'"</f>
        <v>''</v>
      </c>
      <c r="F268" s="81" t="str">
        <f>"'"&amp;IF(No.5＿契約者【データ】!X264="","","出席")&amp;"'"</f>
        <v>''</v>
      </c>
      <c r="G268" s="75" t="str">
        <f>"'"&amp;IF(No.5＿契約者【データ】!X264="","",TEXT(No.5＿契約者【データ】!X264,"yyyy/mm/dd"))&amp;"'"</f>
        <v>''</v>
      </c>
      <c r="H268" s="75" t="str">
        <f>"'"&amp;IF(No.5＿契約者【データ】!Y264="","",TEXT(No.5＿契約者【データ】!Y264,"hh:mm"))&amp;"'"</f>
        <v>''</v>
      </c>
      <c r="I268" s="82" t="s">
        <v>494</v>
      </c>
      <c r="J268" s="82" t="s">
        <v>494</v>
      </c>
      <c r="K268" s="82" t="s">
        <v>494</v>
      </c>
      <c r="L268" s="82" t="s">
        <v>494</v>
      </c>
      <c r="M268" s="82" t="s">
        <v>494</v>
      </c>
      <c r="N268" s="82" t="s">
        <v>494</v>
      </c>
      <c r="O268" s="82" t="s">
        <v>494</v>
      </c>
      <c r="P268" s="82" t="s">
        <v>494</v>
      </c>
      <c r="Q268" s="75" t="s">
        <v>497</v>
      </c>
      <c r="R268" s="75" t="s">
        <v>497</v>
      </c>
      <c r="S268" s="42" t="s">
        <v>448</v>
      </c>
      <c r="T268" s="75" t="s">
        <v>497</v>
      </c>
      <c r="U268" s="74" t="s">
        <v>497</v>
      </c>
      <c r="V268" s="49" t="str">
        <f t="shared" si="17"/>
        <v>'COMMON'</v>
      </c>
      <c r="W268" s="69" t="s">
        <v>449</v>
      </c>
      <c r="X268" s="49" t="str">
        <f t="shared" si="18"/>
        <v>'COMMON'</v>
      </c>
      <c r="Y268" s="49" t="str">
        <f t="shared" si="18"/>
        <v>'COMMON'</v>
      </c>
      <c r="Z268" s="69" t="s">
        <v>449</v>
      </c>
      <c r="AA268" s="49" t="str">
        <f t="shared" si="19"/>
        <v>'COMMON'</v>
      </c>
      <c r="AB268" s="67"/>
      <c r="AD268" s="70" t="str">
        <f t="shared" si="20"/>
        <v/>
      </c>
      <c r="AE268" s="67"/>
      <c r="AF268" s="67"/>
      <c r="AG268" s="67"/>
    </row>
    <row r="269" spans="1:33" ht="18" customHeight="1">
      <c r="A269" s="67"/>
      <c r="B269" s="69" t="s">
        <v>800</v>
      </c>
      <c r="C269" s="73" t="str">
        <f>"'"&amp;プロジェクトデータ!$C$4&amp;"'"</f>
        <v>'80001'</v>
      </c>
      <c r="D269" s="80" t="s">
        <v>499</v>
      </c>
      <c r="E269" s="42" t="str">
        <f>"'"&amp;No.5＿契約者【データ】!E265&amp;"'"</f>
        <v>''</v>
      </c>
      <c r="F269" s="81" t="str">
        <f>"'"&amp;IF(No.5＿契約者【データ】!X265="","","出席")&amp;"'"</f>
        <v>''</v>
      </c>
      <c r="G269" s="75" t="str">
        <f>"'"&amp;IF(No.5＿契約者【データ】!X265="","",TEXT(No.5＿契約者【データ】!X265,"yyyy/mm/dd"))&amp;"'"</f>
        <v>''</v>
      </c>
      <c r="H269" s="75" t="str">
        <f>"'"&amp;IF(No.5＿契約者【データ】!Y265="","",TEXT(No.5＿契約者【データ】!Y265,"hh:mm"))&amp;"'"</f>
        <v>''</v>
      </c>
      <c r="I269" s="82" t="s">
        <v>494</v>
      </c>
      <c r="J269" s="82" t="s">
        <v>494</v>
      </c>
      <c r="K269" s="82" t="s">
        <v>494</v>
      </c>
      <c r="L269" s="82" t="s">
        <v>494</v>
      </c>
      <c r="M269" s="82" t="s">
        <v>494</v>
      </c>
      <c r="N269" s="82" t="s">
        <v>494</v>
      </c>
      <c r="O269" s="82" t="s">
        <v>494</v>
      </c>
      <c r="P269" s="82" t="s">
        <v>494</v>
      </c>
      <c r="Q269" s="75" t="s">
        <v>497</v>
      </c>
      <c r="R269" s="75" t="s">
        <v>497</v>
      </c>
      <c r="S269" s="42" t="s">
        <v>448</v>
      </c>
      <c r="T269" s="75" t="s">
        <v>497</v>
      </c>
      <c r="U269" s="74" t="s">
        <v>497</v>
      </c>
      <c r="V269" s="49" t="str">
        <f t="shared" si="17"/>
        <v>'COMMON'</v>
      </c>
      <c r="W269" s="69" t="s">
        <v>449</v>
      </c>
      <c r="X269" s="49" t="str">
        <f t="shared" si="18"/>
        <v>'COMMON'</v>
      </c>
      <c r="Y269" s="49" t="str">
        <f t="shared" si="18"/>
        <v>'COMMON'</v>
      </c>
      <c r="Z269" s="69" t="s">
        <v>449</v>
      </c>
      <c r="AA269" s="49" t="str">
        <f t="shared" si="19"/>
        <v>'COMMON'</v>
      </c>
      <c r="AB269" s="67"/>
      <c r="AD269" s="70" t="str">
        <f t="shared" si="20"/>
        <v/>
      </c>
      <c r="AE269" s="67"/>
      <c r="AF269" s="67"/>
      <c r="AG269" s="67"/>
    </row>
    <row r="270" spans="1:33" ht="18" customHeight="1">
      <c r="A270" s="67"/>
      <c r="B270" s="69" t="s">
        <v>801</v>
      </c>
      <c r="C270" s="73" t="str">
        <f>"'"&amp;プロジェクトデータ!$C$4&amp;"'"</f>
        <v>'80001'</v>
      </c>
      <c r="D270" s="80" t="s">
        <v>499</v>
      </c>
      <c r="E270" s="42" t="str">
        <f>"'"&amp;No.5＿契約者【データ】!E266&amp;"'"</f>
        <v>''</v>
      </c>
      <c r="F270" s="81" t="str">
        <f>"'"&amp;IF(No.5＿契約者【データ】!X266="","","出席")&amp;"'"</f>
        <v>''</v>
      </c>
      <c r="G270" s="75" t="str">
        <f>"'"&amp;IF(No.5＿契約者【データ】!X266="","",TEXT(No.5＿契約者【データ】!X266,"yyyy/mm/dd"))&amp;"'"</f>
        <v>''</v>
      </c>
      <c r="H270" s="75" t="str">
        <f>"'"&amp;IF(No.5＿契約者【データ】!Y266="","",TEXT(No.5＿契約者【データ】!Y266,"hh:mm"))&amp;"'"</f>
        <v>''</v>
      </c>
      <c r="I270" s="82" t="s">
        <v>494</v>
      </c>
      <c r="J270" s="82" t="s">
        <v>494</v>
      </c>
      <c r="K270" s="82" t="s">
        <v>494</v>
      </c>
      <c r="L270" s="82" t="s">
        <v>494</v>
      </c>
      <c r="M270" s="82" t="s">
        <v>494</v>
      </c>
      <c r="N270" s="82" t="s">
        <v>494</v>
      </c>
      <c r="O270" s="82" t="s">
        <v>494</v>
      </c>
      <c r="P270" s="82" t="s">
        <v>494</v>
      </c>
      <c r="Q270" s="75" t="s">
        <v>497</v>
      </c>
      <c r="R270" s="75" t="s">
        <v>497</v>
      </c>
      <c r="S270" s="42" t="s">
        <v>448</v>
      </c>
      <c r="T270" s="75" t="s">
        <v>497</v>
      </c>
      <c r="U270" s="74" t="s">
        <v>497</v>
      </c>
      <c r="V270" s="49" t="str">
        <f t="shared" si="17"/>
        <v>'COMMON'</v>
      </c>
      <c r="W270" s="69" t="s">
        <v>449</v>
      </c>
      <c r="X270" s="49" t="str">
        <f t="shared" si="18"/>
        <v>'COMMON'</v>
      </c>
      <c r="Y270" s="49" t="str">
        <f t="shared" si="18"/>
        <v>'COMMON'</v>
      </c>
      <c r="Z270" s="69" t="s">
        <v>449</v>
      </c>
      <c r="AA270" s="49" t="str">
        <f t="shared" si="19"/>
        <v>'COMMON'</v>
      </c>
      <c r="AB270" s="67"/>
      <c r="AD270" s="70" t="str">
        <f t="shared" si="20"/>
        <v/>
      </c>
      <c r="AE270" s="67"/>
      <c r="AF270" s="67"/>
      <c r="AG270" s="67"/>
    </row>
    <row r="271" spans="1:33" ht="18" customHeight="1">
      <c r="A271" s="67"/>
      <c r="B271" s="69" t="s">
        <v>802</v>
      </c>
      <c r="C271" s="73" t="str">
        <f>"'"&amp;プロジェクトデータ!$C$4&amp;"'"</f>
        <v>'80001'</v>
      </c>
      <c r="D271" s="80" t="s">
        <v>499</v>
      </c>
      <c r="E271" s="42" t="str">
        <f>"'"&amp;No.5＿契約者【データ】!E267&amp;"'"</f>
        <v>''</v>
      </c>
      <c r="F271" s="81" t="str">
        <f>"'"&amp;IF(No.5＿契約者【データ】!X267="","","出席")&amp;"'"</f>
        <v>''</v>
      </c>
      <c r="G271" s="75" t="str">
        <f>"'"&amp;IF(No.5＿契約者【データ】!X267="","",TEXT(No.5＿契約者【データ】!X267,"yyyy/mm/dd"))&amp;"'"</f>
        <v>''</v>
      </c>
      <c r="H271" s="75" t="str">
        <f>"'"&amp;IF(No.5＿契約者【データ】!Y267="","",TEXT(No.5＿契約者【データ】!Y267,"hh:mm"))&amp;"'"</f>
        <v>''</v>
      </c>
      <c r="I271" s="82" t="s">
        <v>494</v>
      </c>
      <c r="J271" s="82" t="s">
        <v>494</v>
      </c>
      <c r="K271" s="82" t="s">
        <v>494</v>
      </c>
      <c r="L271" s="82" t="s">
        <v>494</v>
      </c>
      <c r="M271" s="82" t="s">
        <v>494</v>
      </c>
      <c r="N271" s="82" t="s">
        <v>494</v>
      </c>
      <c r="O271" s="82" t="s">
        <v>494</v>
      </c>
      <c r="P271" s="82" t="s">
        <v>494</v>
      </c>
      <c r="Q271" s="75" t="s">
        <v>497</v>
      </c>
      <c r="R271" s="75" t="s">
        <v>497</v>
      </c>
      <c r="S271" s="42" t="s">
        <v>448</v>
      </c>
      <c r="T271" s="75" t="s">
        <v>497</v>
      </c>
      <c r="U271" s="74" t="s">
        <v>497</v>
      </c>
      <c r="V271" s="49" t="str">
        <f t="shared" si="17"/>
        <v>'COMMON'</v>
      </c>
      <c r="W271" s="69" t="s">
        <v>449</v>
      </c>
      <c r="X271" s="49" t="str">
        <f t="shared" si="18"/>
        <v>'COMMON'</v>
      </c>
      <c r="Y271" s="49" t="str">
        <f t="shared" si="18"/>
        <v>'COMMON'</v>
      </c>
      <c r="Z271" s="69" t="s">
        <v>449</v>
      </c>
      <c r="AA271" s="49" t="str">
        <f t="shared" si="19"/>
        <v>'COMMON'</v>
      </c>
      <c r="AB271" s="67"/>
      <c r="AD271" s="70" t="str">
        <f t="shared" si="20"/>
        <v/>
      </c>
      <c r="AE271" s="67"/>
      <c r="AF271" s="67"/>
      <c r="AG271" s="67"/>
    </row>
    <row r="272" spans="1:33" ht="18" customHeight="1">
      <c r="A272" s="67"/>
      <c r="B272" s="69" t="s">
        <v>803</v>
      </c>
      <c r="C272" s="73" t="str">
        <f>"'"&amp;プロジェクトデータ!$C$4&amp;"'"</f>
        <v>'80001'</v>
      </c>
      <c r="D272" s="80" t="s">
        <v>499</v>
      </c>
      <c r="E272" s="42" t="str">
        <f>"'"&amp;No.5＿契約者【データ】!E268&amp;"'"</f>
        <v>''</v>
      </c>
      <c r="F272" s="81" t="str">
        <f>"'"&amp;IF(No.5＿契約者【データ】!X268="","","出席")&amp;"'"</f>
        <v>''</v>
      </c>
      <c r="G272" s="75" t="str">
        <f>"'"&amp;IF(No.5＿契約者【データ】!X268="","",TEXT(No.5＿契約者【データ】!X268,"yyyy/mm/dd"))&amp;"'"</f>
        <v>''</v>
      </c>
      <c r="H272" s="75" t="str">
        <f>"'"&amp;IF(No.5＿契約者【データ】!Y268="","",TEXT(No.5＿契約者【データ】!Y268,"hh:mm"))&amp;"'"</f>
        <v>''</v>
      </c>
      <c r="I272" s="82" t="s">
        <v>494</v>
      </c>
      <c r="J272" s="82" t="s">
        <v>494</v>
      </c>
      <c r="K272" s="82" t="s">
        <v>494</v>
      </c>
      <c r="L272" s="82" t="s">
        <v>494</v>
      </c>
      <c r="M272" s="82" t="s">
        <v>494</v>
      </c>
      <c r="N272" s="82" t="s">
        <v>494</v>
      </c>
      <c r="O272" s="82" t="s">
        <v>494</v>
      </c>
      <c r="P272" s="82" t="s">
        <v>494</v>
      </c>
      <c r="Q272" s="75" t="s">
        <v>497</v>
      </c>
      <c r="R272" s="75" t="s">
        <v>497</v>
      </c>
      <c r="S272" s="42" t="s">
        <v>448</v>
      </c>
      <c r="T272" s="75" t="s">
        <v>497</v>
      </c>
      <c r="U272" s="74" t="s">
        <v>497</v>
      </c>
      <c r="V272" s="49" t="str">
        <f t="shared" si="17"/>
        <v>'COMMON'</v>
      </c>
      <c r="W272" s="69" t="s">
        <v>449</v>
      </c>
      <c r="X272" s="49" t="str">
        <f t="shared" si="18"/>
        <v>'COMMON'</v>
      </c>
      <c r="Y272" s="49" t="str">
        <f t="shared" si="18"/>
        <v>'COMMON'</v>
      </c>
      <c r="Z272" s="69" t="s">
        <v>449</v>
      </c>
      <c r="AA272" s="49" t="str">
        <f t="shared" si="19"/>
        <v>'COMMON'</v>
      </c>
      <c r="AB272" s="67"/>
      <c r="AD272" s="70" t="str">
        <f t="shared" si="20"/>
        <v/>
      </c>
      <c r="AE272" s="67"/>
      <c r="AF272" s="67"/>
      <c r="AG272" s="67"/>
    </row>
    <row r="273" spans="1:33" ht="18" customHeight="1">
      <c r="A273" s="67"/>
      <c r="B273" s="69" t="s">
        <v>804</v>
      </c>
      <c r="C273" s="73" t="str">
        <f>"'"&amp;プロジェクトデータ!$C$4&amp;"'"</f>
        <v>'80001'</v>
      </c>
      <c r="D273" s="80" t="s">
        <v>499</v>
      </c>
      <c r="E273" s="42" t="str">
        <f>"'"&amp;No.5＿契約者【データ】!E269&amp;"'"</f>
        <v>''</v>
      </c>
      <c r="F273" s="81" t="str">
        <f>"'"&amp;IF(No.5＿契約者【データ】!X269="","","出席")&amp;"'"</f>
        <v>''</v>
      </c>
      <c r="G273" s="75" t="str">
        <f>"'"&amp;IF(No.5＿契約者【データ】!X269="","",TEXT(No.5＿契約者【データ】!X269,"yyyy/mm/dd"))&amp;"'"</f>
        <v>''</v>
      </c>
      <c r="H273" s="75" t="str">
        <f>"'"&amp;IF(No.5＿契約者【データ】!Y269="","",TEXT(No.5＿契約者【データ】!Y269,"hh:mm"))&amp;"'"</f>
        <v>''</v>
      </c>
      <c r="I273" s="82" t="s">
        <v>494</v>
      </c>
      <c r="J273" s="82" t="s">
        <v>494</v>
      </c>
      <c r="K273" s="82" t="s">
        <v>494</v>
      </c>
      <c r="L273" s="82" t="s">
        <v>494</v>
      </c>
      <c r="M273" s="82" t="s">
        <v>494</v>
      </c>
      <c r="N273" s="82" t="s">
        <v>494</v>
      </c>
      <c r="O273" s="82" t="s">
        <v>494</v>
      </c>
      <c r="P273" s="82" t="s">
        <v>494</v>
      </c>
      <c r="Q273" s="75" t="s">
        <v>497</v>
      </c>
      <c r="R273" s="75" t="s">
        <v>497</v>
      </c>
      <c r="S273" s="42" t="s">
        <v>448</v>
      </c>
      <c r="T273" s="75" t="s">
        <v>497</v>
      </c>
      <c r="U273" s="74" t="s">
        <v>497</v>
      </c>
      <c r="V273" s="49" t="str">
        <f t="shared" si="17"/>
        <v>'COMMON'</v>
      </c>
      <c r="W273" s="69" t="s">
        <v>449</v>
      </c>
      <c r="X273" s="49" t="str">
        <f t="shared" si="18"/>
        <v>'COMMON'</v>
      </c>
      <c r="Y273" s="49" t="str">
        <f t="shared" si="18"/>
        <v>'COMMON'</v>
      </c>
      <c r="Z273" s="69" t="s">
        <v>449</v>
      </c>
      <c r="AA273" s="49" t="str">
        <f t="shared" si="19"/>
        <v>'COMMON'</v>
      </c>
      <c r="AB273" s="67"/>
      <c r="AD273" s="70" t="str">
        <f t="shared" si="20"/>
        <v/>
      </c>
      <c r="AE273" s="67"/>
      <c r="AF273" s="67"/>
      <c r="AG273" s="67"/>
    </row>
    <row r="274" spans="1:33" ht="18" customHeight="1">
      <c r="A274" s="67"/>
      <c r="B274" s="69" t="s">
        <v>805</v>
      </c>
      <c r="C274" s="73" t="str">
        <f>"'"&amp;プロジェクトデータ!$C$4&amp;"'"</f>
        <v>'80001'</v>
      </c>
      <c r="D274" s="80" t="s">
        <v>499</v>
      </c>
      <c r="E274" s="42" t="str">
        <f>"'"&amp;No.5＿契約者【データ】!E270&amp;"'"</f>
        <v>''</v>
      </c>
      <c r="F274" s="81" t="str">
        <f>"'"&amp;IF(No.5＿契約者【データ】!X270="","","出席")&amp;"'"</f>
        <v>''</v>
      </c>
      <c r="G274" s="75" t="str">
        <f>"'"&amp;IF(No.5＿契約者【データ】!X270="","",TEXT(No.5＿契約者【データ】!X270,"yyyy/mm/dd"))&amp;"'"</f>
        <v>''</v>
      </c>
      <c r="H274" s="75" t="str">
        <f>"'"&amp;IF(No.5＿契約者【データ】!Y270="","",TEXT(No.5＿契約者【データ】!Y270,"hh:mm"))&amp;"'"</f>
        <v>''</v>
      </c>
      <c r="I274" s="82" t="s">
        <v>494</v>
      </c>
      <c r="J274" s="82" t="s">
        <v>494</v>
      </c>
      <c r="K274" s="82" t="s">
        <v>494</v>
      </c>
      <c r="L274" s="82" t="s">
        <v>494</v>
      </c>
      <c r="M274" s="82" t="s">
        <v>494</v>
      </c>
      <c r="N274" s="82" t="s">
        <v>494</v>
      </c>
      <c r="O274" s="82" t="s">
        <v>494</v>
      </c>
      <c r="P274" s="82" t="s">
        <v>494</v>
      </c>
      <c r="Q274" s="75" t="s">
        <v>497</v>
      </c>
      <c r="R274" s="75" t="s">
        <v>497</v>
      </c>
      <c r="S274" s="42" t="s">
        <v>448</v>
      </c>
      <c r="T274" s="75" t="s">
        <v>497</v>
      </c>
      <c r="U274" s="74" t="s">
        <v>497</v>
      </c>
      <c r="V274" s="49" t="str">
        <f t="shared" si="17"/>
        <v>'COMMON'</v>
      </c>
      <c r="W274" s="69" t="s">
        <v>449</v>
      </c>
      <c r="X274" s="49" t="str">
        <f t="shared" si="18"/>
        <v>'COMMON'</v>
      </c>
      <c r="Y274" s="49" t="str">
        <f t="shared" si="18"/>
        <v>'COMMON'</v>
      </c>
      <c r="Z274" s="69" t="s">
        <v>449</v>
      </c>
      <c r="AA274" s="49" t="str">
        <f t="shared" si="19"/>
        <v>'COMMON'</v>
      </c>
      <c r="AB274" s="67"/>
      <c r="AD274" s="70" t="str">
        <f t="shared" si="20"/>
        <v/>
      </c>
      <c r="AE274" s="67"/>
      <c r="AF274" s="67"/>
      <c r="AG274" s="67"/>
    </row>
    <row r="275" spans="1:33" ht="18" customHeight="1">
      <c r="A275" s="67"/>
      <c r="B275" s="69" t="s">
        <v>806</v>
      </c>
      <c r="C275" s="73" t="str">
        <f>"'"&amp;プロジェクトデータ!$C$4&amp;"'"</f>
        <v>'80001'</v>
      </c>
      <c r="D275" s="80" t="s">
        <v>499</v>
      </c>
      <c r="E275" s="42" t="str">
        <f>"'"&amp;No.5＿契約者【データ】!E271&amp;"'"</f>
        <v>''</v>
      </c>
      <c r="F275" s="81" t="str">
        <f>"'"&amp;IF(No.5＿契約者【データ】!X271="","","出席")&amp;"'"</f>
        <v>''</v>
      </c>
      <c r="G275" s="75" t="str">
        <f>"'"&amp;IF(No.5＿契約者【データ】!X271="","",TEXT(No.5＿契約者【データ】!X271,"yyyy/mm/dd"))&amp;"'"</f>
        <v>''</v>
      </c>
      <c r="H275" s="75" t="str">
        <f>"'"&amp;IF(No.5＿契約者【データ】!Y271="","",TEXT(No.5＿契約者【データ】!Y271,"hh:mm"))&amp;"'"</f>
        <v>''</v>
      </c>
      <c r="I275" s="82" t="s">
        <v>494</v>
      </c>
      <c r="J275" s="82" t="s">
        <v>494</v>
      </c>
      <c r="K275" s="82" t="s">
        <v>494</v>
      </c>
      <c r="L275" s="82" t="s">
        <v>494</v>
      </c>
      <c r="M275" s="82" t="s">
        <v>494</v>
      </c>
      <c r="N275" s="82" t="s">
        <v>494</v>
      </c>
      <c r="O275" s="82" t="s">
        <v>494</v>
      </c>
      <c r="P275" s="82" t="s">
        <v>494</v>
      </c>
      <c r="Q275" s="75" t="s">
        <v>497</v>
      </c>
      <c r="R275" s="75" t="s">
        <v>497</v>
      </c>
      <c r="S275" s="42" t="s">
        <v>448</v>
      </c>
      <c r="T275" s="75" t="s">
        <v>497</v>
      </c>
      <c r="U275" s="74" t="s">
        <v>497</v>
      </c>
      <c r="V275" s="49" t="str">
        <f t="shared" si="17"/>
        <v>'COMMON'</v>
      </c>
      <c r="W275" s="69" t="s">
        <v>449</v>
      </c>
      <c r="X275" s="49" t="str">
        <f t="shared" si="18"/>
        <v>'COMMON'</v>
      </c>
      <c r="Y275" s="49" t="str">
        <f t="shared" si="18"/>
        <v>'COMMON'</v>
      </c>
      <c r="Z275" s="69" t="s">
        <v>449</v>
      </c>
      <c r="AA275" s="49" t="str">
        <f t="shared" si="19"/>
        <v>'COMMON'</v>
      </c>
      <c r="AB275" s="67"/>
      <c r="AD275" s="70" t="str">
        <f t="shared" si="20"/>
        <v/>
      </c>
      <c r="AE275" s="67"/>
      <c r="AF275" s="67"/>
      <c r="AG275" s="67"/>
    </row>
    <row r="276" spans="1:33" ht="18" customHeight="1">
      <c r="A276" s="67"/>
      <c r="B276" s="69" t="s">
        <v>807</v>
      </c>
      <c r="C276" s="73" t="str">
        <f>"'"&amp;プロジェクトデータ!$C$4&amp;"'"</f>
        <v>'80001'</v>
      </c>
      <c r="D276" s="80" t="s">
        <v>499</v>
      </c>
      <c r="E276" s="42" t="str">
        <f>"'"&amp;No.5＿契約者【データ】!E272&amp;"'"</f>
        <v>''</v>
      </c>
      <c r="F276" s="81" t="str">
        <f>"'"&amp;IF(No.5＿契約者【データ】!X272="","","出席")&amp;"'"</f>
        <v>''</v>
      </c>
      <c r="G276" s="75" t="str">
        <f>"'"&amp;IF(No.5＿契約者【データ】!X272="","",TEXT(No.5＿契約者【データ】!X272,"yyyy/mm/dd"))&amp;"'"</f>
        <v>''</v>
      </c>
      <c r="H276" s="75" t="str">
        <f>"'"&amp;IF(No.5＿契約者【データ】!Y272="","",TEXT(No.5＿契約者【データ】!Y272,"hh:mm"))&amp;"'"</f>
        <v>''</v>
      </c>
      <c r="I276" s="82" t="s">
        <v>494</v>
      </c>
      <c r="J276" s="82" t="s">
        <v>494</v>
      </c>
      <c r="K276" s="82" t="s">
        <v>494</v>
      </c>
      <c r="L276" s="82" t="s">
        <v>494</v>
      </c>
      <c r="M276" s="82" t="s">
        <v>494</v>
      </c>
      <c r="N276" s="82" t="s">
        <v>494</v>
      </c>
      <c r="O276" s="82" t="s">
        <v>494</v>
      </c>
      <c r="P276" s="82" t="s">
        <v>494</v>
      </c>
      <c r="Q276" s="75" t="s">
        <v>497</v>
      </c>
      <c r="R276" s="75" t="s">
        <v>497</v>
      </c>
      <c r="S276" s="42" t="s">
        <v>448</v>
      </c>
      <c r="T276" s="75" t="s">
        <v>497</v>
      </c>
      <c r="U276" s="74" t="s">
        <v>497</v>
      </c>
      <c r="V276" s="49" t="str">
        <f t="shared" si="17"/>
        <v>'COMMON'</v>
      </c>
      <c r="W276" s="69" t="s">
        <v>449</v>
      </c>
      <c r="X276" s="49" t="str">
        <f t="shared" si="18"/>
        <v>'COMMON'</v>
      </c>
      <c r="Y276" s="49" t="str">
        <f t="shared" si="18"/>
        <v>'COMMON'</v>
      </c>
      <c r="Z276" s="69" t="s">
        <v>449</v>
      </c>
      <c r="AA276" s="49" t="str">
        <f t="shared" si="19"/>
        <v>'COMMON'</v>
      </c>
      <c r="AB276" s="67"/>
      <c r="AD276" s="70" t="str">
        <f t="shared" si="20"/>
        <v/>
      </c>
      <c r="AE276" s="67"/>
      <c r="AF276" s="67"/>
      <c r="AG276" s="67"/>
    </row>
    <row r="277" spans="1:33" ht="18" customHeight="1">
      <c r="A277" s="67"/>
      <c r="B277" s="69" t="s">
        <v>808</v>
      </c>
      <c r="C277" s="73" t="str">
        <f>"'"&amp;プロジェクトデータ!$C$4&amp;"'"</f>
        <v>'80001'</v>
      </c>
      <c r="D277" s="80" t="s">
        <v>499</v>
      </c>
      <c r="E277" s="42" t="str">
        <f>"'"&amp;No.5＿契約者【データ】!E273&amp;"'"</f>
        <v>''</v>
      </c>
      <c r="F277" s="81" t="str">
        <f>"'"&amp;IF(No.5＿契約者【データ】!X273="","","出席")&amp;"'"</f>
        <v>''</v>
      </c>
      <c r="G277" s="75" t="str">
        <f>"'"&amp;IF(No.5＿契約者【データ】!X273="","",TEXT(No.5＿契約者【データ】!X273,"yyyy/mm/dd"))&amp;"'"</f>
        <v>''</v>
      </c>
      <c r="H277" s="75" t="str">
        <f>"'"&amp;IF(No.5＿契約者【データ】!Y273="","",TEXT(No.5＿契約者【データ】!Y273,"hh:mm"))&amp;"'"</f>
        <v>''</v>
      </c>
      <c r="I277" s="82" t="s">
        <v>494</v>
      </c>
      <c r="J277" s="82" t="s">
        <v>494</v>
      </c>
      <c r="K277" s="82" t="s">
        <v>494</v>
      </c>
      <c r="L277" s="82" t="s">
        <v>494</v>
      </c>
      <c r="M277" s="82" t="s">
        <v>494</v>
      </c>
      <c r="N277" s="82" t="s">
        <v>494</v>
      </c>
      <c r="O277" s="82" t="s">
        <v>494</v>
      </c>
      <c r="P277" s="82" t="s">
        <v>494</v>
      </c>
      <c r="Q277" s="75" t="s">
        <v>497</v>
      </c>
      <c r="R277" s="75" t="s">
        <v>497</v>
      </c>
      <c r="S277" s="42" t="s">
        <v>448</v>
      </c>
      <c r="T277" s="75" t="s">
        <v>497</v>
      </c>
      <c r="U277" s="74" t="s">
        <v>497</v>
      </c>
      <c r="V277" s="49" t="str">
        <f t="shared" si="17"/>
        <v>'COMMON'</v>
      </c>
      <c r="W277" s="69" t="s">
        <v>449</v>
      </c>
      <c r="X277" s="49" t="str">
        <f t="shared" si="18"/>
        <v>'COMMON'</v>
      </c>
      <c r="Y277" s="49" t="str">
        <f t="shared" si="18"/>
        <v>'COMMON'</v>
      </c>
      <c r="Z277" s="69" t="s">
        <v>449</v>
      </c>
      <c r="AA277" s="49" t="str">
        <f t="shared" si="19"/>
        <v>'COMMON'</v>
      </c>
      <c r="AB277" s="67"/>
      <c r="AD277" s="70" t="str">
        <f t="shared" si="20"/>
        <v/>
      </c>
      <c r="AE277" s="67"/>
      <c r="AF277" s="67"/>
      <c r="AG277" s="67"/>
    </row>
    <row r="278" spans="1:33" ht="18" customHeight="1">
      <c r="A278" s="67"/>
      <c r="B278" s="69" t="s">
        <v>809</v>
      </c>
      <c r="C278" s="73" t="str">
        <f>"'"&amp;プロジェクトデータ!$C$4&amp;"'"</f>
        <v>'80001'</v>
      </c>
      <c r="D278" s="80" t="s">
        <v>499</v>
      </c>
      <c r="E278" s="42" t="str">
        <f>"'"&amp;No.5＿契約者【データ】!E274&amp;"'"</f>
        <v>''</v>
      </c>
      <c r="F278" s="81" t="str">
        <f>"'"&amp;IF(No.5＿契約者【データ】!X274="","","出席")&amp;"'"</f>
        <v>''</v>
      </c>
      <c r="G278" s="75" t="str">
        <f>"'"&amp;IF(No.5＿契約者【データ】!X274="","",TEXT(No.5＿契約者【データ】!X274,"yyyy/mm/dd"))&amp;"'"</f>
        <v>''</v>
      </c>
      <c r="H278" s="75" t="str">
        <f>"'"&amp;IF(No.5＿契約者【データ】!Y274="","",TEXT(No.5＿契約者【データ】!Y274,"hh:mm"))&amp;"'"</f>
        <v>''</v>
      </c>
      <c r="I278" s="82" t="s">
        <v>494</v>
      </c>
      <c r="J278" s="82" t="s">
        <v>494</v>
      </c>
      <c r="K278" s="82" t="s">
        <v>494</v>
      </c>
      <c r="L278" s="82" t="s">
        <v>494</v>
      </c>
      <c r="M278" s="82" t="s">
        <v>494</v>
      </c>
      <c r="N278" s="82" t="s">
        <v>494</v>
      </c>
      <c r="O278" s="82" t="s">
        <v>494</v>
      </c>
      <c r="P278" s="82" t="s">
        <v>494</v>
      </c>
      <c r="Q278" s="75" t="s">
        <v>497</v>
      </c>
      <c r="R278" s="75" t="s">
        <v>497</v>
      </c>
      <c r="S278" s="42" t="s">
        <v>448</v>
      </c>
      <c r="T278" s="75" t="s">
        <v>497</v>
      </c>
      <c r="U278" s="74" t="s">
        <v>497</v>
      </c>
      <c r="V278" s="49" t="str">
        <f t="shared" si="17"/>
        <v>'COMMON'</v>
      </c>
      <c r="W278" s="69" t="s">
        <v>449</v>
      </c>
      <c r="X278" s="49" t="str">
        <f t="shared" si="18"/>
        <v>'COMMON'</v>
      </c>
      <c r="Y278" s="49" t="str">
        <f t="shared" si="18"/>
        <v>'COMMON'</v>
      </c>
      <c r="Z278" s="69" t="s">
        <v>449</v>
      </c>
      <c r="AA278" s="49" t="str">
        <f t="shared" si="19"/>
        <v>'COMMON'</v>
      </c>
      <c r="AB278" s="67"/>
      <c r="AD278" s="70" t="str">
        <f t="shared" si="20"/>
        <v/>
      </c>
      <c r="AE278" s="67"/>
      <c r="AF278" s="67"/>
      <c r="AG278" s="67"/>
    </row>
    <row r="279" spans="1:33" ht="18" customHeight="1">
      <c r="A279" s="67"/>
      <c r="B279" s="69" t="s">
        <v>810</v>
      </c>
      <c r="C279" s="73" t="str">
        <f>"'"&amp;プロジェクトデータ!$C$4&amp;"'"</f>
        <v>'80001'</v>
      </c>
      <c r="D279" s="80" t="s">
        <v>499</v>
      </c>
      <c r="E279" s="42" t="str">
        <f>"'"&amp;No.5＿契約者【データ】!E275&amp;"'"</f>
        <v>''</v>
      </c>
      <c r="F279" s="81" t="str">
        <f>"'"&amp;IF(No.5＿契約者【データ】!X275="","","出席")&amp;"'"</f>
        <v>''</v>
      </c>
      <c r="G279" s="75" t="str">
        <f>"'"&amp;IF(No.5＿契約者【データ】!X275="","",TEXT(No.5＿契約者【データ】!X275,"yyyy/mm/dd"))&amp;"'"</f>
        <v>''</v>
      </c>
      <c r="H279" s="75" t="str">
        <f>"'"&amp;IF(No.5＿契約者【データ】!Y275="","",TEXT(No.5＿契約者【データ】!Y275,"hh:mm"))&amp;"'"</f>
        <v>''</v>
      </c>
      <c r="I279" s="82" t="s">
        <v>494</v>
      </c>
      <c r="J279" s="82" t="s">
        <v>494</v>
      </c>
      <c r="K279" s="82" t="s">
        <v>494</v>
      </c>
      <c r="L279" s="82" t="s">
        <v>494</v>
      </c>
      <c r="M279" s="82" t="s">
        <v>494</v>
      </c>
      <c r="N279" s="82" t="s">
        <v>494</v>
      </c>
      <c r="O279" s="82" t="s">
        <v>494</v>
      </c>
      <c r="P279" s="82" t="s">
        <v>494</v>
      </c>
      <c r="Q279" s="75" t="s">
        <v>497</v>
      </c>
      <c r="R279" s="75" t="s">
        <v>497</v>
      </c>
      <c r="S279" s="42" t="s">
        <v>448</v>
      </c>
      <c r="T279" s="75" t="s">
        <v>497</v>
      </c>
      <c r="U279" s="74" t="s">
        <v>497</v>
      </c>
      <c r="V279" s="49" t="str">
        <f t="shared" si="17"/>
        <v>'COMMON'</v>
      </c>
      <c r="W279" s="69" t="s">
        <v>449</v>
      </c>
      <c r="X279" s="49" t="str">
        <f t="shared" si="18"/>
        <v>'COMMON'</v>
      </c>
      <c r="Y279" s="49" t="str">
        <f t="shared" si="18"/>
        <v>'COMMON'</v>
      </c>
      <c r="Z279" s="69" t="s">
        <v>449</v>
      </c>
      <c r="AA279" s="49" t="str">
        <f t="shared" si="19"/>
        <v>'COMMON'</v>
      </c>
      <c r="AB279" s="67"/>
      <c r="AD279" s="70" t="str">
        <f t="shared" si="20"/>
        <v/>
      </c>
      <c r="AE279" s="67"/>
      <c r="AF279" s="67"/>
      <c r="AG279" s="67"/>
    </row>
    <row r="280" spans="1:33" ht="18" customHeight="1">
      <c r="A280" s="67"/>
      <c r="B280" s="69" t="s">
        <v>811</v>
      </c>
      <c r="C280" s="73" t="str">
        <f>"'"&amp;プロジェクトデータ!$C$4&amp;"'"</f>
        <v>'80001'</v>
      </c>
      <c r="D280" s="80" t="s">
        <v>499</v>
      </c>
      <c r="E280" s="42" t="str">
        <f>"'"&amp;No.5＿契約者【データ】!E276&amp;"'"</f>
        <v>''</v>
      </c>
      <c r="F280" s="81" t="str">
        <f>"'"&amp;IF(No.5＿契約者【データ】!X276="","","出席")&amp;"'"</f>
        <v>''</v>
      </c>
      <c r="G280" s="75" t="str">
        <f>"'"&amp;IF(No.5＿契約者【データ】!X276="","",TEXT(No.5＿契約者【データ】!X276,"yyyy/mm/dd"))&amp;"'"</f>
        <v>''</v>
      </c>
      <c r="H280" s="75" t="str">
        <f>"'"&amp;IF(No.5＿契約者【データ】!Y276="","",TEXT(No.5＿契約者【データ】!Y276,"hh:mm"))&amp;"'"</f>
        <v>''</v>
      </c>
      <c r="I280" s="82" t="s">
        <v>494</v>
      </c>
      <c r="J280" s="82" t="s">
        <v>494</v>
      </c>
      <c r="K280" s="82" t="s">
        <v>494</v>
      </c>
      <c r="L280" s="82" t="s">
        <v>494</v>
      </c>
      <c r="M280" s="82" t="s">
        <v>494</v>
      </c>
      <c r="N280" s="82" t="s">
        <v>494</v>
      </c>
      <c r="O280" s="82" t="s">
        <v>494</v>
      </c>
      <c r="P280" s="82" t="s">
        <v>494</v>
      </c>
      <c r="Q280" s="75" t="s">
        <v>497</v>
      </c>
      <c r="R280" s="75" t="s">
        <v>497</v>
      </c>
      <c r="S280" s="42" t="s">
        <v>448</v>
      </c>
      <c r="T280" s="75" t="s">
        <v>497</v>
      </c>
      <c r="U280" s="74" t="s">
        <v>497</v>
      </c>
      <c r="V280" s="49" t="str">
        <f t="shared" si="17"/>
        <v>'COMMON'</v>
      </c>
      <c r="W280" s="69" t="s">
        <v>449</v>
      </c>
      <c r="X280" s="49" t="str">
        <f t="shared" si="18"/>
        <v>'COMMON'</v>
      </c>
      <c r="Y280" s="49" t="str">
        <f t="shared" si="18"/>
        <v>'COMMON'</v>
      </c>
      <c r="Z280" s="69" t="s">
        <v>449</v>
      </c>
      <c r="AA280" s="49" t="str">
        <f t="shared" si="19"/>
        <v>'COMMON'</v>
      </c>
      <c r="AB280" s="67"/>
      <c r="AD280" s="70" t="str">
        <f t="shared" si="20"/>
        <v/>
      </c>
      <c r="AE280" s="67"/>
      <c r="AF280" s="67"/>
      <c r="AG280" s="67"/>
    </row>
    <row r="281" spans="1:33" ht="18" customHeight="1">
      <c r="A281" s="67"/>
      <c r="B281" s="69" t="s">
        <v>812</v>
      </c>
      <c r="C281" s="73" t="str">
        <f>"'"&amp;プロジェクトデータ!$C$4&amp;"'"</f>
        <v>'80001'</v>
      </c>
      <c r="D281" s="80" t="s">
        <v>499</v>
      </c>
      <c r="E281" s="42" t="str">
        <f>"'"&amp;No.5＿契約者【データ】!E277&amp;"'"</f>
        <v>''</v>
      </c>
      <c r="F281" s="81" t="str">
        <f>"'"&amp;IF(No.5＿契約者【データ】!X277="","","出席")&amp;"'"</f>
        <v>''</v>
      </c>
      <c r="G281" s="75" t="str">
        <f>"'"&amp;IF(No.5＿契約者【データ】!X277="","",TEXT(No.5＿契約者【データ】!X277,"yyyy/mm/dd"))&amp;"'"</f>
        <v>''</v>
      </c>
      <c r="H281" s="75" t="str">
        <f>"'"&amp;IF(No.5＿契約者【データ】!Y277="","",TEXT(No.5＿契約者【データ】!Y277,"hh:mm"))&amp;"'"</f>
        <v>''</v>
      </c>
      <c r="I281" s="82" t="s">
        <v>494</v>
      </c>
      <c r="J281" s="82" t="s">
        <v>494</v>
      </c>
      <c r="K281" s="82" t="s">
        <v>494</v>
      </c>
      <c r="L281" s="82" t="s">
        <v>494</v>
      </c>
      <c r="M281" s="82" t="s">
        <v>494</v>
      </c>
      <c r="N281" s="82" t="s">
        <v>494</v>
      </c>
      <c r="O281" s="82" t="s">
        <v>494</v>
      </c>
      <c r="P281" s="82" t="s">
        <v>494</v>
      </c>
      <c r="Q281" s="75" t="s">
        <v>497</v>
      </c>
      <c r="R281" s="75" t="s">
        <v>497</v>
      </c>
      <c r="S281" s="42" t="s">
        <v>448</v>
      </c>
      <c r="T281" s="75" t="s">
        <v>497</v>
      </c>
      <c r="U281" s="74" t="s">
        <v>497</v>
      </c>
      <c r="V281" s="49" t="str">
        <f t="shared" si="17"/>
        <v>'COMMON'</v>
      </c>
      <c r="W281" s="69" t="s">
        <v>449</v>
      </c>
      <c r="X281" s="49" t="str">
        <f t="shared" si="18"/>
        <v>'COMMON'</v>
      </c>
      <c r="Y281" s="49" t="str">
        <f t="shared" si="18"/>
        <v>'COMMON'</v>
      </c>
      <c r="Z281" s="69" t="s">
        <v>449</v>
      </c>
      <c r="AA281" s="49" t="str">
        <f t="shared" si="19"/>
        <v>'COMMON'</v>
      </c>
      <c r="AB281" s="67"/>
      <c r="AD281" s="70" t="str">
        <f t="shared" si="20"/>
        <v/>
      </c>
      <c r="AE281" s="67"/>
      <c r="AF281" s="67"/>
      <c r="AG281" s="67"/>
    </row>
    <row r="282" spans="1:33" ht="18" customHeight="1">
      <c r="A282" s="67"/>
      <c r="B282" s="69" t="s">
        <v>813</v>
      </c>
      <c r="C282" s="73" t="str">
        <f>"'"&amp;プロジェクトデータ!$C$4&amp;"'"</f>
        <v>'80001'</v>
      </c>
      <c r="D282" s="80" t="s">
        <v>499</v>
      </c>
      <c r="E282" s="42" t="str">
        <f>"'"&amp;No.5＿契約者【データ】!E278&amp;"'"</f>
        <v>''</v>
      </c>
      <c r="F282" s="81" t="str">
        <f>"'"&amp;IF(No.5＿契約者【データ】!X278="","","出席")&amp;"'"</f>
        <v>''</v>
      </c>
      <c r="G282" s="75" t="str">
        <f>"'"&amp;IF(No.5＿契約者【データ】!X278="","",TEXT(No.5＿契約者【データ】!X278,"yyyy/mm/dd"))&amp;"'"</f>
        <v>''</v>
      </c>
      <c r="H282" s="75" t="str">
        <f>"'"&amp;IF(No.5＿契約者【データ】!Y278="","",TEXT(No.5＿契約者【データ】!Y278,"hh:mm"))&amp;"'"</f>
        <v>''</v>
      </c>
      <c r="I282" s="82" t="s">
        <v>494</v>
      </c>
      <c r="J282" s="82" t="s">
        <v>494</v>
      </c>
      <c r="K282" s="82" t="s">
        <v>494</v>
      </c>
      <c r="L282" s="82" t="s">
        <v>494</v>
      </c>
      <c r="M282" s="82" t="s">
        <v>494</v>
      </c>
      <c r="N282" s="82" t="s">
        <v>494</v>
      </c>
      <c r="O282" s="82" t="s">
        <v>494</v>
      </c>
      <c r="P282" s="82" t="s">
        <v>494</v>
      </c>
      <c r="Q282" s="75" t="s">
        <v>497</v>
      </c>
      <c r="R282" s="75" t="s">
        <v>497</v>
      </c>
      <c r="S282" s="42" t="s">
        <v>448</v>
      </c>
      <c r="T282" s="75" t="s">
        <v>497</v>
      </c>
      <c r="U282" s="74" t="s">
        <v>497</v>
      </c>
      <c r="V282" s="49" t="str">
        <f t="shared" si="17"/>
        <v>'COMMON'</v>
      </c>
      <c r="W282" s="69" t="s">
        <v>449</v>
      </c>
      <c r="X282" s="49" t="str">
        <f t="shared" si="18"/>
        <v>'COMMON'</v>
      </c>
      <c r="Y282" s="49" t="str">
        <f t="shared" si="18"/>
        <v>'COMMON'</v>
      </c>
      <c r="Z282" s="69" t="s">
        <v>449</v>
      </c>
      <c r="AA282" s="49" t="str">
        <f t="shared" si="19"/>
        <v>'COMMON'</v>
      </c>
      <c r="AB282" s="67"/>
      <c r="AD282" s="70" t="str">
        <f t="shared" si="20"/>
        <v/>
      </c>
      <c r="AE282" s="67"/>
      <c r="AF282" s="67"/>
      <c r="AG282" s="67"/>
    </row>
    <row r="283" spans="1:33" ht="18" customHeight="1">
      <c r="A283" s="67"/>
      <c r="B283" s="69" t="s">
        <v>814</v>
      </c>
      <c r="C283" s="73" t="str">
        <f>"'"&amp;プロジェクトデータ!$C$4&amp;"'"</f>
        <v>'80001'</v>
      </c>
      <c r="D283" s="80" t="s">
        <v>499</v>
      </c>
      <c r="E283" s="42" t="str">
        <f>"'"&amp;No.5＿契約者【データ】!E279&amp;"'"</f>
        <v>''</v>
      </c>
      <c r="F283" s="81" t="str">
        <f>"'"&amp;IF(No.5＿契約者【データ】!X279="","","出席")&amp;"'"</f>
        <v>''</v>
      </c>
      <c r="G283" s="75" t="str">
        <f>"'"&amp;IF(No.5＿契約者【データ】!X279="","",TEXT(No.5＿契約者【データ】!X279,"yyyy/mm/dd"))&amp;"'"</f>
        <v>''</v>
      </c>
      <c r="H283" s="75" t="str">
        <f>"'"&amp;IF(No.5＿契約者【データ】!Y279="","",TEXT(No.5＿契約者【データ】!Y279,"hh:mm"))&amp;"'"</f>
        <v>''</v>
      </c>
      <c r="I283" s="82" t="s">
        <v>494</v>
      </c>
      <c r="J283" s="82" t="s">
        <v>494</v>
      </c>
      <c r="K283" s="82" t="s">
        <v>494</v>
      </c>
      <c r="L283" s="82" t="s">
        <v>494</v>
      </c>
      <c r="M283" s="82" t="s">
        <v>494</v>
      </c>
      <c r="N283" s="82" t="s">
        <v>494</v>
      </c>
      <c r="O283" s="82" t="s">
        <v>494</v>
      </c>
      <c r="P283" s="82" t="s">
        <v>494</v>
      </c>
      <c r="Q283" s="75" t="s">
        <v>497</v>
      </c>
      <c r="R283" s="75" t="s">
        <v>497</v>
      </c>
      <c r="S283" s="42" t="s">
        <v>448</v>
      </c>
      <c r="T283" s="75" t="s">
        <v>497</v>
      </c>
      <c r="U283" s="74" t="s">
        <v>497</v>
      </c>
      <c r="V283" s="49" t="str">
        <f t="shared" si="17"/>
        <v>'COMMON'</v>
      </c>
      <c r="W283" s="69" t="s">
        <v>449</v>
      </c>
      <c r="X283" s="49" t="str">
        <f t="shared" si="18"/>
        <v>'COMMON'</v>
      </c>
      <c r="Y283" s="49" t="str">
        <f t="shared" si="18"/>
        <v>'COMMON'</v>
      </c>
      <c r="Z283" s="69" t="s">
        <v>449</v>
      </c>
      <c r="AA283" s="49" t="str">
        <f t="shared" si="19"/>
        <v>'COMMON'</v>
      </c>
      <c r="AB283" s="67"/>
      <c r="AD283" s="70" t="str">
        <f t="shared" si="20"/>
        <v/>
      </c>
      <c r="AE283" s="67"/>
      <c r="AF283" s="67"/>
      <c r="AG283" s="67"/>
    </row>
    <row r="284" spans="1:33" ht="18" customHeight="1">
      <c r="A284" s="67"/>
      <c r="B284" s="69" t="s">
        <v>815</v>
      </c>
      <c r="C284" s="73" t="str">
        <f>"'"&amp;プロジェクトデータ!$C$4&amp;"'"</f>
        <v>'80001'</v>
      </c>
      <c r="D284" s="80" t="s">
        <v>499</v>
      </c>
      <c r="E284" s="42" t="str">
        <f>"'"&amp;No.5＿契約者【データ】!E280&amp;"'"</f>
        <v>''</v>
      </c>
      <c r="F284" s="81" t="str">
        <f>"'"&amp;IF(No.5＿契約者【データ】!X280="","","出席")&amp;"'"</f>
        <v>''</v>
      </c>
      <c r="G284" s="75" t="str">
        <f>"'"&amp;IF(No.5＿契約者【データ】!X280="","",TEXT(No.5＿契約者【データ】!X280,"yyyy/mm/dd"))&amp;"'"</f>
        <v>''</v>
      </c>
      <c r="H284" s="75" t="str">
        <f>"'"&amp;IF(No.5＿契約者【データ】!Y280="","",TEXT(No.5＿契約者【データ】!Y280,"hh:mm"))&amp;"'"</f>
        <v>''</v>
      </c>
      <c r="I284" s="82" t="s">
        <v>494</v>
      </c>
      <c r="J284" s="82" t="s">
        <v>494</v>
      </c>
      <c r="K284" s="82" t="s">
        <v>494</v>
      </c>
      <c r="L284" s="82" t="s">
        <v>494</v>
      </c>
      <c r="M284" s="82" t="s">
        <v>494</v>
      </c>
      <c r="N284" s="82" t="s">
        <v>494</v>
      </c>
      <c r="O284" s="82" t="s">
        <v>494</v>
      </c>
      <c r="P284" s="82" t="s">
        <v>494</v>
      </c>
      <c r="Q284" s="75" t="s">
        <v>497</v>
      </c>
      <c r="R284" s="75" t="s">
        <v>497</v>
      </c>
      <c r="S284" s="42" t="s">
        <v>448</v>
      </c>
      <c r="T284" s="75" t="s">
        <v>497</v>
      </c>
      <c r="U284" s="74" t="s">
        <v>497</v>
      </c>
      <c r="V284" s="49" t="str">
        <f t="shared" si="17"/>
        <v>'COMMON'</v>
      </c>
      <c r="W284" s="69" t="s">
        <v>449</v>
      </c>
      <c r="X284" s="49" t="str">
        <f t="shared" si="18"/>
        <v>'COMMON'</v>
      </c>
      <c r="Y284" s="49" t="str">
        <f t="shared" si="18"/>
        <v>'COMMON'</v>
      </c>
      <c r="Z284" s="69" t="s">
        <v>449</v>
      </c>
      <c r="AA284" s="49" t="str">
        <f t="shared" si="19"/>
        <v>'COMMON'</v>
      </c>
      <c r="AB284" s="67"/>
      <c r="AD284" s="70" t="str">
        <f t="shared" si="20"/>
        <v/>
      </c>
      <c r="AE284" s="67"/>
      <c r="AF284" s="67"/>
      <c r="AG284" s="67"/>
    </row>
    <row r="285" spans="1:33" ht="18" customHeight="1">
      <c r="A285" s="67"/>
      <c r="B285" s="69" t="s">
        <v>816</v>
      </c>
      <c r="C285" s="73" t="str">
        <f>"'"&amp;プロジェクトデータ!$C$4&amp;"'"</f>
        <v>'80001'</v>
      </c>
      <c r="D285" s="80" t="s">
        <v>499</v>
      </c>
      <c r="E285" s="42" t="str">
        <f>"'"&amp;No.5＿契約者【データ】!E281&amp;"'"</f>
        <v>''</v>
      </c>
      <c r="F285" s="81" t="str">
        <f>"'"&amp;IF(No.5＿契約者【データ】!X281="","","出席")&amp;"'"</f>
        <v>''</v>
      </c>
      <c r="G285" s="75" t="str">
        <f>"'"&amp;IF(No.5＿契約者【データ】!X281="","",TEXT(No.5＿契約者【データ】!X281,"yyyy/mm/dd"))&amp;"'"</f>
        <v>''</v>
      </c>
      <c r="H285" s="75" t="str">
        <f>"'"&amp;IF(No.5＿契約者【データ】!Y281="","",TEXT(No.5＿契約者【データ】!Y281,"hh:mm"))&amp;"'"</f>
        <v>''</v>
      </c>
      <c r="I285" s="82" t="s">
        <v>494</v>
      </c>
      <c r="J285" s="82" t="s">
        <v>494</v>
      </c>
      <c r="K285" s="82" t="s">
        <v>494</v>
      </c>
      <c r="L285" s="82" t="s">
        <v>494</v>
      </c>
      <c r="M285" s="82" t="s">
        <v>494</v>
      </c>
      <c r="N285" s="82" t="s">
        <v>494</v>
      </c>
      <c r="O285" s="82" t="s">
        <v>494</v>
      </c>
      <c r="P285" s="82" t="s">
        <v>494</v>
      </c>
      <c r="Q285" s="75" t="s">
        <v>497</v>
      </c>
      <c r="R285" s="75" t="s">
        <v>497</v>
      </c>
      <c r="S285" s="42" t="s">
        <v>448</v>
      </c>
      <c r="T285" s="75" t="s">
        <v>497</v>
      </c>
      <c r="U285" s="74" t="s">
        <v>497</v>
      </c>
      <c r="V285" s="49" t="str">
        <f t="shared" si="17"/>
        <v>'COMMON'</v>
      </c>
      <c r="W285" s="69" t="s">
        <v>449</v>
      </c>
      <c r="X285" s="49" t="str">
        <f t="shared" si="18"/>
        <v>'COMMON'</v>
      </c>
      <c r="Y285" s="49" t="str">
        <f t="shared" si="18"/>
        <v>'COMMON'</v>
      </c>
      <c r="Z285" s="69" t="s">
        <v>449</v>
      </c>
      <c r="AA285" s="49" t="str">
        <f t="shared" si="19"/>
        <v>'COMMON'</v>
      </c>
      <c r="AB285" s="67"/>
      <c r="AD285" s="70" t="str">
        <f t="shared" si="20"/>
        <v/>
      </c>
      <c r="AE285" s="67"/>
      <c r="AF285" s="67"/>
      <c r="AG285" s="67"/>
    </row>
    <row r="286" spans="1:33" ht="18" customHeight="1">
      <c r="A286" s="67"/>
      <c r="B286" s="69" t="s">
        <v>817</v>
      </c>
      <c r="C286" s="73" t="str">
        <f>"'"&amp;プロジェクトデータ!$C$4&amp;"'"</f>
        <v>'80001'</v>
      </c>
      <c r="D286" s="80" t="s">
        <v>499</v>
      </c>
      <c r="E286" s="42" t="str">
        <f>"'"&amp;No.5＿契約者【データ】!E282&amp;"'"</f>
        <v>''</v>
      </c>
      <c r="F286" s="81" t="str">
        <f>"'"&amp;IF(No.5＿契約者【データ】!X282="","","出席")&amp;"'"</f>
        <v>''</v>
      </c>
      <c r="G286" s="75" t="str">
        <f>"'"&amp;IF(No.5＿契約者【データ】!X282="","",TEXT(No.5＿契約者【データ】!X282,"yyyy/mm/dd"))&amp;"'"</f>
        <v>''</v>
      </c>
      <c r="H286" s="75" t="str">
        <f>"'"&amp;IF(No.5＿契約者【データ】!Y282="","",TEXT(No.5＿契約者【データ】!Y282,"hh:mm"))&amp;"'"</f>
        <v>''</v>
      </c>
      <c r="I286" s="82" t="s">
        <v>494</v>
      </c>
      <c r="J286" s="82" t="s">
        <v>494</v>
      </c>
      <c r="K286" s="82" t="s">
        <v>494</v>
      </c>
      <c r="L286" s="82" t="s">
        <v>494</v>
      </c>
      <c r="M286" s="82" t="s">
        <v>494</v>
      </c>
      <c r="N286" s="82" t="s">
        <v>494</v>
      </c>
      <c r="O286" s="82" t="s">
        <v>494</v>
      </c>
      <c r="P286" s="82" t="s">
        <v>494</v>
      </c>
      <c r="Q286" s="75" t="s">
        <v>497</v>
      </c>
      <c r="R286" s="75" t="s">
        <v>497</v>
      </c>
      <c r="S286" s="42" t="s">
        <v>448</v>
      </c>
      <c r="T286" s="75" t="s">
        <v>497</v>
      </c>
      <c r="U286" s="74" t="s">
        <v>497</v>
      </c>
      <c r="V286" s="49" t="str">
        <f t="shared" si="17"/>
        <v>'COMMON'</v>
      </c>
      <c r="W286" s="69" t="s">
        <v>449</v>
      </c>
      <c r="X286" s="49" t="str">
        <f t="shared" si="18"/>
        <v>'COMMON'</v>
      </c>
      <c r="Y286" s="49" t="str">
        <f t="shared" si="18"/>
        <v>'COMMON'</v>
      </c>
      <c r="Z286" s="69" t="s">
        <v>449</v>
      </c>
      <c r="AA286" s="49" t="str">
        <f t="shared" si="19"/>
        <v>'COMMON'</v>
      </c>
      <c r="AB286" s="67"/>
      <c r="AD286" s="70" t="str">
        <f t="shared" si="20"/>
        <v/>
      </c>
      <c r="AE286" s="67"/>
      <c r="AF286" s="67"/>
      <c r="AG286" s="67"/>
    </row>
    <row r="287" spans="1:33" ht="18" customHeight="1">
      <c r="A287" s="67"/>
      <c r="B287" s="69" t="s">
        <v>818</v>
      </c>
      <c r="C287" s="73" t="str">
        <f>"'"&amp;プロジェクトデータ!$C$4&amp;"'"</f>
        <v>'80001'</v>
      </c>
      <c r="D287" s="80" t="s">
        <v>499</v>
      </c>
      <c r="E287" s="42" t="str">
        <f>"'"&amp;No.5＿契約者【データ】!E283&amp;"'"</f>
        <v>''</v>
      </c>
      <c r="F287" s="81" t="str">
        <f>"'"&amp;IF(No.5＿契約者【データ】!X283="","","出席")&amp;"'"</f>
        <v>''</v>
      </c>
      <c r="G287" s="75" t="str">
        <f>"'"&amp;IF(No.5＿契約者【データ】!X283="","",TEXT(No.5＿契約者【データ】!X283,"yyyy/mm/dd"))&amp;"'"</f>
        <v>''</v>
      </c>
      <c r="H287" s="75" t="str">
        <f>"'"&amp;IF(No.5＿契約者【データ】!Y283="","",TEXT(No.5＿契約者【データ】!Y283,"hh:mm"))&amp;"'"</f>
        <v>''</v>
      </c>
      <c r="I287" s="82" t="s">
        <v>494</v>
      </c>
      <c r="J287" s="82" t="s">
        <v>494</v>
      </c>
      <c r="K287" s="82" t="s">
        <v>494</v>
      </c>
      <c r="L287" s="82" t="s">
        <v>494</v>
      </c>
      <c r="M287" s="82" t="s">
        <v>494</v>
      </c>
      <c r="N287" s="82" t="s">
        <v>494</v>
      </c>
      <c r="O287" s="82" t="s">
        <v>494</v>
      </c>
      <c r="P287" s="82" t="s">
        <v>494</v>
      </c>
      <c r="Q287" s="75" t="s">
        <v>497</v>
      </c>
      <c r="R287" s="75" t="s">
        <v>497</v>
      </c>
      <c r="S287" s="42" t="s">
        <v>448</v>
      </c>
      <c r="T287" s="75" t="s">
        <v>497</v>
      </c>
      <c r="U287" s="74" t="s">
        <v>497</v>
      </c>
      <c r="V287" s="49" t="str">
        <f t="shared" si="17"/>
        <v>'COMMON'</v>
      </c>
      <c r="W287" s="69" t="s">
        <v>449</v>
      </c>
      <c r="X287" s="49" t="str">
        <f t="shared" si="18"/>
        <v>'COMMON'</v>
      </c>
      <c r="Y287" s="49" t="str">
        <f t="shared" si="18"/>
        <v>'COMMON'</v>
      </c>
      <c r="Z287" s="69" t="s">
        <v>449</v>
      </c>
      <c r="AA287" s="49" t="str">
        <f t="shared" si="19"/>
        <v>'COMMON'</v>
      </c>
      <c r="AB287" s="67"/>
      <c r="AD287" s="70" t="str">
        <f t="shared" si="20"/>
        <v/>
      </c>
      <c r="AE287" s="67"/>
      <c r="AF287" s="67"/>
      <c r="AG287" s="67"/>
    </row>
    <row r="288" spans="1:33" ht="18" customHeight="1">
      <c r="A288" s="67"/>
      <c r="B288" s="69" t="s">
        <v>819</v>
      </c>
      <c r="C288" s="73" t="str">
        <f>"'"&amp;プロジェクトデータ!$C$4&amp;"'"</f>
        <v>'80001'</v>
      </c>
      <c r="D288" s="80" t="s">
        <v>499</v>
      </c>
      <c r="E288" s="42" t="str">
        <f>"'"&amp;No.5＿契約者【データ】!E284&amp;"'"</f>
        <v>''</v>
      </c>
      <c r="F288" s="81" t="str">
        <f>"'"&amp;IF(No.5＿契約者【データ】!X284="","","出席")&amp;"'"</f>
        <v>''</v>
      </c>
      <c r="G288" s="75" t="str">
        <f>"'"&amp;IF(No.5＿契約者【データ】!X284="","",TEXT(No.5＿契約者【データ】!X284,"yyyy/mm/dd"))&amp;"'"</f>
        <v>''</v>
      </c>
      <c r="H288" s="75" t="str">
        <f>"'"&amp;IF(No.5＿契約者【データ】!Y284="","",TEXT(No.5＿契約者【データ】!Y284,"hh:mm"))&amp;"'"</f>
        <v>''</v>
      </c>
      <c r="I288" s="82" t="s">
        <v>494</v>
      </c>
      <c r="J288" s="82" t="s">
        <v>494</v>
      </c>
      <c r="K288" s="82" t="s">
        <v>494</v>
      </c>
      <c r="L288" s="82" t="s">
        <v>494</v>
      </c>
      <c r="M288" s="82" t="s">
        <v>494</v>
      </c>
      <c r="N288" s="82" t="s">
        <v>494</v>
      </c>
      <c r="O288" s="82" t="s">
        <v>494</v>
      </c>
      <c r="P288" s="82" t="s">
        <v>494</v>
      </c>
      <c r="Q288" s="75" t="s">
        <v>497</v>
      </c>
      <c r="R288" s="75" t="s">
        <v>497</v>
      </c>
      <c r="S288" s="42" t="s">
        <v>448</v>
      </c>
      <c r="T288" s="75" t="s">
        <v>497</v>
      </c>
      <c r="U288" s="74" t="s">
        <v>497</v>
      </c>
      <c r="V288" s="49" t="str">
        <f t="shared" si="17"/>
        <v>'COMMON'</v>
      </c>
      <c r="W288" s="69" t="s">
        <v>449</v>
      </c>
      <c r="X288" s="49" t="str">
        <f t="shared" si="18"/>
        <v>'COMMON'</v>
      </c>
      <c r="Y288" s="49" t="str">
        <f t="shared" si="18"/>
        <v>'COMMON'</v>
      </c>
      <c r="Z288" s="69" t="s">
        <v>449</v>
      </c>
      <c r="AA288" s="49" t="str">
        <f t="shared" si="19"/>
        <v>'COMMON'</v>
      </c>
      <c r="AB288" s="67"/>
      <c r="AD288" s="70" t="str">
        <f t="shared" si="20"/>
        <v/>
      </c>
      <c r="AE288" s="67"/>
      <c r="AF288" s="67"/>
      <c r="AG288" s="67"/>
    </row>
    <row r="289" spans="1:33" ht="18" customHeight="1">
      <c r="A289" s="67"/>
      <c r="B289" s="69" t="s">
        <v>820</v>
      </c>
      <c r="C289" s="73" t="str">
        <f>"'"&amp;プロジェクトデータ!$C$4&amp;"'"</f>
        <v>'80001'</v>
      </c>
      <c r="D289" s="80" t="s">
        <v>499</v>
      </c>
      <c r="E289" s="42" t="str">
        <f>"'"&amp;No.5＿契約者【データ】!E285&amp;"'"</f>
        <v>''</v>
      </c>
      <c r="F289" s="81" t="str">
        <f>"'"&amp;IF(No.5＿契約者【データ】!X285="","","出席")&amp;"'"</f>
        <v>''</v>
      </c>
      <c r="G289" s="75" t="str">
        <f>"'"&amp;IF(No.5＿契約者【データ】!X285="","",TEXT(No.5＿契約者【データ】!X285,"yyyy/mm/dd"))&amp;"'"</f>
        <v>''</v>
      </c>
      <c r="H289" s="75" t="str">
        <f>"'"&amp;IF(No.5＿契約者【データ】!Y285="","",TEXT(No.5＿契約者【データ】!Y285,"hh:mm"))&amp;"'"</f>
        <v>''</v>
      </c>
      <c r="I289" s="82" t="s">
        <v>494</v>
      </c>
      <c r="J289" s="82" t="s">
        <v>494</v>
      </c>
      <c r="K289" s="82" t="s">
        <v>494</v>
      </c>
      <c r="L289" s="82" t="s">
        <v>494</v>
      </c>
      <c r="M289" s="82" t="s">
        <v>494</v>
      </c>
      <c r="N289" s="82" t="s">
        <v>494</v>
      </c>
      <c r="O289" s="82" t="s">
        <v>494</v>
      </c>
      <c r="P289" s="82" t="s">
        <v>494</v>
      </c>
      <c r="Q289" s="75" t="s">
        <v>497</v>
      </c>
      <c r="R289" s="75" t="s">
        <v>497</v>
      </c>
      <c r="S289" s="42" t="s">
        <v>448</v>
      </c>
      <c r="T289" s="75" t="s">
        <v>497</v>
      </c>
      <c r="U289" s="74" t="s">
        <v>497</v>
      </c>
      <c r="V289" s="49" t="str">
        <f t="shared" si="17"/>
        <v>'COMMON'</v>
      </c>
      <c r="W289" s="69" t="s">
        <v>449</v>
      </c>
      <c r="X289" s="49" t="str">
        <f t="shared" si="18"/>
        <v>'COMMON'</v>
      </c>
      <c r="Y289" s="49" t="str">
        <f t="shared" si="18"/>
        <v>'COMMON'</v>
      </c>
      <c r="Z289" s="69" t="s">
        <v>449</v>
      </c>
      <c r="AA289" s="49" t="str">
        <f t="shared" si="19"/>
        <v>'COMMON'</v>
      </c>
      <c r="AB289" s="67"/>
      <c r="AD289" s="70" t="str">
        <f t="shared" si="20"/>
        <v/>
      </c>
      <c r="AE289" s="67"/>
      <c r="AF289" s="67"/>
      <c r="AG289" s="67"/>
    </row>
    <row r="290" spans="1:33" ht="18" customHeight="1">
      <c r="A290" s="67"/>
      <c r="B290" s="69" t="s">
        <v>821</v>
      </c>
      <c r="C290" s="73" t="str">
        <f>"'"&amp;プロジェクトデータ!$C$4&amp;"'"</f>
        <v>'80001'</v>
      </c>
      <c r="D290" s="80" t="s">
        <v>499</v>
      </c>
      <c r="E290" s="42" t="str">
        <f>"'"&amp;No.5＿契約者【データ】!E286&amp;"'"</f>
        <v>''</v>
      </c>
      <c r="F290" s="81" t="str">
        <f>"'"&amp;IF(No.5＿契約者【データ】!X286="","","出席")&amp;"'"</f>
        <v>''</v>
      </c>
      <c r="G290" s="75" t="str">
        <f>"'"&amp;IF(No.5＿契約者【データ】!X286="","",TEXT(No.5＿契約者【データ】!X286,"yyyy/mm/dd"))&amp;"'"</f>
        <v>''</v>
      </c>
      <c r="H290" s="75" t="str">
        <f>"'"&amp;IF(No.5＿契約者【データ】!Y286="","",TEXT(No.5＿契約者【データ】!Y286,"hh:mm"))&amp;"'"</f>
        <v>''</v>
      </c>
      <c r="I290" s="82" t="s">
        <v>494</v>
      </c>
      <c r="J290" s="82" t="s">
        <v>494</v>
      </c>
      <c r="K290" s="82" t="s">
        <v>494</v>
      </c>
      <c r="L290" s="82" t="s">
        <v>494</v>
      </c>
      <c r="M290" s="82" t="s">
        <v>494</v>
      </c>
      <c r="N290" s="82" t="s">
        <v>494</v>
      </c>
      <c r="O290" s="82" t="s">
        <v>494</v>
      </c>
      <c r="P290" s="82" t="s">
        <v>494</v>
      </c>
      <c r="Q290" s="75" t="s">
        <v>497</v>
      </c>
      <c r="R290" s="75" t="s">
        <v>497</v>
      </c>
      <c r="S290" s="42" t="s">
        <v>448</v>
      </c>
      <c r="T290" s="75" t="s">
        <v>497</v>
      </c>
      <c r="U290" s="74" t="s">
        <v>497</v>
      </c>
      <c r="V290" s="49" t="str">
        <f t="shared" si="17"/>
        <v>'COMMON'</v>
      </c>
      <c r="W290" s="69" t="s">
        <v>449</v>
      </c>
      <c r="X290" s="49" t="str">
        <f t="shared" si="18"/>
        <v>'COMMON'</v>
      </c>
      <c r="Y290" s="49" t="str">
        <f t="shared" si="18"/>
        <v>'COMMON'</v>
      </c>
      <c r="Z290" s="69" t="s">
        <v>449</v>
      </c>
      <c r="AA290" s="49" t="str">
        <f t="shared" si="19"/>
        <v>'COMMON'</v>
      </c>
      <c r="AB290" s="67"/>
      <c r="AD290" s="70" t="str">
        <f t="shared" si="20"/>
        <v/>
      </c>
      <c r="AE290" s="67"/>
      <c r="AF290" s="67"/>
      <c r="AG290" s="67"/>
    </row>
    <row r="291" spans="1:33" ht="18" customHeight="1">
      <c r="A291" s="67"/>
      <c r="B291" s="69" t="s">
        <v>822</v>
      </c>
      <c r="C291" s="73" t="str">
        <f>"'"&amp;プロジェクトデータ!$C$4&amp;"'"</f>
        <v>'80001'</v>
      </c>
      <c r="D291" s="80" t="s">
        <v>499</v>
      </c>
      <c r="E291" s="42" t="str">
        <f>"'"&amp;No.5＿契約者【データ】!E287&amp;"'"</f>
        <v>''</v>
      </c>
      <c r="F291" s="81" t="str">
        <f>"'"&amp;IF(No.5＿契約者【データ】!X287="","","出席")&amp;"'"</f>
        <v>''</v>
      </c>
      <c r="G291" s="75" t="str">
        <f>"'"&amp;IF(No.5＿契約者【データ】!X287="","",TEXT(No.5＿契約者【データ】!X287,"yyyy/mm/dd"))&amp;"'"</f>
        <v>''</v>
      </c>
      <c r="H291" s="75" t="str">
        <f>"'"&amp;IF(No.5＿契約者【データ】!Y287="","",TEXT(No.5＿契約者【データ】!Y287,"hh:mm"))&amp;"'"</f>
        <v>''</v>
      </c>
      <c r="I291" s="82" t="s">
        <v>494</v>
      </c>
      <c r="J291" s="82" t="s">
        <v>494</v>
      </c>
      <c r="K291" s="82" t="s">
        <v>494</v>
      </c>
      <c r="L291" s="82" t="s">
        <v>494</v>
      </c>
      <c r="M291" s="82" t="s">
        <v>494</v>
      </c>
      <c r="N291" s="82" t="s">
        <v>494</v>
      </c>
      <c r="O291" s="82" t="s">
        <v>494</v>
      </c>
      <c r="P291" s="82" t="s">
        <v>494</v>
      </c>
      <c r="Q291" s="75" t="s">
        <v>497</v>
      </c>
      <c r="R291" s="75" t="s">
        <v>497</v>
      </c>
      <c r="S291" s="42" t="s">
        <v>448</v>
      </c>
      <c r="T291" s="75" t="s">
        <v>497</v>
      </c>
      <c r="U291" s="74" t="s">
        <v>497</v>
      </c>
      <c r="V291" s="49" t="str">
        <f t="shared" si="17"/>
        <v>'COMMON'</v>
      </c>
      <c r="W291" s="69" t="s">
        <v>449</v>
      </c>
      <c r="X291" s="49" t="str">
        <f t="shared" si="18"/>
        <v>'COMMON'</v>
      </c>
      <c r="Y291" s="49" t="str">
        <f t="shared" si="18"/>
        <v>'COMMON'</v>
      </c>
      <c r="Z291" s="69" t="s">
        <v>449</v>
      </c>
      <c r="AA291" s="49" t="str">
        <f t="shared" si="19"/>
        <v>'COMMON'</v>
      </c>
      <c r="AB291" s="67"/>
      <c r="AD291" s="70" t="str">
        <f t="shared" si="20"/>
        <v/>
      </c>
      <c r="AE291" s="67"/>
      <c r="AF291" s="67"/>
      <c r="AG291" s="67"/>
    </row>
    <row r="292" spans="1:33" ht="18" customHeight="1">
      <c r="A292" s="67"/>
      <c r="B292" s="69" t="s">
        <v>823</v>
      </c>
      <c r="C292" s="73" t="str">
        <f>"'"&amp;プロジェクトデータ!$C$4&amp;"'"</f>
        <v>'80001'</v>
      </c>
      <c r="D292" s="80" t="s">
        <v>499</v>
      </c>
      <c r="E292" s="42" t="str">
        <f>"'"&amp;No.5＿契約者【データ】!E288&amp;"'"</f>
        <v>''</v>
      </c>
      <c r="F292" s="81" t="str">
        <f>"'"&amp;IF(No.5＿契約者【データ】!X288="","","出席")&amp;"'"</f>
        <v>''</v>
      </c>
      <c r="G292" s="75" t="str">
        <f>"'"&amp;IF(No.5＿契約者【データ】!X288="","",TEXT(No.5＿契約者【データ】!X288,"yyyy/mm/dd"))&amp;"'"</f>
        <v>''</v>
      </c>
      <c r="H292" s="75" t="str">
        <f>"'"&amp;IF(No.5＿契約者【データ】!Y288="","",TEXT(No.5＿契約者【データ】!Y288,"hh:mm"))&amp;"'"</f>
        <v>''</v>
      </c>
      <c r="I292" s="82" t="s">
        <v>494</v>
      </c>
      <c r="J292" s="82" t="s">
        <v>494</v>
      </c>
      <c r="K292" s="82" t="s">
        <v>494</v>
      </c>
      <c r="L292" s="82" t="s">
        <v>494</v>
      </c>
      <c r="M292" s="82" t="s">
        <v>494</v>
      </c>
      <c r="N292" s="82" t="s">
        <v>494</v>
      </c>
      <c r="O292" s="82" t="s">
        <v>494</v>
      </c>
      <c r="P292" s="82" t="s">
        <v>494</v>
      </c>
      <c r="Q292" s="75" t="s">
        <v>497</v>
      </c>
      <c r="R292" s="75" t="s">
        <v>497</v>
      </c>
      <c r="S292" s="42" t="s">
        <v>448</v>
      </c>
      <c r="T292" s="75" t="s">
        <v>497</v>
      </c>
      <c r="U292" s="74" t="s">
        <v>497</v>
      </c>
      <c r="V292" s="49" t="str">
        <f t="shared" si="17"/>
        <v>'COMMON'</v>
      </c>
      <c r="W292" s="69" t="s">
        <v>449</v>
      </c>
      <c r="X292" s="49" t="str">
        <f t="shared" si="18"/>
        <v>'COMMON'</v>
      </c>
      <c r="Y292" s="49" t="str">
        <f t="shared" si="18"/>
        <v>'COMMON'</v>
      </c>
      <c r="Z292" s="69" t="s">
        <v>449</v>
      </c>
      <c r="AA292" s="49" t="str">
        <f t="shared" si="19"/>
        <v>'COMMON'</v>
      </c>
      <c r="AB292" s="67"/>
      <c r="AD292" s="70" t="str">
        <f t="shared" si="20"/>
        <v/>
      </c>
      <c r="AE292" s="67"/>
      <c r="AF292" s="67"/>
      <c r="AG292" s="67"/>
    </row>
    <row r="293" spans="1:33" ht="18" customHeight="1">
      <c r="A293" s="67"/>
      <c r="B293" s="69" t="s">
        <v>824</v>
      </c>
      <c r="C293" s="73" t="str">
        <f>"'"&amp;プロジェクトデータ!$C$4&amp;"'"</f>
        <v>'80001'</v>
      </c>
      <c r="D293" s="80" t="s">
        <v>499</v>
      </c>
      <c r="E293" s="42" t="str">
        <f>"'"&amp;No.5＿契約者【データ】!E289&amp;"'"</f>
        <v>''</v>
      </c>
      <c r="F293" s="81" t="str">
        <f>"'"&amp;IF(No.5＿契約者【データ】!X289="","","出席")&amp;"'"</f>
        <v>''</v>
      </c>
      <c r="G293" s="75" t="str">
        <f>"'"&amp;IF(No.5＿契約者【データ】!X289="","",TEXT(No.5＿契約者【データ】!X289,"yyyy/mm/dd"))&amp;"'"</f>
        <v>''</v>
      </c>
      <c r="H293" s="75" t="str">
        <f>"'"&amp;IF(No.5＿契約者【データ】!Y289="","",TEXT(No.5＿契約者【データ】!Y289,"hh:mm"))&amp;"'"</f>
        <v>''</v>
      </c>
      <c r="I293" s="82" t="s">
        <v>494</v>
      </c>
      <c r="J293" s="82" t="s">
        <v>494</v>
      </c>
      <c r="K293" s="82" t="s">
        <v>494</v>
      </c>
      <c r="L293" s="82" t="s">
        <v>494</v>
      </c>
      <c r="M293" s="82" t="s">
        <v>494</v>
      </c>
      <c r="N293" s="82" t="s">
        <v>494</v>
      </c>
      <c r="O293" s="82" t="s">
        <v>494</v>
      </c>
      <c r="P293" s="82" t="s">
        <v>494</v>
      </c>
      <c r="Q293" s="75" t="s">
        <v>497</v>
      </c>
      <c r="R293" s="75" t="s">
        <v>497</v>
      </c>
      <c r="S293" s="42" t="s">
        <v>448</v>
      </c>
      <c r="T293" s="75" t="s">
        <v>497</v>
      </c>
      <c r="U293" s="74" t="s">
        <v>497</v>
      </c>
      <c r="V293" s="49" t="str">
        <f t="shared" si="17"/>
        <v>'COMMON'</v>
      </c>
      <c r="W293" s="69" t="s">
        <v>449</v>
      </c>
      <c r="X293" s="49" t="str">
        <f t="shared" si="18"/>
        <v>'COMMON'</v>
      </c>
      <c r="Y293" s="49" t="str">
        <f t="shared" si="18"/>
        <v>'COMMON'</v>
      </c>
      <c r="Z293" s="69" t="s">
        <v>449</v>
      </c>
      <c r="AA293" s="49" t="str">
        <f t="shared" si="19"/>
        <v>'COMMON'</v>
      </c>
      <c r="AB293" s="67"/>
      <c r="AD293" s="70" t="str">
        <f t="shared" si="20"/>
        <v/>
      </c>
      <c r="AE293" s="67"/>
      <c r="AF293" s="67"/>
      <c r="AG293" s="67"/>
    </row>
    <row r="294" spans="1:33" ht="18" customHeight="1">
      <c r="A294" s="67"/>
      <c r="B294" s="69" t="s">
        <v>825</v>
      </c>
      <c r="C294" s="73" t="str">
        <f>"'"&amp;プロジェクトデータ!$C$4&amp;"'"</f>
        <v>'80001'</v>
      </c>
      <c r="D294" s="80" t="s">
        <v>499</v>
      </c>
      <c r="E294" s="42" t="str">
        <f>"'"&amp;No.5＿契約者【データ】!E290&amp;"'"</f>
        <v>''</v>
      </c>
      <c r="F294" s="81" t="str">
        <f>"'"&amp;IF(No.5＿契約者【データ】!X290="","","出席")&amp;"'"</f>
        <v>''</v>
      </c>
      <c r="G294" s="75" t="str">
        <f>"'"&amp;IF(No.5＿契約者【データ】!X290="","",TEXT(No.5＿契約者【データ】!X290,"yyyy/mm/dd"))&amp;"'"</f>
        <v>''</v>
      </c>
      <c r="H294" s="75" t="str">
        <f>"'"&amp;IF(No.5＿契約者【データ】!Y290="","",TEXT(No.5＿契約者【データ】!Y290,"hh:mm"))&amp;"'"</f>
        <v>''</v>
      </c>
      <c r="I294" s="82" t="s">
        <v>494</v>
      </c>
      <c r="J294" s="82" t="s">
        <v>494</v>
      </c>
      <c r="K294" s="82" t="s">
        <v>494</v>
      </c>
      <c r="L294" s="82" t="s">
        <v>494</v>
      </c>
      <c r="M294" s="82" t="s">
        <v>494</v>
      </c>
      <c r="N294" s="82" t="s">
        <v>494</v>
      </c>
      <c r="O294" s="82" t="s">
        <v>494</v>
      </c>
      <c r="P294" s="82" t="s">
        <v>494</v>
      </c>
      <c r="Q294" s="75" t="s">
        <v>497</v>
      </c>
      <c r="R294" s="75" t="s">
        <v>497</v>
      </c>
      <c r="S294" s="42" t="s">
        <v>448</v>
      </c>
      <c r="T294" s="75" t="s">
        <v>497</v>
      </c>
      <c r="U294" s="74" t="s">
        <v>497</v>
      </c>
      <c r="V294" s="49" t="str">
        <f t="shared" si="17"/>
        <v>'COMMON'</v>
      </c>
      <c r="W294" s="69" t="s">
        <v>449</v>
      </c>
      <c r="X294" s="49" t="str">
        <f t="shared" si="18"/>
        <v>'COMMON'</v>
      </c>
      <c r="Y294" s="49" t="str">
        <f t="shared" si="18"/>
        <v>'COMMON'</v>
      </c>
      <c r="Z294" s="69" t="s">
        <v>449</v>
      </c>
      <c r="AA294" s="49" t="str">
        <f t="shared" si="19"/>
        <v>'COMMON'</v>
      </c>
      <c r="AB294" s="67"/>
      <c r="AD294" s="70" t="str">
        <f t="shared" si="20"/>
        <v/>
      </c>
      <c r="AE294" s="67"/>
      <c r="AF294" s="67"/>
      <c r="AG294" s="67"/>
    </row>
    <row r="295" spans="1:33" ht="18" customHeight="1">
      <c r="A295" s="67"/>
      <c r="B295" s="69" t="s">
        <v>826</v>
      </c>
      <c r="C295" s="73" t="str">
        <f>"'"&amp;プロジェクトデータ!$C$4&amp;"'"</f>
        <v>'80001'</v>
      </c>
      <c r="D295" s="80" t="s">
        <v>499</v>
      </c>
      <c r="E295" s="42" t="str">
        <f>"'"&amp;No.5＿契約者【データ】!E291&amp;"'"</f>
        <v>''</v>
      </c>
      <c r="F295" s="81" t="str">
        <f>"'"&amp;IF(No.5＿契約者【データ】!X291="","","出席")&amp;"'"</f>
        <v>''</v>
      </c>
      <c r="G295" s="75" t="str">
        <f>"'"&amp;IF(No.5＿契約者【データ】!X291="","",TEXT(No.5＿契約者【データ】!X291,"yyyy/mm/dd"))&amp;"'"</f>
        <v>''</v>
      </c>
      <c r="H295" s="75" t="str">
        <f>"'"&amp;IF(No.5＿契約者【データ】!Y291="","",TEXT(No.5＿契約者【データ】!Y291,"hh:mm"))&amp;"'"</f>
        <v>''</v>
      </c>
      <c r="I295" s="82" t="s">
        <v>494</v>
      </c>
      <c r="J295" s="82" t="s">
        <v>494</v>
      </c>
      <c r="K295" s="82" t="s">
        <v>494</v>
      </c>
      <c r="L295" s="82" t="s">
        <v>494</v>
      </c>
      <c r="M295" s="82" t="s">
        <v>494</v>
      </c>
      <c r="N295" s="82" t="s">
        <v>494</v>
      </c>
      <c r="O295" s="82" t="s">
        <v>494</v>
      </c>
      <c r="P295" s="82" t="s">
        <v>494</v>
      </c>
      <c r="Q295" s="75" t="s">
        <v>497</v>
      </c>
      <c r="R295" s="75" t="s">
        <v>497</v>
      </c>
      <c r="S295" s="42" t="s">
        <v>448</v>
      </c>
      <c r="T295" s="75" t="s">
        <v>497</v>
      </c>
      <c r="U295" s="74" t="s">
        <v>497</v>
      </c>
      <c r="V295" s="49" t="str">
        <f t="shared" si="17"/>
        <v>'COMMON'</v>
      </c>
      <c r="W295" s="69" t="s">
        <v>449</v>
      </c>
      <c r="X295" s="49" t="str">
        <f t="shared" si="18"/>
        <v>'COMMON'</v>
      </c>
      <c r="Y295" s="49" t="str">
        <f t="shared" si="18"/>
        <v>'COMMON'</v>
      </c>
      <c r="Z295" s="69" t="s">
        <v>449</v>
      </c>
      <c r="AA295" s="49" t="str">
        <f t="shared" si="19"/>
        <v>'COMMON'</v>
      </c>
      <c r="AB295" s="67"/>
      <c r="AD295" s="70" t="str">
        <f t="shared" si="20"/>
        <v/>
      </c>
      <c r="AE295" s="67"/>
      <c r="AF295" s="67"/>
      <c r="AG295" s="67"/>
    </row>
    <row r="296" spans="1:33" ht="18" customHeight="1">
      <c r="A296" s="67"/>
      <c r="B296" s="69" t="s">
        <v>827</v>
      </c>
      <c r="C296" s="73" t="str">
        <f>"'"&amp;プロジェクトデータ!$C$4&amp;"'"</f>
        <v>'80001'</v>
      </c>
      <c r="D296" s="80" t="s">
        <v>499</v>
      </c>
      <c r="E296" s="42" t="str">
        <f>"'"&amp;No.5＿契約者【データ】!E292&amp;"'"</f>
        <v>''</v>
      </c>
      <c r="F296" s="81" t="str">
        <f>"'"&amp;IF(No.5＿契約者【データ】!X292="","","出席")&amp;"'"</f>
        <v>''</v>
      </c>
      <c r="G296" s="75" t="str">
        <f>"'"&amp;IF(No.5＿契約者【データ】!X292="","",TEXT(No.5＿契約者【データ】!X292,"yyyy/mm/dd"))&amp;"'"</f>
        <v>''</v>
      </c>
      <c r="H296" s="75" t="str">
        <f>"'"&amp;IF(No.5＿契約者【データ】!Y292="","",TEXT(No.5＿契約者【データ】!Y292,"hh:mm"))&amp;"'"</f>
        <v>''</v>
      </c>
      <c r="I296" s="82" t="s">
        <v>494</v>
      </c>
      <c r="J296" s="82" t="s">
        <v>494</v>
      </c>
      <c r="K296" s="82" t="s">
        <v>494</v>
      </c>
      <c r="L296" s="82" t="s">
        <v>494</v>
      </c>
      <c r="M296" s="82" t="s">
        <v>494</v>
      </c>
      <c r="N296" s="82" t="s">
        <v>494</v>
      </c>
      <c r="O296" s="82" t="s">
        <v>494</v>
      </c>
      <c r="P296" s="82" t="s">
        <v>494</v>
      </c>
      <c r="Q296" s="75" t="s">
        <v>497</v>
      </c>
      <c r="R296" s="75" t="s">
        <v>497</v>
      </c>
      <c r="S296" s="42" t="s">
        <v>448</v>
      </c>
      <c r="T296" s="75" t="s">
        <v>497</v>
      </c>
      <c r="U296" s="74" t="s">
        <v>497</v>
      </c>
      <c r="V296" s="49" t="str">
        <f t="shared" si="17"/>
        <v>'COMMON'</v>
      </c>
      <c r="W296" s="69" t="s">
        <v>449</v>
      </c>
      <c r="X296" s="49" t="str">
        <f t="shared" si="18"/>
        <v>'COMMON'</v>
      </c>
      <c r="Y296" s="49" t="str">
        <f t="shared" si="18"/>
        <v>'COMMON'</v>
      </c>
      <c r="Z296" s="69" t="s">
        <v>449</v>
      </c>
      <c r="AA296" s="49" t="str">
        <f t="shared" si="19"/>
        <v>'COMMON'</v>
      </c>
      <c r="AB296" s="67"/>
      <c r="AD296" s="70" t="str">
        <f t="shared" si="20"/>
        <v/>
      </c>
      <c r="AE296" s="67"/>
      <c r="AF296" s="67"/>
      <c r="AG296" s="67"/>
    </row>
    <row r="297" spans="1:33" ht="18" customHeight="1">
      <c r="A297" s="67"/>
      <c r="B297" s="69" t="s">
        <v>828</v>
      </c>
      <c r="C297" s="73" t="str">
        <f>"'"&amp;プロジェクトデータ!$C$4&amp;"'"</f>
        <v>'80001'</v>
      </c>
      <c r="D297" s="80" t="s">
        <v>499</v>
      </c>
      <c r="E297" s="42" t="str">
        <f>"'"&amp;No.5＿契約者【データ】!E293&amp;"'"</f>
        <v>''</v>
      </c>
      <c r="F297" s="81" t="str">
        <f>"'"&amp;IF(No.5＿契約者【データ】!X293="","","出席")&amp;"'"</f>
        <v>''</v>
      </c>
      <c r="G297" s="75" t="str">
        <f>"'"&amp;IF(No.5＿契約者【データ】!X293="","",TEXT(No.5＿契約者【データ】!X293,"yyyy/mm/dd"))&amp;"'"</f>
        <v>''</v>
      </c>
      <c r="H297" s="75" t="str">
        <f>"'"&amp;IF(No.5＿契約者【データ】!Y293="","",TEXT(No.5＿契約者【データ】!Y293,"hh:mm"))&amp;"'"</f>
        <v>''</v>
      </c>
      <c r="I297" s="82" t="s">
        <v>494</v>
      </c>
      <c r="J297" s="82" t="s">
        <v>494</v>
      </c>
      <c r="K297" s="82" t="s">
        <v>494</v>
      </c>
      <c r="L297" s="82" t="s">
        <v>494</v>
      </c>
      <c r="M297" s="82" t="s">
        <v>494</v>
      </c>
      <c r="N297" s="82" t="s">
        <v>494</v>
      </c>
      <c r="O297" s="82" t="s">
        <v>494</v>
      </c>
      <c r="P297" s="82" t="s">
        <v>494</v>
      </c>
      <c r="Q297" s="75" t="s">
        <v>497</v>
      </c>
      <c r="R297" s="75" t="s">
        <v>497</v>
      </c>
      <c r="S297" s="42" t="s">
        <v>448</v>
      </c>
      <c r="T297" s="75" t="s">
        <v>497</v>
      </c>
      <c r="U297" s="74" t="s">
        <v>497</v>
      </c>
      <c r="V297" s="49" t="str">
        <f t="shared" si="17"/>
        <v>'COMMON'</v>
      </c>
      <c r="W297" s="69" t="s">
        <v>449</v>
      </c>
      <c r="X297" s="49" t="str">
        <f t="shared" si="18"/>
        <v>'COMMON'</v>
      </c>
      <c r="Y297" s="49" t="str">
        <f t="shared" si="18"/>
        <v>'COMMON'</v>
      </c>
      <c r="Z297" s="69" t="s">
        <v>449</v>
      </c>
      <c r="AA297" s="49" t="str">
        <f t="shared" si="19"/>
        <v>'COMMON'</v>
      </c>
      <c r="AB297" s="67"/>
      <c r="AD297" s="70" t="str">
        <f t="shared" si="20"/>
        <v/>
      </c>
      <c r="AE297" s="67"/>
      <c r="AF297" s="67"/>
      <c r="AG297" s="67"/>
    </row>
    <row r="298" spans="1:33" ht="18" customHeight="1">
      <c r="A298" s="67"/>
      <c r="B298" s="69" t="s">
        <v>829</v>
      </c>
      <c r="C298" s="73" t="str">
        <f>"'"&amp;プロジェクトデータ!$C$4&amp;"'"</f>
        <v>'80001'</v>
      </c>
      <c r="D298" s="80" t="s">
        <v>499</v>
      </c>
      <c r="E298" s="42" t="str">
        <f>"'"&amp;No.5＿契約者【データ】!E294&amp;"'"</f>
        <v>''</v>
      </c>
      <c r="F298" s="81" t="str">
        <f>"'"&amp;IF(No.5＿契約者【データ】!X294="","","出席")&amp;"'"</f>
        <v>''</v>
      </c>
      <c r="G298" s="75" t="str">
        <f>"'"&amp;IF(No.5＿契約者【データ】!X294="","",TEXT(No.5＿契約者【データ】!X294,"yyyy/mm/dd"))&amp;"'"</f>
        <v>''</v>
      </c>
      <c r="H298" s="75" t="str">
        <f>"'"&amp;IF(No.5＿契約者【データ】!Y294="","",TEXT(No.5＿契約者【データ】!Y294,"hh:mm"))&amp;"'"</f>
        <v>''</v>
      </c>
      <c r="I298" s="82" t="s">
        <v>494</v>
      </c>
      <c r="J298" s="82" t="s">
        <v>494</v>
      </c>
      <c r="K298" s="82" t="s">
        <v>494</v>
      </c>
      <c r="L298" s="82" t="s">
        <v>494</v>
      </c>
      <c r="M298" s="82" t="s">
        <v>494</v>
      </c>
      <c r="N298" s="82" t="s">
        <v>494</v>
      </c>
      <c r="O298" s="82" t="s">
        <v>494</v>
      </c>
      <c r="P298" s="82" t="s">
        <v>494</v>
      </c>
      <c r="Q298" s="75" t="s">
        <v>497</v>
      </c>
      <c r="R298" s="75" t="s">
        <v>497</v>
      </c>
      <c r="S298" s="42" t="s">
        <v>448</v>
      </c>
      <c r="T298" s="75" t="s">
        <v>497</v>
      </c>
      <c r="U298" s="74" t="s">
        <v>497</v>
      </c>
      <c r="V298" s="49" t="str">
        <f t="shared" si="17"/>
        <v>'COMMON'</v>
      </c>
      <c r="W298" s="69" t="s">
        <v>449</v>
      </c>
      <c r="X298" s="49" t="str">
        <f t="shared" si="18"/>
        <v>'COMMON'</v>
      </c>
      <c r="Y298" s="49" t="str">
        <f t="shared" si="18"/>
        <v>'COMMON'</v>
      </c>
      <c r="Z298" s="69" t="s">
        <v>449</v>
      </c>
      <c r="AA298" s="49" t="str">
        <f t="shared" si="19"/>
        <v>'COMMON'</v>
      </c>
      <c r="AB298" s="67"/>
      <c r="AD298" s="70" t="str">
        <f t="shared" si="20"/>
        <v/>
      </c>
      <c r="AE298" s="67"/>
      <c r="AF298" s="67"/>
      <c r="AG298" s="67"/>
    </row>
    <row r="299" spans="1:33" ht="18" customHeight="1">
      <c r="A299" s="67"/>
      <c r="B299" s="69" t="s">
        <v>830</v>
      </c>
      <c r="C299" s="73" t="str">
        <f>"'"&amp;プロジェクトデータ!$C$4&amp;"'"</f>
        <v>'80001'</v>
      </c>
      <c r="D299" s="80" t="s">
        <v>499</v>
      </c>
      <c r="E299" s="42" t="str">
        <f>"'"&amp;No.5＿契約者【データ】!E295&amp;"'"</f>
        <v>''</v>
      </c>
      <c r="F299" s="81" t="str">
        <f>"'"&amp;IF(No.5＿契約者【データ】!X295="","","出席")&amp;"'"</f>
        <v>''</v>
      </c>
      <c r="G299" s="75" t="str">
        <f>"'"&amp;IF(No.5＿契約者【データ】!X295="","",TEXT(No.5＿契約者【データ】!X295,"yyyy/mm/dd"))&amp;"'"</f>
        <v>''</v>
      </c>
      <c r="H299" s="75" t="str">
        <f>"'"&amp;IF(No.5＿契約者【データ】!Y295="","",TEXT(No.5＿契約者【データ】!Y295,"hh:mm"))&amp;"'"</f>
        <v>''</v>
      </c>
      <c r="I299" s="82" t="s">
        <v>494</v>
      </c>
      <c r="J299" s="82" t="s">
        <v>494</v>
      </c>
      <c r="K299" s="82" t="s">
        <v>494</v>
      </c>
      <c r="L299" s="82" t="s">
        <v>494</v>
      </c>
      <c r="M299" s="82" t="s">
        <v>494</v>
      </c>
      <c r="N299" s="82" t="s">
        <v>494</v>
      </c>
      <c r="O299" s="82" t="s">
        <v>494</v>
      </c>
      <c r="P299" s="82" t="s">
        <v>494</v>
      </c>
      <c r="Q299" s="75" t="s">
        <v>497</v>
      </c>
      <c r="R299" s="75" t="s">
        <v>497</v>
      </c>
      <c r="S299" s="42" t="s">
        <v>448</v>
      </c>
      <c r="T299" s="75" t="s">
        <v>497</v>
      </c>
      <c r="U299" s="74" t="s">
        <v>497</v>
      </c>
      <c r="V299" s="49" t="str">
        <f t="shared" si="17"/>
        <v>'COMMON'</v>
      </c>
      <c r="W299" s="69" t="s">
        <v>449</v>
      </c>
      <c r="X299" s="49" t="str">
        <f t="shared" si="18"/>
        <v>'COMMON'</v>
      </c>
      <c r="Y299" s="49" t="str">
        <f t="shared" si="18"/>
        <v>'COMMON'</v>
      </c>
      <c r="Z299" s="69" t="s">
        <v>449</v>
      </c>
      <c r="AA299" s="49" t="str">
        <f t="shared" si="19"/>
        <v>'COMMON'</v>
      </c>
      <c r="AB299" s="67"/>
      <c r="AD299" s="70" t="str">
        <f t="shared" si="20"/>
        <v/>
      </c>
      <c r="AE299" s="67"/>
      <c r="AF299" s="67"/>
      <c r="AG299" s="67"/>
    </row>
    <row r="300" spans="1:33" ht="18" customHeight="1">
      <c r="A300" s="67"/>
      <c r="B300" s="69" t="s">
        <v>831</v>
      </c>
      <c r="C300" s="73" t="str">
        <f>"'"&amp;プロジェクトデータ!$C$4&amp;"'"</f>
        <v>'80001'</v>
      </c>
      <c r="D300" s="80" t="s">
        <v>499</v>
      </c>
      <c r="E300" s="42" t="str">
        <f>"'"&amp;No.5＿契約者【データ】!E296&amp;"'"</f>
        <v>''</v>
      </c>
      <c r="F300" s="81" t="str">
        <f>"'"&amp;IF(No.5＿契約者【データ】!X296="","","出席")&amp;"'"</f>
        <v>''</v>
      </c>
      <c r="G300" s="75" t="str">
        <f>"'"&amp;IF(No.5＿契約者【データ】!X296="","",TEXT(No.5＿契約者【データ】!X296,"yyyy/mm/dd"))&amp;"'"</f>
        <v>''</v>
      </c>
      <c r="H300" s="75" t="str">
        <f>"'"&amp;IF(No.5＿契約者【データ】!Y296="","",TEXT(No.5＿契約者【データ】!Y296,"hh:mm"))&amp;"'"</f>
        <v>''</v>
      </c>
      <c r="I300" s="82" t="s">
        <v>494</v>
      </c>
      <c r="J300" s="82" t="s">
        <v>494</v>
      </c>
      <c r="K300" s="82" t="s">
        <v>494</v>
      </c>
      <c r="L300" s="82" t="s">
        <v>494</v>
      </c>
      <c r="M300" s="82" t="s">
        <v>494</v>
      </c>
      <c r="N300" s="82" t="s">
        <v>494</v>
      </c>
      <c r="O300" s="82" t="s">
        <v>494</v>
      </c>
      <c r="P300" s="82" t="s">
        <v>494</v>
      </c>
      <c r="Q300" s="75" t="s">
        <v>497</v>
      </c>
      <c r="R300" s="75" t="s">
        <v>497</v>
      </c>
      <c r="S300" s="42" t="s">
        <v>448</v>
      </c>
      <c r="T300" s="75" t="s">
        <v>497</v>
      </c>
      <c r="U300" s="74" t="s">
        <v>497</v>
      </c>
      <c r="V300" s="49" t="str">
        <f t="shared" si="17"/>
        <v>'COMMON'</v>
      </c>
      <c r="W300" s="69" t="s">
        <v>449</v>
      </c>
      <c r="X300" s="49" t="str">
        <f t="shared" si="18"/>
        <v>'COMMON'</v>
      </c>
      <c r="Y300" s="49" t="str">
        <f t="shared" si="18"/>
        <v>'COMMON'</v>
      </c>
      <c r="Z300" s="69" t="s">
        <v>449</v>
      </c>
      <c r="AA300" s="49" t="str">
        <f t="shared" si="19"/>
        <v>'COMMON'</v>
      </c>
      <c r="AB300" s="67"/>
      <c r="AD300" s="70" t="str">
        <f t="shared" si="20"/>
        <v/>
      </c>
      <c r="AE300" s="67"/>
      <c r="AF300" s="67"/>
      <c r="AG300" s="67"/>
    </row>
    <row r="301" spans="1:33" ht="18" customHeight="1">
      <c r="A301" s="67"/>
      <c r="B301" s="69" t="s">
        <v>832</v>
      </c>
      <c r="C301" s="73" t="str">
        <f>"'"&amp;プロジェクトデータ!$C$4&amp;"'"</f>
        <v>'80001'</v>
      </c>
      <c r="D301" s="80" t="s">
        <v>499</v>
      </c>
      <c r="E301" s="42" t="str">
        <f>"'"&amp;No.5＿契約者【データ】!E297&amp;"'"</f>
        <v>''</v>
      </c>
      <c r="F301" s="81" t="str">
        <f>"'"&amp;IF(No.5＿契約者【データ】!X297="","","出席")&amp;"'"</f>
        <v>''</v>
      </c>
      <c r="G301" s="75" t="str">
        <f>"'"&amp;IF(No.5＿契約者【データ】!X297="","",TEXT(No.5＿契約者【データ】!X297,"yyyy/mm/dd"))&amp;"'"</f>
        <v>''</v>
      </c>
      <c r="H301" s="75" t="str">
        <f>"'"&amp;IF(No.5＿契約者【データ】!Y297="","",TEXT(No.5＿契約者【データ】!Y297,"hh:mm"))&amp;"'"</f>
        <v>''</v>
      </c>
      <c r="I301" s="82" t="s">
        <v>494</v>
      </c>
      <c r="J301" s="82" t="s">
        <v>494</v>
      </c>
      <c r="K301" s="82" t="s">
        <v>494</v>
      </c>
      <c r="L301" s="82" t="s">
        <v>494</v>
      </c>
      <c r="M301" s="82" t="s">
        <v>494</v>
      </c>
      <c r="N301" s="82" t="s">
        <v>494</v>
      </c>
      <c r="O301" s="82" t="s">
        <v>494</v>
      </c>
      <c r="P301" s="82" t="s">
        <v>494</v>
      </c>
      <c r="Q301" s="75" t="s">
        <v>497</v>
      </c>
      <c r="R301" s="75" t="s">
        <v>497</v>
      </c>
      <c r="S301" s="42" t="s">
        <v>448</v>
      </c>
      <c r="T301" s="75" t="s">
        <v>497</v>
      </c>
      <c r="U301" s="74" t="s">
        <v>497</v>
      </c>
      <c r="V301" s="49" t="str">
        <f t="shared" si="17"/>
        <v>'COMMON'</v>
      </c>
      <c r="W301" s="69" t="s">
        <v>449</v>
      </c>
      <c r="X301" s="49" t="str">
        <f t="shared" si="18"/>
        <v>'COMMON'</v>
      </c>
      <c r="Y301" s="49" t="str">
        <f t="shared" si="18"/>
        <v>'COMMON'</v>
      </c>
      <c r="Z301" s="69" t="s">
        <v>449</v>
      </c>
      <c r="AA301" s="49" t="str">
        <f t="shared" si="19"/>
        <v>'COMMON'</v>
      </c>
      <c r="AB301" s="67"/>
      <c r="AD301" s="70" t="str">
        <f t="shared" si="20"/>
        <v/>
      </c>
      <c r="AE301" s="67"/>
      <c r="AF301" s="67"/>
      <c r="AG301" s="67"/>
    </row>
    <row r="302" spans="1:33" ht="18" customHeight="1">
      <c r="A302" s="67"/>
      <c r="B302" s="69" t="s">
        <v>833</v>
      </c>
      <c r="C302" s="73" t="str">
        <f>"'"&amp;プロジェクトデータ!$C$4&amp;"'"</f>
        <v>'80001'</v>
      </c>
      <c r="D302" s="80" t="s">
        <v>499</v>
      </c>
      <c r="E302" s="42" t="str">
        <f>"'"&amp;No.5＿契約者【データ】!E298&amp;"'"</f>
        <v>''</v>
      </c>
      <c r="F302" s="81" t="str">
        <f>"'"&amp;IF(No.5＿契約者【データ】!X298="","","出席")&amp;"'"</f>
        <v>''</v>
      </c>
      <c r="G302" s="75" t="str">
        <f>"'"&amp;IF(No.5＿契約者【データ】!X298="","",TEXT(No.5＿契約者【データ】!X298,"yyyy/mm/dd"))&amp;"'"</f>
        <v>''</v>
      </c>
      <c r="H302" s="75" t="str">
        <f>"'"&amp;IF(No.5＿契約者【データ】!Y298="","",TEXT(No.5＿契約者【データ】!Y298,"hh:mm"))&amp;"'"</f>
        <v>''</v>
      </c>
      <c r="I302" s="82" t="s">
        <v>494</v>
      </c>
      <c r="J302" s="82" t="s">
        <v>494</v>
      </c>
      <c r="K302" s="82" t="s">
        <v>494</v>
      </c>
      <c r="L302" s="82" t="s">
        <v>494</v>
      </c>
      <c r="M302" s="82" t="s">
        <v>494</v>
      </c>
      <c r="N302" s="82" t="s">
        <v>494</v>
      </c>
      <c r="O302" s="82" t="s">
        <v>494</v>
      </c>
      <c r="P302" s="82" t="s">
        <v>494</v>
      </c>
      <c r="Q302" s="75" t="s">
        <v>497</v>
      </c>
      <c r="R302" s="75" t="s">
        <v>497</v>
      </c>
      <c r="S302" s="42" t="s">
        <v>448</v>
      </c>
      <c r="T302" s="75" t="s">
        <v>497</v>
      </c>
      <c r="U302" s="74" t="s">
        <v>497</v>
      </c>
      <c r="V302" s="49" t="str">
        <f t="shared" si="17"/>
        <v>'COMMON'</v>
      </c>
      <c r="W302" s="69" t="s">
        <v>449</v>
      </c>
      <c r="X302" s="49" t="str">
        <f t="shared" si="18"/>
        <v>'COMMON'</v>
      </c>
      <c r="Y302" s="49" t="str">
        <f t="shared" si="18"/>
        <v>'COMMON'</v>
      </c>
      <c r="Z302" s="69" t="s">
        <v>449</v>
      </c>
      <c r="AA302" s="49" t="str">
        <f t="shared" si="19"/>
        <v>'COMMON'</v>
      </c>
      <c r="AB302" s="67"/>
      <c r="AD302" s="70" t="str">
        <f t="shared" si="20"/>
        <v/>
      </c>
      <c r="AE302" s="67"/>
      <c r="AF302" s="67"/>
      <c r="AG302" s="67"/>
    </row>
    <row r="303" spans="1:33" ht="18" customHeight="1">
      <c r="A303" s="67"/>
      <c r="B303" s="69" t="s">
        <v>834</v>
      </c>
      <c r="C303" s="73" t="str">
        <f>"'"&amp;プロジェクトデータ!$C$4&amp;"'"</f>
        <v>'80001'</v>
      </c>
      <c r="D303" s="80" t="s">
        <v>499</v>
      </c>
      <c r="E303" s="42" t="str">
        <f>"'"&amp;No.5＿契約者【データ】!E299&amp;"'"</f>
        <v>''</v>
      </c>
      <c r="F303" s="81" t="str">
        <f>"'"&amp;IF(No.5＿契約者【データ】!X299="","","出席")&amp;"'"</f>
        <v>''</v>
      </c>
      <c r="G303" s="75" t="str">
        <f>"'"&amp;IF(No.5＿契約者【データ】!X299="","",TEXT(No.5＿契約者【データ】!X299,"yyyy/mm/dd"))&amp;"'"</f>
        <v>''</v>
      </c>
      <c r="H303" s="75" t="str">
        <f>"'"&amp;IF(No.5＿契約者【データ】!Y299="","",TEXT(No.5＿契約者【データ】!Y299,"hh:mm"))&amp;"'"</f>
        <v>''</v>
      </c>
      <c r="I303" s="82" t="s">
        <v>494</v>
      </c>
      <c r="J303" s="82" t="s">
        <v>494</v>
      </c>
      <c r="K303" s="82" t="s">
        <v>494</v>
      </c>
      <c r="L303" s="82" t="s">
        <v>494</v>
      </c>
      <c r="M303" s="82" t="s">
        <v>494</v>
      </c>
      <c r="N303" s="82" t="s">
        <v>494</v>
      </c>
      <c r="O303" s="82" t="s">
        <v>494</v>
      </c>
      <c r="P303" s="82" t="s">
        <v>494</v>
      </c>
      <c r="Q303" s="75" t="s">
        <v>497</v>
      </c>
      <c r="R303" s="75" t="s">
        <v>497</v>
      </c>
      <c r="S303" s="42" t="s">
        <v>448</v>
      </c>
      <c r="T303" s="75" t="s">
        <v>497</v>
      </c>
      <c r="U303" s="74" t="s">
        <v>497</v>
      </c>
      <c r="V303" s="49" t="str">
        <f t="shared" si="17"/>
        <v>'COMMON'</v>
      </c>
      <c r="W303" s="69" t="s">
        <v>449</v>
      </c>
      <c r="X303" s="49" t="str">
        <f t="shared" si="18"/>
        <v>'COMMON'</v>
      </c>
      <c r="Y303" s="49" t="str">
        <f t="shared" si="18"/>
        <v>'COMMON'</v>
      </c>
      <c r="Z303" s="69" t="s">
        <v>449</v>
      </c>
      <c r="AA303" s="49" t="str">
        <f t="shared" si="19"/>
        <v>'COMMON'</v>
      </c>
      <c r="AB303" s="67"/>
      <c r="AD303" s="70" t="str">
        <f t="shared" si="20"/>
        <v/>
      </c>
      <c r="AE303" s="67"/>
      <c r="AF303" s="67"/>
      <c r="AG303" s="67"/>
    </row>
    <row r="304" spans="1:33" ht="18" customHeight="1">
      <c r="A304" s="67"/>
      <c r="B304" s="69" t="s">
        <v>835</v>
      </c>
      <c r="C304" s="73" t="str">
        <f>"'"&amp;プロジェクトデータ!$C$4&amp;"'"</f>
        <v>'80001'</v>
      </c>
      <c r="D304" s="80" t="s">
        <v>499</v>
      </c>
      <c r="E304" s="42" t="str">
        <f>"'"&amp;No.5＿契約者【データ】!E300&amp;"'"</f>
        <v>''</v>
      </c>
      <c r="F304" s="81" t="str">
        <f>"'"&amp;IF(No.5＿契約者【データ】!X300="","","出席")&amp;"'"</f>
        <v>''</v>
      </c>
      <c r="G304" s="75" t="str">
        <f>"'"&amp;IF(No.5＿契約者【データ】!X300="","",TEXT(No.5＿契約者【データ】!X300,"yyyy/mm/dd"))&amp;"'"</f>
        <v>''</v>
      </c>
      <c r="H304" s="75" t="str">
        <f>"'"&amp;IF(No.5＿契約者【データ】!Y300="","",TEXT(No.5＿契約者【データ】!Y300,"hh:mm"))&amp;"'"</f>
        <v>''</v>
      </c>
      <c r="I304" s="82" t="s">
        <v>494</v>
      </c>
      <c r="J304" s="82" t="s">
        <v>494</v>
      </c>
      <c r="K304" s="82" t="s">
        <v>494</v>
      </c>
      <c r="L304" s="82" t="s">
        <v>494</v>
      </c>
      <c r="M304" s="82" t="s">
        <v>494</v>
      </c>
      <c r="N304" s="82" t="s">
        <v>494</v>
      </c>
      <c r="O304" s="82" t="s">
        <v>494</v>
      </c>
      <c r="P304" s="82" t="s">
        <v>494</v>
      </c>
      <c r="Q304" s="75" t="s">
        <v>497</v>
      </c>
      <c r="R304" s="75" t="s">
        <v>497</v>
      </c>
      <c r="S304" s="42" t="s">
        <v>448</v>
      </c>
      <c r="T304" s="75" t="s">
        <v>497</v>
      </c>
      <c r="U304" s="74" t="s">
        <v>497</v>
      </c>
      <c r="V304" s="49" t="str">
        <f t="shared" si="17"/>
        <v>'COMMON'</v>
      </c>
      <c r="W304" s="69" t="s">
        <v>449</v>
      </c>
      <c r="X304" s="49" t="str">
        <f t="shared" si="18"/>
        <v>'COMMON'</v>
      </c>
      <c r="Y304" s="49" t="str">
        <f t="shared" si="18"/>
        <v>'COMMON'</v>
      </c>
      <c r="Z304" s="69" t="s">
        <v>449</v>
      </c>
      <c r="AA304" s="49" t="str">
        <f t="shared" si="19"/>
        <v>'COMMON'</v>
      </c>
      <c r="AB304" s="67"/>
      <c r="AD304" s="70" t="str">
        <f t="shared" si="20"/>
        <v/>
      </c>
      <c r="AE304" s="67"/>
      <c r="AF304" s="67"/>
      <c r="AG304" s="67"/>
    </row>
    <row r="305" spans="1:33" ht="18" customHeight="1">
      <c r="A305" s="67"/>
      <c r="B305" s="69" t="s">
        <v>836</v>
      </c>
      <c r="C305" s="73" t="str">
        <f>"'"&amp;プロジェクトデータ!$C$4&amp;"'"</f>
        <v>'80001'</v>
      </c>
      <c r="D305" s="80" t="s">
        <v>499</v>
      </c>
      <c r="E305" s="42" t="str">
        <f>"'"&amp;No.5＿契約者【データ】!E301&amp;"'"</f>
        <v>''</v>
      </c>
      <c r="F305" s="81" t="str">
        <f>"'"&amp;IF(No.5＿契約者【データ】!X301="","","出席")&amp;"'"</f>
        <v>''</v>
      </c>
      <c r="G305" s="75" t="str">
        <f>"'"&amp;IF(No.5＿契約者【データ】!X301="","",TEXT(No.5＿契約者【データ】!X301,"yyyy/mm/dd"))&amp;"'"</f>
        <v>''</v>
      </c>
      <c r="H305" s="75" t="str">
        <f>"'"&amp;IF(No.5＿契約者【データ】!Y301="","",TEXT(No.5＿契約者【データ】!Y301,"hh:mm"))&amp;"'"</f>
        <v>''</v>
      </c>
      <c r="I305" s="82" t="s">
        <v>494</v>
      </c>
      <c r="J305" s="82" t="s">
        <v>494</v>
      </c>
      <c r="K305" s="82" t="s">
        <v>494</v>
      </c>
      <c r="L305" s="82" t="s">
        <v>494</v>
      </c>
      <c r="M305" s="82" t="s">
        <v>494</v>
      </c>
      <c r="N305" s="82" t="s">
        <v>494</v>
      </c>
      <c r="O305" s="82" t="s">
        <v>494</v>
      </c>
      <c r="P305" s="82" t="s">
        <v>494</v>
      </c>
      <c r="Q305" s="75" t="s">
        <v>497</v>
      </c>
      <c r="R305" s="75" t="s">
        <v>497</v>
      </c>
      <c r="S305" s="42" t="s">
        <v>448</v>
      </c>
      <c r="T305" s="75" t="s">
        <v>497</v>
      </c>
      <c r="U305" s="74" t="s">
        <v>497</v>
      </c>
      <c r="V305" s="49" t="str">
        <f t="shared" si="17"/>
        <v>'COMMON'</v>
      </c>
      <c r="W305" s="69" t="s">
        <v>449</v>
      </c>
      <c r="X305" s="49" t="str">
        <f t="shared" si="18"/>
        <v>'COMMON'</v>
      </c>
      <c r="Y305" s="49" t="str">
        <f t="shared" si="18"/>
        <v>'COMMON'</v>
      </c>
      <c r="Z305" s="69" t="s">
        <v>449</v>
      </c>
      <c r="AA305" s="49" t="str">
        <f t="shared" si="19"/>
        <v>'COMMON'</v>
      </c>
      <c r="AB305" s="67"/>
      <c r="AD305" s="70" t="str">
        <f t="shared" si="20"/>
        <v/>
      </c>
      <c r="AE305" s="67"/>
      <c r="AF305" s="67"/>
      <c r="AG305" s="67"/>
    </row>
    <row r="306" spans="1:33" ht="18" customHeight="1">
      <c r="A306" s="67"/>
      <c r="B306" s="69" t="s">
        <v>837</v>
      </c>
      <c r="C306" s="73" t="str">
        <f>"'"&amp;プロジェクトデータ!$C$4&amp;"'"</f>
        <v>'80001'</v>
      </c>
      <c r="D306" s="80" t="s">
        <v>499</v>
      </c>
      <c r="E306" s="42" t="str">
        <f>"'"&amp;No.5＿契約者【データ】!E302&amp;"'"</f>
        <v>''</v>
      </c>
      <c r="F306" s="81" t="str">
        <f>"'"&amp;IF(No.5＿契約者【データ】!X302="","","出席")&amp;"'"</f>
        <v>''</v>
      </c>
      <c r="G306" s="75" t="str">
        <f>"'"&amp;IF(No.5＿契約者【データ】!X302="","",TEXT(No.5＿契約者【データ】!X302,"yyyy/mm/dd"))&amp;"'"</f>
        <v>''</v>
      </c>
      <c r="H306" s="75" t="str">
        <f>"'"&amp;IF(No.5＿契約者【データ】!Y302="","",TEXT(No.5＿契約者【データ】!Y302,"hh:mm"))&amp;"'"</f>
        <v>''</v>
      </c>
      <c r="I306" s="82" t="s">
        <v>494</v>
      </c>
      <c r="J306" s="82" t="s">
        <v>494</v>
      </c>
      <c r="K306" s="82" t="s">
        <v>494</v>
      </c>
      <c r="L306" s="82" t="s">
        <v>494</v>
      </c>
      <c r="M306" s="82" t="s">
        <v>494</v>
      </c>
      <c r="N306" s="82" t="s">
        <v>494</v>
      </c>
      <c r="O306" s="82" t="s">
        <v>494</v>
      </c>
      <c r="P306" s="82" t="s">
        <v>494</v>
      </c>
      <c r="Q306" s="75" t="s">
        <v>497</v>
      </c>
      <c r="R306" s="75" t="s">
        <v>497</v>
      </c>
      <c r="S306" s="42" t="s">
        <v>448</v>
      </c>
      <c r="T306" s="75" t="s">
        <v>497</v>
      </c>
      <c r="U306" s="74" t="s">
        <v>497</v>
      </c>
      <c r="V306" s="49" t="str">
        <f t="shared" si="17"/>
        <v>'COMMON'</v>
      </c>
      <c r="W306" s="69" t="s">
        <v>449</v>
      </c>
      <c r="X306" s="49" t="str">
        <f t="shared" si="18"/>
        <v>'COMMON'</v>
      </c>
      <c r="Y306" s="49" t="str">
        <f t="shared" si="18"/>
        <v>'COMMON'</v>
      </c>
      <c r="Z306" s="69" t="s">
        <v>449</v>
      </c>
      <c r="AA306" s="49" t="str">
        <f t="shared" si="19"/>
        <v>'COMMON'</v>
      </c>
      <c r="AB306" s="67"/>
      <c r="AD306" s="70" t="str">
        <f t="shared" si="20"/>
        <v/>
      </c>
      <c r="AE306" s="67"/>
      <c r="AF306" s="67"/>
      <c r="AG306" s="67"/>
    </row>
    <row r="307" spans="1:33" ht="18" customHeight="1">
      <c r="A307" s="67"/>
      <c r="B307" s="69" t="s">
        <v>253</v>
      </c>
      <c r="C307" s="73" t="str">
        <f>"'"&amp;プロジェクトデータ!$C$4&amp;"'"</f>
        <v>'80001'</v>
      </c>
      <c r="D307" s="80" t="s">
        <v>499</v>
      </c>
      <c r="E307" s="42" t="str">
        <f>"'"&amp;No.5＿契約者【データ】!E303&amp;"'"</f>
        <v>''</v>
      </c>
      <c r="F307" s="81" t="str">
        <f>"'"&amp;IF(No.5＿契約者【データ】!X303="","","出席")&amp;"'"</f>
        <v>''</v>
      </c>
      <c r="G307" s="75" t="str">
        <f>"'"&amp;IF(No.5＿契約者【データ】!X303="","",TEXT(No.5＿契約者【データ】!X303,"yyyy/mm/dd"))&amp;"'"</f>
        <v>''</v>
      </c>
      <c r="H307" s="75" t="str">
        <f>"'"&amp;IF(No.5＿契約者【データ】!Y303="","",TEXT(No.5＿契約者【データ】!Y303,"hh:mm"))&amp;"'"</f>
        <v>''</v>
      </c>
      <c r="I307" s="82" t="s">
        <v>494</v>
      </c>
      <c r="J307" s="82" t="s">
        <v>494</v>
      </c>
      <c r="K307" s="82" t="s">
        <v>494</v>
      </c>
      <c r="L307" s="82" t="s">
        <v>494</v>
      </c>
      <c r="M307" s="82" t="s">
        <v>494</v>
      </c>
      <c r="N307" s="82" t="s">
        <v>494</v>
      </c>
      <c r="O307" s="82" t="s">
        <v>494</v>
      </c>
      <c r="P307" s="82" t="s">
        <v>494</v>
      </c>
      <c r="Q307" s="75" t="s">
        <v>497</v>
      </c>
      <c r="R307" s="75" t="s">
        <v>497</v>
      </c>
      <c r="S307" s="42" t="s">
        <v>448</v>
      </c>
      <c r="T307" s="75" t="s">
        <v>497</v>
      </c>
      <c r="U307" s="74" t="s">
        <v>497</v>
      </c>
      <c r="V307" s="49" t="str">
        <f t="shared" si="17"/>
        <v>'COMMON'</v>
      </c>
      <c r="W307" s="69" t="s">
        <v>449</v>
      </c>
      <c r="X307" s="49" t="str">
        <f t="shared" si="18"/>
        <v>'COMMON'</v>
      </c>
      <c r="Y307" s="49" t="str">
        <f t="shared" si="18"/>
        <v>'COMMON'</v>
      </c>
      <c r="Z307" s="69" t="s">
        <v>449</v>
      </c>
      <c r="AA307" s="49" t="str">
        <f t="shared" si="19"/>
        <v>'COMMON'</v>
      </c>
      <c r="AB307" s="67"/>
      <c r="AD307" s="70" t="str">
        <f t="shared" si="20"/>
        <v/>
      </c>
      <c r="AE307" s="67"/>
      <c r="AF307" s="67"/>
      <c r="AG307" s="67"/>
    </row>
    <row r="308" spans="1:33" ht="18" customHeight="1">
      <c r="A308" s="67"/>
      <c r="B308" s="69" t="s">
        <v>254</v>
      </c>
      <c r="C308" s="73" t="str">
        <f>"'"&amp;プロジェクトデータ!$C$4&amp;"'"</f>
        <v>'80001'</v>
      </c>
      <c r="D308" s="80" t="s">
        <v>499</v>
      </c>
      <c r="E308" s="42" t="str">
        <f>"'"&amp;No.5＿契約者【データ】!E304&amp;"'"</f>
        <v>''</v>
      </c>
      <c r="F308" s="81" t="str">
        <f>"'"&amp;IF(No.5＿契約者【データ】!X304="","","出席")&amp;"'"</f>
        <v>''</v>
      </c>
      <c r="G308" s="75" t="str">
        <f>"'"&amp;IF(No.5＿契約者【データ】!X304="","",TEXT(No.5＿契約者【データ】!X304,"yyyy/mm/dd"))&amp;"'"</f>
        <v>''</v>
      </c>
      <c r="H308" s="75" t="str">
        <f>"'"&amp;IF(No.5＿契約者【データ】!Y304="","",TEXT(No.5＿契約者【データ】!Y304,"hh:mm"))&amp;"'"</f>
        <v>''</v>
      </c>
      <c r="I308" s="82" t="s">
        <v>494</v>
      </c>
      <c r="J308" s="82" t="s">
        <v>494</v>
      </c>
      <c r="K308" s="82" t="s">
        <v>494</v>
      </c>
      <c r="L308" s="82" t="s">
        <v>494</v>
      </c>
      <c r="M308" s="82" t="s">
        <v>494</v>
      </c>
      <c r="N308" s="82" t="s">
        <v>494</v>
      </c>
      <c r="O308" s="82" t="s">
        <v>494</v>
      </c>
      <c r="P308" s="82" t="s">
        <v>494</v>
      </c>
      <c r="Q308" s="75" t="s">
        <v>497</v>
      </c>
      <c r="R308" s="75" t="s">
        <v>497</v>
      </c>
      <c r="S308" s="42" t="s">
        <v>448</v>
      </c>
      <c r="T308" s="75" t="s">
        <v>497</v>
      </c>
      <c r="U308" s="74" t="s">
        <v>497</v>
      </c>
      <c r="V308" s="49" t="str">
        <f t="shared" si="17"/>
        <v>'COMMON'</v>
      </c>
      <c r="W308" s="69" t="s">
        <v>449</v>
      </c>
      <c r="X308" s="49" t="str">
        <f t="shared" si="18"/>
        <v>'COMMON'</v>
      </c>
      <c r="Y308" s="49" t="str">
        <f t="shared" si="18"/>
        <v>'COMMON'</v>
      </c>
      <c r="Z308" s="69" t="s">
        <v>449</v>
      </c>
      <c r="AA308" s="49" t="str">
        <f t="shared" si="19"/>
        <v>'COMMON'</v>
      </c>
      <c r="AB308" s="67"/>
      <c r="AD308" s="70" t="str">
        <f t="shared" si="20"/>
        <v/>
      </c>
      <c r="AE308" s="67"/>
      <c r="AF308" s="67"/>
      <c r="AG308" s="67"/>
    </row>
    <row r="309" spans="1:33" ht="18" customHeight="1">
      <c r="A309" s="67"/>
      <c r="B309" s="69" t="s">
        <v>255</v>
      </c>
      <c r="C309" s="73" t="str">
        <f>"'"&amp;プロジェクトデータ!$C$4&amp;"'"</f>
        <v>'80001'</v>
      </c>
      <c r="D309" s="80" t="s">
        <v>499</v>
      </c>
      <c r="E309" s="42" t="str">
        <f>"'"&amp;No.5＿契約者【データ】!E305&amp;"'"</f>
        <v>''</v>
      </c>
      <c r="F309" s="81" t="str">
        <f>"'"&amp;IF(No.5＿契約者【データ】!X305="","","出席")&amp;"'"</f>
        <v>''</v>
      </c>
      <c r="G309" s="75" t="str">
        <f>"'"&amp;IF(No.5＿契約者【データ】!X305="","",TEXT(No.5＿契約者【データ】!X305,"yyyy/mm/dd"))&amp;"'"</f>
        <v>''</v>
      </c>
      <c r="H309" s="75" t="str">
        <f>"'"&amp;IF(No.5＿契約者【データ】!Y305="","",TEXT(No.5＿契約者【データ】!Y305,"hh:mm"))&amp;"'"</f>
        <v>''</v>
      </c>
      <c r="I309" s="82" t="s">
        <v>494</v>
      </c>
      <c r="J309" s="82" t="s">
        <v>494</v>
      </c>
      <c r="K309" s="82" t="s">
        <v>494</v>
      </c>
      <c r="L309" s="82" t="s">
        <v>494</v>
      </c>
      <c r="M309" s="82" t="s">
        <v>494</v>
      </c>
      <c r="N309" s="82" t="s">
        <v>494</v>
      </c>
      <c r="O309" s="82" t="s">
        <v>494</v>
      </c>
      <c r="P309" s="82" t="s">
        <v>494</v>
      </c>
      <c r="Q309" s="75" t="s">
        <v>497</v>
      </c>
      <c r="R309" s="75" t="s">
        <v>497</v>
      </c>
      <c r="S309" s="42" t="s">
        <v>448</v>
      </c>
      <c r="T309" s="75" t="s">
        <v>497</v>
      </c>
      <c r="U309" s="74" t="s">
        <v>497</v>
      </c>
      <c r="V309" s="49" t="str">
        <f t="shared" si="17"/>
        <v>'COMMON'</v>
      </c>
      <c r="W309" s="69" t="s">
        <v>449</v>
      </c>
      <c r="X309" s="49" t="str">
        <f t="shared" si="18"/>
        <v>'COMMON'</v>
      </c>
      <c r="Y309" s="49" t="str">
        <f t="shared" si="18"/>
        <v>'COMMON'</v>
      </c>
      <c r="Z309" s="69" t="s">
        <v>449</v>
      </c>
      <c r="AA309" s="49" t="str">
        <f t="shared" si="19"/>
        <v>'COMMON'</v>
      </c>
      <c r="AB309" s="67"/>
      <c r="AD309" s="70" t="str">
        <f t="shared" si="20"/>
        <v/>
      </c>
      <c r="AE309" s="67"/>
      <c r="AF309" s="67"/>
      <c r="AG309" s="67"/>
    </row>
    <row r="310" spans="1:33" ht="18" customHeight="1">
      <c r="A310" s="67"/>
      <c r="B310" s="69" t="s">
        <v>256</v>
      </c>
      <c r="C310" s="73" t="str">
        <f>"'"&amp;プロジェクトデータ!$C$4&amp;"'"</f>
        <v>'80001'</v>
      </c>
      <c r="D310" s="80" t="s">
        <v>499</v>
      </c>
      <c r="E310" s="42" t="str">
        <f>"'"&amp;No.5＿契約者【データ】!E306&amp;"'"</f>
        <v>''</v>
      </c>
      <c r="F310" s="81" t="str">
        <f>"'"&amp;IF(No.5＿契約者【データ】!X306="","","出席")&amp;"'"</f>
        <v>''</v>
      </c>
      <c r="G310" s="75" t="str">
        <f>"'"&amp;IF(No.5＿契約者【データ】!X306="","",TEXT(No.5＿契約者【データ】!X306,"yyyy/mm/dd"))&amp;"'"</f>
        <v>''</v>
      </c>
      <c r="H310" s="75" t="str">
        <f>"'"&amp;IF(No.5＿契約者【データ】!Y306="","",TEXT(No.5＿契約者【データ】!Y306,"hh:mm"))&amp;"'"</f>
        <v>''</v>
      </c>
      <c r="I310" s="82" t="s">
        <v>494</v>
      </c>
      <c r="J310" s="82" t="s">
        <v>494</v>
      </c>
      <c r="K310" s="82" t="s">
        <v>494</v>
      </c>
      <c r="L310" s="82" t="s">
        <v>494</v>
      </c>
      <c r="M310" s="82" t="s">
        <v>494</v>
      </c>
      <c r="N310" s="82" t="s">
        <v>494</v>
      </c>
      <c r="O310" s="82" t="s">
        <v>494</v>
      </c>
      <c r="P310" s="82" t="s">
        <v>494</v>
      </c>
      <c r="Q310" s="75" t="s">
        <v>497</v>
      </c>
      <c r="R310" s="75" t="s">
        <v>497</v>
      </c>
      <c r="S310" s="42" t="s">
        <v>448</v>
      </c>
      <c r="T310" s="75" t="s">
        <v>497</v>
      </c>
      <c r="U310" s="74" t="s">
        <v>497</v>
      </c>
      <c r="V310" s="49" t="str">
        <f t="shared" si="17"/>
        <v>'COMMON'</v>
      </c>
      <c r="W310" s="69" t="s">
        <v>449</v>
      </c>
      <c r="X310" s="49" t="str">
        <f t="shared" si="18"/>
        <v>'COMMON'</v>
      </c>
      <c r="Y310" s="49" t="str">
        <f t="shared" si="18"/>
        <v>'COMMON'</v>
      </c>
      <c r="Z310" s="69" t="s">
        <v>449</v>
      </c>
      <c r="AA310" s="49" t="str">
        <f t="shared" si="19"/>
        <v>'COMMON'</v>
      </c>
      <c r="AB310" s="67"/>
      <c r="AD310" s="70" t="str">
        <f t="shared" si="20"/>
        <v/>
      </c>
      <c r="AE310" s="67"/>
      <c r="AF310" s="67"/>
      <c r="AG310" s="67"/>
    </row>
    <row r="311" spans="1:33" ht="18" customHeight="1">
      <c r="A311" s="67"/>
      <c r="B311" s="69" t="s">
        <v>257</v>
      </c>
      <c r="C311" s="73" t="str">
        <f>"'"&amp;プロジェクトデータ!$C$4&amp;"'"</f>
        <v>'80001'</v>
      </c>
      <c r="D311" s="80" t="s">
        <v>499</v>
      </c>
      <c r="E311" s="42" t="str">
        <f>"'"&amp;No.5＿契約者【データ】!E307&amp;"'"</f>
        <v>''</v>
      </c>
      <c r="F311" s="81" t="str">
        <f>"'"&amp;IF(No.5＿契約者【データ】!X307="","","出席")&amp;"'"</f>
        <v>''</v>
      </c>
      <c r="G311" s="75" t="str">
        <f>"'"&amp;IF(No.5＿契約者【データ】!X307="","",TEXT(No.5＿契約者【データ】!X307,"yyyy/mm/dd"))&amp;"'"</f>
        <v>''</v>
      </c>
      <c r="H311" s="75" t="str">
        <f>"'"&amp;IF(No.5＿契約者【データ】!Y307="","",TEXT(No.5＿契約者【データ】!Y307,"hh:mm"))&amp;"'"</f>
        <v>''</v>
      </c>
      <c r="I311" s="82" t="s">
        <v>494</v>
      </c>
      <c r="J311" s="82" t="s">
        <v>494</v>
      </c>
      <c r="K311" s="82" t="s">
        <v>494</v>
      </c>
      <c r="L311" s="82" t="s">
        <v>494</v>
      </c>
      <c r="M311" s="82" t="s">
        <v>494</v>
      </c>
      <c r="N311" s="82" t="s">
        <v>494</v>
      </c>
      <c r="O311" s="82" t="s">
        <v>494</v>
      </c>
      <c r="P311" s="82" t="s">
        <v>494</v>
      </c>
      <c r="Q311" s="75" t="s">
        <v>497</v>
      </c>
      <c r="R311" s="75" t="s">
        <v>497</v>
      </c>
      <c r="S311" s="42" t="s">
        <v>448</v>
      </c>
      <c r="T311" s="75" t="s">
        <v>497</v>
      </c>
      <c r="U311" s="74" t="s">
        <v>497</v>
      </c>
      <c r="V311" s="49" t="str">
        <f t="shared" si="17"/>
        <v>'COMMON'</v>
      </c>
      <c r="W311" s="69" t="s">
        <v>449</v>
      </c>
      <c r="X311" s="49" t="str">
        <f t="shared" si="18"/>
        <v>'COMMON'</v>
      </c>
      <c r="Y311" s="49" t="str">
        <f t="shared" si="18"/>
        <v>'COMMON'</v>
      </c>
      <c r="Z311" s="69" t="s">
        <v>449</v>
      </c>
      <c r="AA311" s="49" t="str">
        <f t="shared" si="19"/>
        <v>'COMMON'</v>
      </c>
      <c r="AB311" s="67"/>
      <c r="AD311" s="70" t="str">
        <f t="shared" si="20"/>
        <v/>
      </c>
      <c r="AE311" s="67"/>
      <c r="AF311" s="67"/>
      <c r="AG311" s="67"/>
    </row>
    <row r="312" spans="1:33" ht="18" customHeight="1">
      <c r="A312" s="67"/>
      <c r="B312" s="69" t="s">
        <v>258</v>
      </c>
      <c r="C312" s="73" t="str">
        <f>"'"&amp;プロジェクトデータ!$C$4&amp;"'"</f>
        <v>'80001'</v>
      </c>
      <c r="D312" s="80" t="s">
        <v>499</v>
      </c>
      <c r="E312" s="42" t="str">
        <f>"'"&amp;No.5＿契約者【データ】!E308&amp;"'"</f>
        <v>''</v>
      </c>
      <c r="F312" s="81" t="str">
        <f>"'"&amp;IF(No.5＿契約者【データ】!X308="","","出席")&amp;"'"</f>
        <v>''</v>
      </c>
      <c r="G312" s="75" t="str">
        <f>"'"&amp;IF(No.5＿契約者【データ】!X308="","",TEXT(No.5＿契約者【データ】!X308,"yyyy/mm/dd"))&amp;"'"</f>
        <v>''</v>
      </c>
      <c r="H312" s="75" t="str">
        <f>"'"&amp;IF(No.5＿契約者【データ】!Y308="","",TEXT(No.5＿契約者【データ】!Y308,"hh:mm"))&amp;"'"</f>
        <v>''</v>
      </c>
      <c r="I312" s="82" t="s">
        <v>494</v>
      </c>
      <c r="J312" s="82" t="s">
        <v>494</v>
      </c>
      <c r="K312" s="82" t="s">
        <v>494</v>
      </c>
      <c r="L312" s="82" t="s">
        <v>494</v>
      </c>
      <c r="M312" s="82" t="s">
        <v>494</v>
      </c>
      <c r="N312" s="82" t="s">
        <v>494</v>
      </c>
      <c r="O312" s="82" t="s">
        <v>494</v>
      </c>
      <c r="P312" s="82" t="s">
        <v>494</v>
      </c>
      <c r="Q312" s="75" t="s">
        <v>497</v>
      </c>
      <c r="R312" s="75" t="s">
        <v>497</v>
      </c>
      <c r="S312" s="42" t="s">
        <v>448</v>
      </c>
      <c r="T312" s="75" t="s">
        <v>497</v>
      </c>
      <c r="U312" s="74" t="s">
        <v>497</v>
      </c>
      <c r="V312" s="49" t="str">
        <f t="shared" si="17"/>
        <v>'COMMON'</v>
      </c>
      <c r="W312" s="69" t="s">
        <v>449</v>
      </c>
      <c r="X312" s="49" t="str">
        <f t="shared" si="18"/>
        <v>'COMMON'</v>
      </c>
      <c r="Y312" s="49" t="str">
        <f t="shared" si="18"/>
        <v>'COMMON'</v>
      </c>
      <c r="Z312" s="69" t="s">
        <v>449</v>
      </c>
      <c r="AA312" s="49" t="str">
        <f t="shared" si="19"/>
        <v>'COMMON'</v>
      </c>
      <c r="AB312" s="67"/>
      <c r="AD312" s="70" t="str">
        <f t="shared" si="20"/>
        <v/>
      </c>
      <c r="AE312" s="67"/>
      <c r="AF312" s="67"/>
      <c r="AG312" s="67"/>
    </row>
    <row r="313" spans="1:33" ht="18" customHeight="1">
      <c r="A313" s="67"/>
      <c r="B313" s="69" t="s">
        <v>259</v>
      </c>
      <c r="C313" s="73" t="str">
        <f>"'"&amp;プロジェクトデータ!$C$4&amp;"'"</f>
        <v>'80001'</v>
      </c>
      <c r="D313" s="80" t="s">
        <v>499</v>
      </c>
      <c r="E313" s="42" t="str">
        <f>"'"&amp;No.5＿契約者【データ】!E309&amp;"'"</f>
        <v>''</v>
      </c>
      <c r="F313" s="81" t="str">
        <f>"'"&amp;IF(No.5＿契約者【データ】!X309="","","出席")&amp;"'"</f>
        <v>''</v>
      </c>
      <c r="G313" s="75" t="str">
        <f>"'"&amp;IF(No.5＿契約者【データ】!X309="","",TEXT(No.5＿契約者【データ】!X309,"yyyy/mm/dd"))&amp;"'"</f>
        <v>''</v>
      </c>
      <c r="H313" s="75" t="str">
        <f>"'"&amp;IF(No.5＿契約者【データ】!Y309="","",TEXT(No.5＿契約者【データ】!Y309,"hh:mm"))&amp;"'"</f>
        <v>''</v>
      </c>
      <c r="I313" s="82" t="s">
        <v>494</v>
      </c>
      <c r="J313" s="82" t="s">
        <v>494</v>
      </c>
      <c r="K313" s="82" t="s">
        <v>494</v>
      </c>
      <c r="L313" s="82" t="s">
        <v>494</v>
      </c>
      <c r="M313" s="82" t="s">
        <v>494</v>
      </c>
      <c r="N313" s="82" t="s">
        <v>494</v>
      </c>
      <c r="O313" s="82" t="s">
        <v>494</v>
      </c>
      <c r="P313" s="82" t="s">
        <v>494</v>
      </c>
      <c r="Q313" s="75" t="s">
        <v>497</v>
      </c>
      <c r="R313" s="75" t="s">
        <v>497</v>
      </c>
      <c r="S313" s="42" t="s">
        <v>448</v>
      </c>
      <c r="T313" s="75" t="s">
        <v>497</v>
      </c>
      <c r="U313" s="74" t="s">
        <v>497</v>
      </c>
      <c r="V313" s="49" t="str">
        <f t="shared" si="17"/>
        <v>'COMMON'</v>
      </c>
      <c r="W313" s="69" t="s">
        <v>449</v>
      </c>
      <c r="X313" s="49" t="str">
        <f t="shared" si="18"/>
        <v>'COMMON'</v>
      </c>
      <c r="Y313" s="49" t="str">
        <f t="shared" si="18"/>
        <v>'COMMON'</v>
      </c>
      <c r="Z313" s="69" t="s">
        <v>449</v>
      </c>
      <c r="AA313" s="49" t="str">
        <f t="shared" si="19"/>
        <v>'COMMON'</v>
      </c>
      <c r="AB313" s="67"/>
      <c r="AD313" s="70" t="str">
        <f t="shared" si="20"/>
        <v/>
      </c>
      <c r="AE313" s="67"/>
      <c r="AF313" s="67"/>
      <c r="AG313" s="67"/>
    </row>
    <row r="314" spans="1:33" ht="18" customHeight="1">
      <c r="A314" s="67"/>
      <c r="B314" s="69" t="s">
        <v>838</v>
      </c>
      <c r="C314" s="73" t="str">
        <f>"'"&amp;プロジェクトデータ!$C$4&amp;"'"</f>
        <v>'80001'</v>
      </c>
      <c r="D314" s="80" t="s">
        <v>499</v>
      </c>
      <c r="E314" s="42" t="str">
        <f>"'"&amp;No.5＿契約者【データ】!E310&amp;"'"</f>
        <v>''</v>
      </c>
      <c r="F314" s="81" t="str">
        <f>"'"&amp;IF(No.5＿契約者【データ】!X310="","","出席")&amp;"'"</f>
        <v>''</v>
      </c>
      <c r="G314" s="75" t="str">
        <f>"'"&amp;IF(No.5＿契約者【データ】!X310="","",TEXT(No.5＿契約者【データ】!X310,"yyyy/mm/dd"))&amp;"'"</f>
        <v>''</v>
      </c>
      <c r="H314" s="75" t="str">
        <f>"'"&amp;IF(No.5＿契約者【データ】!Y310="","",TEXT(No.5＿契約者【データ】!Y310,"hh:mm"))&amp;"'"</f>
        <v>''</v>
      </c>
      <c r="I314" s="82" t="s">
        <v>494</v>
      </c>
      <c r="J314" s="82" t="s">
        <v>494</v>
      </c>
      <c r="K314" s="82" t="s">
        <v>494</v>
      </c>
      <c r="L314" s="82" t="s">
        <v>494</v>
      </c>
      <c r="M314" s="82" t="s">
        <v>494</v>
      </c>
      <c r="N314" s="82" t="s">
        <v>494</v>
      </c>
      <c r="O314" s="82" t="s">
        <v>494</v>
      </c>
      <c r="P314" s="82" t="s">
        <v>494</v>
      </c>
      <c r="Q314" s="75" t="s">
        <v>497</v>
      </c>
      <c r="R314" s="75" t="s">
        <v>497</v>
      </c>
      <c r="S314" s="42" t="s">
        <v>448</v>
      </c>
      <c r="T314" s="75" t="s">
        <v>497</v>
      </c>
      <c r="U314" s="74" t="s">
        <v>497</v>
      </c>
      <c r="V314" s="49" t="str">
        <f t="shared" si="17"/>
        <v>'COMMON'</v>
      </c>
      <c r="W314" s="69" t="s">
        <v>449</v>
      </c>
      <c r="X314" s="49" t="str">
        <f t="shared" si="18"/>
        <v>'COMMON'</v>
      </c>
      <c r="Y314" s="49" t="str">
        <f t="shared" si="18"/>
        <v>'COMMON'</v>
      </c>
      <c r="Z314" s="69" t="s">
        <v>449</v>
      </c>
      <c r="AA314" s="49" t="str">
        <f t="shared" si="19"/>
        <v>'COMMON'</v>
      </c>
      <c r="AB314" s="67"/>
      <c r="AD314" s="70" t="str">
        <f t="shared" si="20"/>
        <v/>
      </c>
      <c r="AE314" s="67"/>
      <c r="AF314" s="67"/>
      <c r="AG314" s="67"/>
    </row>
    <row r="315" spans="1:33" ht="18" customHeight="1">
      <c r="A315" s="67"/>
      <c r="B315" s="69" t="s">
        <v>839</v>
      </c>
      <c r="C315" s="73" t="str">
        <f>"'"&amp;プロジェクトデータ!$C$4&amp;"'"</f>
        <v>'80001'</v>
      </c>
      <c r="D315" s="80" t="s">
        <v>499</v>
      </c>
      <c r="E315" s="42" t="str">
        <f>"'"&amp;No.5＿契約者【データ】!E311&amp;"'"</f>
        <v>''</v>
      </c>
      <c r="F315" s="81" t="str">
        <f>"'"&amp;IF(No.5＿契約者【データ】!X311="","","出席")&amp;"'"</f>
        <v>''</v>
      </c>
      <c r="G315" s="75" t="str">
        <f>"'"&amp;IF(No.5＿契約者【データ】!X311="","",TEXT(No.5＿契約者【データ】!X311,"yyyy/mm/dd"))&amp;"'"</f>
        <v>''</v>
      </c>
      <c r="H315" s="75" t="str">
        <f>"'"&amp;IF(No.5＿契約者【データ】!Y311="","",TEXT(No.5＿契約者【データ】!Y311,"hh:mm"))&amp;"'"</f>
        <v>''</v>
      </c>
      <c r="I315" s="82" t="s">
        <v>494</v>
      </c>
      <c r="J315" s="82" t="s">
        <v>494</v>
      </c>
      <c r="K315" s="82" t="s">
        <v>494</v>
      </c>
      <c r="L315" s="82" t="s">
        <v>494</v>
      </c>
      <c r="M315" s="82" t="s">
        <v>494</v>
      </c>
      <c r="N315" s="82" t="s">
        <v>494</v>
      </c>
      <c r="O315" s="82" t="s">
        <v>494</v>
      </c>
      <c r="P315" s="82" t="s">
        <v>494</v>
      </c>
      <c r="Q315" s="75" t="s">
        <v>497</v>
      </c>
      <c r="R315" s="75" t="s">
        <v>497</v>
      </c>
      <c r="S315" s="42" t="s">
        <v>448</v>
      </c>
      <c r="T315" s="75" t="s">
        <v>497</v>
      </c>
      <c r="U315" s="74" t="s">
        <v>497</v>
      </c>
      <c r="V315" s="49" t="str">
        <f t="shared" si="17"/>
        <v>'COMMON'</v>
      </c>
      <c r="W315" s="69" t="s">
        <v>449</v>
      </c>
      <c r="X315" s="49" t="str">
        <f t="shared" si="18"/>
        <v>'COMMON'</v>
      </c>
      <c r="Y315" s="49" t="str">
        <f t="shared" si="18"/>
        <v>'COMMON'</v>
      </c>
      <c r="Z315" s="69" t="s">
        <v>449</v>
      </c>
      <c r="AA315" s="49" t="str">
        <f t="shared" si="19"/>
        <v>'COMMON'</v>
      </c>
      <c r="AB315" s="67"/>
      <c r="AD315" s="70" t="str">
        <f t="shared" si="20"/>
        <v/>
      </c>
      <c r="AE315" s="67"/>
      <c r="AF315" s="67"/>
      <c r="AG315" s="67"/>
    </row>
    <row r="316" spans="1:33" ht="18" customHeight="1">
      <c r="A316" s="67"/>
      <c r="B316" s="69" t="s">
        <v>840</v>
      </c>
      <c r="C316" s="73" t="str">
        <f>"'"&amp;プロジェクトデータ!$C$4&amp;"'"</f>
        <v>'80001'</v>
      </c>
      <c r="D316" s="80" t="s">
        <v>499</v>
      </c>
      <c r="E316" s="42" t="str">
        <f>"'"&amp;No.5＿契約者【データ】!E312&amp;"'"</f>
        <v>''</v>
      </c>
      <c r="F316" s="81" t="str">
        <f>"'"&amp;IF(No.5＿契約者【データ】!X312="","","出席")&amp;"'"</f>
        <v>''</v>
      </c>
      <c r="G316" s="75" t="str">
        <f>"'"&amp;IF(No.5＿契約者【データ】!X312="","",TEXT(No.5＿契約者【データ】!X312,"yyyy/mm/dd"))&amp;"'"</f>
        <v>''</v>
      </c>
      <c r="H316" s="75" t="str">
        <f>"'"&amp;IF(No.5＿契約者【データ】!Y312="","",TEXT(No.5＿契約者【データ】!Y312,"hh:mm"))&amp;"'"</f>
        <v>''</v>
      </c>
      <c r="I316" s="82" t="s">
        <v>494</v>
      </c>
      <c r="J316" s="82" t="s">
        <v>494</v>
      </c>
      <c r="K316" s="82" t="s">
        <v>494</v>
      </c>
      <c r="L316" s="82" t="s">
        <v>494</v>
      </c>
      <c r="M316" s="82" t="s">
        <v>494</v>
      </c>
      <c r="N316" s="82" t="s">
        <v>494</v>
      </c>
      <c r="O316" s="82" t="s">
        <v>494</v>
      </c>
      <c r="P316" s="82" t="s">
        <v>494</v>
      </c>
      <c r="Q316" s="75" t="s">
        <v>497</v>
      </c>
      <c r="R316" s="75" t="s">
        <v>497</v>
      </c>
      <c r="S316" s="42" t="s">
        <v>448</v>
      </c>
      <c r="T316" s="75" t="s">
        <v>497</v>
      </c>
      <c r="U316" s="74" t="s">
        <v>497</v>
      </c>
      <c r="V316" s="49" t="str">
        <f t="shared" si="17"/>
        <v>'COMMON'</v>
      </c>
      <c r="W316" s="69" t="s">
        <v>449</v>
      </c>
      <c r="X316" s="49" t="str">
        <f t="shared" si="18"/>
        <v>'COMMON'</v>
      </c>
      <c r="Y316" s="49" t="str">
        <f t="shared" si="18"/>
        <v>'COMMON'</v>
      </c>
      <c r="Z316" s="69" t="s">
        <v>449</v>
      </c>
      <c r="AA316" s="49" t="str">
        <f t="shared" si="19"/>
        <v>'COMMON'</v>
      </c>
      <c r="AB316" s="67"/>
      <c r="AD316" s="70" t="str">
        <f t="shared" si="20"/>
        <v/>
      </c>
      <c r="AE316" s="67"/>
      <c r="AF316" s="67"/>
      <c r="AG316" s="67"/>
    </row>
    <row r="317" spans="1:33" ht="18" customHeight="1">
      <c r="A317" s="67"/>
      <c r="B317" s="69" t="s">
        <v>841</v>
      </c>
      <c r="C317" s="73" t="str">
        <f>"'"&amp;プロジェクトデータ!$C$4&amp;"'"</f>
        <v>'80001'</v>
      </c>
      <c r="D317" s="80" t="s">
        <v>499</v>
      </c>
      <c r="E317" s="42" t="str">
        <f>"'"&amp;No.5＿契約者【データ】!E313&amp;"'"</f>
        <v>''</v>
      </c>
      <c r="F317" s="81" t="str">
        <f>"'"&amp;IF(No.5＿契約者【データ】!X313="","","出席")&amp;"'"</f>
        <v>''</v>
      </c>
      <c r="G317" s="75" t="str">
        <f>"'"&amp;IF(No.5＿契約者【データ】!X313="","",TEXT(No.5＿契約者【データ】!X313,"yyyy/mm/dd"))&amp;"'"</f>
        <v>''</v>
      </c>
      <c r="H317" s="75" t="str">
        <f>"'"&amp;IF(No.5＿契約者【データ】!Y313="","",TEXT(No.5＿契約者【データ】!Y313,"hh:mm"))&amp;"'"</f>
        <v>''</v>
      </c>
      <c r="I317" s="82" t="s">
        <v>494</v>
      </c>
      <c r="J317" s="82" t="s">
        <v>494</v>
      </c>
      <c r="K317" s="82" t="s">
        <v>494</v>
      </c>
      <c r="L317" s="82" t="s">
        <v>494</v>
      </c>
      <c r="M317" s="82" t="s">
        <v>494</v>
      </c>
      <c r="N317" s="82" t="s">
        <v>494</v>
      </c>
      <c r="O317" s="82" t="s">
        <v>494</v>
      </c>
      <c r="P317" s="82" t="s">
        <v>494</v>
      </c>
      <c r="Q317" s="75" t="s">
        <v>497</v>
      </c>
      <c r="R317" s="75" t="s">
        <v>497</v>
      </c>
      <c r="S317" s="42" t="s">
        <v>448</v>
      </c>
      <c r="T317" s="75" t="s">
        <v>497</v>
      </c>
      <c r="U317" s="74" t="s">
        <v>497</v>
      </c>
      <c r="V317" s="49" t="str">
        <f t="shared" si="17"/>
        <v>'COMMON'</v>
      </c>
      <c r="W317" s="69" t="s">
        <v>449</v>
      </c>
      <c r="X317" s="49" t="str">
        <f t="shared" si="18"/>
        <v>'COMMON'</v>
      </c>
      <c r="Y317" s="49" t="str">
        <f t="shared" si="18"/>
        <v>'COMMON'</v>
      </c>
      <c r="Z317" s="69" t="s">
        <v>449</v>
      </c>
      <c r="AA317" s="49" t="str">
        <f t="shared" si="19"/>
        <v>'COMMON'</v>
      </c>
      <c r="AB317" s="67"/>
      <c r="AD317" s="70" t="str">
        <f t="shared" si="20"/>
        <v/>
      </c>
      <c r="AE317" s="67"/>
      <c r="AF317" s="67"/>
      <c r="AG317" s="67"/>
    </row>
    <row r="318" spans="1:33" ht="18" customHeight="1">
      <c r="A318" s="67"/>
      <c r="B318" s="69" t="s">
        <v>842</v>
      </c>
      <c r="C318" s="73" t="str">
        <f>"'"&amp;プロジェクトデータ!$C$4&amp;"'"</f>
        <v>'80001'</v>
      </c>
      <c r="D318" s="80" t="s">
        <v>499</v>
      </c>
      <c r="E318" s="42" t="str">
        <f>"'"&amp;No.5＿契約者【データ】!E314&amp;"'"</f>
        <v>''</v>
      </c>
      <c r="F318" s="81" t="str">
        <f>"'"&amp;IF(No.5＿契約者【データ】!X314="","","出席")&amp;"'"</f>
        <v>''</v>
      </c>
      <c r="G318" s="75" t="str">
        <f>"'"&amp;IF(No.5＿契約者【データ】!X314="","",TEXT(No.5＿契約者【データ】!X314,"yyyy/mm/dd"))&amp;"'"</f>
        <v>''</v>
      </c>
      <c r="H318" s="75" t="str">
        <f>"'"&amp;IF(No.5＿契約者【データ】!Y314="","",TEXT(No.5＿契約者【データ】!Y314,"hh:mm"))&amp;"'"</f>
        <v>''</v>
      </c>
      <c r="I318" s="82" t="s">
        <v>494</v>
      </c>
      <c r="J318" s="82" t="s">
        <v>494</v>
      </c>
      <c r="K318" s="82" t="s">
        <v>494</v>
      </c>
      <c r="L318" s="82" t="s">
        <v>494</v>
      </c>
      <c r="M318" s="82" t="s">
        <v>494</v>
      </c>
      <c r="N318" s="82" t="s">
        <v>494</v>
      </c>
      <c r="O318" s="82" t="s">
        <v>494</v>
      </c>
      <c r="P318" s="82" t="s">
        <v>494</v>
      </c>
      <c r="Q318" s="75" t="s">
        <v>497</v>
      </c>
      <c r="R318" s="75" t="s">
        <v>497</v>
      </c>
      <c r="S318" s="42" t="s">
        <v>448</v>
      </c>
      <c r="T318" s="75" t="s">
        <v>497</v>
      </c>
      <c r="U318" s="74" t="s">
        <v>497</v>
      </c>
      <c r="V318" s="49" t="str">
        <f t="shared" si="17"/>
        <v>'COMMON'</v>
      </c>
      <c r="W318" s="69" t="s">
        <v>449</v>
      </c>
      <c r="X318" s="49" t="str">
        <f t="shared" si="18"/>
        <v>'COMMON'</v>
      </c>
      <c r="Y318" s="49" t="str">
        <f t="shared" si="18"/>
        <v>'COMMON'</v>
      </c>
      <c r="Z318" s="69" t="s">
        <v>449</v>
      </c>
      <c r="AA318" s="49" t="str">
        <f t="shared" si="19"/>
        <v>'COMMON'</v>
      </c>
      <c r="AB318" s="67"/>
      <c r="AD318" s="70" t="str">
        <f t="shared" si="20"/>
        <v/>
      </c>
      <c r="AE318" s="67"/>
      <c r="AF318" s="67"/>
      <c r="AG318" s="67"/>
    </row>
    <row r="319" spans="1:33" ht="18" customHeight="1">
      <c r="A319" s="67"/>
      <c r="B319" s="69" t="s">
        <v>843</v>
      </c>
      <c r="C319" s="73" t="str">
        <f>"'"&amp;プロジェクトデータ!$C$4&amp;"'"</f>
        <v>'80001'</v>
      </c>
      <c r="D319" s="80" t="s">
        <v>499</v>
      </c>
      <c r="E319" s="42" t="str">
        <f>"'"&amp;No.5＿契約者【データ】!E315&amp;"'"</f>
        <v>''</v>
      </c>
      <c r="F319" s="81" t="str">
        <f>"'"&amp;IF(No.5＿契約者【データ】!X315="","","出席")&amp;"'"</f>
        <v>''</v>
      </c>
      <c r="G319" s="75" t="str">
        <f>"'"&amp;IF(No.5＿契約者【データ】!X315="","",TEXT(No.5＿契約者【データ】!X315,"yyyy/mm/dd"))&amp;"'"</f>
        <v>''</v>
      </c>
      <c r="H319" s="75" t="str">
        <f>"'"&amp;IF(No.5＿契約者【データ】!Y315="","",TEXT(No.5＿契約者【データ】!Y315,"hh:mm"))&amp;"'"</f>
        <v>''</v>
      </c>
      <c r="I319" s="82" t="s">
        <v>494</v>
      </c>
      <c r="J319" s="82" t="s">
        <v>494</v>
      </c>
      <c r="K319" s="82" t="s">
        <v>494</v>
      </c>
      <c r="L319" s="82" t="s">
        <v>494</v>
      </c>
      <c r="M319" s="82" t="s">
        <v>494</v>
      </c>
      <c r="N319" s="82" t="s">
        <v>494</v>
      </c>
      <c r="O319" s="82" t="s">
        <v>494</v>
      </c>
      <c r="P319" s="82" t="s">
        <v>494</v>
      </c>
      <c r="Q319" s="75" t="s">
        <v>497</v>
      </c>
      <c r="R319" s="75" t="s">
        <v>497</v>
      </c>
      <c r="S319" s="42" t="s">
        <v>448</v>
      </c>
      <c r="T319" s="75" t="s">
        <v>497</v>
      </c>
      <c r="U319" s="74" t="s">
        <v>497</v>
      </c>
      <c r="V319" s="49" t="str">
        <f t="shared" si="17"/>
        <v>'COMMON'</v>
      </c>
      <c r="W319" s="69" t="s">
        <v>449</v>
      </c>
      <c r="X319" s="49" t="str">
        <f t="shared" si="18"/>
        <v>'COMMON'</v>
      </c>
      <c r="Y319" s="49" t="str">
        <f t="shared" si="18"/>
        <v>'COMMON'</v>
      </c>
      <c r="Z319" s="69" t="s">
        <v>449</v>
      </c>
      <c r="AA319" s="49" t="str">
        <f t="shared" si="19"/>
        <v>'COMMON'</v>
      </c>
      <c r="AB319" s="67"/>
      <c r="AD319" s="70" t="str">
        <f t="shared" si="20"/>
        <v/>
      </c>
      <c r="AE319" s="67"/>
      <c r="AF319" s="67"/>
      <c r="AG319" s="67"/>
    </row>
    <row r="320" spans="1:33" ht="18" customHeight="1">
      <c r="A320" s="67"/>
      <c r="B320" s="69" t="s">
        <v>844</v>
      </c>
      <c r="C320" s="73" t="str">
        <f>"'"&amp;プロジェクトデータ!$C$4&amp;"'"</f>
        <v>'80001'</v>
      </c>
      <c r="D320" s="80" t="s">
        <v>499</v>
      </c>
      <c r="E320" s="42" t="str">
        <f>"'"&amp;No.5＿契約者【データ】!E316&amp;"'"</f>
        <v>''</v>
      </c>
      <c r="F320" s="81" t="str">
        <f>"'"&amp;IF(No.5＿契約者【データ】!X316="","","出席")&amp;"'"</f>
        <v>''</v>
      </c>
      <c r="G320" s="75" t="str">
        <f>"'"&amp;IF(No.5＿契約者【データ】!X316="","",TEXT(No.5＿契約者【データ】!X316,"yyyy/mm/dd"))&amp;"'"</f>
        <v>''</v>
      </c>
      <c r="H320" s="75" t="str">
        <f>"'"&amp;IF(No.5＿契約者【データ】!Y316="","",TEXT(No.5＿契約者【データ】!Y316,"hh:mm"))&amp;"'"</f>
        <v>''</v>
      </c>
      <c r="I320" s="82" t="s">
        <v>494</v>
      </c>
      <c r="J320" s="82" t="s">
        <v>494</v>
      </c>
      <c r="K320" s="82" t="s">
        <v>494</v>
      </c>
      <c r="L320" s="82" t="s">
        <v>494</v>
      </c>
      <c r="M320" s="82" t="s">
        <v>494</v>
      </c>
      <c r="N320" s="82" t="s">
        <v>494</v>
      </c>
      <c r="O320" s="82" t="s">
        <v>494</v>
      </c>
      <c r="P320" s="82" t="s">
        <v>494</v>
      </c>
      <c r="Q320" s="75" t="s">
        <v>497</v>
      </c>
      <c r="R320" s="75" t="s">
        <v>497</v>
      </c>
      <c r="S320" s="42" t="s">
        <v>448</v>
      </c>
      <c r="T320" s="75" t="s">
        <v>497</v>
      </c>
      <c r="U320" s="74" t="s">
        <v>497</v>
      </c>
      <c r="V320" s="49" t="str">
        <f t="shared" si="17"/>
        <v>'COMMON'</v>
      </c>
      <c r="W320" s="69" t="s">
        <v>449</v>
      </c>
      <c r="X320" s="49" t="str">
        <f t="shared" si="18"/>
        <v>'COMMON'</v>
      </c>
      <c r="Y320" s="49" t="str">
        <f t="shared" si="18"/>
        <v>'COMMON'</v>
      </c>
      <c r="Z320" s="69" t="s">
        <v>449</v>
      </c>
      <c r="AA320" s="49" t="str">
        <f t="shared" si="19"/>
        <v>'COMMON'</v>
      </c>
      <c r="AB320" s="67"/>
      <c r="AD320" s="70" t="str">
        <f t="shared" si="20"/>
        <v/>
      </c>
      <c r="AE320" s="67"/>
      <c r="AF320" s="67"/>
      <c r="AG320" s="67"/>
    </row>
    <row r="321" spans="1:33" ht="18" customHeight="1">
      <c r="A321" s="67"/>
      <c r="B321" s="69" t="s">
        <v>845</v>
      </c>
      <c r="C321" s="73" t="str">
        <f>"'"&amp;プロジェクトデータ!$C$4&amp;"'"</f>
        <v>'80001'</v>
      </c>
      <c r="D321" s="80" t="s">
        <v>499</v>
      </c>
      <c r="E321" s="42" t="str">
        <f>"'"&amp;No.5＿契約者【データ】!E317&amp;"'"</f>
        <v>''</v>
      </c>
      <c r="F321" s="81" t="str">
        <f>"'"&amp;IF(No.5＿契約者【データ】!X317="","","出席")&amp;"'"</f>
        <v>''</v>
      </c>
      <c r="G321" s="75" t="str">
        <f>"'"&amp;IF(No.5＿契約者【データ】!X317="","",TEXT(No.5＿契約者【データ】!X317,"yyyy/mm/dd"))&amp;"'"</f>
        <v>''</v>
      </c>
      <c r="H321" s="75" t="str">
        <f>"'"&amp;IF(No.5＿契約者【データ】!Y317="","",TEXT(No.5＿契約者【データ】!Y317,"hh:mm"))&amp;"'"</f>
        <v>''</v>
      </c>
      <c r="I321" s="82" t="s">
        <v>494</v>
      </c>
      <c r="J321" s="82" t="s">
        <v>494</v>
      </c>
      <c r="K321" s="82" t="s">
        <v>494</v>
      </c>
      <c r="L321" s="82" t="s">
        <v>494</v>
      </c>
      <c r="M321" s="82" t="s">
        <v>494</v>
      </c>
      <c r="N321" s="82" t="s">
        <v>494</v>
      </c>
      <c r="O321" s="82" t="s">
        <v>494</v>
      </c>
      <c r="P321" s="82" t="s">
        <v>494</v>
      </c>
      <c r="Q321" s="75" t="s">
        <v>497</v>
      </c>
      <c r="R321" s="75" t="s">
        <v>497</v>
      </c>
      <c r="S321" s="42" t="s">
        <v>448</v>
      </c>
      <c r="T321" s="75" t="s">
        <v>497</v>
      </c>
      <c r="U321" s="74" t="s">
        <v>497</v>
      </c>
      <c r="V321" s="49" t="str">
        <f t="shared" si="17"/>
        <v>'COMMON'</v>
      </c>
      <c r="W321" s="69" t="s">
        <v>449</v>
      </c>
      <c r="X321" s="49" t="str">
        <f t="shared" si="18"/>
        <v>'COMMON'</v>
      </c>
      <c r="Y321" s="49" t="str">
        <f t="shared" si="18"/>
        <v>'COMMON'</v>
      </c>
      <c r="Z321" s="69" t="s">
        <v>449</v>
      </c>
      <c r="AA321" s="49" t="str">
        <f t="shared" si="19"/>
        <v>'COMMON'</v>
      </c>
      <c r="AB321" s="67"/>
      <c r="AD321" s="70" t="str">
        <f t="shared" si="20"/>
        <v/>
      </c>
      <c r="AE321" s="67"/>
      <c r="AF321" s="67"/>
      <c r="AG321" s="67"/>
    </row>
    <row r="322" spans="1:33" ht="18" customHeight="1">
      <c r="A322" s="67"/>
      <c r="B322" s="69" t="s">
        <v>846</v>
      </c>
      <c r="C322" s="73" t="str">
        <f>"'"&amp;プロジェクトデータ!$C$4&amp;"'"</f>
        <v>'80001'</v>
      </c>
      <c r="D322" s="80" t="s">
        <v>499</v>
      </c>
      <c r="E322" s="42" t="str">
        <f>"'"&amp;No.5＿契約者【データ】!E318&amp;"'"</f>
        <v>''</v>
      </c>
      <c r="F322" s="81" t="str">
        <f>"'"&amp;IF(No.5＿契約者【データ】!X318="","","出席")&amp;"'"</f>
        <v>''</v>
      </c>
      <c r="G322" s="75" t="str">
        <f>"'"&amp;IF(No.5＿契約者【データ】!X318="","",TEXT(No.5＿契約者【データ】!X318,"yyyy/mm/dd"))&amp;"'"</f>
        <v>''</v>
      </c>
      <c r="H322" s="75" t="str">
        <f>"'"&amp;IF(No.5＿契約者【データ】!Y318="","",TEXT(No.5＿契約者【データ】!Y318,"hh:mm"))&amp;"'"</f>
        <v>''</v>
      </c>
      <c r="I322" s="82" t="s">
        <v>494</v>
      </c>
      <c r="J322" s="82" t="s">
        <v>494</v>
      </c>
      <c r="K322" s="82" t="s">
        <v>494</v>
      </c>
      <c r="L322" s="82" t="s">
        <v>494</v>
      </c>
      <c r="M322" s="82" t="s">
        <v>494</v>
      </c>
      <c r="N322" s="82" t="s">
        <v>494</v>
      </c>
      <c r="O322" s="82" t="s">
        <v>494</v>
      </c>
      <c r="P322" s="82" t="s">
        <v>494</v>
      </c>
      <c r="Q322" s="75" t="s">
        <v>497</v>
      </c>
      <c r="R322" s="75" t="s">
        <v>497</v>
      </c>
      <c r="S322" s="42" t="s">
        <v>448</v>
      </c>
      <c r="T322" s="75" t="s">
        <v>497</v>
      </c>
      <c r="U322" s="74" t="s">
        <v>497</v>
      </c>
      <c r="V322" s="49" t="str">
        <f t="shared" si="17"/>
        <v>'COMMON'</v>
      </c>
      <c r="W322" s="69" t="s">
        <v>449</v>
      </c>
      <c r="X322" s="49" t="str">
        <f t="shared" si="18"/>
        <v>'COMMON'</v>
      </c>
      <c r="Y322" s="49" t="str">
        <f t="shared" si="18"/>
        <v>'COMMON'</v>
      </c>
      <c r="Z322" s="69" t="s">
        <v>449</v>
      </c>
      <c r="AA322" s="49" t="str">
        <f t="shared" si="19"/>
        <v>'COMMON'</v>
      </c>
      <c r="AB322" s="67"/>
      <c r="AD322" s="70" t="str">
        <f t="shared" si="20"/>
        <v/>
      </c>
      <c r="AE322" s="67"/>
      <c r="AF322" s="67"/>
      <c r="AG322" s="67"/>
    </row>
    <row r="323" spans="1:33" ht="18" customHeight="1">
      <c r="A323" s="67"/>
      <c r="B323" s="69" t="s">
        <v>847</v>
      </c>
      <c r="C323" s="73" t="str">
        <f>"'"&amp;プロジェクトデータ!$C$4&amp;"'"</f>
        <v>'80001'</v>
      </c>
      <c r="D323" s="80" t="s">
        <v>499</v>
      </c>
      <c r="E323" s="42" t="str">
        <f>"'"&amp;No.5＿契約者【データ】!E319&amp;"'"</f>
        <v>''</v>
      </c>
      <c r="F323" s="81" t="str">
        <f>"'"&amp;IF(No.5＿契約者【データ】!X319="","","出席")&amp;"'"</f>
        <v>''</v>
      </c>
      <c r="G323" s="75" t="str">
        <f>"'"&amp;IF(No.5＿契約者【データ】!X319="","",TEXT(No.5＿契約者【データ】!X319,"yyyy/mm/dd"))&amp;"'"</f>
        <v>''</v>
      </c>
      <c r="H323" s="75" t="str">
        <f>"'"&amp;IF(No.5＿契約者【データ】!Y319="","",TEXT(No.5＿契約者【データ】!Y319,"hh:mm"))&amp;"'"</f>
        <v>''</v>
      </c>
      <c r="I323" s="82" t="s">
        <v>494</v>
      </c>
      <c r="J323" s="82" t="s">
        <v>494</v>
      </c>
      <c r="K323" s="82" t="s">
        <v>494</v>
      </c>
      <c r="L323" s="82" t="s">
        <v>494</v>
      </c>
      <c r="M323" s="82" t="s">
        <v>494</v>
      </c>
      <c r="N323" s="82" t="s">
        <v>494</v>
      </c>
      <c r="O323" s="82" t="s">
        <v>494</v>
      </c>
      <c r="P323" s="82" t="s">
        <v>494</v>
      </c>
      <c r="Q323" s="75" t="s">
        <v>497</v>
      </c>
      <c r="R323" s="75" t="s">
        <v>497</v>
      </c>
      <c r="S323" s="42" t="s">
        <v>448</v>
      </c>
      <c r="T323" s="75" t="s">
        <v>497</v>
      </c>
      <c r="U323" s="74" t="s">
        <v>497</v>
      </c>
      <c r="V323" s="49" t="str">
        <f t="shared" si="17"/>
        <v>'COMMON'</v>
      </c>
      <c r="W323" s="69" t="s">
        <v>449</v>
      </c>
      <c r="X323" s="49" t="str">
        <f t="shared" si="18"/>
        <v>'COMMON'</v>
      </c>
      <c r="Y323" s="49" t="str">
        <f t="shared" si="18"/>
        <v>'COMMON'</v>
      </c>
      <c r="Z323" s="69" t="s">
        <v>449</v>
      </c>
      <c r="AA323" s="49" t="str">
        <f t="shared" si="19"/>
        <v>'COMMON'</v>
      </c>
      <c r="AB323" s="67"/>
      <c r="AD323" s="70" t="str">
        <f t="shared" si="20"/>
        <v/>
      </c>
      <c r="AE323" s="67"/>
      <c r="AF323" s="67"/>
      <c r="AG323" s="67"/>
    </row>
    <row r="324" spans="1:33" ht="18" customHeight="1">
      <c r="A324" s="67"/>
      <c r="B324" s="69" t="s">
        <v>848</v>
      </c>
      <c r="C324" s="73" t="str">
        <f>"'"&amp;プロジェクトデータ!$C$4&amp;"'"</f>
        <v>'80001'</v>
      </c>
      <c r="D324" s="80" t="s">
        <v>499</v>
      </c>
      <c r="E324" s="42" t="str">
        <f>"'"&amp;No.5＿契約者【データ】!E320&amp;"'"</f>
        <v>''</v>
      </c>
      <c r="F324" s="81" t="str">
        <f>"'"&amp;IF(No.5＿契約者【データ】!X320="","","出席")&amp;"'"</f>
        <v>''</v>
      </c>
      <c r="G324" s="75" t="str">
        <f>"'"&amp;IF(No.5＿契約者【データ】!X320="","",TEXT(No.5＿契約者【データ】!X320,"yyyy/mm/dd"))&amp;"'"</f>
        <v>''</v>
      </c>
      <c r="H324" s="75" t="str">
        <f>"'"&amp;IF(No.5＿契約者【データ】!Y320="","",TEXT(No.5＿契約者【データ】!Y320,"hh:mm"))&amp;"'"</f>
        <v>''</v>
      </c>
      <c r="I324" s="82" t="s">
        <v>494</v>
      </c>
      <c r="J324" s="82" t="s">
        <v>494</v>
      </c>
      <c r="K324" s="82" t="s">
        <v>494</v>
      </c>
      <c r="L324" s="82" t="s">
        <v>494</v>
      </c>
      <c r="M324" s="82" t="s">
        <v>494</v>
      </c>
      <c r="N324" s="82" t="s">
        <v>494</v>
      </c>
      <c r="O324" s="82" t="s">
        <v>494</v>
      </c>
      <c r="P324" s="82" t="s">
        <v>494</v>
      </c>
      <c r="Q324" s="75" t="s">
        <v>497</v>
      </c>
      <c r="R324" s="75" t="s">
        <v>497</v>
      </c>
      <c r="S324" s="42" t="s">
        <v>448</v>
      </c>
      <c r="T324" s="75" t="s">
        <v>497</v>
      </c>
      <c r="U324" s="74" t="s">
        <v>497</v>
      </c>
      <c r="V324" s="49" t="str">
        <f t="shared" si="17"/>
        <v>'COMMON'</v>
      </c>
      <c r="W324" s="69" t="s">
        <v>449</v>
      </c>
      <c r="X324" s="49" t="str">
        <f t="shared" si="18"/>
        <v>'COMMON'</v>
      </c>
      <c r="Y324" s="49" t="str">
        <f t="shared" si="18"/>
        <v>'COMMON'</v>
      </c>
      <c r="Z324" s="69" t="s">
        <v>449</v>
      </c>
      <c r="AA324" s="49" t="str">
        <f t="shared" si="19"/>
        <v>'COMMON'</v>
      </c>
      <c r="AB324" s="67"/>
      <c r="AD324" s="70" t="str">
        <f t="shared" si="20"/>
        <v/>
      </c>
      <c r="AE324" s="67"/>
      <c r="AF324" s="67"/>
      <c r="AG324" s="67"/>
    </row>
    <row r="325" spans="1:33" ht="18" customHeight="1">
      <c r="A325" s="67"/>
      <c r="B325" s="69" t="s">
        <v>849</v>
      </c>
      <c r="C325" s="73" t="str">
        <f>"'"&amp;プロジェクトデータ!$C$4&amp;"'"</f>
        <v>'80001'</v>
      </c>
      <c r="D325" s="80" t="s">
        <v>499</v>
      </c>
      <c r="E325" s="42" t="str">
        <f>"'"&amp;No.5＿契約者【データ】!E321&amp;"'"</f>
        <v>''</v>
      </c>
      <c r="F325" s="81" t="str">
        <f>"'"&amp;IF(No.5＿契約者【データ】!X321="","","出席")&amp;"'"</f>
        <v>''</v>
      </c>
      <c r="G325" s="75" t="str">
        <f>"'"&amp;IF(No.5＿契約者【データ】!X321="","",TEXT(No.5＿契約者【データ】!X321,"yyyy/mm/dd"))&amp;"'"</f>
        <v>''</v>
      </c>
      <c r="H325" s="75" t="str">
        <f>"'"&amp;IF(No.5＿契約者【データ】!Y321="","",TEXT(No.5＿契約者【データ】!Y321,"hh:mm"))&amp;"'"</f>
        <v>''</v>
      </c>
      <c r="I325" s="82" t="s">
        <v>494</v>
      </c>
      <c r="J325" s="82" t="s">
        <v>494</v>
      </c>
      <c r="K325" s="82" t="s">
        <v>494</v>
      </c>
      <c r="L325" s="82" t="s">
        <v>494</v>
      </c>
      <c r="M325" s="82" t="s">
        <v>494</v>
      </c>
      <c r="N325" s="82" t="s">
        <v>494</v>
      </c>
      <c r="O325" s="82" t="s">
        <v>494</v>
      </c>
      <c r="P325" s="82" t="s">
        <v>494</v>
      </c>
      <c r="Q325" s="75" t="s">
        <v>497</v>
      </c>
      <c r="R325" s="75" t="s">
        <v>497</v>
      </c>
      <c r="S325" s="42" t="s">
        <v>448</v>
      </c>
      <c r="T325" s="75" t="s">
        <v>497</v>
      </c>
      <c r="U325" s="74" t="s">
        <v>497</v>
      </c>
      <c r="V325" s="49" t="str">
        <f t="shared" si="17"/>
        <v>'COMMON'</v>
      </c>
      <c r="W325" s="69" t="s">
        <v>449</v>
      </c>
      <c r="X325" s="49" t="str">
        <f t="shared" si="18"/>
        <v>'COMMON'</v>
      </c>
      <c r="Y325" s="49" t="str">
        <f t="shared" si="18"/>
        <v>'COMMON'</v>
      </c>
      <c r="Z325" s="69" t="s">
        <v>449</v>
      </c>
      <c r="AA325" s="49" t="str">
        <f t="shared" si="19"/>
        <v>'COMMON'</v>
      </c>
      <c r="AB325" s="67"/>
      <c r="AD325" s="70" t="str">
        <f t="shared" si="20"/>
        <v/>
      </c>
      <c r="AE325" s="67"/>
      <c r="AF325" s="67"/>
      <c r="AG325" s="67"/>
    </row>
    <row r="326" spans="1:33" ht="18" customHeight="1">
      <c r="A326" s="67"/>
      <c r="B326" s="69" t="s">
        <v>850</v>
      </c>
      <c r="C326" s="73" t="str">
        <f>"'"&amp;プロジェクトデータ!$C$4&amp;"'"</f>
        <v>'80001'</v>
      </c>
      <c r="D326" s="80" t="s">
        <v>499</v>
      </c>
      <c r="E326" s="42" t="str">
        <f>"'"&amp;No.5＿契約者【データ】!E322&amp;"'"</f>
        <v>''</v>
      </c>
      <c r="F326" s="81" t="str">
        <f>"'"&amp;IF(No.5＿契約者【データ】!X322="","","出席")&amp;"'"</f>
        <v>''</v>
      </c>
      <c r="G326" s="75" t="str">
        <f>"'"&amp;IF(No.5＿契約者【データ】!X322="","",TEXT(No.5＿契約者【データ】!X322,"yyyy/mm/dd"))&amp;"'"</f>
        <v>''</v>
      </c>
      <c r="H326" s="75" t="str">
        <f>"'"&amp;IF(No.5＿契約者【データ】!Y322="","",TEXT(No.5＿契約者【データ】!Y322,"hh:mm"))&amp;"'"</f>
        <v>''</v>
      </c>
      <c r="I326" s="82" t="s">
        <v>494</v>
      </c>
      <c r="J326" s="82" t="s">
        <v>494</v>
      </c>
      <c r="K326" s="82" t="s">
        <v>494</v>
      </c>
      <c r="L326" s="82" t="s">
        <v>494</v>
      </c>
      <c r="M326" s="82" t="s">
        <v>494</v>
      </c>
      <c r="N326" s="82" t="s">
        <v>494</v>
      </c>
      <c r="O326" s="82" t="s">
        <v>494</v>
      </c>
      <c r="P326" s="82" t="s">
        <v>494</v>
      </c>
      <c r="Q326" s="75" t="s">
        <v>497</v>
      </c>
      <c r="R326" s="75" t="s">
        <v>497</v>
      </c>
      <c r="S326" s="42" t="s">
        <v>448</v>
      </c>
      <c r="T326" s="75" t="s">
        <v>497</v>
      </c>
      <c r="U326" s="74" t="s">
        <v>497</v>
      </c>
      <c r="V326" s="49" t="str">
        <f t="shared" si="17"/>
        <v>'COMMON'</v>
      </c>
      <c r="W326" s="69" t="s">
        <v>449</v>
      </c>
      <c r="X326" s="49" t="str">
        <f t="shared" si="18"/>
        <v>'COMMON'</v>
      </c>
      <c r="Y326" s="49" t="str">
        <f t="shared" si="18"/>
        <v>'COMMON'</v>
      </c>
      <c r="Z326" s="69" t="s">
        <v>449</v>
      </c>
      <c r="AA326" s="49" t="str">
        <f t="shared" si="19"/>
        <v>'COMMON'</v>
      </c>
      <c r="AB326" s="67"/>
      <c r="AD326" s="70" t="str">
        <f t="shared" si="20"/>
        <v/>
      </c>
      <c r="AE326" s="67"/>
      <c r="AF326" s="67"/>
      <c r="AG326" s="67"/>
    </row>
    <row r="327" spans="1:33" ht="18" customHeight="1">
      <c r="A327" s="67"/>
      <c r="B327" s="69" t="s">
        <v>851</v>
      </c>
      <c r="C327" s="73" t="str">
        <f>"'"&amp;プロジェクトデータ!$C$4&amp;"'"</f>
        <v>'80001'</v>
      </c>
      <c r="D327" s="80" t="s">
        <v>499</v>
      </c>
      <c r="E327" s="42" t="str">
        <f>"'"&amp;No.5＿契約者【データ】!E323&amp;"'"</f>
        <v>''</v>
      </c>
      <c r="F327" s="81" t="str">
        <f>"'"&amp;IF(No.5＿契約者【データ】!X323="","","出席")&amp;"'"</f>
        <v>''</v>
      </c>
      <c r="G327" s="75" t="str">
        <f>"'"&amp;IF(No.5＿契約者【データ】!X323="","",TEXT(No.5＿契約者【データ】!X323,"yyyy/mm/dd"))&amp;"'"</f>
        <v>''</v>
      </c>
      <c r="H327" s="75" t="str">
        <f>"'"&amp;IF(No.5＿契約者【データ】!Y323="","",TEXT(No.5＿契約者【データ】!Y323,"hh:mm"))&amp;"'"</f>
        <v>''</v>
      </c>
      <c r="I327" s="82" t="s">
        <v>494</v>
      </c>
      <c r="J327" s="82" t="s">
        <v>494</v>
      </c>
      <c r="K327" s="82" t="s">
        <v>494</v>
      </c>
      <c r="L327" s="82" t="s">
        <v>494</v>
      </c>
      <c r="M327" s="82" t="s">
        <v>494</v>
      </c>
      <c r="N327" s="82" t="s">
        <v>494</v>
      </c>
      <c r="O327" s="82" t="s">
        <v>494</v>
      </c>
      <c r="P327" s="82" t="s">
        <v>494</v>
      </c>
      <c r="Q327" s="75" t="s">
        <v>497</v>
      </c>
      <c r="R327" s="75" t="s">
        <v>497</v>
      </c>
      <c r="S327" s="42" t="s">
        <v>448</v>
      </c>
      <c r="T327" s="75" t="s">
        <v>497</v>
      </c>
      <c r="U327" s="74" t="s">
        <v>497</v>
      </c>
      <c r="V327" s="49" t="str">
        <f t="shared" ref="V327:V390" si="21">"'COMMON'"</f>
        <v>'COMMON'</v>
      </c>
      <c r="W327" s="69" t="s">
        <v>449</v>
      </c>
      <c r="X327" s="49" t="str">
        <f t="shared" ref="X327:Y390" si="22">"'COMMON'"</f>
        <v>'COMMON'</v>
      </c>
      <c r="Y327" s="49" t="str">
        <f t="shared" si="22"/>
        <v>'COMMON'</v>
      </c>
      <c r="Z327" s="69" t="s">
        <v>449</v>
      </c>
      <c r="AA327" s="49" t="str">
        <f t="shared" ref="AA327:AA390" si="23">"'COMMON'"</f>
        <v>'COMMON'</v>
      </c>
      <c r="AB327" s="67"/>
      <c r="AD327" s="70" t="str">
        <f t="shared" si="20"/>
        <v/>
      </c>
      <c r="AE327" s="67"/>
      <c r="AF327" s="67"/>
      <c r="AG327" s="67"/>
    </row>
    <row r="328" spans="1:33" ht="18" customHeight="1">
      <c r="A328" s="67"/>
      <c r="B328" s="69" t="s">
        <v>852</v>
      </c>
      <c r="C328" s="73" t="str">
        <f>"'"&amp;プロジェクトデータ!$C$4&amp;"'"</f>
        <v>'80001'</v>
      </c>
      <c r="D328" s="80" t="s">
        <v>499</v>
      </c>
      <c r="E328" s="42" t="str">
        <f>"'"&amp;No.5＿契約者【データ】!E324&amp;"'"</f>
        <v>''</v>
      </c>
      <c r="F328" s="81" t="str">
        <f>"'"&amp;IF(No.5＿契約者【データ】!X324="","","出席")&amp;"'"</f>
        <v>''</v>
      </c>
      <c r="G328" s="75" t="str">
        <f>"'"&amp;IF(No.5＿契約者【データ】!X324="","",TEXT(No.5＿契約者【データ】!X324,"yyyy/mm/dd"))&amp;"'"</f>
        <v>''</v>
      </c>
      <c r="H328" s="75" t="str">
        <f>"'"&amp;IF(No.5＿契約者【データ】!Y324="","",TEXT(No.5＿契約者【データ】!Y324,"hh:mm"))&amp;"'"</f>
        <v>''</v>
      </c>
      <c r="I328" s="82" t="s">
        <v>494</v>
      </c>
      <c r="J328" s="82" t="s">
        <v>494</v>
      </c>
      <c r="K328" s="82" t="s">
        <v>494</v>
      </c>
      <c r="L328" s="82" t="s">
        <v>494</v>
      </c>
      <c r="M328" s="82" t="s">
        <v>494</v>
      </c>
      <c r="N328" s="82" t="s">
        <v>494</v>
      </c>
      <c r="O328" s="82" t="s">
        <v>494</v>
      </c>
      <c r="P328" s="82" t="s">
        <v>494</v>
      </c>
      <c r="Q328" s="75" t="s">
        <v>497</v>
      </c>
      <c r="R328" s="75" t="s">
        <v>497</v>
      </c>
      <c r="S328" s="42" t="s">
        <v>448</v>
      </c>
      <c r="T328" s="75" t="s">
        <v>497</v>
      </c>
      <c r="U328" s="74" t="s">
        <v>497</v>
      </c>
      <c r="V328" s="49" t="str">
        <f t="shared" si="21"/>
        <v>'COMMON'</v>
      </c>
      <c r="W328" s="69" t="s">
        <v>449</v>
      </c>
      <c r="X328" s="49" t="str">
        <f t="shared" si="22"/>
        <v>'COMMON'</v>
      </c>
      <c r="Y328" s="49" t="str">
        <f t="shared" si="22"/>
        <v>'COMMON'</v>
      </c>
      <c r="Z328" s="69" t="s">
        <v>449</v>
      </c>
      <c r="AA328" s="49" t="str">
        <f t="shared" si="23"/>
        <v>'COMMON'</v>
      </c>
      <c r="AB328" s="67"/>
      <c r="AD328" s="70" t="str">
        <f t="shared" ref="AD328:AD391" si="24">IF(F328="''","","INSERT INTO "&amp;$C$3&amp;" ("&amp;_xlfn.TEXTJOIN(",",FALSE,$C$5:$AA$5)&amp;") VALUES ("&amp;_xlfn.TEXTJOIN(",",FALSE,C328:AA328)&amp;");")</f>
        <v/>
      </c>
      <c r="AE328" s="67"/>
      <c r="AF328" s="67"/>
      <c r="AG328" s="67"/>
    </row>
    <row r="329" spans="1:33" ht="18" customHeight="1">
      <c r="A329" s="67"/>
      <c r="B329" s="69" t="s">
        <v>853</v>
      </c>
      <c r="C329" s="73" t="str">
        <f>"'"&amp;プロジェクトデータ!$C$4&amp;"'"</f>
        <v>'80001'</v>
      </c>
      <c r="D329" s="80" t="s">
        <v>499</v>
      </c>
      <c r="E329" s="42" t="str">
        <f>"'"&amp;No.5＿契約者【データ】!E325&amp;"'"</f>
        <v>''</v>
      </c>
      <c r="F329" s="81" t="str">
        <f>"'"&amp;IF(No.5＿契約者【データ】!X325="","","出席")&amp;"'"</f>
        <v>''</v>
      </c>
      <c r="G329" s="75" t="str">
        <f>"'"&amp;IF(No.5＿契約者【データ】!X325="","",TEXT(No.5＿契約者【データ】!X325,"yyyy/mm/dd"))&amp;"'"</f>
        <v>''</v>
      </c>
      <c r="H329" s="75" t="str">
        <f>"'"&amp;IF(No.5＿契約者【データ】!Y325="","",TEXT(No.5＿契約者【データ】!Y325,"hh:mm"))&amp;"'"</f>
        <v>''</v>
      </c>
      <c r="I329" s="82" t="s">
        <v>494</v>
      </c>
      <c r="J329" s="82" t="s">
        <v>494</v>
      </c>
      <c r="K329" s="82" t="s">
        <v>494</v>
      </c>
      <c r="L329" s="82" t="s">
        <v>494</v>
      </c>
      <c r="M329" s="82" t="s">
        <v>494</v>
      </c>
      <c r="N329" s="82" t="s">
        <v>494</v>
      </c>
      <c r="O329" s="82" t="s">
        <v>494</v>
      </c>
      <c r="P329" s="82" t="s">
        <v>494</v>
      </c>
      <c r="Q329" s="75" t="s">
        <v>497</v>
      </c>
      <c r="R329" s="75" t="s">
        <v>497</v>
      </c>
      <c r="S329" s="42" t="s">
        <v>448</v>
      </c>
      <c r="T329" s="75" t="s">
        <v>497</v>
      </c>
      <c r="U329" s="74" t="s">
        <v>497</v>
      </c>
      <c r="V329" s="49" t="str">
        <f t="shared" si="21"/>
        <v>'COMMON'</v>
      </c>
      <c r="W329" s="69" t="s">
        <v>449</v>
      </c>
      <c r="X329" s="49" t="str">
        <f t="shared" si="22"/>
        <v>'COMMON'</v>
      </c>
      <c r="Y329" s="49" t="str">
        <f t="shared" si="22"/>
        <v>'COMMON'</v>
      </c>
      <c r="Z329" s="69" t="s">
        <v>449</v>
      </c>
      <c r="AA329" s="49" t="str">
        <f t="shared" si="23"/>
        <v>'COMMON'</v>
      </c>
      <c r="AB329" s="67"/>
      <c r="AD329" s="70" t="str">
        <f t="shared" si="24"/>
        <v/>
      </c>
      <c r="AE329" s="67"/>
      <c r="AF329" s="67"/>
      <c r="AG329" s="67"/>
    </row>
    <row r="330" spans="1:33" ht="18" customHeight="1">
      <c r="A330" s="67"/>
      <c r="B330" s="69" t="s">
        <v>854</v>
      </c>
      <c r="C330" s="73" t="str">
        <f>"'"&amp;プロジェクトデータ!$C$4&amp;"'"</f>
        <v>'80001'</v>
      </c>
      <c r="D330" s="80" t="s">
        <v>499</v>
      </c>
      <c r="E330" s="42" t="str">
        <f>"'"&amp;No.5＿契約者【データ】!E326&amp;"'"</f>
        <v>''</v>
      </c>
      <c r="F330" s="81" t="str">
        <f>"'"&amp;IF(No.5＿契約者【データ】!X326="","","出席")&amp;"'"</f>
        <v>''</v>
      </c>
      <c r="G330" s="75" t="str">
        <f>"'"&amp;IF(No.5＿契約者【データ】!X326="","",TEXT(No.5＿契約者【データ】!X326,"yyyy/mm/dd"))&amp;"'"</f>
        <v>''</v>
      </c>
      <c r="H330" s="75" t="str">
        <f>"'"&amp;IF(No.5＿契約者【データ】!Y326="","",TEXT(No.5＿契約者【データ】!Y326,"hh:mm"))&amp;"'"</f>
        <v>''</v>
      </c>
      <c r="I330" s="82" t="s">
        <v>494</v>
      </c>
      <c r="J330" s="82" t="s">
        <v>494</v>
      </c>
      <c r="K330" s="82" t="s">
        <v>494</v>
      </c>
      <c r="L330" s="82" t="s">
        <v>494</v>
      </c>
      <c r="M330" s="82" t="s">
        <v>494</v>
      </c>
      <c r="N330" s="82" t="s">
        <v>494</v>
      </c>
      <c r="O330" s="82" t="s">
        <v>494</v>
      </c>
      <c r="P330" s="82" t="s">
        <v>494</v>
      </c>
      <c r="Q330" s="75" t="s">
        <v>497</v>
      </c>
      <c r="R330" s="75" t="s">
        <v>497</v>
      </c>
      <c r="S330" s="42" t="s">
        <v>448</v>
      </c>
      <c r="T330" s="75" t="s">
        <v>497</v>
      </c>
      <c r="U330" s="74" t="s">
        <v>497</v>
      </c>
      <c r="V330" s="49" t="str">
        <f t="shared" si="21"/>
        <v>'COMMON'</v>
      </c>
      <c r="W330" s="69" t="s">
        <v>449</v>
      </c>
      <c r="X330" s="49" t="str">
        <f t="shared" si="22"/>
        <v>'COMMON'</v>
      </c>
      <c r="Y330" s="49" t="str">
        <f t="shared" si="22"/>
        <v>'COMMON'</v>
      </c>
      <c r="Z330" s="69" t="s">
        <v>449</v>
      </c>
      <c r="AA330" s="49" t="str">
        <f t="shared" si="23"/>
        <v>'COMMON'</v>
      </c>
      <c r="AB330" s="67"/>
      <c r="AD330" s="70" t="str">
        <f t="shared" si="24"/>
        <v/>
      </c>
      <c r="AE330" s="67"/>
      <c r="AF330" s="67"/>
      <c r="AG330" s="67"/>
    </row>
    <row r="331" spans="1:33" ht="18" customHeight="1">
      <c r="A331" s="67"/>
      <c r="B331" s="69" t="s">
        <v>855</v>
      </c>
      <c r="C331" s="73" t="str">
        <f>"'"&amp;プロジェクトデータ!$C$4&amp;"'"</f>
        <v>'80001'</v>
      </c>
      <c r="D331" s="80" t="s">
        <v>499</v>
      </c>
      <c r="E331" s="42" t="str">
        <f>"'"&amp;No.5＿契約者【データ】!E327&amp;"'"</f>
        <v>''</v>
      </c>
      <c r="F331" s="81" t="str">
        <f>"'"&amp;IF(No.5＿契約者【データ】!X327="","","出席")&amp;"'"</f>
        <v>''</v>
      </c>
      <c r="G331" s="75" t="str">
        <f>"'"&amp;IF(No.5＿契約者【データ】!X327="","",TEXT(No.5＿契約者【データ】!X327,"yyyy/mm/dd"))&amp;"'"</f>
        <v>''</v>
      </c>
      <c r="H331" s="75" t="str">
        <f>"'"&amp;IF(No.5＿契約者【データ】!Y327="","",TEXT(No.5＿契約者【データ】!Y327,"hh:mm"))&amp;"'"</f>
        <v>''</v>
      </c>
      <c r="I331" s="82" t="s">
        <v>494</v>
      </c>
      <c r="J331" s="82" t="s">
        <v>494</v>
      </c>
      <c r="K331" s="82" t="s">
        <v>494</v>
      </c>
      <c r="L331" s="82" t="s">
        <v>494</v>
      </c>
      <c r="M331" s="82" t="s">
        <v>494</v>
      </c>
      <c r="N331" s="82" t="s">
        <v>494</v>
      </c>
      <c r="O331" s="82" t="s">
        <v>494</v>
      </c>
      <c r="P331" s="82" t="s">
        <v>494</v>
      </c>
      <c r="Q331" s="75" t="s">
        <v>497</v>
      </c>
      <c r="R331" s="75" t="s">
        <v>497</v>
      </c>
      <c r="S331" s="42" t="s">
        <v>448</v>
      </c>
      <c r="T331" s="75" t="s">
        <v>497</v>
      </c>
      <c r="U331" s="74" t="s">
        <v>497</v>
      </c>
      <c r="V331" s="49" t="str">
        <f t="shared" si="21"/>
        <v>'COMMON'</v>
      </c>
      <c r="W331" s="69" t="s">
        <v>449</v>
      </c>
      <c r="X331" s="49" t="str">
        <f t="shared" si="22"/>
        <v>'COMMON'</v>
      </c>
      <c r="Y331" s="49" t="str">
        <f t="shared" si="22"/>
        <v>'COMMON'</v>
      </c>
      <c r="Z331" s="69" t="s">
        <v>449</v>
      </c>
      <c r="AA331" s="49" t="str">
        <f t="shared" si="23"/>
        <v>'COMMON'</v>
      </c>
      <c r="AB331" s="67"/>
      <c r="AD331" s="70" t="str">
        <f t="shared" si="24"/>
        <v/>
      </c>
      <c r="AE331" s="67"/>
      <c r="AF331" s="67"/>
      <c r="AG331" s="67"/>
    </row>
    <row r="332" spans="1:33" ht="18" customHeight="1">
      <c r="A332" s="67"/>
      <c r="B332" s="69" t="s">
        <v>856</v>
      </c>
      <c r="C332" s="73" t="str">
        <f>"'"&amp;プロジェクトデータ!$C$4&amp;"'"</f>
        <v>'80001'</v>
      </c>
      <c r="D332" s="80" t="s">
        <v>499</v>
      </c>
      <c r="E332" s="42" t="str">
        <f>"'"&amp;No.5＿契約者【データ】!E328&amp;"'"</f>
        <v>''</v>
      </c>
      <c r="F332" s="81" t="str">
        <f>"'"&amp;IF(No.5＿契約者【データ】!X328="","","出席")&amp;"'"</f>
        <v>''</v>
      </c>
      <c r="G332" s="75" t="str">
        <f>"'"&amp;IF(No.5＿契約者【データ】!X328="","",TEXT(No.5＿契約者【データ】!X328,"yyyy/mm/dd"))&amp;"'"</f>
        <v>''</v>
      </c>
      <c r="H332" s="75" t="str">
        <f>"'"&amp;IF(No.5＿契約者【データ】!Y328="","",TEXT(No.5＿契約者【データ】!Y328,"hh:mm"))&amp;"'"</f>
        <v>''</v>
      </c>
      <c r="I332" s="82" t="s">
        <v>494</v>
      </c>
      <c r="J332" s="82" t="s">
        <v>494</v>
      </c>
      <c r="K332" s="82" t="s">
        <v>494</v>
      </c>
      <c r="L332" s="82" t="s">
        <v>494</v>
      </c>
      <c r="M332" s="82" t="s">
        <v>494</v>
      </c>
      <c r="N332" s="82" t="s">
        <v>494</v>
      </c>
      <c r="O332" s="82" t="s">
        <v>494</v>
      </c>
      <c r="P332" s="82" t="s">
        <v>494</v>
      </c>
      <c r="Q332" s="75" t="s">
        <v>497</v>
      </c>
      <c r="R332" s="75" t="s">
        <v>497</v>
      </c>
      <c r="S332" s="42" t="s">
        <v>448</v>
      </c>
      <c r="T332" s="75" t="s">
        <v>497</v>
      </c>
      <c r="U332" s="74" t="s">
        <v>497</v>
      </c>
      <c r="V332" s="49" t="str">
        <f t="shared" si="21"/>
        <v>'COMMON'</v>
      </c>
      <c r="W332" s="69" t="s">
        <v>449</v>
      </c>
      <c r="X332" s="49" t="str">
        <f t="shared" si="22"/>
        <v>'COMMON'</v>
      </c>
      <c r="Y332" s="49" t="str">
        <f t="shared" si="22"/>
        <v>'COMMON'</v>
      </c>
      <c r="Z332" s="69" t="s">
        <v>449</v>
      </c>
      <c r="AA332" s="49" t="str">
        <f t="shared" si="23"/>
        <v>'COMMON'</v>
      </c>
      <c r="AB332" s="67"/>
      <c r="AD332" s="70" t="str">
        <f t="shared" si="24"/>
        <v/>
      </c>
      <c r="AE332" s="67"/>
      <c r="AF332" s="67"/>
      <c r="AG332" s="67"/>
    </row>
    <row r="333" spans="1:33" ht="18" customHeight="1">
      <c r="A333" s="67"/>
      <c r="B333" s="69" t="s">
        <v>857</v>
      </c>
      <c r="C333" s="73" t="str">
        <f>"'"&amp;プロジェクトデータ!$C$4&amp;"'"</f>
        <v>'80001'</v>
      </c>
      <c r="D333" s="80" t="s">
        <v>499</v>
      </c>
      <c r="E333" s="42" t="str">
        <f>"'"&amp;No.5＿契約者【データ】!E329&amp;"'"</f>
        <v>''</v>
      </c>
      <c r="F333" s="81" t="str">
        <f>"'"&amp;IF(No.5＿契約者【データ】!X329="","","出席")&amp;"'"</f>
        <v>''</v>
      </c>
      <c r="G333" s="75" t="str">
        <f>"'"&amp;IF(No.5＿契約者【データ】!X329="","",TEXT(No.5＿契約者【データ】!X329,"yyyy/mm/dd"))&amp;"'"</f>
        <v>''</v>
      </c>
      <c r="H333" s="75" t="str">
        <f>"'"&amp;IF(No.5＿契約者【データ】!Y329="","",TEXT(No.5＿契約者【データ】!Y329,"hh:mm"))&amp;"'"</f>
        <v>''</v>
      </c>
      <c r="I333" s="82" t="s">
        <v>494</v>
      </c>
      <c r="J333" s="82" t="s">
        <v>494</v>
      </c>
      <c r="K333" s="82" t="s">
        <v>494</v>
      </c>
      <c r="L333" s="82" t="s">
        <v>494</v>
      </c>
      <c r="M333" s="82" t="s">
        <v>494</v>
      </c>
      <c r="N333" s="82" t="s">
        <v>494</v>
      </c>
      <c r="O333" s="82" t="s">
        <v>494</v>
      </c>
      <c r="P333" s="82" t="s">
        <v>494</v>
      </c>
      <c r="Q333" s="75" t="s">
        <v>497</v>
      </c>
      <c r="R333" s="75" t="s">
        <v>497</v>
      </c>
      <c r="S333" s="42" t="s">
        <v>448</v>
      </c>
      <c r="T333" s="75" t="s">
        <v>497</v>
      </c>
      <c r="U333" s="74" t="s">
        <v>497</v>
      </c>
      <c r="V333" s="49" t="str">
        <f t="shared" si="21"/>
        <v>'COMMON'</v>
      </c>
      <c r="W333" s="69" t="s">
        <v>449</v>
      </c>
      <c r="X333" s="49" t="str">
        <f t="shared" si="22"/>
        <v>'COMMON'</v>
      </c>
      <c r="Y333" s="49" t="str">
        <f t="shared" si="22"/>
        <v>'COMMON'</v>
      </c>
      <c r="Z333" s="69" t="s">
        <v>449</v>
      </c>
      <c r="AA333" s="49" t="str">
        <f t="shared" si="23"/>
        <v>'COMMON'</v>
      </c>
      <c r="AB333" s="67"/>
      <c r="AD333" s="70" t="str">
        <f t="shared" si="24"/>
        <v/>
      </c>
      <c r="AE333" s="67"/>
      <c r="AF333" s="67"/>
      <c r="AG333" s="67"/>
    </row>
    <row r="334" spans="1:33" ht="18" customHeight="1">
      <c r="A334" s="67"/>
      <c r="B334" s="69" t="s">
        <v>858</v>
      </c>
      <c r="C334" s="73" t="str">
        <f>"'"&amp;プロジェクトデータ!$C$4&amp;"'"</f>
        <v>'80001'</v>
      </c>
      <c r="D334" s="80" t="s">
        <v>499</v>
      </c>
      <c r="E334" s="42" t="str">
        <f>"'"&amp;No.5＿契約者【データ】!E330&amp;"'"</f>
        <v>''</v>
      </c>
      <c r="F334" s="81" t="str">
        <f>"'"&amp;IF(No.5＿契約者【データ】!X330="","","出席")&amp;"'"</f>
        <v>''</v>
      </c>
      <c r="G334" s="75" t="str">
        <f>"'"&amp;IF(No.5＿契約者【データ】!X330="","",TEXT(No.5＿契約者【データ】!X330,"yyyy/mm/dd"))&amp;"'"</f>
        <v>''</v>
      </c>
      <c r="H334" s="75" t="str">
        <f>"'"&amp;IF(No.5＿契約者【データ】!Y330="","",TEXT(No.5＿契約者【データ】!Y330,"hh:mm"))&amp;"'"</f>
        <v>''</v>
      </c>
      <c r="I334" s="82" t="s">
        <v>494</v>
      </c>
      <c r="J334" s="82" t="s">
        <v>494</v>
      </c>
      <c r="K334" s="82" t="s">
        <v>494</v>
      </c>
      <c r="L334" s="82" t="s">
        <v>494</v>
      </c>
      <c r="M334" s="82" t="s">
        <v>494</v>
      </c>
      <c r="N334" s="82" t="s">
        <v>494</v>
      </c>
      <c r="O334" s="82" t="s">
        <v>494</v>
      </c>
      <c r="P334" s="82" t="s">
        <v>494</v>
      </c>
      <c r="Q334" s="75" t="s">
        <v>497</v>
      </c>
      <c r="R334" s="75" t="s">
        <v>497</v>
      </c>
      <c r="S334" s="42" t="s">
        <v>448</v>
      </c>
      <c r="T334" s="75" t="s">
        <v>497</v>
      </c>
      <c r="U334" s="74" t="s">
        <v>497</v>
      </c>
      <c r="V334" s="49" t="str">
        <f t="shared" si="21"/>
        <v>'COMMON'</v>
      </c>
      <c r="W334" s="69" t="s">
        <v>449</v>
      </c>
      <c r="X334" s="49" t="str">
        <f t="shared" si="22"/>
        <v>'COMMON'</v>
      </c>
      <c r="Y334" s="49" t="str">
        <f t="shared" si="22"/>
        <v>'COMMON'</v>
      </c>
      <c r="Z334" s="69" t="s">
        <v>449</v>
      </c>
      <c r="AA334" s="49" t="str">
        <f t="shared" si="23"/>
        <v>'COMMON'</v>
      </c>
      <c r="AB334" s="67"/>
      <c r="AD334" s="70" t="str">
        <f t="shared" si="24"/>
        <v/>
      </c>
      <c r="AE334" s="67"/>
      <c r="AF334" s="67"/>
      <c r="AG334" s="67"/>
    </row>
    <row r="335" spans="1:33" ht="18" customHeight="1">
      <c r="A335" s="67"/>
      <c r="B335" s="69" t="s">
        <v>859</v>
      </c>
      <c r="C335" s="73" t="str">
        <f>"'"&amp;プロジェクトデータ!$C$4&amp;"'"</f>
        <v>'80001'</v>
      </c>
      <c r="D335" s="80" t="s">
        <v>499</v>
      </c>
      <c r="E335" s="42" t="str">
        <f>"'"&amp;No.5＿契約者【データ】!E331&amp;"'"</f>
        <v>''</v>
      </c>
      <c r="F335" s="81" t="str">
        <f>"'"&amp;IF(No.5＿契約者【データ】!X331="","","出席")&amp;"'"</f>
        <v>''</v>
      </c>
      <c r="G335" s="75" t="str">
        <f>"'"&amp;IF(No.5＿契約者【データ】!X331="","",TEXT(No.5＿契約者【データ】!X331,"yyyy/mm/dd"))&amp;"'"</f>
        <v>''</v>
      </c>
      <c r="H335" s="75" t="str">
        <f>"'"&amp;IF(No.5＿契約者【データ】!Y331="","",TEXT(No.5＿契約者【データ】!Y331,"hh:mm"))&amp;"'"</f>
        <v>''</v>
      </c>
      <c r="I335" s="82" t="s">
        <v>494</v>
      </c>
      <c r="J335" s="82" t="s">
        <v>494</v>
      </c>
      <c r="K335" s="82" t="s">
        <v>494</v>
      </c>
      <c r="L335" s="82" t="s">
        <v>494</v>
      </c>
      <c r="M335" s="82" t="s">
        <v>494</v>
      </c>
      <c r="N335" s="82" t="s">
        <v>494</v>
      </c>
      <c r="O335" s="82" t="s">
        <v>494</v>
      </c>
      <c r="P335" s="82" t="s">
        <v>494</v>
      </c>
      <c r="Q335" s="75" t="s">
        <v>497</v>
      </c>
      <c r="R335" s="75" t="s">
        <v>497</v>
      </c>
      <c r="S335" s="42" t="s">
        <v>448</v>
      </c>
      <c r="T335" s="75" t="s">
        <v>497</v>
      </c>
      <c r="U335" s="74" t="s">
        <v>497</v>
      </c>
      <c r="V335" s="49" t="str">
        <f t="shared" si="21"/>
        <v>'COMMON'</v>
      </c>
      <c r="W335" s="69" t="s">
        <v>449</v>
      </c>
      <c r="X335" s="49" t="str">
        <f t="shared" si="22"/>
        <v>'COMMON'</v>
      </c>
      <c r="Y335" s="49" t="str">
        <f t="shared" si="22"/>
        <v>'COMMON'</v>
      </c>
      <c r="Z335" s="69" t="s">
        <v>449</v>
      </c>
      <c r="AA335" s="49" t="str">
        <f t="shared" si="23"/>
        <v>'COMMON'</v>
      </c>
      <c r="AB335" s="67"/>
      <c r="AD335" s="70" t="str">
        <f t="shared" si="24"/>
        <v/>
      </c>
      <c r="AE335" s="67"/>
      <c r="AF335" s="67"/>
      <c r="AG335" s="67"/>
    </row>
    <row r="336" spans="1:33" ht="18" customHeight="1">
      <c r="A336" s="67"/>
      <c r="B336" s="69" t="s">
        <v>860</v>
      </c>
      <c r="C336" s="73" t="str">
        <f>"'"&amp;プロジェクトデータ!$C$4&amp;"'"</f>
        <v>'80001'</v>
      </c>
      <c r="D336" s="80" t="s">
        <v>499</v>
      </c>
      <c r="E336" s="42" t="str">
        <f>"'"&amp;No.5＿契約者【データ】!E332&amp;"'"</f>
        <v>''</v>
      </c>
      <c r="F336" s="81" t="str">
        <f>"'"&amp;IF(No.5＿契約者【データ】!X332="","","出席")&amp;"'"</f>
        <v>''</v>
      </c>
      <c r="G336" s="75" t="str">
        <f>"'"&amp;IF(No.5＿契約者【データ】!X332="","",TEXT(No.5＿契約者【データ】!X332,"yyyy/mm/dd"))&amp;"'"</f>
        <v>''</v>
      </c>
      <c r="H336" s="75" t="str">
        <f>"'"&amp;IF(No.5＿契約者【データ】!Y332="","",TEXT(No.5＿契約者【データ】!Y332,"hh:mm"))&amp;"'"</f>
        <v>''</v>
      </c>
      <c r="I336" s="82" t="s">
        <v>494</v>
      </c>
      <c r="J336" s="82" t="s">
        <v>494</v>
      </c>
      <c r="K336" s="82" t="s">
        <v>494</v>
      </c>
      <c r="L336" s="82" t="s">
        <v>494</v>
      </c>
      <c r="M336" s="82" t="s">
        <v>494</v>
      </c>
      <c r="N336" s="82" t="s">
        <v>494</v>
      </c>
      <c r="O336" s="82" t="s">
        <v>494</v>
      </c>
      <c r="P336" s="82" t="s">
        <v>494</v>
      </c>
      <c r="Q336" s="75" t="s">
        <v>497</v>
      </c>
      <c r="R336" s="75" t="s">
        <v>497</v>
      </c>
      <c r="S336" s="42" t="s">
        <v>448</v>
      </c>
      <c r="T336" s="75" t="s">
        <v>497</v>
      </c>
      <c r="U336" s="74" t="s">
        <v>497</v>
      </c>
      <c r="V336" s="49" t="str">
        <f t="shared" si="21"/>
        <v>'COMMON'</v>
      </c>
      <c r="W336" s="69" t="s">
        <v>449</v>
      </c>
      <c r="X336" s="49" t="str">
        <f t="shared" si="22"/>
        <v>'COMMON'</v>
      </c>
      <c r="Y336" s="49" t="str">
        <f t="shared" si="22"/>
        <v>'COMMON'</v>
      </c>
      <c r="Z336" s="69" t="s">
        <v>449</v>
      </c>
      <c r="AA336" s="49" t="str">
        <f t="shared" si="23"/>
        <v>'COMMON'</v>
      </c>
      <c r="AB336" s="67"/>
      <c r="AD336" s="70" t="str">
        <f t="shared" si="24"/>
        <v/>
      </c>
      <c r="AE336" s="67"/>
      <c r="AF336" s="67"/>
      <c r="AG336" s="67"/>
    </row>
    <row r="337" spans="1:33" ht="18" customHeight="1">
      <c r="A337" s="67"/>
      <c r="B337" s="69" t="s">
        <v>861</v>
      </c>
      <c r="C337" s="73" t="str">
        <f>"'"&amp;プロジェクトデータ!$C$4&amp;"'"</f>
        <v>'80001'</v>
      </c>
      <c r="D337" s="80" t="s">
        <v>499</v>
      </c>
      <c r="E337" s="42" t="str">
        <f>"'"&amp;No.5＿契約者【データ】!E333&amp;"'"</f>
        <v>''</v>
      </c>
      <c r="F337" s="81" t="str">
        <f>"'"&amp;IF(No.5＿契約者【データ】!X333="","","出席")&amp;"'"</f>
        <v>''</v>
      </c>
      <c r="G337" s="75" t="str">
        <f>"'"&amp;IF(No.5＿契約者【データ】!X333="","",TEXT(No.5＿契約者【データ】!X333,"yyyy/mm/dd"))&amp;"'"</f>
        <v>''</v>
      </c>
      <c r="H337" s="75" t="str">
        <f>"'"&amp;IF(No.5＿契約者【データ】!Y333="","",TEXT(No.5＿契約者【データ】!Y333,"hh:mm"))&amp;"'"</f>
        <v>''</v>
      </c>
      <c r="I337" s="82" t="s">
        <v>494</v>
      </c>
      <c r="J337" s="82" t="s">
        <v>494</v>
      </c>
      <c r="K337" s="82" t="s">
        <v>494</v>
      </c>
      <c r="L337" s="82" t="s">
        <v>494</v>
      </c>
      <c r="M337" s="82" t="s">
        <v>494</v>
      </c>
      <c r="N337" s="82" t="s">
        <v>494</v>
      </c>
      <c r="O337" s="82" t="s">
        <v>494</v>
      </c>
      <c r="P337" s="82" t="s">
        <v>494</v>
      </c>
      <c r="Q337" s="75" t="s">
        <v>497</v>
      </c>
      <c r="R337" s="75" t="s">
        <v>497</v>
      </c>
      <c r="S337" s="42" t="s">
        <v>448</v>
      </c>
      <c r="T337" s="75" t="s">
        <v>497</v>
      </c>
      <c r="U337" s="74" t="s">
        <v>497</v>
      </c>
      <c r="V337" s="49" t="str">
        <f t="shared" si="21"/>
        <v>'COMMON'</v>
      </c>
      <c r="W337" s="69" t="s">
        <v>449</v>
      </c>
      <c r="X337" s="49" t="str">
        <f t="shared" si="22"/>
        <v>'COMMON'</v>
      </c>
      <c r="Y337" s="49" t="str">
        <f t="shared" si="22"/>
        <v>'COMMON'</v>
      </c>
      <c r="Z337" s="69" t="s">
        <v>449</v>
      </c>
      <c r="AA337" s="49" t="str">
        <f t="shared" si="23"/>
        <v>'COMMON'</v>
      </c>
      <c r="AB337" s="67"/>
      <c r="AD337" s="70" t="str">
        <f t="shared" si="24"/>
        <v/>
      </c>
      <c r="AE337" s="67"/>
      <c r="AF337" s="67"/>
      <c r="AG337" s="67"/>
    </row>
    <row r="338" spans="1:33" ht="18" customHeight="1">
      <c r="A338" s="67"/>
      <c r="B338" s="69" t="s">
        <v>862</v>
      </c>
      <c r="C338" s="73" t="str">
        <f>"'"&amp;プロジェクトデータ!$C$4&amp;"'"</f>
        <v>'80001'</v>
      </c>
      <c r="D338" s="80" t="s">
        <v>499</v>
      </c>
      <c r="E338" s="42" t="str">
        <f>"'"&amp;No.5＿契約者【データ】!E334&amp;"'"</f>
        <v>''</v>
      </c>
      <c r="F338" s="81" t="str">
        <f>"'"&amp;IF(No.5＿契約者【データ】!X334="","","出席")&amp;"'"</f>
        <v>''</v>
      </c>
      <c r="G338" s="75" t="str">
        <f>"'"&amp;IF(No.5＿契約者【データ】!X334="","",TEXT(No.5＿契約者【データ】!X334,"yyyy/mm/dd"))&amp;"'"</f>
        <v>''</v>
      </c>
      <c r="H338" s="75" t="str">
        <f>"'"&amp;IF(No.5＿契約者【データ】!Y334="","",TEXT(No.5＿契約者【データ】!Y334,"hh:mm"))&amp;"'"</f>
        <v>''</v>
      </c>
      <c r="I338" s="82" t="s">
        <v>494</v>
      </c>
      <c r="J338" s="82" t="s">
        <v>494</v>
      </c>
      <c r="K338" s="82" t="s">
        <v>494</v>
      </c>
      <c r="L338" s="82" t="s">
        <v>494</v>
      </c>
      <c r="M338" s="82" t="s">
        <v>494</v>
      </c>
      <c r="N338" s="82" t="s">
        <v>494</v>
      </c>
      <c r="O338" s="82" t="s">
        <v>494</v>
      </c>
      <c r="P338" s="82" t="s">
        <v>494</v>
      </c>
      <c r="Q338" s="75" t="s">
        <v>497</v>
      </c>
      <c r="R338" s="75" t="s">
        <v>497</v>
      </c>
      <c r="S338" s="42" t="s">
        <v>448</v>
      </c>
      <c r="T338" s="75" t="s">
        <v>497</v>
      </c>
      <c r="U338" s="74" t="s">
        <v>497</v>
      </c>
      <c r="V338" s="49" t="str">
        <f t="shared" si="21"/>
        <v>'COMMON'</v>
      </c>
      <c r="W338" s="69" t="s">
        <v>449</v>
      </c>
      <c r="X338" s="49" t="str">
        <f t="shared" si="22"/>
        <v>'COMMON'</v>
      </c>
      <c r="Y338" s="49" t="str">
        <f t="shared" si="22"/>
        <v>'COMMON'</v>
      </c>
      <c r="Z338" s="69" t="s">
        <v>449</v>
      </c>
      <c r="AA338" s="49" t="str">
        <f t="shared" si="23"/>
        <v>'COMMON'</v>
      </c>
      <c r="AB338" s="67"/>
      <c r="AD338" s="70" t="str">
        <f t="shared" si="24"/>
        <v/>
      </c>
      <c r="AE338" s="67"/>
      <c r="AF338" s="67"/>
      <c r="AG338" s="67"/>
    </row>
    <row r="339" spans="1:33" ht="18" customHeight="1">
      <c r="A339" s="67"/>
      <c r="B339" s="69" t="s">
        <v>863</v>
      </c>
      <c r="C339" s="73" t="str">
        <f>"'"&amp;プロジェクトデータ!$C$4&amp;"'"</f>
        <v>'80001'</v>
      </c>
      <c r="D339" s="80" t="s">
        <v>499</v>
      </c>
      <c r="E339" s="42" t="str">
        <f>"'"&amp;No.5＿契約者【データ】!E335&amp;"'"</f>
        <v>''</v>
      </c>
      <c r="F339" s="81" t="str">
        <f>"'"&amp;IF(No.5＿契約者【データ】!X335="","","出席")&amp;"'"</f>
        <v>''</v>
      </c>
      <c r="G339" s="75" t="str">
        <f>"'"&amp;IF(No.5＿契約者【データ】!X335="","",TEXT(No.5＿契約者【データ】!X335,"yyyy/mm/dd"))&amp;"'"</f>
        <v>''</v>
      </c>
      <c r="H339" s="75" t="str">
        <f>"'"&amp;IF(No.5＿契約者【データ】!Y335="","",TEXT(No.5＿契約者【データ】!Y335,"hh:mm"))&amp;"'"</f>
        <v>''</v>
      </c>
      <c r="I339" s="82" t="s">
        <v>494</v>
      </c>
      <c r="J339" s="82" t="s">
        <v>494</v>
      </c>
      <c r="K339" s="82" t="s">
        <v>494</v>
      </c>
      <c r="L339" s="82" t="s">
        <v>494</v>
      </c>
      <c r="M339" s="82" t="s">
        <v>494</v>
      </c>
      <c r="N339" s="82" t="s">
        <v>494</v>
      </c>
      <c r="O339" s="82" t="s">
        <v>494</v>
      </c>
      <c r="P339" s="82" t="s">
        <v>494</v>
      </c>
      <c r="Q339" s="75" t="s">
        <v>497</v>
      </c>
      <c r="R339" s="75" t="s">
        <v>497</v>
      </c>
      <c r="S339" s="42" t="s">
        <v>448</v>
      </c>
      <c r="T339" s="75" t="s">
        <v>497</v>
      </c>
      <c r="U339" s="74" t="s">
        <v>497</v>
      </c>
      <c r="V339" s="49" t="str">
        <f t="shared" si="21"/>
        <v>'COMMON'</v>
      </c>
      <c r="W339" s="69" t="s">
        <v>449</v>
      </c>
      <c r="X339" s="49" t="str">
        <f t="shared" si="22"/>
        <v>'COMMON'</v>
      </c>
      <c r="Y339" s="49" t="str">
        <f t="shared" si="22"/>
        <v>'COMMON'</v>
      </c>
      <c r="Z339" s="69" t="s">
        <v>449</v>
      </c>
      <c r="AA339" s="49" t="str">
        <f t="shared" si="23"/>
        <v>'COMMON'</v>
      </c>
      <c r="AB339" s="67"/>
      <c r="AD339" s="70" t="str">
        <f t="shared" si="24"/>
        <v/>
      </c>
      <c r="AE339" s="67"/>
      <c r="AF339" s="67"/>
      <c r="AG339" s="67"/>
    </row>
    <row r="340" spans="1:33" ht="18" customHeight="1">
      <c r="A340" s="67"/>
      <c r="B340" s="69" t="s">
        <v>864</v>
      </c>
      <c r="C340" s="73" t="str">
        <f>"'"&amp;プロジェクトデータ!$C$4&amp;"'"</f>
        <v>'80001'</v>
      </c>
      <c r="D340" s="80" t="s">
        <v>499</v>
      </c>
      <c r="E340" s="42" t="str">
        <f>"'"&amp;No.5＿契約者【データ】!E336&amp;"'"</f>
        <v>''</v>
      </c>
      <c r="F340" s="81" t="str">
        <f>"'"&amp;IF(No.5＿契約者【データ】!X336="","","出席")&amp;"'"</f>
        <v>''</v>
      </c>
      <c r="G340" s="75" t="str">
        <f>"'"&amp;IF(No.5＿契約者【データ】!X336="","",TEXT(No.5＿契約者【データ】!X336,"yyyy/mm/dd"))&amp;"'"</f>
        <v>''</v>
      </c>
      <c r="H340" s="75" t="str">
        <f>"'"&amp;IF(No.5＿契約者【データ】!Y336="","",TEXT(No.5＿契約者【データ】!Y336,"hh:mm"))&amp;"'"</f>
        <v>''</v>
      </c>
      <c r="I340" s="82" t="s">
        <v>494</v>
      </c>
      <c r="J340" s="82" t="s">
        <v>494</v>
      </c>
      <c r="K340" s="82" t="s">
        <v>494</v>
      </c>
      <c r="L340" s="82" t="s">
        <v>494</v>
      </c>
      <c r="M340" s="82" t="s">
        <v>494</v>
      </c>
      <c r="N340" s="82" t="s">
        <v>494</v>
      </c>
      <c r="O340" s="82" t="s">
        <v>494</v>
      </c>
      <c r="P340" s="82" t="s">
        <v>494</v>
      </c>
      <c r="Q340" s="75" t="s">
        <v>497</v>
      </c>
      <c r="R340" s="75" t="s">
        <v>497</v>
      </c>
      <c r="S340" s="42" t="s">
        <v>448</v>
      </c>
      <c r="T340" s="75" t="s">
        <v>497</v>
      </c>
      <c r="U340" s="74" t="s">
        <v>497</v>
      </c>
      <c r="V340" s="49" t="str">
        <f t="shared" si="21"/>
        <v>'COMMON'</v>
      </c>
      <c r="W340" s="69" t="s">
        <v>449</v>
      </c>
      <c r="X340" s="49" t="str">
        <f t="shared" si="22"/>
        <v>'COMMON'</v>
      </c>
      <c r="Y340" s="49" t="str">
        <f t="shared" si="22"/>
        <v>'COMMON'</v>
      </c>
      <c r="Z340" s="69" t="s">
        <v>449</v>
      </c>
      <c r="AA340" s="49" t="str">
        <f t="shared" si="23"/>
        <v>'COMMON'</v>
      </c>
      <c r="AB340" s="67"/>
      <c r="AD340" s="70" t="str">
        <f t="shared" si="24"/>
        <v/>
      </c>
      <c r="AE340" s="67"/>
      <c r="AF340" s="67"/>
      <c r="AG340" s="67"/>
    </row>
    <row r="341" spans="1:33" ht="18" customHeight="1">
      <c r="A341" s="67"/>
      <c r="B341" s="69" t="s">
        <v>865</v>
      </c>
      <c r="C341" s="73" t="str">
        <f>"'"&amp;プロジェクトデータ!$C$4&amp;"'"</f>
        <v>'80001'</v>
      </c>
      <c r="D341" s="80" t="s">
        <v>499</v>
      </c>
      <c r="E341" s="42" t="str">
        <f>"'"&amp;No.5＿契約者【データ】!E337&amp;"'"</f>
        <v>''</v>
      </c>
      <c r="F341" s="81" t="str">
        <f>"'"&amp;IF(No.5＿契約者【データ】!X337="","","出席")&amp;"'"</f>
        <v>''</v>
      </c>
      <c r="G341" s="75" t="str">
        <f>"'"&amp;IF(No.5＿契約者【データ】!X337="","",TEXT(No.5＿契約者【データ】!X337,"yyyy/mm/dd"))&amp;"'"</f>
        <v>''</v>
      </c>
      <c r="H341" s="75" t="str">
        <f>"'"&amp;IF(No.5＿契約者【データ】!Y337="","",TEXT(No.5＿契約者【データ】!Y337,"hh:mm"))&amp;"'"</f>
        <v>''</v>
      </c>
      <c r="I341" s="82" t="s">
        <v>494</v>
      </c>
      <c r="J341" s="82" t="s">
        <v>494</v>
      </c>
      <c r="K341" s="82" t="s">
        <v>494</v>
      </c>
      <c r="L341" s="82" t="s">
        <v>494</v>
      </c>
      <c r="M341" s="82" t="s">
        <v>494</v>
      </c>
      <c r="N341" s="82" t="s">
        <v>494</v>
      </c>
      <c r="O341" s="82" t="s">
        <v>494</v>
      </c>
      <c r="P341" s="82" t="s">
        <v>494</v>
      </c>
      <c r="Q341" s="75" t="s">
        <v>497</v>
      </c>
      <c r="R341" s="75" t="s">
        <v>497</v>
      </c>
      <c r="S341" s="42" t="s">
        <v>448</v>
      </c>
      <c r="T341" s="75" t="s">
        <v>497</v>
      </c>
      <c r="U341" s="74" t="s">
        <v>497</v>
      </c>
      <c r="V341" s="49" t="str">
        <f t="shared" si="21"/>
        <v>'COMMON'</v>
      </c>
      <c r="W341" s="69" t="s">
        <v>449</v>
      </c>
      <c r="X341" s="49" t="str">
        <f t="shared" si="22"/>
        <v>'COMMON'</v>
      </c>
      <c r="Y341" s="49" t="str">
        <f t="shared" si="22"/>
        <v>'COMMON'</v>
      </c>
      <c r="Z341" s="69" t="s">
        <v>449</v>
      </c>
      <c r="AA341" s="49" t="str">
        <f t="shared" si="23"/>
        <v>'COMMON'</v>
      </c>
      <c r="AB341" s="67"/>
      <c r="AD341" s="70" t="str">
        <f t="shared" si="24"/>
        <v/>
      </c>
      <c r="AE341" s="67"/>
      <c r="AF341" s="67"/>
      <c r="AG341" s="67"/>
    </row>
    <row r="342" spans="1:33" ht="18" customHeight="1">
      <c r="A342" s="67"/>
      <c r="B342" s="69" t="s">
        <v>866</v>
      </c>
      <c r="C342" s="73" t="str">
        <f>"'"&amp;プロジェクトデータ!$C$4&amp;"'"</f>
        <v>'80001'</v>
      </c>
      <c r="D342" s="80" t="s">
        <v>499</v>
      </c>
      <c r="E342" s="42" t="str">
        <f>"'"&amp;No.5＿契約者【データ】!E338&amp;"'"</f>
        <v>''</v>
      </c>
      <c r="F342" s="81" t="str">
        <f>"'"&amp;IF(No.5＿契約者【データ】!X338="","","出席")&amp;"'"</f>
        <v>''</v>
      </c>
      <c r="G342" s="75" t="str">
        <f>"'"&amp;IF(No.5＿契約者【データ】!X338="","",TEXT(No.5＿契約者【データ】!X338,"yyyy/mm/dd"))&amp;"'"</f>
        <v>''</v>
      </c>
      <c r="H342" s="75" t="str">
        <f>"'"&amp;IF(No.5＿契約者【データ】!Y338="","",TEXT(No.5＿契約者【データ】!Y338,"hh:mm"))&amp;"'"</f>
        <v>''</v>
      </c>
      <c r="I342" s="82" t="s">
        <v>494</v>
      </c>
      <c r="J342" s="82" t="s">
        <v>494</v>
      </c>
      <c r="K342" s="82" t="s">
        <v>494</v>
      </c>
      <c r="L342" s="82" t="s">
        <v>494</v>
      </c>
      <c r="M342" s="82" t="s">
        <v>494</v>
      </c>
      <c r="N342" s="82" t="s">
        <v>494</v>
      </c>
      <c r="O342" s="82" t="s">
        <v>494</v>
      </c>
      <c r="P342" s="82" t="s">
        <v>494</v>
      </c>
      <c r="Q342" s="75" t="s">
        <v>497</v>
      </c>
      <c r="R342" s="75" t="s">
        <v>497</v>
      </c>
      <c r="S342" s="42" t="s">
        <v>448</v>
      </c>
      <c r="T342" s="75" t="s">
        <v>497</v>
      </c>
      <c r="U342" s="74" t="s">
        <v>497</v>
      </c>
      <c r="V342" s="49" t="str">
        <f t="shared" si="21"/>
        <v>'COMMON'</v>
      </c>
      <c r="W342" s="69" t="s">
        <v>449</v>
      </c>
      <c r="X342" s="49" t="str">
        <f t="shared" si="22"/>
        <v>'COMMON'</v>
      </c>
      <c r="Y342" s="49" t="str">
        <f t="shared" si="22"/>
        <v>'COMMON'</v>
      </c>
      <c r="Z342" s="69" t="s">
        <v>449</v>
      </c>
      <c r="AA342" s="49" t="str">
        <f t="shared" si="23"/>
        <v>'COMMON'</v>
      </c>
      <c r="AB342" s="67"/>
      <c r="AD342" s="70" t="str">
        <f t="shared" si="24"/>
        <v/>
      </c>
      <c r="AE342" s="67"/>
      <c r="AF342" s="67"/>
      <c r="AG342" s="67"/>
    </row>
    <row r="343" spans="1:33" ht="18" customHeight="1">
      <c r="A343" s="67"/>
      <c r="B343" s="69" t="s">
        <v>867</v>
      </c>
      <c r="C343" s="73" t="str">
        <f>"'"&amp;プロジェクトデータ!$C$4&amp;"'"</f>
        <v>'80001'</v>
      </c>
      <c r="D343" s="80" t="s">
        <v>499</v>
      </c>
      <c r="E343" s="42" t="str">
        <f>"'"&amp;No.5＿契約者【データ】!E339&amp;"'"</f>
        <v>''</v>
      </c>
      <c r="F343" s="81" t="str">
        <f>"'"&amp;IF(No.5＿契約者【データ】!X339="","","出席")&amp;"'"</f>
        <v>''</v>
      </c>
      <c r="G343" s="75" t="str">
        <f>"'"&amp;IF(No.5＿契約者【データ】!X339="","",TEXT(No.5＿契約者【データ】!X339,"yyyy/mm/dd"))&amp;"'"</f>
        <v>''</v>
      </c>
      <c r="H343" s="75" t="str">
        <f>"'"&amp;IF(No.5＿契約者【データ】!Y339="","",TEXT(No.5＿契約者【データ】!Y339,"hh:mm"))&amp;"'"</f>
        <v>''</v>
      </c>
      <c r="I343" s="82" t="s">
        <v>494</v>
      </c>
      <c r="J343" s="82" t="s">
        <v>494</v>
      </c>
      <c r="K343" s="82" t="s">
        <v>494</v>
      </c>
      <c r="L343" s="82" t="s">
        <v>494</v>
      </c>
      <c r="M343" s="82" t="s">
        <v>494</v>
      </c>
      <c r="N343" s="82" t="s">
        <v>494</v>
      </c>
      <c r="O343" s="82" t="s">
        <v>494</v>
      </c>
      <c r="P343" s="82" t="s">
        <v>494</v>
      </c>
      <c r="Q343" s="75" t="s">
        <v>497</v>
      </c>
      <c r="R343" s="75" t="s">
        <v>497</v>
      </c>
      <c r="S343" s="42" t="s">
        <v>448</v>
      </c>
      <c r="T343" s="75" t="s">
        <v>497</v>
      </c>
      <c r="U343" s="74" t="s">
        <v>497</v>
      </c>
      <c r="V343" s="49" t="str">
        <f t="shared" si="21"/>
        <v>'COMMON'</v>
      </c>
      <c r="W343" s="69" t="s">
        <v>449</v>
      </c>
      <c r="X343" s="49" t="str">
        <f t="shared" si="22"/>
        <v>'COMMON'</v>
      </c>
      <c r="Y343" s="49" t="str">
        <f t="shared" si="22"/>
        <v>'COMMON'</v>
      </c>
      <c r="Z343" s="69" t="s">
        <v>449</v>
      </c>
      <c r="AA343" s="49" t="str">
        <f t="shared" si="23"/>
        <v>'COMMON'</v>
      </c>
      <c r="AB343" s="67"/>
      <c r="AD343" s="70" t="str">
        <f t="shared" si="24"/>
        <v/>
      </c>
      <c r="AE343" s="67"/>
      <c r="AF343" s="67"/>
      <c r="AG343" s="67"/>
    </row>
    <row r="344" spans="1:33" ht="18" customHeight="1">
      <c r="A344" s="67"/>
      <c r="B344" s="69" t="s">
        <v>868</v>
      </c>
      <c r="C344" s="73" t="str">
        <f>"'"&amp;プロジェクトデータ!$C$4&amp;"'"</f>
        <v>'80001'</v>
      </c>
      <c r="D344" s="80" t="s">
        <v>499</v>
      </c>
      <c r="E344" s="42" t="str">
        <f>"'"&amp;No.5＿契約者【データ】!E340&amp;"'"</f>
        <v>''</v>
      </c>
      <c r="F344" s="81" t="str">
        <f>"'"&amp;IF(No.5＿契約者【データ】!X340="","","出席")&amp;"'"</f>
        <v>''</v>
      </c>
      <c r="G344" s="75" t="str">
        <f>"'"&amp;IF(No.5＿契約者【データ】!X340="","",TEXT(No.5＿契約者【データ】!X340,"yyyy/mm/dd"))&amp;"'"</f>
        <v>''</v>
      </c>
      <c r="H344" s="75" t="str">
        <f>"'"&amp;IF(No.5＿契約者【データ】!Y340="","",TEXT(No.5＿契約者【データ】!Y340,"hh:mm"))&amp;"'"</f>
        <v>''</v>
      </c>
      <c r="I344" s="82" t="s">
        <v>494</v>
      </c>
      <c r="J344" s="82" t="s">
        <v>494</v>
      </c>
      <c r="K344" s="82" t="s">
        <v>494</v>
      </c>
      <c r="L344" s="82" t="s">
        <v>494</v>
      </c>
      <c r="M344" s="82" t="s">
        <v>494</v>
      </c>
      <c r="N344" s="82" t="s">
        <v>494</v>
      </c>
      <c r="O344" s="82" t="s">
        <v>494</v>
      </c>
      <c r="P344" s="82" t="s">
        <v>494</v>
      </c>
      <c r="Q344" s="75" t="s">
        <v>497</v>
      </c>
      <c r="R344" s="75" t="s">
        <v>497</v>
      </c>
      <c r="S344" s="42" t="s">
        <v>448</v>
      </c>
      <c r="T344" s="75" t="s">
        <v>497</v>
      </c>
      <c r="U344" s="74" t="s">
        <v>497</v>
      </c>
      <c r="V344" s="49" t="str">
        <f t="shared" si="21"/>
        <v>'COMMON'</v>
      </c>
      <c r="W344" s="69" t="s">
        <v>449</v>
      </c>
      <c r="X344" s="49" t="str">
        <f t="shared" si="22"/>
        <v>'COMMON'</v>
      </c>
      <c r="Y344" s="49" t="str">
        <f t="shared" si="22"/>
        <v>'COMMON'</v>
      </c>
      <c r="Z344" s="69" t="s">
        <v>449</v>
      </c>
      <c r="AA344" s="49" t="str">
        <f t="shared" si="23"/>
        <v>'COMMON'</v>
      </c>
      <c r="AB344" s="67"/>
      <c r="AD344" s="70" t="str">
        <f t="shared" si="24"/>
        <v/>
      </c>
      <c r="AE344" s="67"/>
      <c r="AF344" s="67"/>
      <c r="AG344" s="67"/>
    </row>
    <row r="345" spans="1:33" ht="18" customHeight="1">
      <c r="A345" s="67"/>
      <c r="B345" s="69" t="s">
        <v>869</v>
      </c>
      <c r="C345" s="73" t="str">
        <f>"'"&amp;プロジェクトデータ!$C$4&amp;"'"</f>
        <v>'80001'</v>
      </c>
      <c r="D345" s="80" t="s">
        <v>499</v>
      </c>
      <c r="E345" s="42" t="str">
        <f>"'"&amp;No.5＿契約者【データ】!E341&amp;"'"</f>
        <v>''</v>
      </c>
      <c r="F345" s="81" t="str">
        <f>"'"&amp;IF(No.5＿契約者【データ】!X341="","","出席")&amp;"'"</f>
        <v>''</v>
      </c>
      <c r="G345" s="75" t="str">
        <f>"'"&amp;IF(No.5＿契約者【データ】!X341="","",TEXT(No.5＿契約者【データ】!X341,"yyyy/mm/dd"))&amp;"'"</f>
        <v>''</v>
      </c>
      <c r="H345" s="75" t="str">
        <f>"'"&amp;IF(No.5＿契約者【データ】!Y341="","",TEXT(No.5＿契約者【データ】!Y341,"hh:mm"))&amp;"'"</f>
        <v>''</v>
      </c>
      <c r="I345" s="82" t="s">
        <v>494</v>
      </c>
      <c r="J345" s="82" t="s">
        <v>494</v>
      </c>
      <c r="K345" s="82" t="s">
        <v>494</v>
      </c>
      <c r="L345" s="82" t="s">
        <v>494</v>
      </c>
      <c r="M345" s="82" t="s">
        <v>494</v>
      </c>
      <c r="N345" s="82" t="s">
        <v>494</v>
      </c>
      <c r="O345" s="82" t="s">
        <v>494</v>
      </c>
      <c r="P345" s="82" t="s">
        <v>494</v>
      </c>
      <c r="Q345" s="75" t="s">
        <v>497</v>
      </c>
      <c r="R345" s="75" t="s">
        <v>497</v>
      </c>
      <c r="S345" s="42" t="s">
        <v>448</v>
      </c>
      <c r="T345" s="75" t="s">
        <v>497</v>
      </c>
      <c r="U345" s="74" t="s">
        <v>497</v>
      </c>
      <c r="V345" s="49" t="str">
        <f t="shared" si="21"/>
        <v>'COMMON'</v>
      </c>
      <c r="W345" s="69" t="s">
        <v>449</v>
      </c>
      <c r="X345" s="49" t="str">
        <f t="shared" si="22"/>
        <v>'COMMON'</v>
      </c>
      <c r="Y345" s="49" t="str">
        <f t="shared" si="22"/>
        <v>'COMMON'</v>
      </c>
      <c r="Z345" s="69" t="s">
        <v>449</v>
      </c>
      <c r="AA345" s="49" t="str">
        <f t="shared" si="23"/>
        <v>'COMMON'</v>
      </c>
      <c r="AB345" s="67"/>
      <c r="AD345" s="70" t="str">
        <f t="shared" si="24"/>
        <v/>
      </c>
      <c r="AE345" s="67"/>
      <c r="AF345" s="67"/>
      <c r="AG345" s="67"/>
    </row>
    <row r="346" spans="1:33" ht="18" customHeight="1">
      <c r="A346" s="67"/>
      <c r="B346" s="69" t="s">
        <v>870</v>
      </c>
      <c r="C346" s="73" t="str">
        <f>"'"&amp;プロジェクトデータ!$C$4&amp;"'"</f>
        <v>'80001'</v>
      </c>
      <c r="D346" s="80" t="s">
        <v>499</v>
      </c>
      <c r="E346" s="42" t="str">
        <f>"'"&amp;No.5＿契約者【データ】!E342&amp;"'"</f>
        <v>''</v>
      </c>
      <c r="F346" s="81" t="str">
        <f>"'"&amp;IF(No.5＿契約者【データ】!X342="","","出席")&amp;"'"</f>
        <v>''</v>
      </c>
      <c r="G346" s="75" t="str">
        <f>"'"&amp;IF(No.5＿契約者【データ】!X342="","",TEXT(No.5＿契約者【データ】!X342,"yyyy/mm/dd"))&amp;"'"</f>
        <v>''</v>
      </c>
      <c r="H346" s="75" t="str">
        <f>"'"&amp;IF(No.5＿契約者【データ】!Y342="","",TEXT(No.5＿契約者【データ】!Y342,"hh:mm"))&amp;"'"</f>
        <v>''</v>
      </c>
      <c r="I346" s="82" t="s">
        <v>494</v>
      </c>
      <c r="J346" s="82" t="s">
        <v>494</v>
      </c>
      <c r="K346" s="82" t="s">
        <v>494</v>
      </c>
      <c r="L346" s="82" t="s">
        <v>494</v>
      </c>
      <c r="M346" s="82" t="s">
        <v>494</v>
      </c>
      <c r="N346" s="82" t="s">
        <v>494</v>
      </c>
      <c r="O346" s="82" t="s">
        <v>494</v>
      </c>
      <c r="P346" s="82" t="s">
        <v>494</v>
      </c>
      <c r="Q346" s="75" t="s">
        <v>497</v>
      </c>
      <c r="R346" s="75" t="s">
        <v>497</v>
      </c>
      <c r="S346" s="42" t="s">
        <v>448</v>
      </c>
      <c r="T346" s="75" t="s">
        <v>497</v>
      </c>
      <c r="U346" s="74" t="s">
        <v>497</v>
      </c>
      <c r="V346" s="49" t="str">
        <f t="shared" si="21"/>
        <v>'COMMON'</v>
      </c>
      <c r="W346" s="69" t="s">
        <v>449</v>
      </c>
      <c r="X346" s="49" t="str">
        <f t="shared" si="22"/>
        <v>'COMMON'</v>
      </c>
      <c r="Y346" s="49" t="str">
        <f t="shared" si="22"/>
        <v>'COMMON'</v>
      </c>
      <c r="Z346" s="69" t="s">
        <v>449</v>
      </c>
      <c r="AA346" s="49" t="str">
        <f t="shared" si="23"/>
        <v>'COMMON'</v>
      </c>
      <c r="AB346" s="67"/>
      <c r="AD346" s="70" t="str">
        <f t="shared" si="24"/>
        <v/>
      </c>
      <c r="AE346" s="67"/>
      <c r="AF346" s="67"/>
      <c r="AG346" s="67"/>
    </row>
    <row r="347" spans="1:33" ht="18" customHeight="1">
      <c r="A347" s="67"/>
      <c r="B347" s="69" t="s">
        <v>871</v>
      </c>
      <c r="C347" s="73" t="str">
        <f>"'"&amp;プロジェクトデータ!$C$4&amp;"'"</f>
        <v>'80001'</v>
      </c>
      <c r="D347" s="80" t="s">
        <v>499</v>
      </c>
      <c r="E347" s="42" t="str">
        <f>"'"&amp;No.5＿契約者【データ】!E343&amp;"'"</f>
        <v>''</v>
      </c>
      <c r="F347" s="81" t="str">
        <f>"'"&amp;IF(No.5＿契約者【データ】!X343="","","出席")&amp;"'"</f>
        <v>''</v>
      </c>
      <c r="G347" s="75" t="str">
        <f>"'"&amp;IF(No.5＿契約者【データ】!X343="","",TEXT(No.5＿契約者【データ】!X343,"yyyy/mm/dd"))&amp;"'"</f>
        <v>''</v>
      </c>
      <c r="H347" s="75" t="str">
        <f>"'"&amp;IF(No.5＿契約者【データ】!Y343="","",TEXT(No.5＿契約者【データ】!Y343,"hh:mm"))&amp;"'"</f>
        <v>''</v>
      </c>
      <c r="I347" s="82" t="s">
        <v>494</v>
      </c>
      <c r="J347" s="82" t="s">
        <v>494</v>
      </c>
      <c r="K347" s="82" t="s">
        <v>494</v>
      </c>
      <c r="L347" s="82" t="s">
        <v>494</v>
      </c>
      <c r="M347" s="82" t="s">
        <v>494</v>
      </c>
      <c r="N347" s="82" t="s">
        <v>494</v>
      </c>
      <c r="O347" s="82" t="s">
        <v>494</v>
      </c>
      <c r="P347" s="82" t="s">
        <v>494</v>
      </c>
      <c r="Q347" s="75" t="s">
        <v>497</v>
      </c>
      <c r="R347" s="75" t="s">
        <v>497</v>
      </c>
      <c r="S347" s="42" t="s">
        <v>448</v>
      </c>
      <c r="T347" s="75" t="s">
        <v>497</v>
      </c>
      <c r="U347" s="74" t="s">
        <v>497</v>
      </c>
      <c r="V347" s="49" t="str">
        <f t="shared" si="21"/>
        <v>'COMMON'</v>
      </c>
      <c r="W347" s="69" t="s">
        <v>449</v>
      </c>
      <c r="X347" s="49" t="str">
        <f t="shared" si="22"/>
        <v>'COMMON'</v>
      </c>
      <c r="Y347" s="49" t="str">
        <f t="shared" si="22"/>
        <v>'COMMON'</v>
      </c>
      <c r="Z347" s="69" t="s">
        <v>449</v>
      </c>
      <c r="AA347" s="49" t="str">
        <f t="shared" si="23"/>
        <v>'COMMON'</v>
      </c>
      <c r="AB347" s="67"/>
      <c r="AD347" s="70" t="str">
        <f t="shared" si="24"/>
        <v/>
      </c>
      <c r="AE347" s="67"/>
      <c r="AF347" s="67"/>
      <c r="AG347" s="67"/>
    </row>
    <row r="348" spans="1:33" ht="18" customHeight="1">
      <c r="A348" s="67"/>
      <c r="B348" s="69" t="s">
        <v>872</v>
      </c>
      <c r="C348" s="73" t="str">
        <f>"'"&amp;プロジェクトデータ!$C$4&amp;"'"</f>
        <v>'80001'</v>
      </c>
      <c r="D348" s="80" t="s">
        <v>499</v>
      </c>
      <c r="E348" s="42" t="str">
        <f>"'"&amp;No.5＿契約者【データ】!E344&amp;"'"</f>
        <v>''</v>
      </c>
      <c r="F348" s="81" t="str">
        <f>"'"&amp;IF(No.5＿契約者【データ】!X344="","","出席")&amp;"'"</f>
        <v>''</v>
      </c>
      <c r="G348" s="75" t="str">
        <f>"'"&amp;IF(No.5＿契約者【データ】!X344="","",TEXT(No.5＿契約者【データ】!X344,"yyyy/mm/dd"))&amp;"'"</f>
        <v>''</v>
      </c>
      <c r="H348" s="75" t="str">
        <f>"'"&amp;IF(No.5＿契約者【データ】!Y344="","",TEXT(No.5＿契約者【データ】!Y344,"hh:mm"))&amp;"'"</f>
        <v>''</v>
      </c>
      <c r="I348" s="82" t="s">
        <v>494</v>
      </c>
      <c r="J348" s="82" t="s">
        <v>494</v>
      </c>
      <c r="K348" s="82" t="s">
        <v>494</v>
      </c>
      <c r="L348" s="82" t="s">
        <v>494</v>
      </c>
      <c r="M348" s="82" t="s">
        <v>494</v>
      </c>
      <c r="N348" s="82" t="s">
        <v>494</v>
      </c>
      <c r="O348" s="82" t="s">
        <v>494</v>
      </c>
      <c r="P348" s="82" t="s">
        <v>494</v>
      </c>
      <c r="Q348" s="75" t="s">
        <v>497</v>
      </c>
      <c r="R348" s="75" t="s">
        <v>497</v>
      </c>
      <c r="S348" s="42" t="s">
        <v>448</v>
      </c>
      <c r="T348" s="75" t="s">
        <v>497</v>
      </c>
      <c r="U348" s="74" t="s">
        <v>497</v>
      </c>
      <c r="V348" s="49" t="str">
        <f t="shared" si="21"/>
        <v>'COMMON'</v>
      </c>
      <c r="W348" s="69" t="s">
        <v>449</v>
      </c>
      <c r="X348" s="49" t="str">
        <f t="shared" si="22"/>
        <v>'COMMON'</v>
      </c>
      <c r="Y348" s="49" t="str">
        <f t="shared" si="22"/>
        <v>'COMMON'</v>
      </c>
      <c r="Z348" s="69" t="s">
        <v>449</v>
      </c>
      <c r="AA348" s="49" t="str">
        <f t="shared" si="23"/>
        <v>'COMMON'</v>
      </c>
      <c r="AB348" s="67"/>
      <c r="AD348" s="70" t="str">
        <f t="shared" si="24"/>
        <v/>
      </c>
      <c r="AE348" s="67"/>
      <c r="AF348" s="67"/>
      <c r="AG348" s="67"/>
    </row>
    <row r="349" spans="1:33" ht="18" customHeight="1">
      <c r="A349" s="67"/>
      <c r="B349" s="69" t="s">
        <v>873</v>
      </c>
      <c r="C349" s="73" t="str">
        <f>"'"&amp;プロジェクトデータ!$C$4&amp;"'"</f>
        <v>'80001'</v>
      </c>
      <c r="D349" s="80" t="s">
        <v>499</v>
      </c>
      <c r="E349" s="42" t="str">
        <f>"'"&amp;No.5＿契約者【データ】!E345&amp;"'"</f>
        <v>''</v>
      </c>
      <c r="F349" s="81" t="str">
        <f>"'"&amp;IF(No.5＿契約者【データ】!X345="","","出席")&amp;"'"</f>
        <v>''</v>
      </c>
      <c r="G349" s="75" t="str">
        <f>"'"&amp;IF(No.5＿契約者【データ】!X345="","",TEXT(No.5＿契約者【データ】!X345,"yyyy/mm/dd"))&amp;"'"</f>
        <v>''</v>
      </c>
      <c r="H349" s="75" t="str">
        <f>"'"&amp;IF(No.5＿契約者【データ】!Y345="","",TEXT(No.5＿契約者【データ】!Y345,"hh:mm"))&amp;"'"</f>
        <v>''</v>
      </c>
      <c r="I349" s="82" t="s">
        <v>494</v>
      </c>
      <c r="J349" s="82" t="s">
        <v>494</v>
      </c>
      <c r="K349" s="82" t="s">
        <v>494</v>
      </c>
      <c r="L349" s="82" t="s">
        <v>494</v>
      </c>
      <c r="M349" s="82" t="s">
        <v>494</v>
      </c>
      <c r="N349" s="82" t="s">
        <v>494</v>
      </c>
      <c r="O349" s="82" t="s">
        <v>494</v>
      </c>
      <c r="P349" s="82" t="s">
        <v>494</v>
      </c>
      <c r="Q349" s="75" t="s">
        <v>497</v>
      </c>
      <c r="R349" s="75" t="s">
        <v>497</v>
      </c>
      <c r="S349" s="42" t="s">
        <v>448</v>
      </c>
      <c r="T349" s="75" t="s">
        <v>497</v>
      </c>
      <c r="U349" s="74" t="s">
        <v>497</v>
      </c>
      <c r="V349" s="49" t="str">
        <f t="shared" si="21"/>
        <v>'COMMON'</v>
      </c>
      <c r="W349" s="69" t="s">
        <v>449</v>
      </c>
      <c r="X349" s="49" t="str">
        <f t="shared" si="22"/>
        <v>'COMMON'</v>
      </c>
      <c r="Y349" s="49" t="str">
        <f t="shared" si="22"/>
        <v>'COMMON'</v>
      </c>
      <c r="Z349" s="69" t="s">
        <v>449</v>
      </c>
      <c r="AA349" s="49" t="str">
        <f t="shared" si="23"/>
        <v>'COMMON'</v>
      </c>
      <c r="AB349" s="67"/>
      <c r="AD349" s="70" t="str">
        <f t="shared" si="24"/>
        <v/>
      </c>
      <c r="AE349" s="67"/>
      <c r="AF349" s="67"/>
      <c r="AG349" s="67"/>
    </row>
    <row r="350" spans="1:33" ht="18" customHeight="1">
      <c r="A350" s="67"/>
      <c r="B350" s="69" t="s">
        <v>874</v>
      </c>
      <c r="C350" s="73" t="str">
        <f>"'"&amp;プロジェクトデータ!$C$4&amp;"'"</f>
        <v>'80001'</v>
      </c>
      <c r="D350" s="80" t="s">
        <v>499</v>
      </c>
      <c r="E350" s="42" t="str">
        <f>"'"&amp;No.5＿契約者【データ】!E346&amp;"'"</f>
        <v>''</v>
      </c>
      <c r="F350" s="81" t="str">
        <f>"'"&amp;IF(No.5＿契約者【データ】!X346="","","出席")&amp;"'"</f>
        <v>''</v>
      </c>
      <c r="G350" s="75" t="str">
        <f>"'"&amp;IF(No.5＿契約者【データ】!X346="","",TEXT(No.5＿契約者【データ】!X346,"yyyy/mm/dd"))&amp;"'"</f>
        <v>''</v>
      </c>
      <c r="H350" s="75" t="str">
        <f>"'"&amp;IF(No.5＿契約者【データ】!Y346="","",TEXT(No.5＿契約者【データ】!Y346,"hh:mm"))&amp;"'"</f>
        <v>''</v>
      </c>
      <c r="I350" s="82" t="s">
        <v>494</v>
      </c>
      <c r="J350" s="82" t="s">
        <v>494</v>
      </c>
      <c r="K350" s="82" t="s">
        <v>494</v>
      </c>
      <c r="L350" s="82" t="s">
        <v>494</v>
      </c>
      <c r="M350" s="82" t="s">
        <v>494</v>
      </c>
      <c r="N350" s="82" t="s">
        <v>494</v>
      </c>
      <c r="O350" s="82" t="s">
        <v>494</v>
      </c>
      <c r="P350" s="82" t="s">
        <v>494</v>
      </c>
      <c r="Q350" s="75" t="s">
        <v>497</v>
      </c>
      <c r="R350" s="75" t="s">
        <v>497</v>
      </c>
      <c r="S350" s="42" t="s">
        <v>448</v>
      </c>
      <c r="T350" s="75" t="s">
        <v>497</v>
      </c>
      <c r="U350" s="74" t="s">
        <v>497</v>
      </c>
      <c r="V350" s="49" t="str">
        <f t="shared" si="21"/>
        <v>'COMMON'</v>
      </c>
      <c r="W350" s="69" t="s">
        <v>449</v>
      </c>
      <c r="X350" s="49" t="str">
        <f t="shared" si="22"/>
        <v>'COMMON'</v>
      </c>
      <c r="Y350" s="49" t="str">
        <f t="shared" si="22"/>
        <v>'COMMON'</v>
      </c>
      <c r="Z350" s="69" t="s">
        <v>449</v>
      </c>
      <c r="AA350" s="49" t="str">
        <f t="shared" si="23"/>
        <v>'COMMON'</v>
      </c>
      <c r="AB350" s="67"/>
      <c r="AD350" s="70" t="str">
        <f t="shared" si="24"/>
        <v/>
      </c>
      <c r="AE350" s="67"/>
      <c r="AF350" s="67"/>
      <c r="AG350" s="67"/>
    </row>
    <row r="351" spans="1:33" ht="18" customHeight="1">
      <c r="A351" s="67"/>
      <c r="B351" s="69" t="s">
        <v>875</v>
      </c>
      <c r="C351" s="73" t="str">
        <f>"'"&amp;プロジェクトデータ!$C$4&amp;"'"</f>
        <v>'80001'</v>
      </c>
      <c r="D351" s="80" t="s">
        <v>499</v>
      </c>
      <c r="E351" s="42" t="str">
        <f>"'"&amp;No.5＿契約者【データ】!E347&amp;"'"</f>
        <v>''</v>
      </c>
      <c r="F351" s="81" t="str">
        <f>"'"&amp;IF(No.5＿契約者【データ】!X347="","","出席")&amp;"'"</f>
        <v>''</v>
      </c>
      <c r="G351" s="75" t="str">
        <f>"'"&amp;IF(No.5＿契約者【データ】!X347="","",TEXT(No.5＿契約者【データ】!X347,"yyyy/mm/dd"))&amp;"'"</f>
        <v>''</v>
      </c>
      <c r="H351" s="75" t="str">
        <f>"'"&amp;IF(No.5＿契約者【データ】!Y347="","",TEXT(No.5＿契約者【データ】!Y347,"hh:mm"))&amp;"'"</f>
        <v>''</v>
      </c>
      <c r="I351" s="82" t="s">
        <v>494</v>
      </c>
      <c r="J351" s="82" t="s">
        <v>494</v>
      </c>
      <c r="K351" s="82" t="s">
        <v>494</v>
      </c>
      <c r="L351" s="82" t="s">
        <v>494</v>
      </c>
      <c r="M351" s="82" t="s">
        <v>494</v>
      </c>
      <c r="N351" s="82" t="s">
        <v>494</v>
      </c>
      <c r="O351" s="82" t="s">
        <v>494</v>
      </c>
      <c r="P351" s="82" t="s">
        <v>494</v>
      </c>
      <c r="Q351" s="75" t="s">
        <v>497</v>
      </c>
      <c r="R351" s="75" t="s">
        <v>497</v>
      </c>
      <c r="S351" s="42" t="s">
        <v>448</v>
      </c>
      <c r="T351" s="75" t="s">
        <v>497</v>
      </c>
      <c r="U351" s="74" t="s">
        <v>497</v>
      </c>
      <c r="V351" s="49" t="str">
        <f t="shared" si="21"/>
        <v>'COMMON'</v>
      </c>
      <c r="W351" s="69" t="s">
        <v>449</v>
      </c>
      <c r="X351" s="49" t="str">
        <f t="shared" si="22"/>
        <v>'COMMON'</v>
      </c>
      <c r="Y351" s="49" t="str">
        <f t="shared" si="22"/>
        <v>'COMMON'</v>
      </c>
      <c r="Z351" s="69" t="s">
        <v>449</v>
      </c>
      <c r="AA351" s="49" t="str">
        <f t="shared" si="23"/>
        <v>'COMMON'</v>
      </c>
      <c r="AB351" s="67"/>
      <c r="AD351" s="70" t="str">
        <f t="shared" si="24"/>
        <v/>
      </c>
      <c r="AE351" s="67"/>
      <c r="AF351" s="67"/>
      <c r="AG351" s="67"/>
    </row>
    <row r="352" spans="1:33" ht="18" customHeight="1">
      <c r="A352" s="67"/>
      <c r="B352" s="69" t="s">
        <v>876</v>
      </c>
      <c r="C352" s="73" t="str">
        <f>"'"&amp;プロジェクトデータ!$C$4&amp;"'"</f>
        <v>'80001'</v>
      </c>
      <c r="D352" s="80" t="s">
        <v>499</v>
      </c>
      <c r="E352" s="42" t="str">
        <f>"'"&amp;No.5＿契約者【データ】!E348&amp;"'"</f>
        <v>''</v>
      </c>
      <c r="F352" s="81" t="str">
        <f>"'"&amp;IF(No.5＿契約者【データ】!X348="","","出席")&amp;"'"</f>
        <v>''</v>
      </c>
      <c r="G352" s="75" t="str">
        <f>"'"&amp;IF(No.5＿契約者【データ】!X348="","",TEXT(No.5＿契約者【データ】!X348,"yyyy/mm/dd"))&amp;"'"</f>
        <v>''</v>
      </c>
      <c r="H352" s="75" t="str">
        <f>"'"&amp;IF(No.5＿契約者【データ】!Y348="","",TEXT(No.5＿契約者【データ】!Y348,"hh:mm"))&amp;"'"</f>
        <v>''</v>
      </c>
      <c r="I352" s="82" t="s">
        <v>494</v>
      </c>
      <c r="J352" s="82" t="s">
        <v>494</v>
      </c>
      <c r="K352" s="82" t="s">
        <v>494</v>
      </c>
      <c r="L352" s="82" t="s">
        <v>494</v>
      </c>
      <c r="M352" s="82" t="s">
        <v>494</v>
      </c>
      <c r="N352" s="82" t="s">
        <v>494</v>
      </c>
      <c r="O352" s="82" t="s">
        <v>494</v>
      </c>
      <c r="P352" s="82" t="s">
        <v>494</v>
      </c>
      <c r="Q352" s="75" t="s">
        <v>497</v>
      </c>
      <c r="R352" s="75" t="s">
        <v>497</v>
      </c>
      <c r="S352" s="42" t="s">
        <v>448</v>
      </c>
      <c r="T352" s="75" t="s">
        <v>497</v>
      </c>
      <c r="U352" s="74" t="s">
        <v>497</v>
      </c>
      <c r="V352" s="49" t="str">
        <f t="shared" si="21"/>
        <v>'COMMON'</v>
      </c>
      <c r="W352" s="69" t="s">
        <v>449</v>
      </c>
      <c r="X352" s="49" t="str">
        <f t="shared" si="22"/>
        <v>'COMMON'</v>
      </c>
      <c r="Y352" s="49" t="str">
        <f t="shared" si="22"/>
        <v>'COMMON'</v>
      </c>
      <c r="Z352" s="69" t="s">
        <v>449</v>
      </c>
      <c r="AA352" s="49" t="str">
        <f t="shared" si="23"/>
        <v>'COMMON'</v>
      </c>
      <c r="AB352" s="67"/>
      <c r="AD352" s="70" t="str">
        <f t="shared" si="24"/>
        <v/>
      </c>
      <c r="AE352" s="67"/>
      <c r="AF352" s="67"/>
      <c r="AG352" s="67"/>
    </row>
    <row r="353" spans="1:33" ht="18" customHeight="1">
      <c r="A353" s="67"/>
      <c r="B353" s="69" t="s">
        <v>877</v>
      </c>
      <c r="C353" s="73" t="str">
        <f>"'"&amp;プロジェクトデータ!$C$4&amp;"'"</f>
        <v>'80001'</v>
      </c>
      <c r="D353" s="80" t="s">
        <v>499</v>
      </c>
      <c r="E353" s="42" t="str">
        <f>"'"&amp;No.5＿契約者【データ】!E349&amp;"'"</f>
        <v>''</v>
      </c>
      <c r="F353" s="81" t="str">
        <f>"'"&amp;IF(No.5＿契約者【データ】!X349="","","出席")&amp;"'"</f>
        <v>''</v>
      </c>
      <c r="G353" s="75" t="str">
        <f>"'"&amp;IF(No.5＿契約者【データ】!X349="","",TEXT(No.5＿契約者【データ】!X349,"yyyy/mm/dd"))&amp;"'"</f>
        <v>''</v>
      </c>
      <c r="H353" s="75" t="str">
        <f>"'"&amp;IF(No.5＿契約者【データ】!Y349="","",TEXT(No.5＿契約者【データ】!Y349,"hh:mm"))&amp;"'"</f>
        <v>''</v>
      </c>
      <c r="I353" s="82" t="s">
        <v>494</v>
      </c>
      <c r="J353" s="82" t="s">
        <v>494</v>
      </c>
      <c r="K353" s="82" t="s">
        <v>494</v>
      </c>
      <c r="L353" s="82" t="s">
        <v>494</v>
      </c>
      <c r="M353" s="82" t="s">
        <v>494</v>
      </c>
      <c r="N353" s="82" t="s">
        <v>494</v>
      </c>
      <c r="O353" s="82" t="s">
        <v>494</v>
      </c>
      <c r="P353" s="82" t="s">
        <v>494</v>
      </c>
      <c r="Q353" s="75" t="s">
        <v>497</v>
      </c>
      <c r="R353" s="75" t="s">
        <v>497</v>
      </c>
      <c r="S353" s="42" t="s">
        <v>448</v>
      </c>
      <c r="T353" s="75" t="s">
        <v>497</v>
      </c>
      <c r="U353" s="74" t="s">
        <v>497</v>
      </c>
      <c r="V353" s="49" t="str">
        <f t="shared" si="21"/>
        <v>'COMMON'</v>
      </c>
      <c r="W353" s="69" t="s">
        <v>449</v>
      </c>
      <c r="X353" s="49" t="str">
        <f t="shared" si="22"/>
        <v>'COMMON'</v>
      </c>
      <c r="Y353" s="49" t="str">
        <f t="shared" si="22"/>
        <v>'COMMON'</v>
      </c>
      <c r="Z353" s="69" t="s">
        <v>449</v>
      </c>
      <c r="AA353" s="49" t="str">
        <f t="shared" si="23"/>
        <v>'COMMON'</v>
      </c>
      <c r="AB353" s="67"/>
      <c r="AD353" s="70" t="str">
        <f t="shared" si="24"/>
        <v/>
      </c>
      <c r="AE353" s="67"/>
      <c r="AF353" s="67"/>
      <c r="AG353" s="67"/>
    </row>
    <row r="354" spans="1:33" ht="18" customHeight="1">
      <c r="A354" s="67"/>
      <c r="B354" s="69" t="s">
        <v>878</v>
      </c>
      <c r="C354" s="73" t="str">
        <f>"'"&amp;プロジェクトデータ!$C$4&amp;"'"</f>
        <v>'80001'</v>
      </c>
      <c r="D354" s="80" t="s">
        <v>499</v>
      </c>
      <c r="E354" s="42" t="str">
        <f>"'"&amp;No.5＿契約者【データ】!E350&amp;"'"</f>
        <v>''</v>
      </c>
      <c r="F354" s="81" t="str">
        <f>"'"&amp;IF(No.5＿契約者【データ】!X350="","","出席")&amp;"'"</f>
        <v>''</v>
      </c>
      <c r="G354" s="75" t="str">
        <f>"'"&amp;IF(No.5＿契約者【データ】!X350="","",TEXT(No.5＿契約者【データ】!X350,"yyyy/mm/dd"))&amp;"'"</f>
        <v>''</v>
      </c>
      <c r="H354" s="75" t="str">
        <f>"'"&amp;IF(No.5＿契約者【データ】!Y350="","",TEXT(No.5＿契約者【データ】!Y350,"hh:mm"))&amp;"'"</f>
        <v>''</v>
      </c>
      <c r="I354" s="82" t="s">
        <v>494</v>
      </c>
      <c r="J354" s="82" t="s">
        <v>494</v>
      </c>
      <c r="K354" s="82" t="s">
        <v>494</v>
      </c>
      <c r="L354" s="82" t="s">
        <v>494</v>
      </c>
      <c r="M354" s="82" t="s">
        <v>494</v>
      </c>
      <c r="N354" s="82" t="s">
        <v>494</v>
      </c>
      <c r="O354" s="82" t="s">
        <v>494</v>
      </c>
      <c r="P354" s="82" t="s">
        <v>494</v>
      </c>
      <c r="Q354" s="75" t="s">
        <v>497</v>
      </c>
      <c r="R354" s="75" t="s">
        <v>497</v>
      </c>
      <c r="S354" s="42" t="s">
        <v>448</v>
      </c>
      <c r="T354" s="75" t="s">
        <v>497</v>
      </c>
      <c r="U354" s="74" t="s">
        <v>497</v>
      </c>
      <c r="V354" s="49" t="str">
        <f t="shared" si="21"/>
        <v>'COMMON'</v>
      </c>
      <c r="W354" s="69" t="s">
        <v>449</v>
      </c>
      <c r="X354" s="49" t="str">
        <f t="shared" si="22"/>
        <v>'COMMON'</v>
      </c>
      <c r="Y354" s="49" t="str">
        <f t="shared" si="22"/>
        <v>'COMMON'</v>
      </c>
      <c r="Z354" s="69" t="s">
        <v>449</v>
      </c>
      <c r="AA354" s="49" t="str">
        <f t="shared" si="23"/>
        <v>'COMMON'</v>
      </c>
      <c r="AB354" s="67"/>
      <c r="AD354" s="70" t="str">
        <f t="shared" si="24"/>
        <v/>
      </c>
      <c r="AE354" s="67"/>
      <c r="AF354" s="67"/>
      <c r="AG354" s="67"/>
    </row>
    <row r="355" spans="1:33" ht="18" customHeight="1">
      <c r="A355" s="67"/>
      <c r="B355" s="69" t="s">
        <v>879</v>
      </c>
      <c r="C355" s="73" t="str">
        <f>"'"&amp;プロジェクトデータ!$C$4&amp;"'"</f>
        <v>'80001'</v>
      </c>
      <c r="D355" s="80" t="s">
        <v>499</v>
      </c>
      <c r="E355" s="42" t="str">
        <f>"'"&amp;No.5＿契約者【データ】!E351&amp;"'"</f>
        <v>''</v>
      </c>
      <c r="F355" s="81" t="str">
        <f>"'"&amp;IF(No.5＿契約者【データ】!X351="","","出席")&amp;"'"</f>
        <v>''</v>
      </c>
      <c r="G355" s="75" t="str">
        <f>"'"&amp;IF(No.5＿契約者【データ】!X351="","",TEXT(No.5＿契約者【データ】!X351,"yyyy/mm/dd"))&amp;"'"</f>
        <v>''</v>
      </c>
      <c r="H355" s="75" t="str">
        <f>"'"&amp;IF(No.5＿契約者【データ】!Y351="","",TEXT(No.5＿契約者【データ】!Y351,"hh:mm"))&amp;"'"</f>
        <v>''</v>
      </c>
      <c r="I355" s="82" t="s">
        <v>494</v>
      </c>
      <c r="J355" s="82" t="s">
        <v>494</v>
      </c>
      <c r="K355" s="82" t="s">
        <v>494</v>
      </c>
      <c r="L355" s="82" t="s">
        <v>494</v>
      </c>
      <c r="M355" s="82" t="s">
        <v>494</v>
      </c>
      <c r="N355" s="82" t="s">
        <v>494</v>
      </c>
      <c r="O355" s="82" t="s">
        <v>494</v>
      </c>
      <c r="P355" s="82" t="s">
        <v>494</v>
      </c>
      <c r="Q355" s="75" t="s">
        <v>497</v>
      </c>
      <c r="R355" s="75" t="s">
        <v>497</v>
      </c>
      <c r="S355" s="42" t="s">
        <v>448</v>
      </c>
      <c r="T355" s="75" t="s">
        <v>497</v>
      </c>
      <c r="U355" s="74" t="s">
        <v>497</v>
      </c>
      <c r="V355" s="49" t="str">
        <f t="shared" si="21"/>
        <v>'COMMON'</v>
      </c>
      <c r="W355" s="69" t="s">
        <v>449</v>
      </c>
      <c r="X355" s="49" t="str">
        <f t="shared" si="22"/>
        <v>'COMMON'</v>
      </c>
      <c r="Y355" s="49" t="str">
        <f t="shared" si="22"/>
        <v>'COMMON'</v>
      </c>
      <c r="Z355" s="69" t="s">
        <v>449</v>
      </c>
      <c r="AA355" s="49" t="str">
        <f t="shared" si="23"/>
        <v>'COMMON'</v>
      </c>
      <c r="AB355" s="67"/>
      <c r="AD355" s="70" t="str">
        <f t="shared" si="24"/>
        <v/>
      </c>
      <c r="AE355" s="67"/>
      <c r="AF355" s="67"/>
      <c r="AG355" s="67"/>
    </row>
    <row r="356" spans="1:33" ht="18" customHeight="1">
      <c r="A356" s="67"/>
      <c r="B356" s="69" t="s">
        <v>880</v>
      </c>
      <c r="C356" s="73" t="str">
        <f>"'"&amp;プロジェクトデータ!$C$4&amp;"'"</f>
        <v>'80001'</v>
      </c>
      <c r="D356" s="80" t="s">
        <v>499</v>
      </c>
      <c r="E356" s="42" t="str">
        <f>"'"&amp;No.5＿契約者【データ】!E352&amp;"'"</f>
        <v>''</v>
      </c>
      <c r="F356" s="81" t="str">
        <f>"'"&amp;IF(No.5＿契約者【データ】!X352="","","出席")&amp;"'"</f>
        <v>''</v>
      </c>
      <c r="G356" s="75" t="str">
        <f>"'"&amp;IF(No.5＿契約者【データ】!X352="","",TEXT(No.5＿契約者【データ】!X352,"yyyy/mm/dd"))&amp;"'"</f>
        <v>''</v>
      </c>
      <c r="H356" s="75" t="str">
        <f>"'"&amp;IF(No.5＿契約者【データ】!Y352="","",TEXT(No.5＿契約者【データ】!Y352,"hh:mm"))&amp;"'"</f>
        <v>''</v>
      </c>
      <c r="I356" s="82" t="s">
        <v>494</v>
      </c>
      <c r="J356" s="82" t="s">
        <v>494</v>
      </c>
      <c r="K356" s="82" t="s">
        <v>494</v>
      </c>
      <c r="L356" s="82" t="s">
        <v>494</v>
      </c>
      <c r="M356" s="82" t="s">
        <v>494</v>
      </c>
      <c r="N356" s="82" t="s">
        <v>494</v>
      </c>
      <c r="O356" s="82" t="s">
        <v>494</v>
      </c>
      <c r="P356" s="82" t="s">
        <v>494</v>
      </c>
      <c r="Q356" s="75" t="s">
        <v>497</v>
      </c>
      <c r="R356" s="75" t="s">
        <v>497</v>
      </c>
      <c r="S356" s="42" t="s">
        <v>448</v>
      </c>
      <c r="T356" s="75" t="s">
        <v>497</v>
      </c>
      <c r="U356" s="74" t="s">
        <v>497</v>
      </c>
      <c r="V356" s="49" t="str">
        <f t="shared" si="21"/>
        <v>'COMMON'</v>
      </c>
      <c r="W356" s="69" t="s">
        <v>449</v>
      </c>
      <c r="X356" s="49" t="str">
        <f t="shared" si="22"/>
        <v>'COMMON'</v>
      </c>
      <c r="Y356" s="49" t="str">
        <f t="shared" si="22"/>
        <v>'COMMON'</v>
      </c>
      <c r="Z356" s="69" t="s">
        <v>449</v>
      </c>
      <c r="AA356" s="49" t="str">
        <f t="shared" si="23"/>
        <v>'COMMON'</v>
      </c>
      <c r="AB356" s="67"/>
      <c r="AD356" s="70" t="str">
        <f t="shared" si="24"/>
        <v/>
      </c>
      <c r="AE356" s="67"/>
      <c r="AF356" s="67"/>
      <c r="AG356" s="67"/>
    </row>
    <row r="357" spans="1:33" ht="18" customHeight="1">
      <c r="A357" s="67"/>
      <c r="B357" s="69" t="s">
        <v>881</v>
      </c>
      <c r="C357" s="73" t="str">
        <f>"'"&amp;プロジェクトデータ!$C$4&amp;"'"</f>
        <v>'80001'</v>
      </c>
      <c r="D357" s="80" t="s">
        <v>499</v>
      </c>
      <c r="E357" s="42" t="str">
        <f>"'"&amp;No.5＿契約者【データ】!E353&amp;"'"</f>
        <v>''</v>
      </c>
      <c r="F357" s="81" t="str">
        <f>"'"&amp;IF(No.5＿契約者【データ】!X353="","","出席")&amp;"'"</f>
        <v>''</v>
      </c>
      <c r="G357" s="75" t="str">
        <f>"'"&amp;IF(No.5＿契約者【データ】!X353="","",TEXT(No.5＿契約者【データ】!X353,"yyyy/mm/dd"))&amp;"'"</f>
        <v>''</v>
      </c>
      <c r="H357" s="75" t="str">
        <f>"'"&amp;IF(No.5＿契約者【データ】!Y353="","",TEXT(No.5＿契約者【データ】!Y353,"hh:mm"))&amp;"'"</f>
        <v>''</v>
      </c>
      <c r="I357" s="82" t="s">
        <v>494</v>
      </c>
      <c r="J357" s="82" t="s">
        <v>494</v>
      </c>
      <c r="K357" s="82" t="s">
        <v>494</v>
      </c>
      <c r="L357" s="82" t="s">
        <v>494</v>
      </c>
      <c r="M357" s="82" t="s">
        <v>494</v>
      </c>
      <c r="N357" s="82" t="s">
        <v>494</v>
      </c>
      <c r="O357" s="82" t="s">
        <v>494</v>
      </c>
      <c r="P357" s="82" t="s">
        <v>494</v>
      </c>
      <c r="Q357" s="75" t="s">
        <v>497</v>
      </c>
      <c r="R357" s="75" t="s">
        <v>497</v>
      </c>
      <c r="S357" s="42" t="s">
        <v>448</v>
      </c>
      <c r="T357" s="75" t="s">
        <v>497</v>
      </c>
      <c r="U357" s="74" t="s">
        <v>497</v>
      </c>
      <c r="V357" s="49" t="str">
        <f t="shared" si="21"/>
        <v>'COMMON'</v>
      </c>
      <c r="W357" s="69" t="s">
        <v>449</v>
      </c>
      <c r="X357" s="49" t="str">
        <f t="shared" si="22"/>
        <v>'COMMON'</v>
      </c>
      <c r="Y357" s="49" t="str">
        <f t="shared" si="22"/>
        <v>'COMMON'</v>
      </c>
      <c r="Z357" s="69" t="s">
        <v>449</v>
      </c>
      <c r="AA357" s="49" t="str">
        <f t="shared" si="23"/>
        <v>'COMMON'</v>
      </c>
      <c r="AB357" s="67"/>
      <c r="AD357" s="70" t="str">
        <f t="shared" si="24"/>
        <v/>
      </c>
      <c r="AE357" s="67"/>
      <c r="AF357" s="67"/>
      <c r="AG357" s="67"/>
    </row>
    <row r="358" spans="1:33" ht="18" customHeight="1">
      <c r="A358" s="67"/>
      <c r="B358" s="69" t="s">
        <v>882</v>
      </c>
      <c r="C358" s="73" t="str">
        <f>"'"&amp;プロジェクトデータ!$C$4&amp;"'"</f>
        <v>'80001'</v>
      </c>
      <c r="D358" s="80" t="s">
        <v>499</v>
      </c>
      <c r="E358" s="42" t="str">
        <f>"'"&amp;No.5＿契約者【データ】!E354&amp;"'"</f>
        <v>''</v>
      </c>
      <c r="F358" s="81" t="str">
        <f>"'"&amp;IF(No.5＿契約者【データ】!X354="","","出席")&amp;"'"</f>
        <v>''</v>
      </c>
      <c r="G358" s="75" t="str">
        <f>"'"&amp;IF(No.5＿契約者【データ】!X354="","",TEXT(No.5＿契約者【データ】!X354,"yyyy/mm/dd"))&amp;"'"</f>
        <v>''</v>
      </c>
      <c r="H358" s="75" t="str">
        <f>"'"&amp;IF(No.5＿契約者【データ】!Y354="","",TEXT(No.5＿契約者【データ】!Y354,"hh:mm"))&amp;"'"</f>
        <v>''</v>
      </c>
      <c r="I358" s="82" t="s">
        <v>494</v>
      </c>
      <c r="J358" s="82" t="s">
        <v>494</v>
      </c>
      <c r="K358" s="82" t="s">
        <v>494</v>
      </c>
      <c r="L358" s="82" t="s">
        <v>494</v>
      </c>
      <c r="M358" s="82" t="s">
        <v>494</v>
      </c>
      <c r="N358" s="82" t="s">
        <v>494</v>
      </c>
      <c r="O358" s="82" t="s">
        <v>494</v>
      </c>
      <c r="P358" s="82" t="s">
        <v>494</v>
      </c>
      <c r="Q358" s="75" t="s">
        <v>497</v>
      </c>
      <c r="R358" s="75" t="s">
        <v>497</v>
      </c>
      <c r="S358" s="42" t="s">
        <v>448</v>
      </c>
      <c r="T358" s="75" t="s">
        <v>497</v>
      </c>
      <c r="U358" s="74" t="s">
        <v>497</v>
      </c>
      <c r="V358" s="49" t="str">
        <f t="shared" si="21"/>
        <v>'COMMON'</v>
      </c>
      <c r="W358" s="69" t="s">
        <v>449</v>
      </c>
      <c r="X358" s="49" t="str">
        <f t="shared" si="22"/>
        <v>'COMMON'</v>
      </c>
      <c r="Y358" s="49" t="str">
        <f t="shared" si="22"/>
        <v>'COMMON'</v>
      </c>
      <c r="Z358" s="69" t="s">
        <v>449</v>
      </c>
      <c r="AA358" s="49" t="str">
        <f t="shared" si="23"/>
        <v>'COMMON'</v>
      </c>
      <c r="AB358" s="67"/>
      <c r="AD358" s="70" t="str">
        <f t="shared" si="24"/>
        <v/>
      </c>
      <c r="AE358" s="67"/>
      <c r="AF358" s="67"/>
      <c r="AG358" s="67"/>
    </row>
    <row r="359" spans="1:33" ht="18" customHeight="1">
      <c r="A359" s="67"/>
      <c r="B359" s="69" t="s">
        <v>883</v>
      </c>
      <c r="C359" s="73" t="str">
        <f>"'"&amp;プロジェクトデータ!$C$4&amp;"'"</f>
        <v>'80001'</v>
      </c>
      <c r="D359" s="80" t="s">
        <v>499</v>
      </c>
      <c r="E359" s="42" t="str">
        <f>"'"&amp;No.5＿契約者【データ】!E355&amp;"'"</f>
        <v>''</v>
      </c>
      <c r="F359" s="81" t="str">
        <f>"'"&amp;IF(No.5＿契約者【データ】!X355="","","出席")&amp;"'"</f>
        <v>''</v>
      </c>
      <c r="G359" s="75" t="str">
        <f>"'"&amp;IF(No.5＿契約者【データ】!X355="","",TEXT(No.5＿契約者【データ】!X355,"yyyy/mm/dd"))&amp;"'"</f>
        <v>''</v>
      </c>
      <c r="H359" s="75" t="str">
        <f>"'"&amp;IF(No.5＿契約者【データ】!Y355="","",TEXT(No.5＿契約者【データ】!Y355,"hh:mm"))&amp;"'"</f>
        <v>''</v>
      </c>
      <c r="I359" s="82" t="s">
        <v>494</v>
      </c>
      <c r="J359" s="82" t="s">
        <v>494</v>
      </c>
      <c r="K359" s="82" t="s">
        <v>494</v>
      </c>
      <c r="L359" s="82" t="s">
        <v>494</v>
      </c>
      <c r="M359" s="82" t="s">
        <v>494</v>
      </c>
      <c r="N359" s="82" t="s">
        <v>494</v>
      </c>
      <c r="O359" s="82" t="s">
        <v>494</v>
      </c>
      <c r="P359" s="82" t="s">
        <v>494</v>
      </c>
      <c r="Q359" s="75" t="s">
        <v>497</v>
      </c>
      <c r="R359" s="75" t="s">
        <v>497</v>
      </c>
      <c r="S359" s="42" t="s">
        <v>448</v>
      </c>
      <c r="T359" s="75" t="s">
        <v>497</v>
      </c>
      <c r="U359" s="74" t="s">
        <v>497</v>
      </c>
      <c r="V359" s="49" t="str">
        <f t="shared" si="21"/>
        <v>'COMMON'</v>
      </c>
      <c r="W359" s="69" t="s">
        <v>449</v>
      </c>
      <c r="X359" s="49" t="str">
        <f t="shared" si="22"/>
        <v>'COMMON'</v>
      </c>
      <c r="Y359" s="49" t="str">
        <f t="shared" si="22"/>
        <v>'COMMON'</v>
      </c>
      <c r="Z359" s="69" t="s">
        <v>449</v>
      </c>
      <c r="AA359" s="49" t="str">
        <f t="shared" si="23"/>
        <v>'COMMON'</v>
      </c>
      <c r="AB359" s="67"/>
      <c r="AD359" s="70" t="str">
        <f t="shared" si="24"/>
        <v/>
      </c>
      <c r="AE359" s="67"/>
      <c r="AF359" s="67"/>
      <c r="AG359" s="67"/>
    </row>
    <row r="360" spans="1:33" ht="18" customHeight="1">
      <c r="A360" s="67"/>
      <c r="B360" s="69" t="s">
        <v>884</v>
      </c>
      <c r="C360" s="73" t="str">
        <f>"'"&amp;プロジェクトデータ!$C$4&amp;"'"</f>
        <v>'80001'</v>
      </c>
      <c r="D360" s="80" t="s">
        <v>499</v>
      </c>
      <c r="E360" s="42" t="str">
        <f>"'"&amp;No.5＿契約者【データ】!E356&amp;"'"</f>
        <v>''</v>
      </c>
      <c r="F360" s="81" t="str">
        <f>"'"&amp;IF(No.5＿契約者【データ】!X356="","","出席")&amp;"'"</f>
        <v>''</v>
      </c>
      <c r="G360" s="75" t="str">
        <f>"'"&amp;IF(No.5＿契約者【データ】!X356="","",TEXT(No.5＿契約者【データ】!X356,"yyyy/mm/dd"))&amp;"'"</f>
        <v>''</v>
      </c>
      <c r="H360" s="75" t="str">
        <f>"'"&amp;IF(No.5＿契約者【データ】!Y356="","",TEXT(No.5＿契約者【データ】!Y356,"hh:mm"))&amp;"'"</f>
        <v>''</v>
      </c>
      <c r="I360" s="82" t="s">
        <v>494</v>
      </c>
      <c r="J360" s="82" t="s">
        <v>494</v>
      </c>
      <c r="K360" s="82" t="s">
        <v>494</v>
      </c>
      <c r="L360" s="82" t="s">
        <v>494</v>
      </c>
      <c r="M360" s="82" t="s">
        <v>494</v>
      </c>
      <c r="N360" s="82" t="s">
        <v>494</v>
      </c>
      <c r="O360" s="82" t="s">
        <v>494</v>
      </c>
      <c r="P360" s="82" t="s">
        <v>494</v>
      </c>
      <c r="Q360" s="75" t="s">
        <v>497</v>
      </c>
      <c r="R360" s="75" t="s">
        <v>497</v>
      </c>
      <c r="S360" s="42" t="s">
        <v>448</v>
      </c>
      <c r="T360" s="75" t="s">
        <v>497</v>
      </c>
      <c r="U360" s="74" t="s">
        <v>497</v>
      </c>
      <c r="V360" s="49" t="str">
        <f t="shared" si="21"/>
        <v>'COMMON'</v>
      </c>
      <c r="W360" s="69" t="s">
        <v>449</v>
      </c>
      <c r="X360" s="49" t="str">
        <f t="shared" si="22"/>
        <v>'COMMON'</v>
      </c>
      <c r="Y360" s="49" t="str">
        <f t="shared" si="22"/>
        <v>'COMMON'</v>
      </c>
      <c r="Z360" s="69" t="s">
        <v>449</v>
      </c>
      <c r="AA360" s="49" t="str">
        <f t="shared" si="23"/>
        <v>'COMMON'</v>
      </c>
      <c r="AB360" s="67"/>
      <c r="AD360" s="70" t="str">
        <f t="shared" si="24"/>
        <v/>
      </c>
      <c r="AE360" s="67"/>
      <c r="AF360" s="67"/>
      <c r="AG360" s="67"/>
    </row>
    <row r="361" spans="1:33" ht="18" customHeight="1">
      <c r="A361" s="67"/>
      <c r="B361" s="69" t="s">
        <v>885</v>
      </c>
      <c r="C361" s="73" t="str">
        <f>"'"&amp;プロジェクトデータ!$C$4&amp;"'"</f>
        <v>'80001'</v>
      </c>
      <c r="D361" s="80" t="s">
        <v>499</v>
      </c>
      <c r="E361" s="42" t="str">
        <f>"'"&amp;No.5＿契約者【データ】!E357&amp;"'"</f>
        <v>''</v>
      </c>
      <c r="F361" s="81" t="str">
        <f>"'"&amp;IF(No.5＿契約者【データ】!X357="","","出席")&amp;"'"</f>
        <v>''</v>
      </c>
      <c r="G361" s="75" t="str">
        <f>"'"&amp;IF(No.5＿契約者【データ】!X357="","",TEXT(No.5＿契約者【データ】!X357,"yyyy/mm/dd"))&amp;"'"</f>
        <v>''</v>
      </c>
      <c r="H361" s="75" t="str">
        <f>"'"&amp;IF(No.5＿契約者【データ】!Y357="","",TEXT(No.5＿契約者【データ】!Y357,"hh:mm"))&amp;"'"</f>
        <v>''</v>
      </c>
      <c r="I361" s="82" t="s">
        <v>494</v>
      </c>
      <c r="J361" s="82" t="s">
        <v>494</v>
      </c>
      <c r="K361" s="82" t="s">
        <v>494</v>
      </c>
      <c r="L361" s="82" t="s">
        <v>494</v>
      </c>
      <c r="M361" s="82" t="s">
        <v>494</v>
      </c>
      <c r="N361" s="82" t="s">
        <v>494</v>
      </c>
      <c r="O361" s="82" t="s">
        <v>494</v>
      </c>
      <c r="P361" s="82" t="s">
        <v>494</v>
      </c>
      <c r="Q361" s="75" t="s">
        <v>497</v>
      </c>
      <c r="R361" s="75" t="s">
        <v>497</v>
      </c>
      <c r="S361" s="42" t="s">
        <v>448</v>
      </c>
      <c r="T361" s="75" t="s">
        <v>497</v>
      </c>
      <c r="U361" s="74" t="s">
        <v>497</v>
      </c>
      <c r="V361" s="49" t="str">
        <f t="shared" si="21"/>
        <v>'COMMON'</v>
      </c>
      <c r="W361" s="69" t="s">
        <v>449</v>
      </c>
      <c r="X361" s="49" t="str">
        <f t="shared" si="22"/>
        <v>'COMMON'</v>
      </c>
      <c r="Y361" s="49" t="str">
        <f t="shared" si="22"/>
        <v>'COMMON'</v>
      </c>
      <c r="Z361" s="69" t="s">
        <v>449</v>
      </c>
      <c r="AA361" s="49" t="str">
        <f t="shared" si="23"/>
        <v>'COMMON'</v>
      </c>
      <c r="AB361" s="67"/>
      <c r="AD361" s="70" t="str">
        <f t="shared" si="24"/>
        <v/>
      </c>
      <c r="AE361" s="67"/>
      <c r="AF361" s="67"/>
      <c r="AG361" s="67"/>
    </row>
    <row r="362" spans="1:33" ht="18" customHeight="1">
      <c r="A362" s="67"/>
      <c r="B362" s="69" t="s">
        <v>886</v>
      </c>
      <c r="C362" s="73" t="str">
        <f>"'"&amp;プロジェクトデータ!$C$4&amp;"'"</f>
        <v>'80001'</v>
      </c>
      <c r="D362" s="80" t="s">
        <v>499</v>
      </c>
      <c r="E362" s="42" t="str">
        <f>"'"&amp;No.5＿契約者【データ】!E358&amp;"'"</f>
        <v>''</v>
      </c>
      <c r="F362" s="81" t="str">
        <f>"'"&amp;IF(No.5＿契約者【データ】!X358="","","出席")&amp;"'"</f>
        <v>''</v>
      </c>
      <c r="G362" s="75" t="str">
        <f>"'"&amp;IF(No.5＿契約者【データ】!X358="","",TEXT(No.5＿契約者【データ】!X358,"yyyy/mm/dd"))&amp;"'"</f>
        <v>''</v>
      </c>
      <c r="H362" s="75" t="str">
        <f>"'"&amp;IF(No.5＿契約者【データ】!Y358="","",TEXT(No.5＿契約者【データ】!Y358,"hh:mm"))&amp;"'"</f>
        <v>''</v>
      </c>
      <c r="I362" s="82" t="s">
        <v>494</v>
      </c>
      <c r="J362" s="82" t="s">
        <v>494</v>
      </c>
      <c r="K362" s="82" t="s">
        <v>494</v>
      </c>
      <c r="L362" s="82" t="s">
        <v>494</v>
      </c>
      <c r="M362" s="82" t="s">
        <v>494</v>
      </c>
      <c r="N362" s="82" t="s">
        <v>494</v>
      </c>
      <c r="O362" s="82" t="s">
        <v>494</v>
      </c>
      <c r="P362" s="82" t="s">
        <v>494</v>
      </c>
      <c r="Q362" s="75" t="s">
        <v>497</v>
      </c>
      <c r="R362" s="75" t="s">
        <v>497</v>
      </c>
      <c r="S362" s="42" t="s">
        <v>448</v>
      </c>
      <c r="T362" s="75" t="s">
        <v>497</v>
      </c>
      <c r="U362" s="74" t="s">
        <v>497</v>
      </c>
      <c r="V362" s="49" t="str">
        <f t="shared" si="21"/>
        <v>'COMMON'</v>
      </c>
      <c r="W362" s="69" t="s">
        <v>449</v>
      </c>
      <c r="X362" s="49" t="str">
        <f t="shared" si="22"/>
        <v>'COMMON'</v>
      </c>
      <c r="Y362" s="49" t="str">
        <f t="shared" si="22"/>
        <v>'COMMON'</v>
      </c>
      <c r="Z362" s="69" t="s">
        <v>449</v>
      </c>
      <c r="AA362" s="49" t="str">
        <f t="shared" si="23"/>
        <v>'COMMON'</v>
      </c>
      <c r="AB362" s="67"/>
      <c r="AD362" s="70" t="str">
        <f t="shared" si="24"/>
        <v/>
      </c>
      <c r="AE362" s="67"/>
      <c r="AF362" s="67"/>
      <c r="AG362" s="67"/>
    </row>
    <row r="363" spans="1:33" ht="18" customHeight="1">
      <c r="A363" s="67"/>
      <c r="B363" s="69" t="s">
        <v>887</v>
      </c>
      <c r="C363" s="73" t="str">
        <f>"'"&amp;プロジェクトデータ!$C$4&amp;"'"</f>
        <v>'80001'</v>
      </c>
      <c r="D363" s="80" t="s">
        <v>499</v>
      </c>
      <c r="E363" s="42" t="str">
        <f>"'"&amp;No.5＿契約者【データ】!E359&amp;"'"</f>
        <v>''</v>
      </c>
      <c r="F363" s="81" t="str">
        <f>"'"&amp;IF(No.5＿契約者【データ】!X359="","","出席")&amp;"'"</f>
        <v>''</v>
      </c>
      <c r="G363" s="75" t="str">
        <f>"'"&amp;IF(No.5＿契約者【データ】!X359="","",TEXT(No.5＿契約者【データ】!X359,"yyyy/mm/dd"))&amp;"'"</f>
        <v>''</v>
      </c>
      <c r="H363" s="75" t="str">
        <f>"'"&amp;IF(No.5＿契約者【データ】!Y359="","",TEXT(No.5＿契約者【データ】!Y359,"hh:mm"))&amp;"'"</f>
        <v>''</v>
      </c>
      <c r="I363" s="82" t="s">
        <v>494</v>
      </c>
      <c r="J363" s="82" t="s">
        <v>494</v>
      </c>
      <c r="K363" s="82" t="s">
        <v>494</v>
      </c>
      <c r="L363" s="82" t="s">
        <v>494</v>
      </c>
      <c r="M363" s="82" t="s">
        <v>494</v>
      </c>
      <c r="N363" s="82" t="s">
        <v>494</v>
      </c>
      <c r="O363" s="82" t="s">
        <v>494</v>
      </c>
      <c r="P363" s="82" t="s">
        <v>494</v>
      </c>
      <c r="Q363" s="75" t="s">
        <v>497</v>
      </c>
      <c r="R363" s="75" t="s">
        <v>497</v>
      </c>
      <c r="S363" s="42" t="s">
        <v>448</v>
      </c>
      <c r="T363" s="75" t="s">
        <v>497</v>
      </c>
      <c r="U363" s="74" t="s">
        <v>497</v>
      </c>
      <c r="V363" s="49" t="str">
        <f t="shared" si="21"/>
        <v>'COMMON'</v>
      </c>
      <c r="W363" s="69" t="s">
        <v>449</v>
      </c>
      <c r="X363" s="49" t="str">
        <f t="shared" si="22"/>
        <v>'COMMON'</v>
      </c>
      <c r="Y363" s="49" t="str">
        <f t="shared" si="22"/>
        <v>'COMMON'</v>
      </c>
      <c r="Z363" s="69" t="s">
        <v>449</v>
      </c>
      <c r="AA363" s="49" t="str">
        <f t="shared" si="23"/>
        <v>'COMMON'</v>
      </c>
      <c r="AB363" s="67"/>
      <c r="AD363" s="70" t="str">
        <f t="shared" si="24"/>
        <v/>
      </c>
      <c r="AE363" s="67"/>
      <c r="AF363" s="67"/>
      <c r="AG363" s="67"/>
    </row>
    <row r="364" spans="1:33" ht="18" customHeight="1">
      <c r="A364" s="67"/>
      <c r="B364" s="69" t="s">
        <v>888</v>
      </c>
      <c r="C364" s="73" t="str">
        <f>"'"&amp;プロジェクトデータ!$C$4&amp;"'"</f>
        <v>'80001'</v>
      </c>
      <c r="D364" s="80" t="s">
        <v>499</v>
      </c>
      <c r="E364" s="42" t="str">
        <f>"'"&amp;No.5＿契約者【データ】!E360&amp;"'"</f>
        <v>''</v>
      </c>
      <c r="F364" s="81" t="str">
        <f>"'"&amp;IF(No.5＿契約者【データ】!X360="","","出席")&amp;"'"</f>
        <v>''</v>
      </c>
      <c r="G364" s="75" t="str">
        <f>"'"&amp;IF(No.5＿契約者【データ】!X360="","",TEXT(No.5＿契約者【データ】!X360,"yyyy/mm/dd"))&amp;"'"</f>
        <v>''</v>
      </c>
      <c r="H364" s="75" t="str">
        <f>"'"&amp;IF(No.5＿契約者【データ】!Y360="","",TEXT(No.5＿契約者【データ】!Y360,"hh:mm"))&amp;"'"</f>
        <v>''</v>
      </c>
      <c r="I364" s="82" t="s">
        <v>494</v>
      </c>
      <c r="J364" s="82" t="s">
        <v>494</v>
      </c>
      <c r="K364" s="82" t="s">
        <v>494</v>
      </c>
      <c r="L364" s="82" t="s">
        <v>494</v>
      </c>
      <c r="M364" s="82" t="s">
        <v>494</v>
      </c>
      <c r="N364" s="82" t="s">
        <v>494</v>
      </c>
      <c r="O364" s="82" t="s">
        <v>494</v>
      </c>
      <c r="P364" s="82" t="s">
        <v>494</v>
      </c>
      <c r="Q364" s="75" t="s">
        <v>497</v>
      </c>
      <c r="R364" s="75" t="s">
        <v>497</v>
      </c>
      <c r="S364" s="42" t="s">
        <v>448</v>
      </c>
      <c r="T364" s="75" t="s">
        <v>497</v>
      </c>
      <c r="U364" s="74" t="s">
        <v>497</v>
      </c>
      <c r="V364" s="49" t="str">
        <f t="shared" si="21"/>
        <v>'COMMON'</v>
      </c>
      <c r="W364" s="69" t="s">
        <v>449</v>
      </c>
      <c r="X364" s="49" t="str">
        <f t="shared" si="22"/>
        <v>'COMMON'</v>
      </c>
      <c r="Y364" s="49" t="str">
        <f t="shared" si="22"/>
        <v>'COMMON'</v>
      </c>
      <c r="Z364" s="69" t="s">
        <v>449</v>
      </c>
      <c r="AA364" s="49" t="str">
        <f t="shared" si="23"/>
        <v>'COMMON'</v>
      </c>
      <c r="AB364" s="67"/>
      <c r="AD364" s="70" t="str">
        <f t="shared" si="24"/>
        <v/>
      </c>
      <c r="AE364" s="67"/>
      <c r="AF364" s="67"/>
      <c r="AG364" s="67"/>
    </row>
    <row r="365" spans="1:33" ht="18" customHeight="1">
      <c r="A365" s="67"/>
      <c r="B365" s="69" t="s">
        <v>889</v>
      </c>
      <c r="C365" s="73" t="str">
        <f>"'"&amp;プロジェクトデータ!$C$4&amp;"'"</f>
        <v>'80001'</v>
      </c>
      <c r="D365" s="80" t="s">
        <v>499</v>
      </c>
      <c r="E365" s="42" t="str">
        <f>"'"&amp;No.5＿契約者【データ】!E361&amp;"'"</f>
        <v>''</v>
      </c>
      <c r="F365" s="81" t="str">
        <f>"'"&amp;IF(No.5＿契約者【データ】!X361="","","出席")&amp;"'"</f>
        <v>''</v>
      </c>
      <c r="G365" s="75" t="str">
        <f>"'"&amp;IF(No.5＿契約者【データ】!X361="","",TEXT(No.5＿契約者【データ】!X361,"yyyy/mm/dd"))&amp;"'"</f>
        <v>''</v>
      </c>
      <c r="H365" s="75" t="str">
        <f>"'"&amp;IF(No.5＿契約者【データ】!Y361="","",TEXT(No.5＿契約者【データ】!Y361,"hh:mm"))&amp;"'"</f>
        <v>''</v>
      </c>
      <c r="I365" s="82" t="s">
        <v>494</v>
      </c>
      <c r="J365" s="82" t="s">
        <v>494</v>
      </c>
      <c r="K365" s="82" t="s">
        <v>494</v>
      </c>
      <c r="L365" s="82" t="s">
        <v>494</v>
      </c>
      <c r="M365" s="82" t="s">
        <v>494</v>
      </c>
      <c r="N365" s="82" t="s">
        <v>494</v>
      </c>
      <c r="O365" s="82" t="s">
        <v>494</v>
      </c>
      <c r="P365" s="82" t="s">
        <v>494</v>
      </c>
      <c r="Q365" s="75" t="s">
        <v>497</v>
      </c>
      <c r="R365" s="75" t="s">
        <v>497</v>
      </c>
      <c r="S365" s="42" t="s">
        <v>448</v>
      </c>
      <c r="T365" s="75" t="s">
        <v>497</v>
      </c>
      <c r="U365" s="74" t="s">
        <v>497</v>
      </c>
      <c r="V365" s="49" t="str">
        <f t="shared" si="21"/>
        <v>'COMMON'</v>
      </c>
      <c r="W365" s="69" t="s">
        <v>449</v>
      </c>
      <c r="X365" s="49" t="str">
        <f t="shared" si="22"/>
        <v>'COMMON'</v>
      </c>
      <c r="Y365" s="49" t="str">
        <f t="shared" si="22"/>
        <v>'COMMON'</v>
      </c>
      <c r="Z365" s="69" t="s">
        <v>449</v>
      </c>
      <c r="AA365" s="49" t="str">
        <f t="shared" si="23"/>
        <v>'COMMON'</v>
      </c>
      <c r="AB365" s="67"/>
      <c r="AD365" s="70" t="str">
        <f t="shared" si="24"/>
        <v/>
      </c>
      <c r="AE365" s="67"/>
      <c r="AF365" s="67"/>
      <c r="AG365" s="67"/>
    </row>
    <row r="366" spans="1:33" ht="18" customHeight="1">
      <c r="A366" s="67"/>
      <c r="B366" s="69" t="s">
        <v>890</v>
      </c>
      <c r="C366" s="73" t="str">
        <f>"'"&amp;プロジェクトデータ!$C$4&amp;"'"</f>
        <v>'80001'</v>
      </c>
      <c r="D366" s="80" t="s">
        <v>499</v>
      </c>
      <c r="E366" s="42" t="str">
        <f>"'"&amp;No.5＿契約者【データ】!E362&amp;"'"</f>
        <v>''</v>
      </c>
      <c r="F366" s="81" t="str">
        <f>"'"&amp;IF(No.5＿契約者【データ】!X362="","","出席")&amp;"'"</f>
        <v>''</v>
      </c>
      <c r="G366" s="75" t="str">
        <f>"'"&amp;IF(No.5＿契約者【データ】!X362="","",TEXT(No.5＿契約者【データ】!X362,"yyyy/mm/dd"))&amp;"'"</f>
        <v>''</v>
      </c>
      <c r="H366" s="75" t="str">
        <f>"'"&amp;IF(No.5＿契約者【データ】!Y362="","",TEXT(No.5＿契約者【データ】!Y362,"hh:mm"))&amp;"'"</f>
        <v>''</v>
      </c>
      <c r="I366" s="82" t="s">
        <v>494</v>
      </c>
      <c r="J366" s="82" t="s">
        <v>494</v>
      </c>
      <c r="K366" s="82" t="s">
        <v>494</v>
      </c>
      <c r="L366" s="82" t="s">
        <v>494</v>
      </c>
      <c r="M366" s="82" t="s">
        <v>494</v>
      </c>
      <c r="N366" s="82" t="s">
        <v>494</v>
      </c>
      <c r="O366" s="82" t="s">
        <v>494</v>
      </c>
      <c r="P366" s="82" t="s">
        <v>494</v>
      </c>
      <c r="Q366" s="75" t="s">
        <v>497</v>
      </c>
      <c r="R366" s="75" t="s">
        <v>497</v>
      </c>
      <c r="S366" s="42" t="s">
        <v>448</v>
      </c>
      <c r="T366" s="75" t="s">
        <v>497</v>
      </c>
      <c r="U366" s="74" t="s">
        <v>497</v>
      </c>
      <c r="V366" s="49" t="str">
        <f t="shared" si="21"/>
        <v>'COMMON'</v>
      </c>
      <c r="W366" s="69" t="s">
        <v>449</v>
      </c>
      <c r="X366" s="49" t="str">
        <f t="shared" si="22"/>
        <v>'COMMON'</v>
      </c>
      <c r="Y366" s="49" t="str">
        <f t="shared" si="22"/>
        <v>'COMMON'</v>
      </c>
      <c r="Z366" s="69" t="s">
        <v>449</v>
      </c>
      <c r="AA366" s="49" t="str">
        <f t="shared" si="23"/>
        <v>'COMMON'</v>
      </c>
      <c r="AB366" s="67"/>
      <c r="AD366" s="70" t="str">
        <f t="shared" si="24"/>
        <v/>
      </c>
      <c r="AE366" s="67"/>
      <c r="AF366" s="67"/>
      <c r="AG366" s="67"/>
    </row>
    <row r="367" spans="1:33" ht="18" customHeight="1">
      <c r="A367" s="67"/>
      <c r="B367" s="69" t="s">
        <v>891</v>
      </c>
      <c r="C367" s="73" t="str">
        <f>"'"&amp;プロジェクトデータ!$C$4&amp;"'"</f>
        <v>'80001'</v>
      </c>
      <c r="D367" s="80" t="s">
        <v>499</v>
      </c>
      <c r="E367" s="42" t="str">
        <f>"'"&amp;No.5＿契約者【データ】!E363&amp;"'"</f>
        <v>''</v>
      </c>
      <c r="F367" s="81" t="str">
        <f>"'"&amp;IF(No.5＿契約者【データ】!X363="","","出席")&amp;"'"</f>
        <v>''</v>
      </c>
      <c r="G367" s="75" t="str">
        <f>"'"&amp;IF(No.5＿契約者【データ】!X363="","",TEXT(No.5＿契約者【データ】!X363,"yyyy/mm/dd"))&amp;"'"</f>
        <v>''</v>
      </c>
      <c r="H367" s="75" t="str">
        <f>"'"&amp;IF(No.5＿契約者【データ】!Y363="","",TEXT(No.5＿契約者【データ】!Y363,"hh:mm"))&amp;"'"</f>
        <v>''</v>
      </c>
      <c r="I367" s="82" t="s">
        <v>494</v>
      </c>
      <c r="J367" s="82" t="s">
        <v>494</v>
      </c>
      <c r="K367" s="82" t="s">
        <v>494</v>
      </c>
      <c r="L367" s="82" t="s">
        <v>494</v>
      </c>
      <c r="M367" s="82" t="s">
        <v>494</v>
      </c>
      <c r="N367" s="82" t="s">
        <v>494</v>
      </c>
      <c r="O367" s="82" t="s">
        <v>494</v>
      </c>
      <c r="P367" s="82" t="s">
        <v>494</v>
      </c>
      <c r="Q367" s="75" t="s">
        <v>497</v>
      </c>
      <c r="R367" s="75" t="s">
        <v>497</v>
      </c>
      <c r="S367" s="42" t="s">
        <v>448</v>
      </c>
      <c r="T367" s="75" t="s">
        <v>497</v>
      </c>
      <c r="U367" s="74" t="s">
        <v>497</v>
      </c>
      <c r="V367" s="49" t="str">
        <f t="shared" si="21"/>
        <v>'COMMON'</v>
      </c>
      <c r="W367" s="69" t="s">
        <v>449</v>
      </c>
      <c r="X367" s="49" t="str">
        <f t="shared" si="22"/>
        <v>'COMMON'</v>
      </c>
      <c r="Y367" s="49" t="str">
        <f t="shared" si="22"/>
        <v>'COMMON'</v>
      </c>
      <c r="Z367" s="69" t="s">
        <v>449</v>
      </c>
      <c r="AA367" s="49" t="str">
        <f t="shared" si="23"/>
        <v>'COMMON'</v>
      </c>
      <c r="AB367" s="67"/>
      <c r="AD367" s="70" t="str">
        <f t="shared" si="24"/>
        <v/>
      </c>
      <c r="AE367" s="67"/>
      <c r="AF367" s="67"/>
      <c r="AG367" s="67"/>
    </row>
    <row r="368" spans="1:33" ht="18" customHeight="1">
      <c r="A368" s="67"/>
      <c r="B368" s="69" t="s">
        <v>892</v>
      </c>
      <c r="C368" s="73" t="str">
        <f>"'"&amp;プロジェクトデータ!$C$4&amp;"'"</f>
        <v>'80001'</v>
      </c>
      <c r="D368" s="80" t="s">
        <v>499</v>
      </c>
      <c r="E368" s="42" t="str">
        <f>"'"&amp;No.5＿契約者【データ】!E364&amp;"'"</f>
        <v>''</v>
      </c>
      <c r="F368" s="81" t="str">
        <f>"'"&amp;IF(No.5＿契約者【データ】!X364="","","出席")&amp;"'"</f>
        <v>''</v>
      </c>
      <c r="G368" s="75" t="str">
        <f>"'"&amp;IF(No.5＿契約者【データ】!X364="","",TEXT(No.5＿契約者【データ】!X364,"yyyy/mm/dd"))&amp;"'"</f>
        <v>''</v>
      </c>
      <c r="H368" s="75" t="str">
        <f>"'"&amp;IF(No.5＿契約者【データ】!Y364="","",TEXT(No.5＿契約者【データ】!Y364,"hh:mm"))&amp;"'"</f>
        <v>''</v>
      </c>
      <c r="I368" s="82" t="s">
        <v>494</v>
      </c>
      <c r="J368" s="82" t="s">
        <v>494</v>
      </c>
      <c r="K368" s="82" t="s">
        <v>494</v>
      </c>
      <c r="L368" s="82" t="s">
        <v>494</v>
      </c>
      <c r="M368" s="82" t="s">
        <v>494</v>
      </c>
      <c r="N368" s="82" t="s">
        <v>494</v>
      </c>
      <c r="O368" s="82" t="s">
        <v>494</v>
      </c>
      <c r="P368" s="82" t="s">
        <v>494</v>
      </c>
      <c r="Q368" s="75" t="s">
        <v>497</v>
      </c>
      <c r="R368" s="75" t="s">
        <v>497</v>
      </c>
      <c r="S368" s="42" t="s">
        <v>448</v>
      </c>
      <c r="T368" s="75" t="s">
        <v>497</v>
      </c>
      <c r="U368" s="74" t="s">
        <v>497</v>
      </c>
      <c r="V368" s="49" t="str">
        <f t="shared" si="21"/>
        <v>'COMMON'</v>
      </c>
      <c r="W368" s="69" t="s">
        <v>449</v>
      </c>
      <c r="X368" s="49" t="str">
        <f t="shared" si="22"/>
        <v>'COMMON'</v>
      </c>
      <c r="Y368" s="49" t="str">
        <f t="shared" si="22"/>
        <v>'COMMON'</v>
      </c>
      <c r="Z368" s="69" t="s">
        <v>449</v>
      </c>
      <c r="AA368" s="49" t="str">
        <f t="shared" si="23"/>
        <v>'COMMON'</v>
      </c>
      <c r="AB368" s="67"/>
      <c r="AD368" s="70" t="str">
        <f t="shared" si="24"/>
        <v/>
      </c>
      <c r="AE368" s="67"/>
      <c r="AF368" s="67"/>
      <c r="AG368" s="67"/>
    </row>
    <row r="369" spans="1:33" ht="18" customHeight="1">
      <c r="A369" s="67"/>
      <c r="B369" s="69" t="s">
        <v>893</v>
      </c>
      <c r="C369" s="73" t="str">
        <f>"'"&amp;プロジェクトデータ!$C$4&amp;"'"</f>
        <v>'80001'</v>
      </c>
      <c r="D369" s="80" t="s">
        <v>499</v>
      </c>
      <c r="E369" s="42" t="str">
        <f>"'"&amp;No.5＿契約者【データ】!E365&amp;"'"</f>
        <v>''</v>
      </c>
      <c r="F369" s="81" t="str">
        <f>"'"&amp;IF(No.5＿契約者【データ】!X365="","","出席")&amp;"'"</f>
        <v>''</v>
      </c>
      <c r="G369" s="75" t="str">
        <f>"'"&amp;IF(No.5＿契約者【データ】!X365="","",TEXT(No.5＿契約者【データ】!X365,"yyyy/mm/dd"))&amp;"'"</f>
        <v>''</v>
      </c>
      <c r="H369" s="75" t="str">
        <f>"'"&amp;IF(No.5＿契約者【データ】!Y365="","",TEXT(No.5＿契約者【データ】!Y365,"hh:mm"))&amp;"'"</f>
        <v>''</v>
      </c>
      <c r="I369" s="82" t="s">
        <v>494</v>
      </c>
      <c r="J369" s="82" t="s">
        <v>494</v>
      </c>
      <c r="K369" s="82" t="s">
        <v>494</v>
      </c>
      <c r="L369" s="82" t="s">
        <v>494</v>
      </c>
      <c r="M369" s="82" t="s">
        <v>494</v>
      </c>
      <c r="N369" s="82" t="s">
        <v>494</v>
      </c>
      <c r="O369" s="82" t="s">
        <v>494</v>
      </c>
      <c r="P369" s="82" t="s">
        <v>494</v>
      </c>
      <c r="Q369" s="75" t="s">
        <v>497</v>
      </c>
      <c r="R369" s="75" t="s">
        <v>497</v>
      </c>
      <c r="S369" s="42" t="s">
        <v>448</v>
      </c>
      <c r="T369" s="75" t="s">
        <v>497</v>
      </c>
      <c r="U369" s="74" t="s">
        <v>497</v>
      </c>
      <c r="V369" s="49" t="str">
        <f t="shared" si="21"/>
        <v>'COMMON'</v>
      </c>
      <c r="W369" s="69" t="s">
        <v>449</v>
      </c>
      <c r="X369" s="49" t="str">
        <f t="shared" si="22"/>
        <v>'COMMON'</v>
      </c>
      <c r="Y369" s="49" t="str">
        <f t="shared" si="22"/>
        <v>'COMMON'</v>
      </c>
      <c r="Z369" s="69" t="s">
        <v>449</v>
      </c>
      <c r="AA369" s="49" t="str">
        <f t="shared" si="23"/>
        <v>'COMMON'</v>
      </c>
      <c r="AB369" s="67"/>
      <c r="AD369" s="70" t="str">
        <f t="shared" si="24"/>
        <v/>
      </c>
      <c r="AE369" s="67"/>
      <c r="AF369" s="67"/>
      <c r="AG369" s="67"/>
    </row>
    <row r="370" spans="1:33" ht="18" customHeight="1">
      <c r="A370" s="67"/>
      <c r="B370" s="69" t="s">
        <v>894</v>
      </c>
      <c r="C370" s="73" t="str">
        <f>"'"&amp;プロジェクトデータ!$C$4&amp;"'"</f>
        <v>'80001'</v>
      </c>
      <c r="D370" s="80" t="s">
        <v>499</v>
      </c>
      <c r="E370" s="42" t="str">
        <f>"'"&amp;No.5＿契約者【データ】!E366&amp;"'"</f>
        <v>''</v>
      </c>
      <c r="F370" s="81" t="str">
        <f>"'"&amp;IF(No.5＿契約者【データ】!X366="","","出席")&amp;"'"</f>
        <v>''</v>
      </c>
      <c r="G370" s="75" t="str">
        <f>"'"&amp;IF(No.5＿契約者【データ】!X366="","",TEXT(No.5＿契約者【データ】!X366,"yyyy/mm/dd"))&amp;"'"</f>
        <v>''</v>
      </c>
      <c r="H370" s="75" t="str">
        <f>"'"&amp;IF(No.5＿契約者【データ】!Y366="","",TEXT(No.5＿契約者【データ】!Y366,"hh:mm"))&amp;"'"</f>
        <v>''</v>
      </c>
      <c r="I370" s="82" t="s">
        <v>494</v>
      </c>
      <c r="J370" s="82" t="s">
        <v>494</v>
      </c>
      <c r="K370" s="82" t="s">
        <v>494</v>
      </c>
      <c r="L370" s="82" t="s">
        <v>494</v>
      </c>
      <c r="M370" s="82" t="s">
        <v>494</v>
      </c>
      <c r="N370" s="82" t="s">
        <v>494</v>
      </c>
      <c r="O370" s="82" t="s">
        <v>494</v>
      </c>
      <c r="P370" s="82" t="s">
        <v>494</v>
      </c>
      <c r="Q370" s="75" t="s">
        <v>497</v>
      </c>
      <c r="R370" s="75" t="s">
        <v>497</v>
      </c>
      <c r="S370" s="42" t="s">
        <v>448</v>
      </c>
      <c r="T370" s="75" t="s">
        <v>497</v>
      </c>
      <c r="U370" s="74" t="s">
        <v>497</v>
      </c>
      <c r="V370" s="49" t="str">
        <f t="shared" si="21"/>
        <v>'COMMON'</v>
      </c>
      <c r="W370" s="69" t="s">
        <v>449</v>
      </c>
      <c r="X370" s="49" t="str">
        <f t="shared" si="22"/>
        <v>'COMMON'</v>
      </c>
      <c r="Y370" s="49" t="str">
        <f t="shared" si="22"/>
        <v>'COMMON'</v>
      </c>
      <c r="Z370" s="69" t="s">
        <v>449</v>
      </c>
      <c r="AA370" s="49" t="str">
        <f t="shared" si="23"/>
        <v>'COMMON'</v>
      </c>
      <c r="AB370" s="67"/>
      <c r="AD370" s="70" t="str">
        <f t="shared" si="24"/>
        <v/>
      </c>
      <c r="AE370" s="67"/>
      <c r="AF370" s="67"/>
      <c r="AG370" s="67"/>
    </row>
    <row r="371" spans="1:33" ht="18" customHeight="1">
      <c r="A371" s="67"/>
      <c r="B371" s="69" t="s">
        <v>895</v>
      </c>
      <c r="C371" s="73" t="str">
        <f>"'"&amp;プロジェクトデータ!$C$4&amp;"'"</f>
        <v>'80001'</v>
      </c>
      <c r="D371" s="80" t="s">
        <v>499</v>
      </c>
      <c r="E371" s="42" t="str">
        <f>"'"&amp;No.5＿契約者【データ】!E367&amp;"'"</f>
        <v>''</v>
      </c>
      <c r="F371" s="81" t="str">
        <f>"'"&amp;IF(No.5＿契約者【データ】!X367="","","出席")&amp;"'"</f>
        <v>''</v>
      </c>
      <c r="G371" s="75" t="str">
        <f>"'"&amp;IF(No.5＿契約者【データ】!X367="","",TEXT(No.5＿契約者【データ】!X367,"yyyy/mm/dd"))&amp;"'"</f>
        <v>''</v>
      </c>
      <c r="H371" s="75" t="str">
        <f>"'"&amp;IF(No.5＿契約者【データ】!Y367="","",TEXT(No.5＿契約者【データ】!Y367,"hh:mm"))&amp;"'"</f>
        <v>''</v>
      </c>
      <c r="I371" s="82" t="s">
        <v>494</v>
      </c>
      <c r="J371" s="82" t="s">
        <v>494</v>
      </c>
      <c r="K371" s="82" t="s">
        <v>494</v>
      </c>
      <c r="L371" s="82" t="s">
        <v>494</v>
      </c>
      <c r="M371" s="82" t="s">
        <v>494</v>
      </c>
      <c r="N371" s="82" t="s">
        <v>494</v>
      </c>
      <c r="O371" s="82" t="s">
        <v>494</v>
      </c>
      <c r="P371" s="82" t="s">
        <v>494</v>
      </c>
      <c r="Q371" s="75" t="s">
        <v>497</v>
      </c>
      <c r="R371" s="75" t="s">
        <v>497</v>
      </c>
      <c r="S371" s="42" t="s">
        <v>448</v>
      </c>
      <c r="T371" s="75" t="s">
        <v>497</v>
      </c>
      <c r="U371" s="74" t="s">
        <v>497</v>
      </c>
      <c r="V371" s="49" t="str">
        <f t="shared" si="21"/>
        <v>'COMMON'</v>
      </c>
      <c r="W371" s="69" t="s">
        <v>449</v>
      </c>
      <c r="X371" s="49" t="str">
        <f t="shared" si="22"/>
        <v>'COMMON'</v>
      </c>
      <c r="Y371" s="49" t="str">
        <f t="shared" si="22"/>
        <v>'COMMON'</v>
      </c>
      <c r="Z371" s="69" t="s">
        <v>449</v>
      </c>
      <c r="AA371" s="49" t="str">
        <f t="shared" si="23"/>
        <v>'COMMON'</v>
      </c>
      <c r="AB371" s="67"/>
      <c r="AD371" s="70" t="str">
        <f t="shared" si="24"/>
        <v/>
      </c>
      <c r="AE371" s="67"/>
      <c r="AF371" s="67"/>
      <c r="AG371" s="67"/>
    </row>
    <row r="372" spans="1:33" ht="18" customHeight="1">
      <c r="A372" s="67"/>
      <c r="B372" s="69" t="s">
        <v>896</v>
      </c>
      <c r="C372" s="73" t="str">
        <f>"'"&amp;プロジェクトデータ!$C$4&amp;"'"</f>
        <v>'80001'</v>
      </c>
      <c r="D372" s="80" t="s">
        <v>499</v>
      </c>
      <c r="E372" s="42" t="str">
        <f>"'"&amp;No.5＿契約者【データ】!E368&amp;"'"</f>
        <v>''</v>
      </c>
      <c r="F372" s="81" t="str">
        <f>"'"&amp;IF(No.5＿契約者【データ】!X368="","","出席")&amp;"'"</f>
        <v>''</v>
      </c>
      <c r="G372" s="75" t="str">
        <f>"'"&amp;IF(No.5＿契約者【データ】!X368="","",TEXT(No.5＿契約者【データ】!X368,"yyyy/mm/dd"))&amp;"'"</f>
        <v>''</v>
      </c>
      <c r="H372" s="75" t="str">
        <f>"'"&amp;IF(No.5＿契約者【データ】!Y368="","",TEXT(No.5＿契約者【データ】!Y368,"hh:mm"))&amp;"'"</f>
        <v>''</v>
      </c>
      <c r="I372" s="82" t="s">
        <v>494</v>
      </c>
      <c r="J372" s="82" t="s">
        <v>494</v>
      </c>
      <c r="K372" s="82" t="s">
        <v>494</v>
      </c>
      <c r="L372" s="82" t="s">
        <v>494</v>
      </c>
      <c r="M372" s="82" t="s">
        <v>494</v>
      </c>
      <c r="N372" s="82" t="s">
        <v>494</v>
      </c>
      <c r="O372" s="82" t="s">
        <v>494</v>
      </c>
      <c r="P372" s="82" t="s">
        <v>494</v>
      </c>
      <c r="Q372" s="75" t="s">
        <v>497</v>
      </c>
      <c r="R372" s="75" t="s">
        <v>497</v>
      </c>
      <c r="S372" s="42" t="s">
        <v>448</v>
      </c>
      <c r="T372" s="75" t="s">
        <v>497</v>
      </c>
      <c r="U372" s="74" t="s">
        <v>497</v>
      </c>
      <c r="V372" s="49" t="str">
        <f t="shared" si="21"/>
        <v>'COMMON'</v>
      </c>
      <c r="W372" s="69" t="s">
        <v>449</v>
      </c>
      <c r="X372" s="49" t="str">
        <f t="shared" si="22"/>
        <v>'COMMON'</v>
      </c>
      <c r="Y372" s="49" t="str">
        <f t="shared" si="22"/>
        <v>'COMMON'</v>
      </c>
      <c r="Z372" s="69" t="s">
        <v>449</v>
      </c>
      <c r="AA372" s="49" t="str">
        <f t="shared" si="23"/>
        <v>'COMMON'</v>
      </c>
      <c r="AB372" s="67"/>
      <c r="AD372" s="70" t="str">
        <f t="shared" si="24"/>
        <v/>
      </c>
      <c r="AE372" s="67"/>
      <c r="AF372" s="67"/>
      <c r="AG372" s="67"/>
    </row>
    <row r="373" spans="1:33" ht="18" customHeight="1">
      <c r="A373" s="67"/>
      <c r="B373" s="69" t="s">
        <v>897</v>
      </c>
      <c r="C373" s="73" t="str">
        <f>"'"&amp;プロジェクトデータ!$C$4&amp;"'"</f>
        <v>'80001'</v>
      </c>
      <c r="D373" s="80" t="s">
        <v>499</v>
      </c>
      <c r="E373" s="42" t="str">
        <f>"'"&amp;No.5＿契約者【データ】!E369&amp;"'"</f>
        <v>''</v>
      </c>
      <c r="F373" s="81" t="str">
        <f>"'"&amp;IF(No.5＿契約者【データ】!X369="","","出席")&amp;"'"</f>
        <v>''</v>
      </c>
      <c r="G373" s="75" t="str">
        <f>"'"&amp;IF(No.5＿契約者【データ】!X369="","",TEXT(No.5＿契約者【データ】!X369,"yyyy/mm/dd"))&amp;"'"</f>
        <v>''</v>
      </c>
      <c r="H373" s="75" t="str">
        <f>"'"&amp;IF(No.5＿契約者【データ】!Y369="","",TEXT(No.5＿契約者【データ】!Y369,"hh:mm"))&amp;"'"</f>
        <v>''</v>
      </c>
      <c r="I373" s="82" t="s">
        <v>494</v>
      </c>
      <c r="J373" s="82" t="s">
        <v>494</v>
      </c>
      <c r="K373" s="82" t="s">
        <v>494</v>
      </c>
      <c r="L373" s="82" t="s">
        <v>494</v>
      </c>
      <c r="M373" s="82" t="s">
        <v>494</v>
      </c>
      <c r="N373" s="82" t="s">
        <v>494</v>
      </c>
      <c r="O373" s="82" t="s">
        <v>494</v>
      </c>
      <c r="P373" s="82" t="s">
        <v>494</v>
      </c>
      <c r="Q373" s="75" t="s">
        <v>497</v>
      </c>
      <c r="R373" s="75" t="s">
        <v>497</v>
      </c>
      <c r="S373" s="42" t="s">
        <v>448</v>
      </c>
      <c r="T373" s="75" t="s">
        <v>497</v>
      </c>
      <c r="U373" s="74" t="s">
        <v>497</v>
      </c>
      <c r="V373" s="49" t="str">
        <f t="shared" si="21"/>
        <v>'COMMON'</v>
      </c>
      <c r="W373" s="69" t="s">
        <v>449</v>
      </c>
      <c r="X373" s="49" t="str">
        <f t="shared" si="22"/>
        <v>'COMMON'</v>
      </c>
      <c r="Y373" s="49" t="str">
        <f t="shared" si="22"/>
        <v>'COMMON'</v>
      </c>
      <c r="Z373" s="69" t="s">
        <v>449</v>
      </c>
      <c r="AA373" s="49" t="str">
        <f t="shared" si="23"/>
        <v>'COMMON'</v>
      </c>
      <c r="AB373" s="67"/>
      <c r="AD373" s="70" t="str">
        <f t="shared" si="24"/>
        <v/>
      </c>
      <c r="AE373" s="67"/>
      <c r="AF373" s="67"/>
      <c r="AG373" s="67"/>
    </row>
    <row r="374" spans="1:33" ht="18" customHeight="1">
      <c r="A374" s="67"/>
      <c r="B374" s="69" t="s">
        <v>898</v>
      </c>
      <c r="C374" s="73" t="str">
        <f>"'"&amp;プロジェクトデータ!$C$4&amp;"'"</f>
        <v>'80001'</v>
      </c>
      <c r="D374" s="80" t="s">
        <v>499</v>
      </c>
      <c r="E374" s="42" t="str">
        <f>"'"&amp;No.5＿契約者【データ】!E370&amp;"'"</f>
        <v>''</v>
      </c>
      <c r="F374" s="81" t="str">
        <f>"'"&amp;IF(No.5＿契約者【データ】!X370="","","出席")&amp;"'"</f>
        <v>''</v>
      </c>
      <c r="G374" s="75" t="str">
        <f>"'"&amp;IF(No.5＿契約者【データ】!X370="","",TEXT(No.5＿契約者【データ】!X370,"yyyy/mm/dd"))&amp;"'"</f>
        <v>''</v>
      </c>
      <c r="H374" s="75" t="str">
        <f>"'"&amp;IF(No.5＿契約者【データ】!Y370="","",TEXT(No.5＿契約者【データ】!Y370,"hh:mm"))&amp;"'"</f>
        <v>''</v>
      </c>
      <c r="I374" s="82" t="s">
        <v>494</v>
      </c>
      <c r="J374" s="82" t="s">
        <v>494</v>
      </c>
      <c r="K374" s="82" t="s">
        <v>494</v>
      </c>
      <c r="L374" s="82" t="s">
        <v>494</v>
      </c>
      <c r="M374" s="82" t="s">
        <v>494</v>
      </c>
      <c r="N374" s="82" t="s">
        <v>494</v>
      </c>
      <c r="O374" s="82" t="s">
        <v>494</v>
      </c>
      <c r="P374" s="82" t="s">
        <v>494</v>
      </c>
      <c r="Q374" s="75" t="s">
        <v>497</v>
      </c>
      <c r="R374" s="75" t="s">
        <v>497</v>
      </c>
      <c r="S374" s="42" t="s">
        <v>448</v>
      </c>
      <c r="T374" s="75" t="s">
        <v>497</v>
      </c>
      <c r="U374" s="74" t="s">
        <v>497</v>
      </c>
      <c r="V374" s="49" t="str">
        <f t="shared" si="21"/>
        <v>'COMMON'</v>
      </c>
      <c r="W374" s="69" t="s">
        <v>449</v>
      </c>
      <c r="X374" s="49" t="str">
        <f t="shared" si="22"/>
        <v>'COMMON'</v>
      </c>
      <c r="Y374" s="49" t="str">
        <f t="shared" si="22"/>
        <v>'COMMON'</v>
      </c>
      <c r="Z374" s="69" t="s">
        <v>449</v>
      </c>
      <c r="AA374" s="49" t="str">
        <f t="shared" si="23"/>
        <v>'COMMON'</v>
      </c>
      <c r="AB374" s="67"/>
      <c r="AD374" s="70" t="str">
        <f t="shared" si="24"/>
        <v/>
      </c>
      <c r="AE374" s="67"/>
      <c r="AF374" s="67"/>
      <c r="AG374" s="67"/>
    </row>
    <row r="375" spans="1:33" ht="18" customHeight="1">
      <c r="A375" s="67"/>
      <c r="B375" s="69" t="s">
        <v>899</v>
      </c>
      <c r="C375" s="73" t="str">
        <f>"'"&amp;プロジェクトデータ!$C$4&amp;"'"</f>
        <v>'80001'</v>
      </c>
      <c r="D375" s="80" t="s">
        <v>499</v>
      </c>
      <c r="E375" s="42" t="str">
        <f>"'"&amp;No.5＿契約者【データ】!E371&amp;"'"</f>
        <v>''</v>
      </c>
      <c r="F375" s="81" t="str">
        <f>"'"&amp;IF(No.5＿契約者【データ】!X371="","","出席")&amp;"'"</f>
        <v>''</v>
      </c>
      <c r="G375" s="75" t="str">
        <f>"'"&amp;IF(No.5＿契約者【データ】!X371="","",TEXT(No.5＿契約者【データ】!X371,"yyyy/mm/dd"))&amp;"'"</f>
        <v>''</v>
      </c>
      <c r="H375" s="75" t="str">
        <f>"'"&amp;IF(No.5＿契約者【データ】!Y371="","",TEXT(No.5＿契約者【データ】!Y371,"hh:mm"))&amp;"'"</f>
        <v>''</v>
      </c>
      <c r="I375" s="82" t="s">
        <v>494</v>
      </c>
      <c r="J375" s="82" t="s">
        <v>494</v>
      </c>
      <c r="K375" s="82" t="s">
        <v>494</v>
      </c>
      <c r="L375" s="82" t="s">
        <v>494</v>
      </c>
      <c r="M375" s="82" t="s">
        <v>494</v>
      </c>
      <c r="N375" s="82" t="s">
        <v>494</v>
      </c>
      <c r="O375" s="82" t="s">
        <v>494</v>
      </c>
      <c r="P375" s="82" t="s">
        <v>494</v>
      </c>
      <c r="Q375" s="75" t="s">
        <v>497</v>
      </c>
      <c r="R375" s="75" t="s">
        <v>497</v>
      </c>
      <c r="S375" s="42" t="s">
        <v>448</v>
      </c>
      <c r="T375" s="75" t="s">
        <v>497</v>
      </c>
      <c r="U375" s="74" t="s">
        <v>497</v>
      </c>
      <c r="V375" s="49" t="str">
        <f t="shared" si="21"/>
        <v>'COMMON'</v>
      </c>
      <c r="W375" s="69" t="s">
        <v>449</v>
      </c>
      <c r="X375" s="49" t="str">
        <f t="shared" si="22"/>
        <v>'COMMON'</v>
      </c>
      <c r="Y375" s="49" t="str">
        <f t="shared" si="22"/>
        <v>'COMMON'</v>
      </c>
      <c r="Z375" s="69" t="s">
        <v>449</v>
      </c>
      <c r="AA375" s="49" t="str">
        <f t="shared" si="23"/>
        <v>'COMMON'</v>
      </c>
      <c r="AB375" s="67"/>
      <c r="AD375" s="70" t="str">
        <f t="shared" si="24"/>
        <v/>
      </c>
      <c r="AE375" s="67"/>
      <c r="AF375" s="67"/>
      <c r="AG375" s="67"/>
    </row>
    <row r="376" spans="1:33" ht="18" customHeight="1">
      <c r="A376" s="67"/>
      <c r="B376" s="69" t="s">
        <v>900</v>
      </c>
      <c r="C376" s="73" t="str">
        <f>"'"&amp;プロジェクトデータ!$C$4&amp;"'"</f>
        <v>'80001'</v>
      </c>
      <c r="D376" s="80" t="s">
        <v>499</v>
      </c>
      <c r="E376" s="42" t="str">
        <f>"'"&amp;No.5＿契約者【データ】!E372&amp;"'"</f>
        <v>''</v>
      </c>
      <c r="F376" s="81" t="str">
        <f>"'"&amp;IF(No.5＿契約者【データ】!X372="","","出席")&amp;"'"</f>
        <v>''</v>
      </c>
      <c r="G376" s="75" t="str">
        <f>"'"&amp;IF(No.5＿契約者【データ】!X372="","",TEXT(No.5＿契約者【データ】!X372,"yyyy/mm/dd"))&amp;"'"</f>
        <v>''</v>
      </c>
      <c r="H376" s="75" t="str">
        <f>"'"&amp;IF(No.5＿契約者【データ】!Y372="","",TEXT(No.5＿契約者【データ】!Y372,"hh:mm"))&amp;"'"</f>
        <v>''</v>
      </c>
      <c r="I376" s="82" t="s">
        <v>494</v>
      </c>
      <c r="J376" s="82" t="s">
        <v>494</v>
      </c>
      <c r="K376" s="82" t="s">
        <v>494</v>
      </c>
      <c r="L376" s="82" t="s">
        <v>494</v>
      </c>
      <c r="M376" s="82" t="s">
        <v>494</v>
      </c>
      <c r="N376" s="82" t="s">
        <v>494</v>
      </c>
      <c r="O376" s="82" t="s">
        <v>494</v>
      </c>
      <c r="P376" s="82" t="s">
        <v>494</v>
      </c>
      <c r="Q376" s="75" t="s">
        <v>497</v>
      </c>
      <c r="R376" s="75" t="s">
        <v>497</v>
      </c>
      <c r="S376" s="42" t="s">
        <v>448</v>
      </c>
      <c r="T376" s="75" t="s">
        <v>497</v>
      </c>
      <c r="U376" s="74" t="s">
        <v>497</v>
      </c>
      <c r="V376" s="49" t="str">
        <f t="shared" si="21"/>
        <v>'COMMON'</v>
      </c>
      <c r="W376" s="69" t="s">
        <v>449</v>
      </c>
      <c r="X376" s="49" t="str">
        <f t="shared" si="22"/>
        <v>'COMMON'</v>
      </c>
      <c r="Y376" s="49" t="str">
        <f t="shared" si="22"/>
        <v>'COMMON'</v>
      </c>
      <c r="Z376" s="69" t="s">
        <v>449</v>
      </c>
      <c r="AA376" s="49" t="str">
        <f t="shared" si="23"/>
        <v>'COMMON'</v>
      </c>
      <c r="AB376" s="67"/>
      <c r="AD376" s="70" t="str">
        <f t="shared" si="24"/>
        <v/>
      </c>
      <c r="AE376" s="67"/>
      <c r="AF376" s="67"/>
      <c r="AG376" s="67"/>
    </row>
    <row r="377" spans="1:33" ht="18" customHeight="1">
      <c r="A377" s="67"/>
      <c r="B377" s="69" t="s">
        <v>901</v>
      </c>
      <c r="C377" s="73" t="str">
        <f>"'"&amp;プロジェクトデータ!$C$4&amp;"'"</f>
        <v>'80001'</v>
      </c>
      <c r="D377" s="80" t="s">
        <v>499</v>
      </c>
      <c r="E377" s="42" t="str">
        <f>"'"&amp;No.5＿契約者【データ】!E373&amp;"'"</f>
        <v>''</v>
      </c>
      <c r="F377" s="81" t="str">
        <f>"'"&amp;IF(No.5＿契約者【データ】!X373="","","出席")&amp;"'"</f>
        <v>''</v>
      </c>
      <c r="G377" s="75" t="str">
        <f>"'"&amp;IF(No.5＿契約者【データ】!X373="","",TEXT(No.5＿契約者【データ】!X373,"yyyy/mm/dd"))&amp;"'"</f>
        <v>''</v>
      </c>
      <c r="H377" s="75" t="str">
        <f>"'"&amp;IF(No.5＿契約者【データ】!Y373="","",TEXT(No.5＿契約者【データ】!Y373,"hh:mm"))&amp;"'"</f>
        <v>''</v>
      </c>
      <c r="I377" s="82" t="s">
        <v>494</v>
      </c>
      <c r="J377" s="82" t="s">
        <v>494</v>
      </c>
      <c r="K377" s="82" t="s">
        <v>494</v>
      </c>
      <c r="L377" s="82" t="s">
        <v>494</v>
      </c>
      <c r="M377" s="82" t="s">
        <v>494</v>
      </c>
      <c r="N377" s="82" t="s">
        <v>494</v>
      </c>
      <c r="O377" s="82" t="s">
        <v>494</v>
      </c>
      <c r="P377" s="82" t="s">
        <v>494</v>
      </c>
      <c r="Q377" s="75" t="s">
        <v>497</v>
      </c>
      <c r="R377" s="75" t="s">
        <v>497</v>
      </c>
      <c r="S377" s="42" t="s">
        <v>448</v>
      </c>
      <c r="T377" s="75" t="s">
        <v>497</v>
      </c>
      <c r="U377" s="74" t="s">
        <v>497</v>
      </c>
      <c r="V377" s="49" t="str">
        <f t="shared" si="21"/>
        <v>'COMMON'</v>
      </c>
      <c r="W377" s="69" t="s">
        <v>449</v>
      </c>
      <c r="X377" s="49" t="str">
        <f t="shared" si="22"/>
        <v>'COMMON'</v>
      </c>
      <c r="Y377" s="49" t="str">
        <f t="shared" si="22"/>
        <v>'COMMON'</v>
      </c>
      <c r="Z377" s="69" t="s">
        <v>449</v>
      </c>
      <c r="AA377" s="49" t="str">
        <f t="shared" si="23"/>
        <v>'COMMON'</v>
      </c>
      <c r="AB377" s="67"/>
      <c r="AD377" s="70" t="str">
        <f t="shared" si="24"/>
        <v/>
      </c>
      <c r="AE377" s="67"/>
      <c r="AF377" s="67"/>
      <c r="AG377" s="67"/>
    </row>
    <row r="378" spans="1:33" ht="18" customHeight="1">
      <c r="A378" s="67"/>
      <c r="B378" s="69" t="s">
        <v>902</v>
      </c>
      <c r="C378" s="73" t="str">
        <f>"'"&amp;プロジェクトデータ!$C$4&amp;"'"</f>
        <v>'80001'</v>
      </c>
      <c r="D378" s="80" t="s">
        <v>499</v>
      </c>
      <c r="E378" s="42" t="str">
        <f>"'"&amp;No.5＿契約者【データ】!E374&amp;"'"</f>
        <v>''</v>
      </c>
      <c r="F378" s="81" t="str">
        <f>"'"&amp;IF(No.5＿契約者【データ】!X374="","","出席")&amp;"'"</f>
        <v>''</v>
      </c>
      <c r="G378" s="75" t="str">
        <f>"'"&amp;IF(No.5＿契約者【データ】!X374="","",TEXT(No.5＿契約者【データ】!X374,"yyyy/mm/dd"))&amp;"'"</f>
        <v>''</v>
      </c>
      <c r="H378" s="75" t="str">
        <f>"'"&amp;IF(No.5＿契約者【データ】!Y374="","",TEXT(No.5＿契約者【データ】!Y374,"hh:mm"))&amp;"'"</f>
        <v>''</v>
      </c>
      <c r="I378" s="82" t="s">
        <v>494</v>
      </c>
      <c r="J378" s="82" t="s">
        <v>494</v>
      </c>
      <c r="K378" s="82" t="s">
        <v>494</v>
      </c>
      <c r="L378" s="82" t="s">
        <v>494</v>
      </c>
      <c r="M378" s="82" t="s">
        <v>494</v>
      </c>
      <c r="N378" s="82" t="s">
        <v>494</v>
      </c>
      <c r="O378" s="82" t="s">
        <v>494</v>
      </c>
      <c r="P378" s="82" t="s">
        <v>494</v>
      </c>
      <c r="Q378" s="75" t="s">
        <v>497</v>
      </c>
      <c r="R378" s="75" t="s">
        <v>497</v>
      </c>
      <c r="S378" s="42" t="s">
        <v>448</v>
      </c>
      <c r="T378" s="75" t="s">
        <v>497</v>
      </c>
      <c r="U378" s="74" t="s">
        <v>497</v>
      </c>
      <c r="V378" s="49" t="str">
        <f t="shared" si="21"/>
        <v>'COMMON'</v>
      </c>
      <c r="W378" s="69" t="s">
        <v>449</v>
      </c>
      <c r="X378" s="49" t="str">
        <f t="shared" si="22"/>
        <v>'COMMON'</v>
      </c>
      <c r="Y378" s="49" t="str">
        <f t="shared" si="22"/>
        <v>'COMMON'</v>
      </c>
      <c r="Z378" s="69" t="s">
        <v>449</v>
      </c>
      <c r="AA378" s="49" t="str">
        <f t="shared" si="23"/>
        <v>'COMMON'</v>
      </c>
      <c r="AB378" s="67"/>
      <c r="AD378" s="70" t="str">
        <f t="shared" si="24"/>
        <v/>
      </c>
      <c r="AE378" s="67"/>
      <c r="AF378" s="67"/>
      <c r="AG378" s="67"/>
    </row>
    <row r="379" spans="1:33" ht="18" customHeight="1">
      <c r="A379" s="67"/>
      <c r="B379" s="69" t="s">
        <v>903</v>
      </c>
      <c r="C379" s="73" t="str">
        <f>"'"&amp;プロジェクトデータ!$C$4&amp;"'"</f>
        <v>'80001'</v>
      </c>
      <c r="D379" s="80" t="s">
        <v>499</v>
      </c>
      <c r="E379" s="42" t="str">
        <f>"'"&amp;No.5＿契約者【データ】!E375&amp;"'"</f>
        <v>''</v>
      </c>
      <c r="F379" s="81" t="str">
        <f>"'"&amp;IF(No.5＿契約者【データ】!X375="","","出席")&amp;"'"</f>
        <v>''</v>
      </c>
      <c r="G379" s="75" t="str">
        <f>"'"&amp;IF(No.5＿契約者【データ】!X375="","",TEXT(No.5＿契約者【データ】!X375,"yyyy/mm/dd"))&amp;"'"</f>
        <v>''</v>
      </c>
      <c r="H379" s="75" t="str">
        <f>"'"&amp;IF(No.5＿契約者【データ】!Y375="","",TEXT(No.5＿契約者【データ】!Y375,"hh:mm"))&amp;"'"</f>
        <v>''</v>
      </c>
      <c r="I379" s="82" t="s">
        <v>494</v>
      </c>
      <c r="J379" s="82" t="s">
        <v>494</v>
      </c>
      <c r="K379" s="82" t="s">
        <v>494</v>
      </c>
      <c r="L379" s="82" t="s">
        <v>494</v>
      </c>
      <c r="M379" s="82" t="s">
        <v>494</v>
      </c>
      <c r="N379" s="82" t="s">
        <v>494</v>
      </c>
      <c r="O379" s="82" t="s">
        <v>494</v>
      </c>
      <c r="P379" s="82" t="s">
        <v>494</v>
      </c>
      <c r="Q379" s="75" t="s">
        <v>497</v>
      </c>
      <c r="R379" s="75" t="s">
        <v>497</v>
      </c>
      <c r="S379" s="42" t="s">
        <v>448</v>
      </c>
      <c r="T379" s="75" t="s">
        <v>497</v>
      </c>
      <c r="U379" s="74" t="s">
        <v>497</v>
      </c>
      <c r="V379" s="49" t="str">
        <f t="shared" si="21"/>
        <v>'COMMON'</v>
      </c>
      <c r="W379" s="69" t="s">
        <v>449</v>
      </c>
      <c r="X379" s="49" t="str">
        <f t="shared" si="22"/>
        <v>'COMMON'</v>
      </c>
      <c r="Y379" s="49" t="str">
        <f t="shared" si="22"/>
        <v>'COMMON'</v>
      </c>
      <c r="Z379" s="69" t="s">
        <v>449</v>
      </c>
      <c r="AA379" s="49" t="str">
        <f t="shared" si="23"/>
        <v>'COMMON'</v>
      </c>
      <c r="AB379" s="67"/>
      <c r="AD379" s="70" t="str">
        <f t="shared" si="24"/>
        <v/>
      </c>
      <c r="AE379" s="67"/>
      <c r="AF379" s="67"/>
      <c r="AG379" s="67"/>
    </row>
    <row r="380" spans="1:33" ht="18" customHeight="1">
      <c r="A380" s="67"/>
      <c r="B380" s="69" t="s">
        <v>904</v>
      </c>
      <c r="C380" s="73" t="str">
        <f>"'"&amp;プロジェクトデータ!$C$4&amp;"'"</f>
        <v>'80001'</v>
      </c>
      <c r="D380" s="80" t="s">
        <v>499</v>
      </c>
      <c r="E380" s="42" t="str">
        <f>"'"&amp;No.5＿契約者【データ】!E376&amp;"'"</f>
        <v>''</v>
      </c>
      <c r="F380" s="81" t="str">
        <f>"'"&amp;IF(No.5＿契約者【データ】!X376="","","出席")&amp;"'"</f>
        <v>''</v>
      </c>
      <c r="G380" s="75" t="str">
        <f>"'"&amp;IF(No.5＿契約者【データ】!X376="","",TEXT(No.5＿契約者【データ】!X376,"yyyy/mm/dd"))&amp;"'"</f>
        <v>''</v>
      </c>
      <c r="H380" s="75" t="str">
        <f>"'"&amp;IF(No.5＿契約者【データ】!Y376="","",TEXT(No.5＿契約者【データ】!Y376,"hh:mm"))&amp;"'"</f>
        <v>''</v>
      </c>
      <c r="I380" s="82" t="s">
        <v>494</v>
      </c>
      <c r="J380" s="82" t="s">
        <v>494</v>
      </c>
      <c r="K380" s="82" t="s">
        <v>494</v>
      </c>
      <c r="L380" s="82" t="s">
        <v>494</v>
      </c>
      <c r="M380" s="82" t="s">
        <v>494</v>
      </c>
      <c r="N380" s="82" t="s">
        <v>494</v>
      </c>
      <c r="O380" s="82" t="s">
        <v>494</v>
      </c>
      <c r="P380" s="82" t="s">
        <v>494</v>
      </c>
      <c r="Q380" s="75" t="s">
        <v>497</v>
      </c>
      <c r="R380" s="75" t="s">
        <v>497</v>
      </c>
      <c r="S380" s="42" t="s">
        <v>448</v>
      </c>
      <c r="T380" s="75" t="s">
        <v>497</v>
      </c>
      <c r="U380" s="74" t="s">
        <v>497</v>
      </c>
      <c r="V380" s="49" t="str">
        <f t="shared" si="21"/>
        <v>'COMMON'</v>
      </c>
      <c r="W380" s="69" t="s">
        <v>449</v>
      </c>
      <c r="X380" s="49" t="str">
        <f t="shared" si="22"/>
        <v>'COMMON'</v>
      </c>
      <c r="Y380" s="49" t="str">
        <f t="shared" si="22"/>
        <v>'COMMON'</v>
      </c>
      <c r="Z380" s="69" t="s">
        <v>449</v>
      </c>
      <c r="AA380" s="49" t="str">
        <f t="shared" si="23"/>
        <v>'COMMON'</v>
      </c>
      <c r="AB380" s="67"/>
      <c r="AD380" s="70" t="str">
        <f t="shared" si="24"/>
        <v/>
      </c>
      <c r="AE380" s="67"/>
      <c r="AF380" s="67"/>
      <c r="AG380" s="67"/>
    </row>
    <row r="381" spans="1:33" ht="18" customHeight="1">
      <c r="A381" s="67"/>
      <c r="B381" s="69" t="s">
        <v>905</v>
      </c>
      <c r="C381" s="73" t="str">
        <f>"'"&amp;プロジェクトデータ!$C$4&amp;"'"</f>
        <v>'80001'</v>
      </c>
      <c r="D381" s="80" t="s">
        <v>499</v>
      </c>
      <c r="E381" s="42" t="str">
        <f>"'"&amp;No.5＿契約者【データ】!E377&amp;"'"</f>
        <v>''</v>
      </c>
      <c r="F381" s="81" t="str">
        <f>"'"&amp;IF(No.5＿契約者【データ】!X377="","","出席")&amp;"'"</f>
        <v>''</v>
      </c>
      <c r="G381" s="75" t="str">
        <f>"'"&amp;IF(No.5＿契約者【データ】!X377="","",TEXT(No.5＿契約者【データ】!X377,"yyyy/mm/dd"))&amp;"'"</f>
        <v>''</v>
      </c>
      <c r="H381" s="75" t="str">
        <f>"'"&amp;IF(No.5＿契約者【データ】!Y377="","",TEXT(No.5＿契約者【データ】!Y377,"hh:mm"))&amp;"'"</f>
        <v>''</v>
      </c>
      <c r="I381" s="82" t="s">
        <v>494</v>
      </c>
      <c r="J381" s="82" t="s">
        <v>494</v>
      </c>
      <c r="K381" s="82" t="s">
        <v>494</v>
      </c>
      <c r="L381" s="82" t="s">
        <v>494</v>
      </c>
      <c r="M381" s="82" t="s">
        <v>494</v>
      </c>
      <c r="N381" s="82" t="s">
        <v>494</v>
      </c>
      <c r="O381" s="82" t="s">
        <v>494</v>
      </c>
      <c r="P381" s="82" t="s">
        <v>494</v>
      </c>
      <c r="Q381" s="75" t="s">
        <v>497</v>
      </c>
      <c r="R381" s="75" t="s">
        <v>497</v>
      </c>
      <c r="S381" s="42" t="s">
        <v>448</v>
      </c>
      <c r="T381" s="75" t="s">
        <v>497</v>
      </c>
      <c r="U381" s="74" t="s">
        <v>497</v>
      </c>
      <c r="V381" s="49" t="str">
        <f t="shared" si="21"/>
        <v>'COMMON'</v>
      </c>
      <c r="W381" s="69" t="s">
        <v>449</v>
      </c>
      <c r="X381" s="49" t="str">
        <f t="shared" si="22"/>
        <v>'COMMON'</v>
      </c>
      <c r="Y381" s="49" t="str">
        <f t="shared" si="22"/>
        <v>'COMMON'</v>
      </c>
      <c r="Z381" s="69" t="s">
        <v>449</v>
      </c>
      <c r="AA381" s="49" t="str">
        <f t="shared" si="23"/>
        <v>'COMMON'</v>
      </c>
      <c r="AB381" s="67"/>
      <c r="AD381" s="70" t="str">
        <f t="shared" si="24"/>
        <v/>
      </c>
      <c r="AE381" s="67"/>
      <c r="AF381" s="67"/>
      <c r="AG381" s="67"/>
    </row>
    <row r="382" spans="1:33" ht="18" customHeight="1">
      <c r="A382" s="67"/>
      <c r="B382" s="69" t="s">
        <v>906</v>
      </c>
      <c r="C382" s="73" t="str">
        <f>"'"&amp;プロジェクトデータ!$C$4&amp;"'"</f>
        <v>'80001'</v>
      </c>
      <c r="D382" s="80" t="s">
        <v>499</v>
      </c>
      <c r="E382" s="42" t="str">
        <f>"'"&amp;No.5＿契約者【データ】!E378&amp;"'"</f>
        <v>''</v>
      </c>
      <c r="F382" s="81" t="str">
        <f>"'"&amp;IF(No.5＿契約者【データ】!X378="","","出席")&amp;"'"</f>
        <v>''</v>
      </c>
      <c r="G382" s="75" t="str">
        <f>"'"&amp;IF(No.5＿契約者【データ】!X378="","",TEXT(No.5＿契約者【データ】!X378,"yyyy/mm/dd"))&amp;"'"</f>
        <v>''</v>
      </c>
      <c r="H382" s="75" t="str">
        <f>"'"&amp;IF(No.5＿契約者【データ】!Y378="","",TEXT(No.5＿契約者【データ】!Y378,"hh:mm"))&amp;"'"</f>
        <v>''</v>
      </c>
      <c r="I382" s="82" t="s">
        <v>494</v>
      </c>
      <c r="J382" s="82" t="s">
        <v>494</v>
      </c>
      <c r="K382" s="82" t="s">
        <v>494</v>
      </c>
      <c r="L382" s="82" t="s">
        <v>494</v>
      </c>
      <c r="M382" s="82" t="s">
        <v>494</v>
      </c>
      <c r="N382" s="82" t="s">
        <v>494</v>
      </c>
      <c r="O382" s="82" t="s">
        <v>494</v>
      </c>
      <c r="P382" s="82" t="s">
        <v>494</v>
      </c>
      <c r="Q382" s="75" t="s">
        <v>497</v>
      </c>
      <c r="R382" s="75" t="s">
        <v>497</v>
      </c>
      <c r="S382" s="42" t="s">
        <v>448</v>
      </c>
      <c r="T382" s="75" t="s">
        <v>497</v>
      </c>
      <c r="U382" s="74" t="s">
        <v>497</v>
      </c>
      <c r="V382" s="49" t="str">
        <f t="shared" si="21"/>
        <v>'COMMON'</v>
      </c>
      <c r="W382" s="69" t="s">
        <v>449</v>
      </c>
      <c r="X382" s="49" t="str">
        <f t="shared" si="22"/>
        <v>'COMMON'</v>
      </c>
      <c r="Y382" s="49" t="str">
        <f t="shared" si="22"/>
        <v>'COMMON'</v>
      </c>
      <c r="Z382" s="69" t="s">
        <v>449</v>
      </c>
      <c r="AA382" s="49" t="str">
        <f t="shared" si="23"/>
        <v>'COMMON'</v>
      </c>
      <c r="AB382" s="67"/>
      <c r="AD382" s="70" t="str">
        <f t="shared" si="24"/>
        <v/>
      </c>
      <c r="AE382" s="67"/>
      <c r="AF382" s="67"/>
      <c r="AG382" s="67"/>
    </row>
    <row r="383" spans="1:33" ht="18" customHeight="1">
      <c r="A383" s="67"/>
      <c r="B383" s="69" t="s">
        <v>907</v>
      </c>
      <c r="C383" s="73" t="str">
        <f>"'"&amp;プロジェクトデータ!$C$4&amp;"'"</f>
        <v>'80001'</v>
      </c>
      <c r="D383" s="80" t="s">
        <v>499</v>
      </c>
      <c r="E383" s="42" t="str">
        <f>"'"&amp;No.5＿契約者【データ】!E379&amp;"'"</f>
        <v>''</v>
      </c>
      <c r="F383" s="81" t="str">
        <f>"'"&amp;IF(No.5＿契約者【データ】!X379="","","出席")&amp;"'"</f>
        <v>''</v>
      </c>
      <c r="G383" s="75" t="str">
        <f>"'"&amp;IF(No.5＿契約者【データ】!X379="","",TEXT(No.5＿契約者【データ】!X379,"yyyy/mm/dd"))&amp;"'"</f>
        <v>''</v>
      </c>
      <c r="H383" s="75" t="str">
        <f>"'"&amp;IF(No.5＿契約者【データ】!Y379="","",TEXT(No.5＿契約者【データ】!Y379,"hh:mm"))&amp;"'"</f>
        <v>''</v>
      </c>
      <c r="I383" s="82" t="s">
        <v>494</v>
      </c>
      <c r="J383" s="82" t="s">
        <v>494</v>
      </c>
      <c r="K383" s="82" t="s">
        <v>494</v>
      </c>
      <c r="L383" s="82" t="s">
        <v>494</v>
      </c>
      <c r="M383" s="82" t="s">
        <v>494</v>
      </c>
      <c r="N383" s="82" t="s">
        <v>494</v>
      </c>
      <c r="O383" s="82" t="s">
        <v>494</v>
      </c>
      <c r="P383" s="82" t="s">
        <v>494</v>
      </c>
      <c r="Q383" s="75" t="s">
        <v>497</v>
      </c>
      <c r="R383" s="75" t="s">
        <v>497</v>
      </c>
      <c r="S383" s="42" t="s">
        <v>448</v>
      </c>
      <c r="T383" s="75" t="s">
        <v>497</v>
      </c>
      <c r="U383" s="74" t="s">
        <v>497</v>
      </c>
      <c r="V383" s="49" t="str">
        <f t="shared" si="21"/>
        <v>'COMMON'</v>
      </c>
      <c r="W383" s="69" t="s">
        <v>449</v>
      </c>
      <c r="X383" s="49" t="str">
        <f t="shared" si="22"/>
        <v>'COMMON'</v>
      </c>
      <c r="Y383" s="49" t="str">
        <f t="shared" si="22"/>
        <v>'COMMON'</v>
      </c>
      <c r="Z383" s="69" t="s">
        <v>449</v>
      </c>
      <c r="AA383" s="49" t="str">
        <f t="shared" si="23"/>
        <v>'COMMON'</v>
      </c>
      <c r="AB383" s="67"/>
      <c r="AD383" s="70" t="str">
        <f t="shared" si="24"/>
        <v/>
      </c>
      <c r="AE383" s="67"/>
      <c r="AF383" s="67"/>
      <c r="AG383" s="67"/>
    </row>
    <row r="384" spans="1:33" ht="18" customHeight="1">
      <c r="A384" s="67"/>
      <c r="B384" s="69" t="s">
        <v>908</v>
      </c>
      <c r="C384" s="73" t="str">
        <f>"'"&amp;プロジェクトデータ!$C$4&amp;"'"</f>
        <v>'80001'</v>
      </c>
      <c r="D384" s="80" t="s">
        <v>499</v>
      </c>
      <c r="E384" s="42" t="str">
        <f>"'"&amp;No.5＿契約者【データ】!E380&amp;"'"</f>
        <v>''</v>
      </c>
      <c r="F384" s="81" t="str">
        <f>"'"&amp;IF(No.5＿契約者【データ】!X380="","","出席")&amp;"'"</f>
        <v>''</v>
      </c>
      <c r="G384" s="75" t="str">
        <f>"'"&amp;IF(No.5＿契約者【データ】!X380="","",TEXT(No.5＿契約者【データ】!X380,"yyyy/mm/dd"))&amp;"'"</f>
        <v>''</v>
      </c>
      <c r="H384" s="75" t="str">
        <f>"'"&amp;IF(No.5＿契約者【データ】!Y380="","",TEXT(No.5＿契約者【データ】!Y380,"hh:mm"))&amp;"'"</f>
        <v>''</v>
      </c>
      <c r="I384" s="82" t="s">
        <v>494</v>
      </c>
      <c r="J384" s="82" t="s">
        <v>494</v>
      </c>
      <c r="K384" s="82" t="s">
        <v>494</v>
      </c>
      <c r="L384" s="82" t="s">
        <v>494</v>
      </c>
      <c r="M384" s="82" t="s">
        <v>494</v>
      </c>
      <c r="N384" s="82" t="s">
        <v>494</v>
      </c>
      <c r="O384" s="82" t="s">
        <v>494</v>
      </c>
      <c r="P384" s="82" t="s">
        <v>494</v>
      </c>
      <c r="Q384" s="75" t="s">
        <v>497</v>
      </c>
      <c r="R384" s="75" t="s">
        <v>497</v>
      </c>
      <c r="S384" s="42" t="s">
        <v>448</v>
      </c>
      <c r="T384" s="75" t="s">
        <v>497</v>
      </c>
      <c r="U384" s="74" t="s">
        <v>497</v>
      </c>
      <c r="V384" s="49" t="str">
        <f t="shared" si="21"/>
        <v>'COMMON'</v>
      </c>
      <c r="W384" s="69" t="s">
        <v>449</v>
      </c>
      <c r="X384" s="49" t="str">
        <f t="shared" si="22"/>
        <v>'COMMON'</v>
      </c>
      <c r="Y384" s="49" t="str">
        <f t="shared" si="22"/>
        <v>'COMMON'</v>
      </c>
      <c r="Z384" s="69" t="s">
        <v>449</v>
      </c>
      <c r="AA384" s="49" t="str">
        <f t="shared" si="23"/>
        <v>'COMMON'</v>
      </c>
      <c r="AB384" s="67"/>
      <c r="AD384" s="70" t="str">
        <f t="shared" si="24"/>
        <v/>
      </c>
      <c r="AE384" s="67"/>
      <c r="AF384" s="67"/>
      <c r="AG384" s="67"/>
    </row>
    <row r="385" spans="1:33" ht="18" customHeight="1">
      <c r="A385" s="67"/>
      <c r="B385" s="69" t="s">
        <v>909</v>
      </c>
      <c r="C385" s="73" t="str">
        <f>"'"&amp;プロジェクトデータ!$C$4&amp;"'"</f>
        <v>'80001'</v>
      </c>
      <c r="D385" s="80" t="s">
        <v>499</v>
      </c>
      <c r="E385" s="42" t="str">
        <f>"'"&amp;No.5＿契約者【データ】!E381&amp;"'"</f>
        <v>''</v>
      </c>
      <c r="F385" s="81" t="str">
        <f>"'"&amp;IF(No.5＿契約者【データ】!X381="","","出席")&amp;"'"</f>
        <v>''</v>
      </c>
      <c r="G385" s="75" t="str">
        <f>"'"&amp;IF(No.5＿契約者【データ】!X381="","",TEXT(No.5＿契約者【データ】!X381,"yyyy/mm/dd"))&amp;"'"</f>
        <v>''</v>
      </c>
      <c r="H385" s="75" t="str">
        <f>"'"&amp;IF(No.5＿契約者【データ】!Y381="","",TEXT(No.5＿契約者【データ】!Y381,"hh:mm"))&amp;"'"</f>
        <v>''</v>
      </c>
      <c r="I385" s="82" t="s">
        <v>494</v>
      </c>
      <c r="J385" s="82" t="s">
        <v>494</v>
      </c>
      <c r="K385" s="82" t="s">
        <v>494</v>
      </c>
      <c r="L385" s="82" t="s">
        <v>494</v>
      </c>
      <c r="M385" s="82" t="s">
        <v>494</v>
      </c>
      <c r="N385" s="82" t="s">
        <v>494</v>
      </c>
      <c r="O385" s="82" t="s">
        <v>494</v>
      </c>
      <c r="P385" s="82" t="s">
        <v>494</v>
      </c>
      <c r="Q385" s="75" t="s">
        <v>497</v>
      </c>
      <c r="R385" s="75" t="s">
        <v>497</v>
      </c>
      <c r="S385" s="42" t="s">
        <v>448</v>
      </c>
      <c r="T385" s="75" t="s">
        <v>497</v>
      </c>
      <c r="U385" s="74" t="s">
        <v>497</v>
      </c>
      <c r="V385" s="49" t="str">
        <f t="shared" si="21"/>
        <v>'COMMON'</v>
      </c>
      <c r="W385" s="69" t="s">
        <v>449</v>
      </c>
      <c r="X385" s="49" t="str">
        <f t="shared" si="22"/>
        <v>'COMMON'</v>
      </c>
      <c r="Y385" s="49" t="str">
        <f t="shared" si="22"/>
        <v>'COMMON'</v>
      </c>
      <c r="Z385" s="69" t="s">
        <v>449</v>
      </c>
      <c r="AA385" s="49" t="str">
        <f t="shared" si="23"/>
        <v>'COMMON'</v>
      </c>
      <c r="AB385" s="67"/>
      <c r="AD385" s="70" t="str">
        <f t="shared" si="24"/>
        <v/>
      </c>
      <c r="AE385" s="67"/>
      <c r="AF385" s="67"/>
      <c r="AG385" s="67"/>
    </row>
    <row r="386" spans="1:33" ht="18" customHeight="1">
      <c r="A386" s="67"/>
      <c r="B386" s="69" t="s">
        <v>910</v>
      </c>
      <c r="C386" s="73" t="str">
        <f>"'"&amp;プロジェクトデータ!$C$4&amp;"'"</f>
        <v>'80001'</v>
      </c>
      <c r="D386" s="80" t="s">
        <v>499</v>
      </c>
      <c r="E386" s="42" t="str">
        <f>"'"&amp;No.5＿契約者【データ】!E382&amp;"'"</f>
        <v>''</v>
      </c>
      <c r="F386" s="81" t="str">
        <f>"'"&amp;IF(No.5＿契約者【データ】!X382="","","出席")&amp;"'"</f>
        <v>''</v>
      </c>
      <c r="G386" s="75" t="str">
        <f>"'"&amp;IF(No.5＿契約者【データ】!X382="","",TEXT(No.5＿契約者【データ】!X382,"yyyy/mm/dd"))&amp;"'"</f>
        <v>''</v>
      </c>
      <c r="H386" s="75" t="str">
        <f>"'"&amp;IF(No.5＿契約者【データ】!Y382="","",TEXT(No.5＿契約者【データ】!Y382,"hh:mm"))&amp;"'"</f>
        <v>''</v>
      </c>
      <c r="I386" s="82" t="s">
        <v>494</v>
      </c>
      <c r="J386" s="82" t="s">
        <v>494</v>
      </c>
      <c r="K386" s="82" t="s">
        <v>494</v>
      </c>
      <c r="L386" s="82" t="s">
        <v>494</v>
      </c>
      <c r="M386" s="82" t="s">
        <v>494</v>
      </c>
      <c r="N386" s="82" t="s">
        <v>494</v>
      </c>
      <c r="O386" s="82" t="s">
        <v>494</v>
      </c>
      <c r="P386" s="82" t="s">
        <v>494</v>
      </c>
      <c r="Q386" s="75" t="s">
        <v>497</v>
      </c>
      <c r="R386" s="75" t="s">
        <v>497</v>
      </c>
      <c r="S386" s="42" t="s">
        <v>448</v>
      </c>
      <c r="T386" s="75" t="s">
        <v>497</v>
      </c>
      <c r="U386" s="74" t="s">
        <v>497</v>
      </c>
      <c r="V386" s="49" t="str">
        <f t="shared" si="21"/>
        <v>'COMMON'</v>
      </c>
      <c r="W386" s="69" t="s">
        <v>449</v>
      </c>
      <c r="X386" s="49" t="str">
        <f t="shared" si="22"/>
        <v>'COMMON'</v>
      </c>
      <c r="Y386" s="49" t="str">
        <f t="shared" si="22"/>
        <v>'COMMON'</v>
      </c>
      <c r="Z386" s="69" t="s">
        <v>449</v>
      </c>
      <c r="AA386" s="49" t="str">
        <f t="shared" si="23"/>
        <v>'COMMON'</v>
      </c>
      <c r="AB386" s="67"/>
      <c r="AD386" s="70" t="str">
        <f t="shared" si="24"/>
        <v/>
      </c>
      <c r="AE386" s="67"/>
      <c r="AF386" s="67"/>
      <c r="AG386" s="67"/>
    </row>
    <row r="387" spans="1:33" ht="18" customHeight="1">
      <c r="A387" s="67"/>
      <c r="B387" s="69" t="s">
        <v>911</v>
      </c>
      <c r="C387" s="73" t="str">
        <f>"'"&amp;プロジェクトデータ!$C$4&amp;"'"</f>
        <v>'80001'</v>
      </c>
      <c r="D387" s="80" t="s">
        <v>499</v>
      </c>
      <c r="E387" s="42" t="str">
        <f>"'"&amp;No.5＿契約者【データ】!E383&amp;"'"</f>
        <v>''</v>
      </c>
      <c r="F387" s="81" t="str">
        <f>"'"&amp;IF(No.5＿契約者【データ】!X383="","","出席")&amp;"'"</f>
        <v>''</v>
      </c>
      <c r="G387" s="75" t="str">
        <f>"'"&amp;IF(No.5＿契約者【データ】!X383="","",TEXT(No.5＿契約者【データ】!X383,"yyyy/mm/dd"))&amp;"'"</f>
        <v>''</v>
      </c>
      <c r="H387" s="75" t="str">
        <f>"'"&amp;IF(No.5＿契約者【データ】!Y383="","",TEXT(No.5＿契約者【データ】!Y383,"hh:mm"))&amp;"'"</f>
        <v>''</v>
      </c>
      <c r="I387" s="82" t="s">
        <v>494</v>
      </c>
      <c r="J387" s="82" t="s">
        <v>494</v>
      </c>
      <c r="K387" s="82" t="s">
        <v>494</v>
      </c>
      <c r="L387" s="82" t="s">
        <v>494</v>
      </c>
      <c r="M387" s="82" t="s">
        <v>494</v>
      </c>
      <c r="N387" s="82" t="s">
        <v>494</v>
      </c>
      <c r="O387" s="82" t="s">
        <v>494</v>
      </c>
      <c r="P387" s="82" t="s">
        <v>494</v>
      </c>
      <c r="Q387" s="75" t="s">
        <v>497</v>
      </c>
      <c r="R387" s="75" t="s">
        <v>497</v>
      </c>
      <c r="S387" s="42" t="s">
        <v>448</v>
      </c>
      <c r="T387" s="75" t="s">
        <v>497</v>
      </c>
      <c r="U387" s="74" t="s">
        <v>497</v>
      </c>
      <c r="V387" s="49" t="str">
        <f t="shared" si="21"/>
        <v>'COMMON'</v>
      </c>
      <c r="W387" s="69" t="s">
        <v>449</v>
      </c>
      <c r="X387" s="49" t="str">
        <f t="shared" si="22"/>
        <v>'COMMON'</v>
      </c>
      <c r="Y387" s="49" t="str">
        <f t="shared" si="22"/>
        <v>'COMMON'</v>
      </c>
      <c r="Z387" s="69" t="s">
        <v>449</v>
      </c>
      <c r="AA387" s="49" t="str">
        <f t="shared" si="23"/>
        <v>'COMMON'</v>
      </c>
      <c r="AB387" s="67"/>
      <c r="AD387" s="70" t="str">
        <f t="shared" si="24"/>
        <v/>
      </c>
      <c r="AE387" s="67"/>
      <c r="AF387" s="67"/>
      <c r="AG387" s="67"/>
    </row>
    <row r="388" spans="1:33" ht="18" customHeight="1">
      <c r="A388" s="67"/>
      <c r="B388" s="69" t="s">
        <v>912</v>
      </c>
      <c r="C388" s="73" t="str">
        <f>"'"&amp;プロジェクトデータ!$C$4&amp;"'"</f>
        <v>'80001'</v>
      </c>
      <c r="D388" s="80" t="s">
        <v>499</v>
      </c>
      <c r="E388" s="42" t="str">
        <f>"'"&amp;No.5＿契約者【データ】!E384&amp;"'"</f>
        <v>''</v>
      </c>
      <c r="F388" s="81" t="str">
        <f>"'"&amp;IF(No.5＿契約者【データ】!X384="","","出席")&amp;"'"</f>
        <v>''</v>
      </c>
      <c r="G388" s="75" t="str">
        <f>"'"&amp;IF(No.5＿契約者【データ】!X384="","",TEXT(No.5＿契約者【データ】!X384,"yyyy/mm/dd"))&amp;"'"</f>
        <v>''</v>
      </c>
      <c r="H388" s="75" t="str">
        <f>"'"&amp;IF(No.5＿契約者【データ】!Y384="","",TEXT(No.5＿契約者【データ】!Y384,"hh:mm"))&amp;"'"</f>
        <v>''</v>
      </c>
      <c r="I388" s="82" t="s">
        <v>494</v>
      </c>
      <c r="J388" s="82" t="s">
        <v>494</v>
      </c>
      <c r="K388" s="82" t="s">
        <v>494</v>
      </c>
      <c r="L388" s="82" t="s">
        <v>494</v>
      </c>
      <c r="M388" s="82" t="s">
        <v>494</v>
      </c>
      <c r="N388" s="82" t="s">
        <v>494</v>
      </c>
      <c r="O388" s="82" t="s">
        <v>494</v>
      </c>
      <c r="P388" s="82" t="s">
        <v>494</v>
      </c>
      <c r="Q388" s="75" t="s">
        <v>497</v>
      </c>
      <c r="R388" s="75" t="s">
        <v>497</v>
      </c>
      <c r="S388" s="42" t="s">
        <v>448</v>
      </c>
      <c r="T388" s="75" t="s">
        <v>497</v>
      </c>
      <c r="U388" s="74" t="s">
        <v>497</v>
      </c>
      <c r="V388" s="49" t="str">
        <f t="shared" si="21"/>
        <v>'COMMON'</v>
      </c>
      <c r="W388" s="69" t="s">
        <v>449</v>
      </c>
      <c r="X388" s="49" t="str">
        <f t="shared" si="22"/>
        <v>'COMMON'</v>
      </c>
      <c r="Y388" s="49" t="str">
        <f t="shared" si="22"/>
        <v>'COMMON'</v>
      </c>
      <c r="Z388" s="69" t="s">
        <v>449</v>
      </c>
      <c r="AA388" s="49" t="str">
        <f t="shared" si="23"/>
        <v>'COMMON'</v>
      </c>
      <c r="AB388" s="67"/>
      <c r="AD388" s="70" t="str">
        <f t="shared" si="24"/>
        <v/>
      </c>
      <c r="AE388" s="67"/>
      <c r="AF388" s="67"/>
      <c r="AG388" s="67"/>
    </row>
    <row r="389" spans="1:33" ht="18" customHeight="1">
      <c r="A389" s="67"/>
      <c r="B389" s="69" t="s">
        <v>913</v>
      </c>
      <c r="C389" s="73" t="str">
        <f>"'"&amp;プロジェクトデータ!$C$4&amp;"'"</f>
        <v>'80001'</v>
      </c>
      <c r="D389" s="80" t="s">
        <v>499</v>
      </c>
      <c r="E389" s="42" t="str">
        <f>"'"&amp;No.5＿契約者【データ】!E385&amp;"'"</f>
        <v>''</v>
      </c>
      <c r="F389" s="81" t="str">
        <f>"'"&amp;IF(No.5＿契約者【データ】!X385="","","出席")&amp;"'"</f>
        <v>''</v>
      </c>
      <c r="G389" s="75" t="str">
        <f>"'"&amp;IF(No.5＿契約者【データ】!X385="","",TEXT(No.5＿契約者【データ】!X385,"yyyy/mm/dd"))&amp;"'"</f>
        <v>''</v>
      </c>
      <c r="H389" s="75" t="str">
        <f>"'"&amp;IF(No.5＿契約者【データ】!Y385="","",TEXT(No.5＿契約者【データ】!Y385,"hh:mm"))&amp;"'"</f>
        <v>''</v>
      </c>
      <c r="I389" s="82" t="s">
        <v>494</v>
      </c>
      <c r="J389" s="82" t="s">
        <v>494</v>
      </c>
      <c r="K389" s="82" t="s">
        <v>494</v>
      </c>
      <c r="L389" s="82" t="s">
        <v>494</v>
      </c>
      <c r="M389" s="82" t="s">
        <v>494</v>
      </c>
      <c r="N389" s="82" t="s">
        <v>494</v>
      </c>
      <c r="O389" s="82" t="s">
        <v>494</v>
      </c>
      <c r="P389" s="82" t="s">
        <v>494</v>
      </c>
      <c r="Q389" s="75" t="s">
        <v>497</v>
      </c>
      <c r="R389" s="75" t="s">
        <v>497</v>
      </c>
      <c r="S389" s="42" t="s">
        <v>448</v>
      </c>
      <c r="T389" s="75" t="s">
        <v>497</v>
      </c>
      <c r="U389" s="74" t="s">
        <v>497</v>
      </c>
      <c r="V389" s="49" t="str">
        <f t="shared" si="21"/>
        <v>'COMMON'</v>
      </c>
      <c r="W389" s="69" t="s">
        <v>449</v>
      </c>
      <c r="X389" s="49" t="str">
        <f t="shared" si="22"/>
        <v>'COMMON'</v>
      </c>
      <c r="Y389" s="49" t="str">
        <f t="shared" si="22"/>
        <v>'COMMON'</v>
      </c>
      <c r="Z389" s="69" t="s">
        <v>449</v>
      </c>
      <c r="AA389" s="49" t="str">
        <f t="shared" si="23"/>
        <v>'COMMON'</v>
      </c>
      <c r="AB389" s="67"/>
      <c r="AD389" s="70" t="str">
        <f t="shared" si="24"/>
        <v/>
      </c>
      <c r="AE389" s="67"/>
      <c r="AF389" s="67"/>
      <c r="AG389" s="67"/>
    </row>
    <row r="390" spans="1:33" ht="18" customHeight="1">
      <c r="A390" s="67"/>
      <c r="B390" s="69" t="s">
        <v>914</v>
      </c>
      <c r="C390" s="73" t="str">
        <f>"'"&amp;プロジェクトデータ!$C$4&amp;"'"</f>
        <v>'80001'</v>
      </c>
      <c r="D390" s="80" t="s">
        <v>499</v>
      </c>
      <c r="E390" s="42" t="str">
        <f>"'"&amp;No.5＿契約者【データ】!E386&amp;"'"</f>
        <v>''</v>
      </c>
      <c r="F390" s="81" t="str">
        <f>"'"&amp;IF(No.5＿契約者【データ】!X386="","","出席")&amp;"'"</f>
        <v>''</v>
      </c>
      <c r="G390" s="75" t="str">
        <f>"'"&amp;IF(No.5＿契約者【データ】!X386="","",TEXT(No.5＿契約者【データ】!X386,"yyyy/mm/dd"))&amp;"'"</f>
        <v>''</v>
      </c>
      <c r="H390" s="75" t="str">
        <f>"'"&amp;IF(No.5＿契約者【データ】!Y386="","",TEXT(No.5＿契約者【データ】!Y386,"hh:mm"))&amp;"'"</f>
        <v>''</v>
      </c>
      <c r="I390" s="82" t="s">
        <v>494</v>
      </c>
      <c r="J390" s="82" t="s">
        <v>494</v>
      </c>
      <c r="K390" s="82" t="s">
        <v>494</v>
      </c>
      <c r="L390" s="82" t="s">
        <v>494</v>
      </c>
      <c r="M390" s="82" t="s">
        <v>494</v>
      </c>
      <c r="N390" s="82" t="s">
        <v>494</v>
      </c>
      <c r="O390" s="82" t="s">
        <v>494</v>
      </c>
      <c r="P390" s="82" t="s">
        <v>494</v>
      </c>
      <c r="Q390" s="75" t="s">
        <v>497</v>
      </c>
      <c r="R390" s="75" t="s">
        <v>497</v>
      </c>
      <c r="S390" s="42" t="s">
        <v>448</v>
      </c>
      <c r="T390" s="75" t="s">
        <v>497</v>
      </c>
      <c r="U390" s="74" t="s">
        <v>497</v>
      </c>
      <c r="V390" s="49" t="str">
        <f t="shared" si="21"/>
        <v>'COMMON'</v>
      </c>
      <c r="W390" s="69" t="s">
        <v>449</v>
      </c>
      <c r="X390" s="49" t="str">
        <f t="shared" si="22"/>
        <v>'COMMON'</v>
      </c>
      <c r="Y390" s="49" t="str">
        <f t="shared" si="22"/>
        <v>'COMMON'</v>
      </c>
      <c r="Z390" s="69" t="s">
        <v>449</v>
      </c>
      <c r="AA390" s="49" t="str">
        <f t="shared" si="23"/>
        <v>'COMMON'</v>
      </c>
      <c r="AB390" s="67"/>
      <c r="AD390" s="70" t="str">
        <f t="shared" si="24"/>
        <v/>
      </c>
      <c r="AE390" s="67"/>
      <c r="AF390" s="67"/>
      <c r="AG390" s="67"/>
    </row>
    <row r="391" spans="1:33" ht="18" customHeight="1">
      <c r="A391" s="67"/>
      <c r="B391" s="69" t="s">
        <v>915</v>
      </c>
      <c r="C391" s="73" t="str">
        <f>"'"&amp;プロジェクトデータ!$C$4&amp;"'"</f>
        <v>'80001'</v>
      </c>
      <c r="D391" s="80" t="s">
        <v>499</v>
      </c>
      <c r="E391" s="42" t="str">
        <f>"'"&amp;No.5＿契約者【データ】!E387&amp;"'"</f>
        <v>''</v>
      </c>
      <c r="F391" s="81" t="str">
        <f>"'"&amp;IF(No.5＿契約者【データ】!X387="","","出席")&amp;"'"</f>
        <v>''</v>
      </c>
      <c r="G391" s="75" t="str">
        <f>"'"&amp;IF(No.5＿契約者【データ】!X387="","",TEXT(No.5＿契約者【データ】!X387,"yyyy/mm/dd"))&amp;"'"</f>
        <v>''</v>
      </c>
      <c r="H391" s="75" t="str">
        <f>"'"&amp;IF(No.5＿契約者【データ】!Y387="","",TEXT(No.5＿契約者【データ】!Y387,"hh:mm"))&amp;"'"</f>
        <v>''</v>
      </c>
      <c r="I391" s="82" t="s">
        <v>494</v>
      </c>
      <c r="J391" s="82" t="s">
        <v>494</v>
      </c>
      <c r="K391" s="82" t="s">
        <v>494</v>
      </c>
      <c r="L391" s="82" t="s">
        <v>494</v>
      </c>
      <c r="M391" s="82" t="s">
        <v>494</v>
      </c>
      <c r="N391" s="82" t="s">
        <v>494</v>
      </c>
      <c r="O391" s="82" t="s">
        <v>494</v>
      </c>
      <c r="P391" s="82" t="s">
        <v>494</v>
      </c>
      <c r="Q391" s="75" t="s">
        <v>497</v>
      </c>
      <c r="R391" s="75" t="s">
        <v>497</v>
      </c>
      <c r="S391" s="42" t="s">
        <v>448</v>
      </c>
      <c r="T391" s="75" t="s">
        <v>497</v>
      </c>
      <c r="U391" s="74" t="s">
        <v>497</v>
      </c>
      <c r="V391" s="49" t="str">
        <f t="shared" ref="V391:V414" si="25">"'COMMON'"</f>
        <v>'COMMON'</v>
      </c>
      <c r="W391" s="69" t="s">
        <v>449</v>
      </c>
      <c r="X391" s="49" t="str">
        <f t="shared" ref="X391:Y414" si="26">"'COMMON'"</f>
        <v>'COMMON'</v>
      </c>
      <c r="Y391" s="49" t="str">
        <f t="shared" si="26"/>
        <v>'COMMON'</v>
      </c>
      <c r="Z391" s="69" t="s">
        <v>449</v>
      </c>
      <c r="AA391" s="49" t="str">
        <f t="shared" ref="AA391:AA414" si="27">"'COMMON'"</f>
        <v>'COMMON'</v>
      </c>
      <c r="AB391" s="67"/>
      <c r="AD391" s="70" t="str">
        <f t="shared" si="24"/>
        <v/>
      </c>
      <c r="AE391" s="67"/>
      <c r="AF391" s="67"/>
      <c r="AG391" s="67"/>
    </row>
    <row r="392" spans="1:33" ht="18" customHeight="1">
      <c r="A392" s="67"/>
      <c r="B392" s="69" t="s">
        <v>916</v>
      </c>
      <c r="C392" s="73" t="str">
        <f>"'"&amp;プロジェクトデータ!$C$4&amp;"'"</f>
        <v>'80001'</v>
      </c>
      <c r="D392" s="80" t="s">
        <v>499</v>
      </c>
      <c r="E392" s="42" t="str">
        <f>"'"&amp;No.5＿契約者【データ】!E388&amp;"'"</f>
        <v>''</v>
      </c>
      <c r="F392" s="81" t="str">
        <f>"'"&amp;IF(No.5＿契約者【データ】!X388="","","出席")&amp;"'"</f>
        <v>''</v>
      </c>
      <c r="G392" s="75" t="str">
        <f>"'"&amp;IF(No.5＿契約者【データ】!X388="","",TEXT(No.5＿契約者【データ】!X388,"yyyy/mm/dd"))&amp;"'"</f>
        <v>''</v>
      </c>
      <c r="H392" s="75" t="str">
        <f>"'"&amp;IF(No.5＿契約者【データ】!Y388="","",TEXT(No.5＿契約者【データ】!Y388,"hh:mm"))&amp;"'"</f>
        <v>''</v>
      </c>
      <c r="I392" s="82" t="s">
        <v>494</v>
      </c>
      <c r="J392" s="82" t="s">
        <v>494</v>
      </c>
      <c r="K392" s="82" t="s">
        <v>494</v>
      </c>
      <c r="L392" s="82" t="s">
        <v>494</v>
      </c>
      <c r="M392" s="82" t="s">
        <v>494</v>
      </c>
      <c r="N392" s="82" t="s">
        <v>494</v>
      </c>
      <c r="O392" s="82" t="s">
        <v>494</v>
      </c>
      <c r="P392" s="82" t="s">
        <v>494</v>
      </c>
      <c r="Q392" s="75" t="s">
        <v>497</v>
      </c>
      <c r="R392" s="75" t="s">
        <v>497</v>
      </c>
      <c r="S392" s="42" t="s">
        <v>448</v>
      </c>
      <c r="T392" s="75" t="s">
        <v>497</v>
      </c>
      <c r="U392" s="74" t="s">
        <v>497</v>
      </c>
      <c r="V392" s="49" t="str">
        <f t="shared" si="25"/>
        <v>'COMMON'</v>
      </c>
      <c r="W392" s="69" t="s">
        <v>449</v>
      </c>
      <c r="X392" s="49" t="str">
        <f t="shared" si="26"/>
        <v>'COMMON'</v>
      </c>
      <c r="Y392" s="49" t="str">
        <f t="shared" si="26"/>
        <v>'COMMON'</v>
      </c>
      <c r="Z392" s="69" t="s">
        <v>449</v>
      </c>
      <c r="AA392" s="49" t="str">
        <f t="shared" si="27"/>
        <v>'COMMON'</v>
      </c>
      <c r="AB392" s="67"/>
      <c r="AD392" s="70" t="str">
        <f t="shared" ref="AD392:AD414" si="28">IF(F392="''","","INSERT INTO "&amp;$C$3&amp;" ("&amp;_xlfn.TEXTJOIN(",",FALSE,$C$5:$AA$5)&amp;") VALUES ("&amp;_xlfn.TEXTJOIN(",",FALSE,C392:AA392)&amp;");")</f>
        <v/>
      </c>
      <c r="AE392" s="67"/>
      <c r="AF392" s="67"/>
      <c r="AG392" s="67"/>
    </row>
    <row r="393" spans="1:33" ht="18" customHeight="1">
      <c r="A393" s="67"/>
      <c r="B393" s="69" t="s">
        <v>917</v>
      </c>
      <c r="C393" s="73" t="str">
        <f>"'"&amp;プロジェクトデータ!$C$4&amp;"'"</f>
        <v>'80001'</v>
      </c>
      <c r="D393" s="80" t="s">
        <v>499</v>
      </c>
      <c r="E393" s="42" t="str">
        <f>"'"&amp;No.5＿契約者【データ】!E389&amp;"'"</f>
        <v>''</v>
      </c>
      <c r="F393" s="81" t="str">
        <f>"'"&amp;IF(No.5＿契約者【データ】!X389="","","出席")&amp;"'"</f>
        <v>''</v>
      </c>
      <c r="G393" s="75" t="str">
        <f>"'"&amp;IF(No.5＿契約者【データ】!X389="","",TEXT(No.5＿契約者【データ】!X389,"yyyy/mm/dd"))&amp;"'"</f>
        <v>''</v>
      </c>
      <c r="H393" s="75" t="str">
        <f>"'"&amp;IF(No.5＿契約者【データ】!Y389="","",TEXT(No.5＿契約者【データ】!Y389,"hh:mm"))&amp;"'"</f>
        <v>''</v>
      </c>
      <c r="I393" s="82" t="s">
        <v>494</v>
      </c>
      <c r="J393" s="82" t="s">
        <v>494</v>
      </c>
      <c r="K393" s="82" t="s">
        <v>494</v>
      </c>
      <c r="L393" s="82" t="s">
        <v>494</v>
      </c>
      <c r="M393" s="82" t="s">
        <v>494</v>
      </c>
      <c r="N393" s="82" t="s">
        <v>494</v>
      </c>
      <c r="O393" s="82" t="s">
        <v>494</v>
      </c>
      <c r="P393" s="82" t="s">
        <v>494</v>
      </c>
      <c r="Q393" s="75" t="s">
        <v>497</v>
      </c>
      <c r="R393" s="75" t="s">
        <v>497</v>
      </c>
      <c r="S393" s="42" t="s">
        <v>448</v>
      </c>
      <c r="T393" s="75" t="s">
        <v>497</v>
      </c>
      <c r="U393" s="74" t="s">
        <v>497</v>
      </c>
      <c r="V393" s="49" t="str">
        <f t="shared" si="25"/>
        <v>'COMMON'</v>
      </c>
      <c r="W393" s="69" t="s">
        <v>449</v>
      </c>
      <c r="X393" s="49" t="str">
        <f t="shared" si="26"/>
        <v>'COMMON'</v>
      </c>
      <c r="Y393" s="49" t="str">
        <f t="shared" si="26"/>
        <v>'COMMON'</v>
      </c>
      <c r="Z393" s="69" t="s">
        <v>449</v>
      </c>
      <c r="AA393" s="49" t="str">
        <f t="shared" si="27"/>
        <v>'COMMON'</v>
      </c>
      <c r="AB393" s="67"/>
      <c r="AD393" s="70" t="str">
        <f t="shared" si="28"/>
        <v/>
      </c>
      <c r="AE393" s="67"/>
      <c r="AF393" s="67"/>
      <c r="AG393" s="67"/>
    </row>
    <row r="394" spans="1:33" ht="18" customHeight="1">
      <c r="A394" s="67"/>
      <c r="B394" s="69" t="s">
        <v>918</v>
      </c>
      <c r="C394" s="73" t="str">
        <f>"'"&amp;プロジェクトデータ!$C$4&amp;"'"</f>
        <v>'80001'</v>
      </c>
      <c r="D394" s="80" t="s">
        <v>499</v>
      </c>
      <c r="E394" s="42" t="str">
        <f>"'"&amp;No.5＿契約者【データ】!E390&amp;"'"</f>
        <v>''</v>
      </c>
      <c r="F394" s="81" t="str">
        <f>"'"&amp;IF(No.5＿契約者【データ】!X390="","","出席")&amp;"'"</f>
        <v>''</v>
      </c>
      <c r="G394" s="75" t="str">
        <f>"'"&amp;IF(No.5＿契約者【データ】!X390="","",TEXT(No.5＿契約者【データ】!X390,"yyyy/mm/dd"))&amp;"'"</f>
        <v>''</v>
      </c>
      <c r="H394" s="75" t="str">
        <f>"'"&amp;IF(No.5＿契約者【データ】!Y390="","",TEXT(No.5＿契約者【データ】!Y390,"hh:mm"))&amp;"'"</f>
        <v>''</v>
      </c>
      <c r="I394" s="82" t="s">
        <v>494</v>
      </c>
      <c r="J394" s="82" t="s">
        <v>494</v>
      </c>
      <c r="K394" s="82" t="s">
        <v>494</v>
      </c>
      <c r="L394" s="82" t="s">
        <v>494</v>
      </c>
      <c r="M394" s="82" t="s">
        <v>494</v>
      </c>
      <c r="N394" s="82" t="s">
        <v>494</v>
      </c>
      <c r="O394" s="82" t="s">
        <v>494</v>
      </c>
      <c r="P394" s="82" t="s">
        <v>494</v>
      </c>
      <c r="Q394" s="75" t="s">
        <v>497</v>
      </c>
      <c r="R394" s="75" t="s">
        <v>497</v>
      </c>
      <c r="S394" s="42" t="s">
        <v>448</v>
      </c>
      <c r="T394" s="75" t="s">
        <v>497</v>
      </c>
      <c r="U394" s="74" t="s">
        <v>497</v>
      </c>
      <c r="V394" s="49" t="str">
        <f t="shared" si="25"/>
        <v>'COMMON'</v>
      </c>
      <c r="W394" s="69" t="s">
        <v>449</v>
      </c>
      <c r="X394" s="49" t="str">
        <f t="shared" si="26"/>
        <v>'COMMON'</v>
      </c>
      <c r="Y394" s="49" t="str">
        <f t="shared" si="26"/>
        <v>'COMMON'</v>
      </c>
      <c r="Z394" s="69" t="s">
        <v>449</v>
      </c>
      <c r="AA394" s="49" t="str">
        <f t="shared" si="27"/>
        <v>'COMMON'</v>
      </c>
      <c r="AB394" s="67"/>
      <c r="AD394" s="70" t="str">
        <f t="shared" si="28"/>
        <v/>
      </c>
      <c r="AE394" s="67"/>
      <c r="AF394" s="67"/>
      <c r="AG394" s="67"/>
    </row>
    <row r="395" spans="1:33" ht="18" customHeight="1">
      <c r="A395" s="67"/>
      <c r="B395" s="69" t="s">
        <v>919</v>
      </c>
      <c r="C395" s="73" t="str">
        <f>"'"&amp;プロジェクトデータ!$C$4&amp;"'"</f>
        <v>'80001'</v>
      </c>
      <c r="D395" s="80" t="s">
        <v>499</v>
      </c>
      <c r="E395" s="42" t="str">
        <f>"'"&amp;No.5＿契約者【データ】!E391&amp;"'"</f>
        <v>''</v>
      </c>
      <c r="F395" s="81" t="str">
        <f>"'"&amp;IF(No.5＿契約者【データ】!X391="","","出席")&amp;"'"</f>
        <v>''</v>
      </c>
      <c r="G395" s="75" t="str">
        <f>"'"&amp;IF(No.5＿契約者【データ】!X391="","",TEXT(No.5＿契約者【データ】!X391,"yyyy/mm/dd"))&amp;"'"</f>
        <v>''</v>
      </c>
      <c r="H395" s="75" t="str">
        <f>"'"&amp;IF(No.5＿契約者【データ】!Y391="","",TEXT(No.5＿契約者【データ】!Y391,"hh:mm"))&amp;"'"</f>
        <v>''</v>
      </c>
      <c r="I395" s="82" t="s">
        <v>494</v>
      </c>
      <c r="J395" s="82" t="s">
        <v>494</v>
      </c>
      <c r="K395" s="82" t="s">
        <v>494</v>
      </c>
      <c r="L395" s="82" t="s">
        <v>494</v>
      </c>
      <c r="M395" s="82" t="s">
        <v>494</v>
      </c>
      <c r="N395" s="82" t="s">
        <v>494</v>
      </c>
      <c r="O395" s="82" t="s">
        <v>494</v>
      </c>
      <c r="P395" s="82" t="s">
        <v>494</v>
      </c>
      <c r="Q395" s="75" t="s">
        <v>497</v>
      </c>
      <c r="R395" s="75" t="s">
        <v>497</v>
      </c>
      <c r="S395" s="42" t="s">
        <v>448</v>
      </c>
      <c r="T395" s="75" t="s">
        <v>497</v>
      </c>
      <c r="U395" s="74" t="s">
        <v>497</v>
      </c>
      <c r="V395" s="49" t="str">
        <f t="shared" si="25"/>
        <v>'COMMON'</v>
      </c>
      <c r="W395" s="69" t="s">
        <v>449</v>
      </c>
      <c r="X395" s="49" t="str">
        <f t="shared" si="26"/>
        <v>'COMMON'</v>
      </c>
      <c r="Y395" s="49" t="str">
        <f t="shared" si="26"/>
        <v>'COMMON'</v>
      </c>
      <c r="Z395" s="69" t="s">
        <v>449</v>
      </c>
      <c r="AA395" s="49" t="str">
        <f t="shared" si="27"/>
        <v>'COMMON'</v>
      </c>
      <c r="AB395" s="67"/>
      <c r="AD395" s="70" t="str">
        <f t="shared" si="28"/>
        <v/>
      </c>
      <c r="AE395" s="67"/>
      <c r="AF395" s="67"/>
      <c r="AG395" s="67"/>
    </row>
    <row r="396" spans="1:33" ht="18" customHeight="1">
      <c r="A396" s="67"/>
      <c r="B396" s="69" t="s">
        <v>920</v>
      </c>
      <c r="C396" s="73" t="str">
        <f>"'"&amp;プロジェクトデータ!$C$4&amp;"'"</f>
        <v>'80001'</v>
      </c>
      <c r="D396" s="80" t="s">
        <v>499</v>
      </c>
      <c r="E396" s="42" t="str">
        <f>"'"&amp;No.5＿契約者【データ】!E392&amp;"'"</f>
        <v>''</v>
      </c>
      <c r="F396" s="81" t="str">
        <f>"'"&amp;IF(No.5＿契約者【データ】!X392="","","出席")&amp;"'"</f>
        <v>''</v>
      </c>
      <c r="G396" s="75" t="str">
        <f>"'"&amp;IF(No.5＿契約者【データ】!X392="","",TEXT(No.5＿契約者【データ】!X392,"yyyy/mm/dd"))&amp;"'"</f>
        <v>''</v>
      </c>
      <c r="H396" s="75" t="str">
        <f>"'"&amp;IF(No.5＿契約者【データ】!Y392="","",TEXT(No.5＿契約者【データ】!Y392,"hh:mm"))&amp;"'"</f>
        <v>''</v>
      </c>
      <c r="I396" s="82" t="s">
        <v>494</v>
      </c>
      <c r="J396" s="82" t="s">
        <v>494</v>
      </c>
      <c r="K396" s="82" t="s">
        <v>494</v>
      </c>
      <c r="L396" s="82" t="s">
        <v>494</v>
      </c>
      <c r="M396" s="82" t="s">
        <v>494</v>
      </c>
      <c r="N396" s="82" t="s">
        <v>494</v>
      </c>
      <c r="O396" s="82" t="s">
        <v>494</v>
      </c>
      <c r="P396" s="82" t="s">
        <v>494</v>
      </c>
      <c r="Q396" s="75" t="s">
        <v>497</v>
      </c>
      <c r="R396" s="75" t="s">
        <v>497</v>
      </c>
      <c r="S396" s="42" t="s">
        <v>448</v>
      </c>
      <c r="T396" s="75" t="s">
        <v>497</v>
      </c>
      <c r="U396" s="74" t="s">
        <v>497</v>
      </c>
      <c r="V396" s="49" t="str">
        <f t="shared" si="25"/>
        <v>'COMMON'</v>
      </c>
      <c r="W396" s="69" t="s">
        <v>449</v>
      </c>
      <c r="X396" s="49" t="str">
        <f t="shared" si="26"/>
        <v>'COMMON'</v>
      </c>
      <c r="Y396" s="49" t="str">
        <f t="shared" si="26"/>
        <v>'COMMON'</v>
      </c>
      <c r="Z396" s="69" t="s">
        <v>449</v>
      </c>
      <c r="AA396" s="49" t="str">
        <f t="shared" si="27"/>
        <v>'COMMON'</v>
      </c>
      <c r="AB396" s="67"/>
      <c r="AD396" s="70" t="str">
        <f t="shared" si="28"/>
        <v/>
      </c>
      <c r="AE396" s="67"/>
      <c r="AF396" s="67"/>
      <c r="AG396" s="67"/>
    </row>
    <row r="397" spans="1:33" ht="18" customHeight="1">
      <c r="A397" s="67"/>
      <c r="B397" s="69" t="s">
        <v>921</v>
      </c>
      <c r="C397" s="73" t="str">
        <f>"'"&amp;プロジェクトデータ!$C$4&amp;"'"</f>
        <v>'80001'</v>
      </c>
      <c r="D397" s="80" t="s">
        <v>499</v>
      </c>
      <c r="E397" s="42" t="str">
        <f>"'"&amp;No.5＿契約者【データ】!E393&amp;"'"</f>
        <v>''</v>
      </c>
      <c r="F397" s="81" t="str">
        <f>"'"&amp;IF(No.5＿契約者【データ】!X393="","","出席")&amp;"'"</f>
        <v>''</v>
      </c>
      <c r="G397" s="75" t="str">
        <f>"'"&amp;IF(No.5＿契約者【データ】!X393="","",TEXT(No.5＿契約者【データ】!X393,"yyyy/mm/dd"))&amp;"'"</f>
        <v>''</v>
      </c>
      <c r="H397" s="75" t="str">
        <f>"'"&amp;IF(No.5＿契約者【データ】!Y393="","",TEXT(No.5＿契約者【データ】!Y393,"hh:mm"))&amp;"'"</f>
        <v>''</v>
      </c>
      <c r="I397" s="82" t="s">
        <v>494</v>
      </c>
      <c r="J397" s="82" t="s">
        <v>494</v>
      </c>
      <c r="K397" s="82" t="s">
        <v>494</v>
      </c>
      <c r="L397" s="82" t="s">
        <v>494</v>
      </c>
      <c r="M397" s="82" t="s">
        <v>494</v>
      </c>
      <c r="N397" s="82" t="s">
        <v>494</v>
      </c>
      <c r="O397" s="82" t="s">
        <v>494</v>
      </c>
      <c r="P397" s="82" t="s">
        <v>494</v>
      </c>
      <c r="Q397" s="75" t="s">
        <v>497</v>
      </c>
      <c r="R397" s="75" t="s">
        <v>497</v>
      </c>
      <c r="S397" s="42" t="s">
        <v>448</v>
      </c>
      <c r="T397" s="75" t="s">
        <v>497</v>
      </c>
      <c r="U397" s="74" t="s">
        <v>497</v>
      </c>
      <c r="V397" s="49" t="str">
        <f t="shared" si="25"/>
        <v>'COMMON'</v>
      </c>
      <c r="W397" s="69" t="s">
        <v>449</v>
      </c>
      <c r="X397" s="49" t="str">
        <f t="shared" si="26"/>
        <v>'COMMON'</v>
      </c>
      <c r="Y397" s="49" t="str">
        <f t="shared" si="26"/>
        <v>'COMMON'</v>
      </c>
      <c r="Z397" s="69" t="s">
        <v>449</v>
      </c>
      <c r="AA397" s="49" t="str">
        <f t="shared" si="27"/>
        <v>'COMMON'</v>
      </c>
      <c r="AB397" s="67"/>
      <c r="AD397" s="70" t="str">
        <f t="shared" si="28"/>
        <v/>
      </c>
      <c r="AE397" s="67"/>
      <c r="AF397" s="67"/>
      <c r="AG397" s="67"/>
    </row>
    <row r="398" spans="1:33" ht="18" customHeight="1">
      <c r="A398" s="67"/>
      <c r="B398" s="69" t="s">
        <v>922</v>
      </c>
      <c r="C398" s="73" t="str">
        <f>"'"&amp;プロジェクトデータ!$C$4&amp;"'"</f>
        <v>'80001'</v>
      </c>
      <c r="D398" s="80" t="s">
        <v>499</v>
      </c>
      <c r="E398" s="42" t="str">
        <f>"'"&amp;No.5＿契約者【データ】!E394&amp;"'"</f>
        <v>''</v>
      </c>
      <c r="F398" s="81" t="str">
        <f>"'"&amp;IF(No.5＿契約者【データ】!X394="","","出席")&amp;"'"</f>
        <v>''</v>
      </c>
      <c r="G398" s="75" t="str">
        <f>"'"&amp;IF(No.5＿契約者【データ】!X394="","",TEXT(No.5＿契約者【データ】!X394,"yyyy/mm/dd"))&amp;"'"</f>
        <v>''</v>
      </c>
      <c r="H398" s="75" t="str">
        <f>"'"&amp;IF(No.5＿契約者【データ】!Y394="","",TEXT(No.5＿契約者【データ】!Y394,"hh:mm"))&amp;"'"</f>
        <v>''</v>
      </c>
      <c r="I398" s="82" t="s">
        <v>494</v>
      </c>
      <c r="J398" s="82" t="s">
        <v>494</v>
      </c>
      <c r="K398" s="82" t="s">
        <v>494</v>
      </c>
      <c r="L398" s="82" t="s">
        <v>494</v>
      </c>
      <c r="M398" s="82" t="s">
        <v>494</v>
      </c>
      <c r="N398" s="82" t="s">
        <v>494</v>
      </c>
      <c r="O398" s="82" t="s">
        <v>494</v>
      </c>
      <c r="P398" s="82" t="s">
        <v>494</v>
      </c>
      <c r="Q398" s="75" t="s">
        <v>497</v>
      </c>
      <c r="R398" s="75" t="s">
        <v>497</v>
      </c>
      <c r="S398" s="42" t="s">
        <v>448</v>
      </c>
      <c r="T398" s="75" t="s">
        <v>497</v>
      </c>
      <c r="U398" s="74" t="s">
        <v>497</v>
      </c>
      <c r="V398" s="49" t="str">
        <f t="shared" si="25"/>
        <v>'COMMON'</v>
      </c>
      <c r="W398" s="69" t="s">
        <v>449</v>
      </c>
      <c r="X398" s="49" t="str">
        <f t="shared" si="26"/>
        <v>'COMMON'</v>
      </c>
      <c r="Y398" s="49" t="str">
        <f t="shared" si="26"/>
        <v>'COMMON'</v>
      </c>
      <c r="Z398" s="69" t="s">
        <v>449</v>
      </c>
      <c r="AA398" s="49" t="str">
        <f t="shared" si="27"/>
        <v>'COMMON'</v>
      </c>
      <c r="AB398" s="67"/>
      <c r="AD398" s="70" t="str">
        <f t="shared" si="28"/>
        <v/>
      </c>
      <c r="AE398" s="67"/>
      <c r="AF398" s="67"/>
      <c r="AG398" s="67"/>
    </row>
    <row r="399" spans="1:33" ht="18" customHeight="1">
      <c r="A399" s="67"/>
      <c r="B399" s="69" t="s">
        <v>923</v>
      </c>
      <c r="C399" s="73" t="str">
        <f>"'"&amp;プロジェクトデータ!$C$4&amp;"'"</f>
        <v>'80001'</v>
      </c>
      <c r="D399" s="80" t="s">
        <v>499</v>
      </c>
      <c r="E399" s="42" t="str">
        <f>"'"&amp;No.5＿契約者【データ】!E395&amp;"'"</f>
        <v>''</v>
      </c>
      <c r="F399" s="81" t="str">
        <f>"'"&amp;IF(No.5＿契約者【データ】!X395="","","出席")&amp;"'"</f>
        <v>''</v>
      </c>
      <c r="G399" s="75" t="str">
        <f>"'"&amp;IF(No.5＿契約者【データ】!X395="","",TEXT(No.5＿契約者【データ】!X395,"yyyy/mm/dd"))&amp;"'"</f>
        <v>''</v>
      </c>
      <c r="H399" s="75" t="str">
        <f>"'"&amp;IF(No.5＿契約者【データ】!Y395="","",TEXT(No.5＿契約者【データ】!Y395,"hh:mm"))&amp;"'"</f>
        <v>''</v>
      </c>
      <c r="I399" s="82" t="s">
        <v>494</v>
      </c>
      <c r="J399" s="82" t="s">
        <v>494</v>
      </c>
      <c r="K399" s="82" t="s">
        <v>494</v>
      </c>
      <c r="L399" s="82" t="s">
        <v>494</v>
      </c>
      <c r="M399" s="82" t="s">
        <v>494</v>
      </c>
      <c r="N399" s="82" t="s">
        <v>494</v>
      </c>
      <c r="O399" s="82" t="s">
        <v>494</v>
      </c>
      <c r="P399" s="82" t="s">
        <v>494</v>
      </c>
      <c r="Q399" s="75" t="s">
        <v>497</v>
      </c>
      <c r="R399" s="75" t="s">
        <v>497</v>
      </c>
      <c r="S399" s="42" t="s">
        <v>448</v>
      </c>
      <c r="T399" s="75" t="s">
        <v>497</v>
      </c>
      <c r="U399" s="74" t="s">
        <v>497</v>
      </c>
      <c r="V399" s="49" t="str">
        <f t="shared" si="25"/>
        <v>'COMMON'</v>
      </c>
      <c r="W399" s="69" t="s">
        <v>449</v>
      </c>
      <c r="X399" s="49" t="str">
        <f t="shared" si="26"/>
        <v>'COMMON'</v>
      </c>
      <c r="Y399" s="49" t="str">
        <f t="shared" si="26"/>
        <v>'COMMON'</v>
      </c>
      <c r="Z399" s="69" t="s">
        <v>449</v>
      </c>
      <c r="AA399" s="49" t="str">
        <f t="shared" si="27"/>
        <v>'COMMON'</v>
      </c>
      <c r="AB399" s="67"/>
      <c r="AD399" s="70" t="str">
        <f t="shared" si="28"/>
        <v/>
      </c>
      <c r="AE399" s="67"/>
      <c r="AF399" s="67"/>
      <c r="AG399" s="67"/>
    </row>
    <row r="400" spans="1:33" ht="18" customHeight="1">
      <c r="A400" s="67"/>
      <c r="B400" s="69" t="s">
        <v>924</v>
      </c>
      <c r="C400" s="73" t="str">
        <f>"'"&amp;プロジェクトデータ!$C$4&amp;"'"</f>
        <v>'80001'</v>
      </c>
      <c r="D400" s="80" t="s">
        <v>499</v>
      </c>
      <c r="E400" s="42" t="str">
        <f>"'"&amp;No.5＿契約者【データ】!E396&amp;"'"</f>
        <v>''</v>
      </c>
      <c r="F400" s="81" t="str">
        <f>"'"&amp;IF(No.5＿契約者【データ】!X396="","","出席")&amp;"'"</f>
        <v>''</v>
      </c>
      <c r="G400" s="75" t="str">
        <f>"'"&amp;IF(No.5＿契約者【データ】!X396="","",TEXT(No.5＿契約者【データ】!X396,"yyyy/mm/dd"))&amp;"'"</f>
        <v>''</v>
      </c>
      <c r="H400" s="75" t="str">
        <f>"'"&amp;IF(No.5＿契約者【データ】!Y396="","",TEXT(No.5＿契約者【データ】!Y396,"hh:mm"))&amp;"'"</f>
        <v>''</v>
      </c>
      <c r="I400" s="82" t="s">
        <v>494</v>
      </c>
      <c r="J400" s="82" t="s">
        <v>494</v>
      </c>
      <c r="K400" s="82" t="s">
        <v>494</v>
      </c>
      <c r="L400" s="82" t="s">
        <v>494</v>
      </c>
      <c r="M400" s="82" t="s">
        <v>494</v>
      </c>
      <c r="N400" s="82" t="s">
        <v>494</v>
      </c>
      <c r="O400" s="82" t="s">
        <v>494</v>
      </c>
      <c r="P400" s="82" t="s">
        <v>494</v>
      </c>
      <c r="Q400" s="75" t="s">
        <v>497</v>
      </c>
      <c r="R400" s="75" t="s">
        <v>497</v>
      </c>
      <c r="S400" s="42" t="s">
        <v>448</v>
      </c>
      <c r="T400" s="75" t="s">
        <v>497</v>
      </c>
      <c r="U400" s="74" t="s">
        <v>497</v>
      </c>
      <c r="V400" s="49" t="str">
        <f t="shared" si="25"/>
        <v>'COMMON'</v>
      </c>
      <c r="W400" s="69" t="s">
        <v>449</v>
      </c>
      <c r="X400" s="49" t="str">
        <f t="shared" si="26"/>
        <v>'COMMON'</v>
      </c>
      <c r="Y400" s="49" t="str">
        <f t="shared" si="26"/>
        <v>'COMMON'</v>
      </c>
      <c r="Z400" s="69" t="s">
        <v>449</v>
      </c>
      <c r="AA400" s="49" t="str">
        <f t="shared" si="27"/>
        <v>'COMMON'</v>
      </c>
      <c r="AB400" s="67"/>
      <c r="AD400" s="70" t="str">
        <f t="shared" si="28"/>
        <v/>
      </c>
      <c r="AE400" s="67"/>
      <c r="AF400" s="67"/>
      <c r="AG400" s="67"/>
    </row>
    <row r="401" spans="1:33" ht="18" customHeight="1">
      <c r="A401" s="67"/>
      <c r="B401" s="69" t="s">
        <v>925</v>
      </c>
      <c r="C401" s="73" t="str">
        <f>"'"&amp;プロジェクトデータ!$C$4&amp;"'"</f>
        <v>'80001'</v>
      </c>
      <c r="D401" s="80" t="s">
        <v>499</v>
      </c>
      <c r="E401" s="42" t="str">
        <f>"'"&amp;No.5＿契約者【データ】!E397&amp;"'"</f>
        <v>''</v>
      </c>
      <c r="F401" s="81" t="str">
        <f>"'"&amp;IF(No.5＿契約者【データ】!X397="","","出席")&amp;"'"</f>
        <v>''</v>
      </c>
      <c r="G401" s="75" t="str">
        <f>"'"&amp;IF(No.5＿契約者【データ】!X397="","",TEXT(No.5＿契約者【データ】!X397,"yyyy/mm/dd"))&amp;"'"</f>
        <v>''</v>
      </c>
      <c r="H401" s="75" t="str">
        <f>"'"&amp;IF(No.5＿契約者【データ】!Y397="","",TEXT(No.5＿契約者【データ】!Y397,"hh:mm"))&amp;"'"</f>
        <v>''</v>
      </c>
      <c r="I401" s="82" t="s">
        <v>494</v>
      </c>
      <c r="J401" s="82" t="s">
        <v>494</v>
      </c>
      <c r="K401" s="82" t="s">
        <v>494</v>
      </c>
      <c r="L401" s="82" t="s">
        <v>494</v>
      </c>
      <c r="M401" s="82" t="s">
        <v>494</v>
      </c>
      <c r="N401" s="82" t="s">
        <v>494</v>
      </c>
      <c r="O401" s="82" t="s">
        <v>494</v>
      </c>
      <c r="P401" s="82" t="s">
        <v>494</v>
      </c>
      <c r="Q401" s="75" t="s">
        <v>497</v>
      </c>
      <c r="R401" s="75" t="s">
        <v>497</v>
      </c>
      <c r="S401" s="42" t="s">
        <v>448</v>
      </c>
      <c r="T401" s="75" t="s">
        <v>497</v>
      </c>
      <c r="U401" s="74" t="s">
        <v>497</v>
      </c>
      <c r="V401" s="49" t="str">
        <f t="shared" si="25"/>
        <v>'COMMON'</v>
      </c>
      <c r="W401" s="69" t="s">
        <v>449</v>
      </c>
      <c r="X401" s="49" t="str">
        <f t="shared" si="26"/>
        <v>'COMMON'</v>
      </c>
      <c r="Y401" s="49" t="str">
        <f t="shared" si="26"/>
        <v>'COMMON'</v>
      </c>
      <c r="Z401" s="69" t="s">
        <v>449</v>
      </c>
      <c r="AA401" s="49" t="str">
        <f t="shared" si="27"/>
        <v>'COMMON'</v>
      </c>
      <c r="AB401" s="67"/>
      <c r="AD401" s="70" t="str">
        <f t="shared" si="28"/>
        <v/>
      </c>
      <c r="AE401" s="67"/>
      <c r="AF401" s="67"/>
      <c r="AG401" s="67"/>
    </row>
    <row r="402" spans="1:33" ht="18" customHeight="1">
      <c r="A402" s="67"/>
      <c r="B402" s="69" t="s">
        <v>926</v>
      </c>
      <c r="C402" s="73" t="str">
        <f>"'"&amp;プロジェクトデータ!$C$4&amp;"'"</f>
        <v>'80001'</v>
      </c>
      <c r="D402" s="80" t="s">
        <v>499</v>
      </c>
      <c r="E402" s="42" t="str">
        <f>"'"&amp;No.5＿契約者【データ】!E398&amp;"'"</f>
        <v>''</v>
      </c>
      <c r="F402" s="81" t="str">
        <f>"'"&amp;IF(No.5＿契約者【データ】!X398="","","出席")&amp;"'"</f>
        <v>''</v>
      </c>
      <c r="G402" s="75" t="str">
        <f>"'"&amp;IF(No.5＿契約者【データ】!X398="","",TEXT(No.5＿契約者【データ】!X398,"yyyy/mm/dd"))&amp;"'"</f>
        <v>''</v>
      </c>
      <c r="H402" s="75" t="str">
        <f>"'"&amp;IF(No.5＿契約者【データ】!Y398="","",TEXT(No.5＿契約者【データ】!Y398,"hh:mm"))&amp;"'"</f>
        <v>''</v>
      </c>
      <c r="I402" s="82" t="s">
        <v>494</v>
      </c>
      <c r="J402" s="82" t="s">
        <v>494</v>
      </c>
      <c r="K402" s="82" t="s">
        <v>494</v>
      </c>
      <c r="L402" s="82" t="s">
        <v>494</v>
      </c>
      <c r="M402" s="82" t="s">
        <v>494</v>
      </c>
      <c r="N402" s="82" t="s">
        <v>494</v>
      </c>
      <c r="O402" s="82" t="s">
        <v>494</v>
      </c>
      <c r="P402" s="82" t="s">
        <v>494</v>
      </c>
      <c r="Q402" s="75" t="s">
        <v>497</v>
      </c>
      <c r="R402" s="75" t="s">
        <v>497</v>
      </c>
      <c r="S402" s="42" t="s">
        <v>448</v>
      </c>
      <c r="T402" s="75" t="s">
        <v>497</v>
      </c>
      <c r="U402" s="74" t="s">
        <v>497</v>
      </c>
      <c r="V402" s="49" t="str">
        <f t="shared" si="25"/>
        <v>'COMMON'</v>
      </c>
      <c r="W402" s="69" t="s">
        <v>449</v>
      </c>
      <c r="X402" s="49" t="str">
        <f t="shared" si="26"/>
        <v>'COMMON'</v>
      </c>
      <c r="Y402" s="49" t="str">
        <f t="shared" si="26"/>
        <v>'COMMON'</v>
      </c>
      <c r="Z402" s="69" t="s">
        <v>449</v>
      </c>
      <c r="AA402" s="49" t="str">
        <f t="shared" si="27"/>
        <v>'COMMON'</v>
      </c>
      <c r="AB402" s="67"/>
      <c r="AD402" s="70" t="str">
        <f t="shared" si="28"/>
        <v/>
      </c>
      <c r="AE402" s="67"/>
      <c r="AF402" s="67"/>
      <c r="AG402" s="67"/>
    </row>
    <row r="403" spans="1:33" ht="18" customHeight="1">
      <c r="A403" s="67"/>
      <c r="B403" s="69" t="s">
        <v>927</v>
      </c>
      <c r="C403" s="73" t="str">
        <f>"'"&amp;プロジェクトデータ!$C$4&amp;"'"</f>
        <v>'80001'</v>
      </c>
      <c r="D403" s="80" t="s">
        <v>499</v>
      </c>
      <c r="E403" s="42" t="str">
        <f>"'"&amp;No.5＿契約者【データ】!E399&amp;"'"</f>
        <v>''</v>
      </c>
      <c r="F403" s="81" t="str">
        <f>"'"&amp;IF(No.5＿契約者【データ】!X399="","","出席")&amp;"'"</f>
        <v>''</v>
      </c>
      <c r="G403" s="75" t="str">
        <f>"'"&amp;IF(No.5＿契約者【データ】!X399="","",TEXT(No.5＿契約者【データ】!X399,"yyyy/mm/dd"))&amp;"'"</f>
        <v>''</v>
      </c>
      <c r="H403" s="75" t="str">
        <f>"'"&amp;IF(No.5＿契約者【データ】!Y399="","",TEXT(No.5＿契約者【データ】!Y399,"hh:mm"))&amp;"'"</f>
        <v>''</v>
      </c>
      <c r="I403" s="82" t="s">
        <v>494</v>
      </c>
      <c r="J403" s="82" t="s">
        <v>494</v>
      </c>
      <c r="K403" s="82" t="s">
        <v>494</v>
      </c>
      <c r="L403" s="82" t="s">
        <v>494</v>
      </c>
      <c r="M403" s="82" t="s">
        <v>494</v>
      </c>
      <c r="N403" s="82" t="s">
        <v>494</v>
      </c>
      <c r="O403" s="82" t="s">
        <v>494</v>
      </c>
      <c r="P403" s="82" t="s">
        <v>494</v>
      </c>
      <c r="Q403" s="75" t="s">
        <v>497</v>
      </c>
      <c r="R403" s="75" t="s">
        <v>497</v>
      </c>
      <c r="S403" s="42" t="s">
        <v>448</v>
      </c>
      <c r="T403" s="75" t="s">
        <v>497</v>
      </c>
      <c r="U403" s="74" t="s">
        <v>497</v>
      </c>
      <c r="V403" s="49" t="str">
        <f t="shared" si="25"/>
        <v>'COMMON'</v>
      </c>
      <c r="W403" s="69" t="s">
        <v>449</v>
      </c>
      <c r="X403" s="49" t="str">
        <f t="shared" si="26"/>
        <v>'COMMON'</v>
      </c>
      <c r="Y403" s="49" t="str">
        <f t="shared" si="26"/>
        <v>'COMMON'</v>
      </c>
      <c r="Z403" s="69" t="s">
        <v>449</v>
      </c>
      <c r="AA403" s="49" t="str">
        <f t="shared" si="27"/>
        <v>'COMMON'</v>
      </c>
      <c r="AB403" s="67"/>
      <c r="AD403" s="70" t="str">
        <f t="shared" si="28"/>
        <v/>
      </c>
      <c r="AE403" s="67"/>
      <c r="AF403" s="67"/>
      <c r="AG403" s="67"/>
    </row>
    <row r="404" spans="1:33" ht="18" customHeight="1">
      <c r="A404" s="67"/>
      <c r="B404" s="69" t="s">
        <v>928</v>
      </c>
      <c r="C404" s="73" t="str">
        <f>"'"&amp;プロジェクトデータ!$C$4&amp;"'"</f>
        <v>'80001'</v>
      </c>
      <c r="D404" s="80" t="s">
        <v>499</v>
      </c>
      <c r="E404" s="42" t="str">
        <f>"'"&amp;No.5＿契約者【データ】!E400&amp;"'"</f>
        <v>''</v>
      </c>
      <c r="F404" s="81" t="str">
        <f>"'"&amp;IF(No.5＿契約者【データ】!X400="","","出席")&amp;"'"</f>
        <v>''</v>
      </c>
      <c r="G404" s="75" t="str">
        <f>"'"&amp;IF(No.5＿契約者【データ】!X400="","",TEXT(No.5＿契約者【データ】!X400,"yyyy/mm/dd"))&amp;"'"</f>
        <v>''</v>
      </c>
      <c r="H404" s="75" t="str">
        <f>"'"&amp;IF(No.5＿契約者【データ】!Y400="","",TEXT(No.5＿契約者【データ】!Y400,"hh:mm"))&amp;"'"</f>
        <v>''</v>
      </c>
      <c r="I404" s="82" t="s">
        <v>494</v>
      </c>
      <c r="J404" s="82" t="s">
        <v>494</v>
      </c>
      <c r="K404" s="82" t="s">
        <v>494</v>
      </c>
      <c r="L404" s="82" t="s">
        <v>494</v>
      </c>
      <c r="M404" s="82" t="s">
        <v>494</v>
      </c>
      <c r="N404" s="82" t="s">
        <v>494</v>
      </c>
      <c r="O404" s="82" t="s">
        <v>494</v>
      </c>
      <c r="P404" s="82" t="s">
        <v>494</v>
      </c>
      <c r="Q404" s="75" t="s">
        <v>497</v>
      </c>
      <c r="R404" s="75" t="s">
        <v>497</v>
      </c>
      <c r="S404" s="42" t="s">
        <v>448</v>
      </c>
      <c r="T404" s="75" t="s">
        <v>497</v>
      </c>
      <c r="U404" s="74" t="s">
        <v>497</v>
      </c>
      <c r="V404" s="49" t="str">
        <f t="shared" si="25"/>
        <v>'COMMON'</v>
      </c>
      <c r="W404" s="69" t="s">
        <v>449</v>
      </c>
      <c r="X404" s="49" t="str">
        <f t="shared" si="26"/>
        <v>'COMMON'</v>
      </c>
      <c r="Y404" s="49" t="str">
        <f t="shared" si="26"/>
        <v>'COMMON'</v>
      </c>
      <c r="Z404" s="69" t="s">
        <v>449</v>
      </c>
      <c r="AA404" s="49" t="str">
        <f t="shared" si="27"/>
        <v>'COMMON'</v>
      </c>
      <c r="AB404" s="67"/>
      <c r="AD404" s="70" t="str">
        <f t="shared" si="28"/>
        <v/>
      </c>
      <c r="AE404" s="67"/>
      <c r="AF404" s="67"/>
      <c r="AG404" s="67"/>
    </row>
    <row r="405" spans="1:33" ht="18" customHeight="1">
      <c r="A405" s="67"/>
      <c r="B405" s="69" t="s">
        <v>929</v>
      </c>
      <c r="C405" s="73" t="str">
        <f>"'"&amp;プロジェクトデータ!$C$4&amp;"'"</f>
        <v>'80001'</v>
      </c>
      <c r="D405" s="80" t="s">
        <v>499</v>
      </c>
      <c r="E405" s="42" t="str">
        <f>"'"&amp;No.5＿契約者【データ】!E401&amp;"'"</f>
        <v>''</v>
      </c>
      <c r="F405" s="81" t="str">
        <f>"'"&amp;IF(No.5＿契約者【データ】!X401="","","出席")&amp;"'"</f>
        <v>''</v>
      </c>
      <c r="G405" s="75" t="str">
        <f>"'"&amp;IF(No.5＿契約者【データ】!X401="","",TEXT(No.5＿契約者【データ】!X401,"yyyy/mm/dd"))&amp;"'"</f>
        <v>''</v>
      </c>
      <c r="H405" s="75" t="str">
        <f>"'"&amp;IF(No.5＿契約者【データ】!Y401="","",TEXT(No.5＿契約者【データ】!Y401,"hh:mm"))&amp;"'"</f>
        <v>''</v>
      </c>
      <c r="I405" s="82" t="s">
        <v>494</v>
      </c>
      <c r="J405" s="82" t="s">
        <v>494</v>
      </c>
      <c r="K405" s="82" t="s">
        <v>494</v>
      </c>
      <c r="L405" s="82" t="s">
        <v>494</v>
      </c>
      <c r="M405" s="82" t="s">
        <v>494</v>
      </c>
      <c r="N405" s="82" t="s">
        <v>494</v>
      </c>
      <c r="O405" s="82" t="s">
        <v>494</v>
      </c>
      <c r="P405" s="82" t="s">
        <v>494</v>
      </c>
      <c r="Q405" s="75" t="s">
        <v>497</v>
      </c>
      <c r="R405" s="75" t="s">
        <v>497</v>
      </c>
      <c r="S405" s="42" t="s">
        <v>448</v>
      </c>
      <c r="T405" s="75" t="s">
        <v>497</v>
      </c>
      <c r="U405" s="74" t="s">
        <v>497</v>
      </c>
      <c r="V405" s="49" t="str">
        <f t="shared" si="25"/>
        <v>'COMMON'</v>
      </c>
      <c r="W405" s="69" t="s">
        <v>449</v>
      </c>
      <c r="X405" s="49" t="str">
        <f t="shared" si="26"/>
        <v>'COMMON'</v>
      </c>
      <c r="Y405" s="49" t="str">
        <f t="shared" si="26"/>
        <v>'COMMON'</v>
      </c>
      <c r="Z405" s="69" t="s">
        <v>449</v>
      </c>
      <c r="AA405" s="49" t="str">
        <f t="shared" si="27"/>
        <v>'COMMON'</v>
      </c>
      <c r="AB405" s="67"/>
      <c r="AD405" s="70" t="str">
        <f t="shared" si="28"/>
        <v/>
      </c>
      <c r="AE405" s="67"/>
      <c r="AF405" s="67"/>
      <c r="AG405" s="67"/>
    </row>
    <row r="406" spans="1:33" ht="18" customHeight="1">
      <c r="A406" s="67"/>
      <c r="B406" s="69" t="s">
        <v>930</v>
      </c>
      <c r="C406" s="73" t="str">
        <f>"'"&amp;プロジェクトデータ!$C$4&amp;"'"</f>
        <v>'80001'</v>
      </c>
      <c r="D406" s="80" t="s">
        <v>499</v>
      </c>
      <c r="E406" s="42" t="str">
        <f>"'"&amp;No.5＿契約者【データ】!E402&amp;"'"</f>
        <v>''</v>
      </c>
      <c r="F406" s="81" t="str">
        <f>"'"&amp;IF(No.5＿契約者【データ】!X402="","","出席")&amp;"'"</f>
        <v>''</v>
      </c>
      <c r="G406" s="75" t="str">
        <f>"'"&amp;IF(No.5＿契約者【データ】!X402="","",TEXT(No.5＿契約者【データ】!X402,"yyyy/mm/dd"))&amp;"'"</f>
        <v>''</v>
      </c>
      <c r="H406" s="75" t="str">
        <f>"'"&amp;IF(No.5＿契約者【データ】!Y402="","",TEXT(No.5＿契約者【データ】!Y402,"hh:mm"))&amp;"'"</f>
        <v>''</v>
      </c>
      <c r="I406" s="82" t="s">
        <v>494</v>
      </c>
      <c r="J406" s="82" t="s">
        <v>494</v>
      </c>
      <c r="K406" s="82" t="s">
        <v>494</v>
      </c>
      <c r="L406" s="82" t="s">
        <v>494</v>
      </c>
      <c r="M406" s="82" t="s">
        <v>494</v>
      </c>
      <c r="N406" s="82" t="s">
        <v>494</v>
      </c>
      <c r="O406" s="82" t="s">
        <v>494</v>
      </c>
      <c r="P406" s="82" t="s">
        <v>494</v>
      </c>
      <c r="Q406" s="75" t="s">
        <v>497</v>
      </c>
      <c r="R406" s="75" t="s">
        <v>497</v>
      </c>
      <c r="S406" s="42" t="s">
        <v>448</v>
      </c>
      <c r="T406" s="75" t="s">
        <v>497</v>
      </c>
      <c r="U406" s="74" t="s">
        <v>497</v>
      </c>
      <c r="V406" s="49" t="str">
        <f t="shared" si="25"/>
        <v>'COMMON'</v>
      </c>
      <c r="W406" s="69" t="s">
        <v>449</v>
      </c>
      <c r="X406" s="49" t="str">
        <f t="shared" si="26"/>
        <v>'COMMON'</v>
      </c>
      <c r="Y406" s="49" t="str">
        <f t="shared" si="26"/>
        <v>'COMMON'</v>
      </c>
      <c r="Z406" s="69" t="s">
        <v>449</v>
      </c>
      <c r="AA406" s="49" t="str">
        <f t="shared" si="27"/>
        <v>'COMMON'</v>
      </c>
      <c r="AB406" s="67"/>
      <c r="AD406" s="70" t="str">
        <f t="shared" si="28"/>
        <v/>
      </c>
      <c r="AE406" s="67"/>
      <c r="AF406" s="67"/>
      <c r="AG406" s="67"/>
    </row>
    <row r="407" spans="1:33" ht="18" customHeight="1">
      <c r="A407" s="67"/>
      <c r="B407" s="69" t="s">
        <v>260</v>
      </c>
      <c r="C407" s="73" t="str">
        <f>"'"&amp;プロジェクトデータ!$C$4&amp;"'"</f>
        <v>'80001'</v>
      </c>
      <c r="D407" s="80" t="s">
        <v>499</v>
      </c>
      <c r="E407" s="42" t="str">
        <f>"'"&amp;No.5＿契約者【データ】!E403&amp;"'"</f>
        <v>''</v>
      </c>
      <c r="F407" s="81" t="str">
        <f>"'"&amp;IF(No.5＿契約者【データ】!X403="","","出席")&amp;"'"</f>
        <v>''</v>
      </c>
      <c r="G407" s="75" t="str">
        <f>"'"&amp;IF(No.5＿契約者【データ】!X403="","",TEXT(No.5＿契約者【データ】!X403,"yyyy/mm/dd"))&amp;"'"</f>
        <v>''</v>
      </c>
      <c r="H407" s="75" t="str">
        <f>"'"&amp;IF(No.5＿契約者【データ】!Y403="","",TEXT(No.5＿契約者【データ】!Y403,"hh:mm"))&amp;"'"</f>
        <v>''</v>
      </c>
      <c r="I407" s="82" t="s">
        <v>494</v>
      </c>
      <c r="J407" s="82" t="s">
        <v>494</v>
      </c>
      <c r="K407" s="82" t="s">
        <v>494</v>
      </c>
      <c r="L407" s="82" t="s">
        <v>494</v>
      </c>
      <c r="M407" s="82" t="s">
        <v>494</v>
      </c>
      <c r="N407" s="82" t="s">
        <v>494</v>
      </c>
      <c r="O407" s="82" t="s">
        <v>494</v>
      </c>
      <c r="P407" s="82" t="s">
        <v>494</v>
      </c>
      <c r="Q407" s="75" t="s">
        <v>497</v>
      </c>
      <c r="R407" s="75" t="s">
        <v>497</v>
      </c>
      <c r="S407" s="42" t="s">
        <v>448</v>
      </c>
      <c r="T407" s="75" t="s">
        <v>497</v>
      </c>
      <c r="U407" s="74" t="s">
        <v>497</v>
      </c>
      <c r="V407" s="49" t="str">
        <f t="shared" si="25"/>
        <v>'COMMON'</v>
      </c>
      <c r="W407" s="69" t="s">
        <v>449</v>
      </c>
      <c r="X407" s="49" t="str">
        <f t="shared" si="26"/>
        <v>'COMMON'</v>
      </c>
      <c r="Y407" s="49" t="str">
        <f t="shared" si="26"/>
        <v>'COMMON'</v>
      </c>
      <c r="Z407" s="69" t="s">
        <v>449</v>
      </c>
      <c r="AA407" s="49" t="str">
        <f t="shared" si="27"/>
        <v>'COMMON'</v>
      </c>
      <c r="AB407" s="67"/>
      <c r="AD407" s="70" t="str">
        <f t="shared" si="28"/>
        <v/>
      </c>
      <c r="AE407" s="67"/>
      <c r="AF407" s="67"/>
      <c r="AG407" s="67"/>
    </row>
    <row r="408" spans="1:33" ht="18" customHeight="1">
      <c r="A408" s="67"/>
      <c r="B408" s="69" t="s">
        <v>261</v>
      </c>
      <c r="C408" s="73" t="str">
        <f>"'"&amp;プロジェクトデータ!$C$4&amp;"'"</f>
        <v>'80001'</v>
      </c>
      <c r="D408" s="80" t="s">
        <v>499</v>
      </c>
      <c r="E408" s="42" t="str">
        <f>"'"&amp;No.5＿契約者【データ】!E404&amp;"'"</f>
        <v>''</v>
      </c>
      <c r="F408" s="81" t="str">
        <f>"'"&amp;IF(No.5＿契約者【データ】!X404="","","出席")&amp;"'"</f>
        <v>''</v>
      </c>
      <c r="G408" s="75" t="str">
        <f>"'"&amp;IF(No.5＿契約者【データ】!X404="","",TEXT(No.5＿契約者【データ】!X404,"yyyy/mm/dd"))&amp;"'"</f>
        <v>''</v>
      </c>
      <c r="H408" s="75" t="str">
        <f>"'"&amp;IF(No.5＿契約者【データ】!Y404="","",TEXT(No.5＿契約者【データ】!Y404,"hh:mm"))&amp;"'"</f>
        <v>''</v>
      </c>
      <c r="I408" s="82" t="s">
        <v>494</v>
      </c>
      <c r="J408" s="82" t="s">
        <v>494</v>
      </c>
      <c r="K408" s="82" t="s">
        <v>494</v>
      </c>
      <c r="L408" s="82" t="s">
        <v>494</v>
      </c>
      <c r="M408" s="82" t="s">
        <v>494</v>
      </c>
      <c r="N408" s="82" t="s">
        <v>494</v>
      </c>
      <c r="O408" s="82" t="s">
        <v>494</v>
      </c>
      <c r="P408" s="82" t="s">
        <v>494</v>
      </c>
      <c r="Q408" s="75" t="s">
        <v>497</v>
      </c>
      <c r="R408" s="75" t="s">
        <v>497</v>
      </c>
      <c r="S408" s="42" t="s">
        <v>448</v>
      </c>
      <c r="T408" s="75" t="s">
        <v>497</v>
      </c>
      <c r="U408" s="74" t="s">
        <v>497</v>
      </c>
      <c r="V408" s="49" t="str">
        <f t="shared" si="25"/>
        <v>'COMMON'</v>
      </c>
      <c r="W408" s="69" t="s">
        <v>449</v>
      </c>
      <c r="X408" s="49" t="str">
        <f t="shared" si="26"/>
        <v>'COMMON'</v>
      </c>
      <c r="Y408" s="49" t="str">
        <f t="shared" si="26"/>
        <v>'COMMON'</v>
      </c>
      <c r="Z408" s="69" t="s">
        <v>449</v>
      </c>
      <c r="AA408" s="49" t="str">
        <f t="shared" si="27"/>
        <v>'COMMON'</v>
      </c>
      <c r="AB408" s="67"/>
      <c r="AD408" s="70" t="str">
        <f t="shared" si="28"/>
        <v/>
      </c>
      <c r="AE408" s="67"/>
      <c r="AF408" s="67"/>
      <c r="AG408" s="67"/>
    </row>
    <row r="409" spans="1:33" ht="18" customHeight="1">
      <c r="A409" s="67"/>
      <c r="B409" s="69" t="s">
        <v>262</v>
      </c>
      <c r="C409" s="73" t="str">
        <f>"'"&amp;プロジェクトデータ!$C$4&amp;"'"</f>
        <v>'80001'</v>
      </c>
      <c r="D409" s="80" t="s">
        <v>499</v>
      </c>
      <c r="E409" s="42" t="str">
        <f>"'"&amp;No.5＿契約者【データ】!E405&amp;"'"</f>
        <v>''</v>
      </c>
      <c r="F409" s="81" t="str">
        <f>"'"&amp;IF(No.5＿契約者【データ】!X405="","","出席")&amp;"'"</f>
        <v>''</v>
      </c>
      <c r="G409" s="75" t="str">
        <f>"'"&amp;IF(No.5＿契約者【データ】!X405="","",TEXT(No.5＿契約者【データ】!X405,"yyyy/mm/dd"))&amp;"'"</f>
        <v>''</v>
      </c>
      <c r="H409" s="75" t="str">
        <f>"'"&amp;IF(No.5＿契約者【データ】!Y405="","",TEXT(No.5＿契約者【データ】!Y405,"hh:mm"))&amp;"'"</f>
        <v>''</v>
      </c>
      <c r="I409" s="82" t="s">
        <v>494</v>
      </c>
      <c r="J409" s="82" t="s">
        <v>494</v>
      </c>
      <c r="K409" s="82" t="s">
        <v>494</v>
      </c>
      <c r="L409" s="82" t="s">
        <v>494</v>
      </c>
      <c r="M409" s="82" t="s">
        <v>494</v>
      </c>
      <c r="N409" s="82" t="s">
        <v>494</v>
      </c>
      <c r="O409" s="82" t="s">
        <v>494</v>
      </c>
      <c r="P409" s="82" t="s">
        <v>494</v>
      </c>
      <c r="Q409" s="75" t="s">
        <v>497</v>
      </c>
      <c r="R409" s="75" t="s">
        <v>497</v>
      </c>
      <c r="S409" s="42" t="s">
        <v>448</v>
      </c>
      <c r="T409" s="75" t="s">
        <v>497</v>
      </c>
      <c r="U409" s="74" t="s">
        <v>497</v>
      </c>
      <c r="V409" s="49" t="str">
        <f t="shared" si="25"/>
        <v>'COMMON'</v>
      </c>
      <c r="W409" s="69" t="s">
        <v>449</v>
      </c>
      <c r="X409" s="49" t="str">
        <f t="shared" si="26"/>
        <v>'COMMON'</v>
      </c>
      <c r="Y409" s="49" t="str">
        <f t="shared" si="26"/>
        <v>'COMMON'</v>
      </c>
      <c r="Z409" s="69" t="s">
        <v>449</v>
      </c>
      <c r="AA409" s="49" t="str">
        <f t="shared" si="27"/>
        <v>'COMMON'</v>
      </c>
      <c r="AB409" s="67"/>
      <c r="AD409" s="70" t="str">
        <f t="shared" si="28"/>
        <v/>
      </c>
      <c r="AE409" s="67"/>
      <c r="AF409" s="67"/>
      <c r="AG409" s="67"/>
    </row>
    <row r="410" spans="1:33" ht="18" customHeight="1">
      <c r="A410" s="67"/>
      <c r="B410" s="69" t="s">
        <v>263</v>
      </c>
      <c r="C410" s="73" t="str">
        <f>"'"&amp;プロジェクトデータ!$C$4&amp;"'"</f>
        <v>'80001'</v>
      </c>
      <c r="D410" s="80" t="s">
        <v>499</v>
      </c>
      <c r="E410" s="42" t="str">
        <f>"'"&amp;No.5＿契約者【データ】!E406&amp;"'"</f>
        <v>''</v>
      </c>
      <c r="F410" s="81" t="str">
        <f>"'"&amp;IF(No.5＿契約者【データ】!X406="","","出席")&amp;"'"</f>
        <v>''</v>
      </c>
      <c r="G410" s="75" t="str">
        <f>"'"&amp;IF(No.5＿契約者【データ】!X406="","",TEXT(No.5＿契約者【データ】!X406,"yyyy/mm/dd"))&amp;"'"</f>
        <v>''</v>
      </c>
      <c r="H410" s="75" t="str">
        <f>"'"&amp;IF(No.5＿契約者【データ】!Y406="","",TEXT(No.5＿契約者【データ】!Y406,"hh:mm"))&amp;"'"</f>
        <v>''</v>
      </c>
      <c r="I410" s="82" t="s">
        <v>494</v>
      </c>
      <c r="J410" s="82" t="s">
        <v>494</v>
      </c>
      <c r="K410" s="82" t="s">
        <v>494</v>
      </c>
      <c r="L410" s="82" t="s">
        <v>494</v>
      </c>
      <c r="M410" s="82" t="s">
        <v>494</v>
      </c>
      <c r="N410" s="82" t="s">
        <v>494</v>
      </c>
      <c r="O410" s="82" t="s">
        <v>494</v>
      </c>
      <c r="P410" s="82" t="s">
        <v>494</v>
      </c>
      <c r="Q410" s="75" t="s">
        <v>497</v>
      </c>
      <c r="R410" s="75" t="s">
        <v>497</v>
      </c>
      <c r="S410" s="42" t="s">
        <v>448</v>
      </c>
      <c r="T410" s="75" t="s">
        <v>497</v>
      </c>
      <c r="U410" s="74" t="s">
        <v>497</v>
      </c>
      <c r="V410" s="49" t="str">
        <f t="shared" si="25"/>
        <v>'COMMON'</v>
      </c>
      <c r="W410" s="69" t="s">
        <v>449</v>
      </c>
      <c r="X410" s="49" t="str">
        <f t="shared" si="26"/>
        <v>'COMMON'</v>
      </c>
      <c r="Y410" s="49" t="str">
        <f t="shared" si="26"/>
        <v>'COMMON'</v>
      </c>
      <c r="Z410" s="69" t="s">
        <v>449</v>
      </c>
      <c r="AA410" s="49" t="str">
        <f t="shared" si="27"/>
        <v>'COMMON'</v>
      </c>
      <c r="AB410" s="67"/>
      <c r="AD410" s="70" t="str">
        <f t="shared" si="28"/>
        <v/>
      </c>
      <c r="AE410" s="67"/>
      <c r="AF410" s="67"/>
      <c r="AG410" s="67"/>
    </row>
    <row r="411" spans="1:33" ht="18" customHeight="1">
      <c r="A411" s="67"/>
      <c r="B411" s="69" t="s">
        <v>264</v>
      </c>
      <c r="C411" s="73" t="str">
        <f>"'"&amp;プロジェクトデータ!$C$4&amp;"'"</f>
        <v>'80001'</v>
      </c>
      <c r="D411" s="80" t="s">
        <v>499</v>
      </c>
      <c r="E411" s="42" t="str">
        <f>"'"&amp;No.5＿契約者【データ】!E407&amp;"'"</f>
        <v>''</v>
      </c>
      <c r="F411" s="81" t="str">
        <f>"'"&amp;IF(No.5＿契約者【データ】!X407="","","出席")&amp;"'"</f>
        <v>''</v>
      </c>
      <c r="G411" s="75" t="str">
        <f>"'"&amp;IF(No.5＿契約者【データ】!X407="","",TEXT(No.5＿契約者【データ】!X407,"yyyy/mm/dd"))&amp;"'"</f>
        <v>''</v>
      </c>
      <c r="H411" s="75" t="str">
        <f>"'"&amp;IF(No.5＿契約者【データ】!Y407="","",TEXT(No.5＿契約者【データ】!Y407,"hh:mm"))&amp;"'"</f>
        <v>''</v>
      </c>
      <c r="I411" s="82" t="s">
        <v>494</v>
      </c>
      <c r="J411" s="82" t="s">
        <v>494</v>
      </c>
      <c r="K411" s="82" t="s">
        <v>494</v>
      </c>
      <c r="L411" s="82" t="s">
        <v>494</v>
      </c>
      <c r="M411" s="82" t="s">
        <v>494</v>
      </c>
      <c r="N411" s="82" t="s">
        <v>494</v>
      </c>
      <c r="O411" s="82" t="s">
        <v>494</v>
      </c>
      <c r="P411" s="82" t="s">
        <v>494</v>
      </c>
      <c r="Q411" s="75" t="s">
        <v>497</v>
      </c>
      <c r="R411" s="75" t="s">
        <v>497</v>
      </c>
      <c r="S411" s="42" t="s">
        <v>448</v>
      </c>
      <c r="T411" s="75" t="s">
        <v>497</v>
      </c>
      <c r="U411" s="74" t="s">
        <v>497</v>
      </c>
      <c r="V411" s="49" t="str">
        <f t="shared" si="25"/>
        <v>'COMMON'</v>
      </c>
      <c r="W411" s="69" t="s">
        <v>449</v>
      </c>
      <c r="X411" s="49" t="str">
        <f t="shared" si="26"/>
        <v>'COMMON'</v>
      </c>
      <c r="Y411" s="49" t="str">
        <f t="shared" si="26"/>
        <v>'COMMON'</v>
      </c>
      <c r="Z411" s="69" t="s">
        <v>449</v>
      </c>
      <c r="AA411" s="49" t="str">
        <f t="shared" si="27"/>
        <v>'COMMON'</v>
      </c>
      <c r="AB411" s="67"/>
      <c r="AD411" s="70" t="str">
        <f t="shared" si="28"/>
        <v/>
      </c>
      <c r="AE411" s="67"/>
      <c r="AF411" s="67"/>
      <c r="AG411" s="67"/>
    </row>
    <row r="412" spans="1:33" ht="18" customHeight="1">
      <c r="A412" s="67"/>
      <c r="B412" s="69" t="s">
        <v>265</v>
      </c>
      <c r="C412" s="73" t="str">
        <f>"'"&amp;プロジェクトデータ!$C$4&amp;"'"</f>
        <v>'80001'</v>
      </c>
      <c r="D412" s="80" t="s">
        <v>499</v>
      </c>
      <c r="E412" s="42" t="str">
        <f>"'"&amp;No.5＿契約者【データ】!E408&amp;"'"</f>
        <v>''</v>
      </c>
      <c r="F412" s="81" t="str">
        <f>"'"&amp;IF(No.5＿契約者【データ】!X408="","","出席")&amp;"'"</f>
        <v>''</v>
      </c>
      <c r="G412" s="75" t="str">
        <f>"'"&amp;IF(No.5＿契約者【データ】!X408="","",TEXT(No.5＿契約者【データ】!X408,"yyyy/mm/dd"))&amp;"'"</f>
        <v>''</v>
      </c>
      <c r="H412" s="75" t="str">
        <f>"'"&amp;IF(No.5＿契約者【データ】!Y408="","",TEXT(No.5＿契約者【データ】!Y408,"hh:mm"))&amp;"'"</f>
        <v>''</v>
      </c>
      <c r="I412" s="82" t="s">
        <v>494</v>
      </c>
      <c r="J412" s="82" t="s">
        <v>494</v>
      </c>
      <c r="K412" s="82" t="s">
        <v>494</v>
      </c>
      <c r="L412" s="82" t="s">
        <v>494</v>
      </c>
      <c r="M412" s="82" t="s">
        <v>494</v>
      </c>
      <c r="N412" s="82" t="s">
        <v>494</v>
      </c>
      <c r="O412" s="82" t="s">
        <v>494</v>
      </c>
      <c r="P412" s="82" t="s">
        <v>494</v>
      </c>
      <c r="Q412" s="75" t="s">
        <v>497</v>
      </c>
      <c r="R412" s="75" t="s">
        <v>497</v>
      </c>
      <c r="S412" s="42" t="s">
        <v>448</v>
      </c>
      <c r="T412" s="75" t="s">
        <v>497</v>
      </c>
      <c r="U412" s="74" t="s">
        <v>497</v>
      </c>
      <c r="V412" s="49" t="str">
        <f t="shared" si="25"/>
        <v>'COMMON'</v>
      </c>
      <c r="W412" s="69" t="s">
        <v>449</v>
      </c>
      <c r="X412" s="49" t="str">
        <f t="shared" si="26"/>
        <v>'COMMON'</v>
      </c>
      <c r="Y412" s="49" t="str">
        <f t="shared" si="26"/>
        <v>'COMMON'</v>
      </c>
      <c r="Z412" s="69" t="s">
        <v>449</v>
      </c>
      <c r="AA412" s="49" t="str">
        <f t="shared" si="27"/>
        <v>'COMMON'</v>
      </c>
      <c r="AB412" s="67"/>
      <c r="AD412" s="70" t="str">
        <f t="shared" si="28"/>
        <v/>
      </c>
      <c r="AE412" s="67"/>
      <c r="AF412" s="67"/>
      <c r="AG412" s="67"/>
    </row>
    <row r="413" spans="1:33" ht="18" customHeight="1">
      <c r="A413" s="67"/>
      <c r="B413" s="69" t="s">
        <v>266</v>
      </c>
      <c r="C413" s="73" t="str">
        <f>"'"&amp;プロジェクトデータ!$C$4&amp;"'"</f>
        <v>'80001'</v>
      </c>
      <c r="D413" s="80" t="s">
        <v>499</v>
      </c>
      <c r="E413" s="42" t="str">
        <f>"'"&amp;No.5＿契約者【データ】!E409&amp;"'"</f>
        <v>''</v>
      </c>
      <c r="F413" s="81" t="str">
        <f>"'"&amp;IF(No.5＿契約者【データ】!X409="","","出席")&amp;"'"</f>
        <v>''</v>
      </c>
      <c r="G413" s="75" t="str">
        <f>"'"&amp;IF(No.5＿契約者【データ】!X409="","",TEXT(No.5＿契約者【データ】!X409,"yyyy/mm/dd"))&amp;"'"</f>
        <v>''</v>
      </c>
      <c r="H413" s="75" t="str">
        <f>"'"&amp;IF(No.5＿契約者【データ】!Y409="","",TEXT(No.5＿契約者【データ】!Y409,"hh:mm"))&amp;"'"</f>
        <v>''</v>
      </c>
      <c r="I413" s="82" t="s">
        <v>494</v>
      </c>
      <c r="J413" s="82" t="s">
        <v>494</v>
      </c>
      <c r="K413" s="82" t="s">
        <v>494</v>
      </c>
      <c r="L413" s="82" t="s">
        <v>494</v>
      </c>
      <c r="M413" s="82" t="s">
        <v>494</v>
      </c>
      <c r="N413" s="82" t="s">
        <v>494</v>
      </c>
      <c r="O413" s="82" t="s">
        <v>494</v>
      </c>
      <c r="P413" s="82" t="s">
        <v>494</v>
      </c>
      <c r="Q413" s="75" t="s">
        <v>497</v>
      </c>
      <c r="R413" s="75" t="s">
        <v>497</v>
      </c>
      <c r="S413" s="42" t="s">
        <v>448</v>
      </c>
      <c r="T413" s="75" t="s">
        <v>497</v>
      </c>
      <c r="U413" s="74" t="s">
        <v>497</v>
      </c>
      <c r="V413" s="49" t="str">
        <f t="shared" si="25"/>
        <v>'COMMON'</v>
      </c>
      <c r="W413" s="69" t="s">
        <v>449</v>
      </c>
      <c r="X413" s="49" t="str">
        <f t="shared" si="26"/>
        <v>'COMMON'</v>
      </c>
      <c r="Y413" s="49" t="str">
        <f t="shared" si="26"/>
        <v>'COMMON'</v>
      </c>
      <c r="Z413" s="69" t="s">
        <v>449</v>
      </c>
      <c r="AA413" s="49" t="str">
        <f t="shared" si="27"/>
        <v>'COMMON'</v>
      </c>
      <c r="AB413" s="67"/>
      <c r="AD413" s="70" t="str">
        <f t="shared" si="28"/>
        <v/>
      </c>
      <c r="AE413" s="67"/>
      <c r="AF413" s="67"/>
      <c r="AG413" s="67"/>
    </row>
    <row r="414" spans="1:33" ht="18" customHeight="1">
      <c r="A414" s="67"/>
      <c r="B414" s="69" t="s">
        <v>931</v>
      </c>
      <c r="C414" s="73" t="str">
        <f>"'"&amp;プロジェクトデータ!$C$4&amp;"'"</f>
        <v>'80001'</v>
      </c>
      <c r="D414" s="80" t="s">
        <v>499</v>
      </c>
      <c r="E414" s="42" t="str">
        <f>"'"&amp;No.5＿契約者【データ】!E410&amp;"'"</f>
        <v>''</v>
      </c>
      <c r="F414" s="81" t="str">
        <f>"'"&amp;IF(No.5＿契約者【データ】!X410="","","出席")&amp;"'"</f>
        <v>''</v>
      </c>
      <c r="G414" s="75" t="str">
        <f>"'"&amp;IF(No.5＿契約者【データ】!X410="","",TEXT(No.5＿契約者【データ】!X410,"yyyy/mm/dd"))&amp;"'"</f>
        <v>''</v>
      </c>
      <c r="H414" s="75" t="str">
        <f>"'"&amp;IF(No.5＿契約者【データ】!Y410="","",TEXT(No.5＿契約者【データ】!Y410,"hh:mm"))&amp;"'"</f>
        <v>''</v>
      </c>
      <c r="I414" s="82" t="s">
        <v>494</v>
      </c>
      <c r="J414" s="82" t="s">
        <v>494</v>
      </c>
      <c r="K414" s="82" t="s">
        <v>494</v>
      </c>
      <c r="L414" s="82" t="s">
        <v>494</v>
      </c>
      <c r="M414" s="82" t="s">
        <v>494</v>
      </c>
      <c r="N414" s="82" t="s">
        <v>494</v>
      </c>
      <c r="O414" s="82" t="s">
        <v>494</v>
      </c>
      <c r="P414" s="82" t="s">
        <v>494</v>
      </c>
      <c r="Q414" s="75" t="s">
        <v>497</v>
      </c>
      <c r="R414" s="75" t="s">
        <v>497</v>
      </c>
      <c r="S414" s="42" t="s">
        <v>448</v>
      </c>
      <c r="T414" s="75" t="s">
        <v>497</v>
      </c>
      <c r="U414" s="74" t="s">
        <v>497</v>
      </c>
      <c r="V414" s="49" t="str">
        <f t="shared" si="25"/>
        <v>'COMMON'</v>
      </c>
      <c r="W414" s="69" t="s">
        <v>449</v>
      </c>
      <c r="X414" s="49" t="str">
        <f t="shared" si="26"/>
        <v>'COMMON'</v>
      </c>
      <c r="Y414" s="49" t="str">
        <f t="shared" si="26"/>
        <v>'COMMON'</v>
      </c>
      <c r="Z414" s="69" t="s">
        <v>449</v>
      </c>
      <c r="AA414" s="49" t="str">
        <f t="shared" si="27"/>
        <v>'COMMON'</v>
      </c>
      <c r="AB414" s="67"/>
      <c r="AD414" s="70" t="str">
        <f t="shared" si="28"/>
        <v/>
      </c>
      <c r="AE414" s="67"/>
      <c r="AF414" s="67"/>
      <c r="AG414" s="67"/>
    </row>
    <row r="415" spans="1:33"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row>
    <row r="416" spans="1:33"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row>
    <row r="417" spans="1:33"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row>
    <row r="418" spans="1:33"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row>
    <row r="419" spans="1:33"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row>
    <row r="420" spans="1:33"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row>
    <row r="421" spans="1:33"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row>
    <row r="422" spans="1:33"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row>
    <row r="423" spans="1:33"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row>
    <row r="424" spans="1:33"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row>
    <row r="425" spans="1:33"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row>
    <row r="426" spans="1:33"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row>
    <row r="427" spans="1:33"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row>
    <row r="428" spans="1:33"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row>
    <row r="429" spans="1:33"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row>
    <row r="430" spans="1:33"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row>
    <row r="431" spans="1:33"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row>
    <row r="432" spans="1:33"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row>
    <row r="433" spans="1:33"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row>
    <row r="434" spans="1:33"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row>
    <row r="435" spans="1:33"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row>
    <row r="436" spans="1:33"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row>
    <row r="437" spans="1:33"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row>
    <row r="438" spans="1:33"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row>
    <row r="439" spans="1:33"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row>
    <row r="440" spans="1:33"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row>
    <row r="441" spans="1:33"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row>
    <row r="442" spans="1:33"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row>
    <row r="443" spans="1:33"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row>
    <row r="444" spans="1:33"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row>
    <row r="445" spans="1:33"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row>
    <row r="446" spans="1:33"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row>
    <row r="447" spans="1:33"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row>
    <row r="448" spans="1:33"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row>
    <row r="449" spans="1:33"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row>
    <row r="450" spans="1:33"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row>
    <row r="451" spans="1:33"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row>
    <row r="452" spans="1:33"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row>
    <row r="453" spans="1:33"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row>
    <row r="454" spans="1:33"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row>
    <row r="455" spans="1:33"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row>
    <row r="456" spans="1:33"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row>
    <row r="457" spans="1:33"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row>
    <row r="458" spans="1:33"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row>
    <row r="459" spans="1:33"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row>
    <row r="460" spans="1:33"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row>
    <row r="461" spans="1:33"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row>
    <row r="462" spans="1:33"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row>
    <row r="463" spans="1:33"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row>
    <row r="464" spans="1:33"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row>
    <row r="465" spans="1:33"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row>
    <row r="466" spans="1:33"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row>
    <row r="467" spans="1:33"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row>
    <row r="468" spans="1:33"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row>
    <row r="469" spans="1:33"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row>
    <row r="470" spans="1:33"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row>
    <row r="471" spans="1:33"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row>
    <row r="472" spans="1:33"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row>
    <row r="473" spans="1:33"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row>
    <row r="474" spans="1:33"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row>
    <row r="475" spans="1:33"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row>
    <row r="476" spans="1:33"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row>
    <row r="477" spans="1:33"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row>
    <row r="478" spans="1:33"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row>
    <row r="479" spans="1:33"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row>
    <row r="480" spans="1:33"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row>
    <row r="481" spans="1:33"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row>
    <row r="482" spans="1:33"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row>
    <row r="483" spans="1:33"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row>
    <row r="484" spans="1:33"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row>
    <row r="485" spans="1:33"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row>
    <row r="486" spans="1:33"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row>
    <row r="487" spans="1:33"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row>
    <row r="488" spans="1:33"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row>
    <row r="489" spans="1:33"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row>
    <row r="490" spans="1:33"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row>
    <row r="491" spans="1:33"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row>
    <row r="492" spans="1:33"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row>
    <row r="493" spans="1:33"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row>
    <row r="494" spans="1:33"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row>
    <row r="495" spans="1:33"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row>
    <row r="496" spans="1:33"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row>
    <row r="497" spans="1:33"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row>
    <row r="498" spans="1:33"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row>
    <row r="499" spans="1:33"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row>
    <row r="500" spans="1:33"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row>
    <row r="501" spans="1:33"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row>
    <row r="502" spans="1:33"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row>
    <row r="503" spans="1:33"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row>
    <row r="504" spans="1:33"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row>
    <row r="505" spans="1:33"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row>
    <row r="506" spans="1:33"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row>
    <row r="507" spans="1:33"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row>
    <row r="508" spans="1:33"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row>
    <row r="509" spans="1:33"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row>
    <row r="510" spans="1:33"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row>
    <row r="511" spans="1:33"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row>
    <row r="512" spans="1:33"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row>
    <row r="513" spans="1:33"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row>
    <row r="514" spans="1:33"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row>
    <row r="515" spans="1:33"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row>
    <row r="516" spans="1:33"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row>
    <row r="517" spans="1:33"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row>
    <row r="518" spans="1:33"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row>
    <row r="519" spans="1:33"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row>
    <row r="520" spans="1:33"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row>
    <row r="521" spans="1:33"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row>
    <row r="522" spans="1:33"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row>
    <row r="523" spans="1:33"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row>
    <row r="524" spans="1:33"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row>
    <row r="525" spans="1:33"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row>
    <row r="526" spans="1:33"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row>
    <row r="527" spans="1:33"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row>
    <row r="528" spans="1:33"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row>
    <row r="529" spans="1:33"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row>
    <row r="530" spans="1:33"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row>
    <row r="531" spans="1:33"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row>
    <row r="532" spans="1:33"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row>
    <row r="533" spans="1:33"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row>
    <row r="534" spans="1:33"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row>
    <row r="535" spans="1:33"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row>
    <row r="536" spans="1:33"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row>
    <row r="537" spans="1:33"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row>
    <row r="538" spans="1:33"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row>
    <row r="539" spans="1:33"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row>
    <row r="540" spans="1:33"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row>
    <row r="541" spans="1:33"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row>
    <row r="542" spans="1:33"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row>
    <row r="543" spans="1:33"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row>
    <row r="544" spans="1:33"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row>
    <row r="545" spans="1:33"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row>
    <row r="546" spans="1:33"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row>
    <row r="547" spans="1:33"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row>
    <row r="548" spans="1:33"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row>
    <row r="549" spans="1:33"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row>
    <row r="550" spans="1:33"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row>
    <row r="551" spans="1:33"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row>
    <row r="552" spans="1:33"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row>
    <row r="553" spans="1:33"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row>
    <row r="554" spans="1:33"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row>
    <row r="555" spans="1:33"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row>
    <row r="556" spans="1:33"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row>
    <row r="557" spans="1:33"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row>
    <row r="558" spans="1:33"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row>
    <row r="559" spans="1:33"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row>
    <row r="560" spans="1:33"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row>
    <row r="561" spans="1:33"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row>
    <row r="562" spans="1:33"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row>
    <row r="563" spans="1:33"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row>
    <row r="564" spans="1:33"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row>
    <row r="565" spans="1:33"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row>
    <row r="566" spans="1:33"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row>
    <row r="567" spans="1:33"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row>
    <row r="568" spans="1:33"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row>
    <row r="569" spans="1:33"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row>
    <row r="570" spans="1:33"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row>
    <row r="571" spans="1:33"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row>
    <row r="572" spans="1:33"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row>
    <row r="573" spans="1:33"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row>
    <row r="574" spans="1:33"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row>
    <row r="575" spans="1:33"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row>
    <row r="576" spans="1:33"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row>
    <row r="577" spans="1:33"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row>
    <row r="578" spans="1:33"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row>
    <row r="579" spans="1:33"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row>
    <row r="580" spans="1:33"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row>
    <row r="581" spans="1:33"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row>
    <row r="582" spans="1:33"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row>
    <row r="583" spans="1:33"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row>
    <row r="584" spans="1:33"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row>
    <row r="585" spans="1:33"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row>
    <row r="586" spans="1:33"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row>
    <row r="587" spans="1:33"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row>
    <row r="588" spans="1:33"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row>
    <row r="589" spans="1:33"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row>
    <row r="590" spans="1:33"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row>
    <row r="591" spans="1:33"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row>
    <row r="592" spans="1:33"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row>
    <row r="593" spans="1:33"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row>
    <row r="594" spans="1:33"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row>
    <row r="595" spans="1:33"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row>
    <row r="596" spans="1:33"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row>
    <row r="597" spans="1:33"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row>
    <row r="598" spans="1:33"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row>
    <row r="599" spans="1:33"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row>
    <row r="600" spans="1:33"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row>
    <row r="601" spans="1:33"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row>
    <row r="602" spans="1:33"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row>
    <row r="603" spans="1:33"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row>
    <row r="604" spans="1:33"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row>
    <row r="605" spans="1:33"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row>
    <row r="606" spans="1:33"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row>
    <row r="607" spans="1:33"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row>
    <row r="608" spans="1:33"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row>
    <row r="609" spans="1:33"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row>
    <row r="610" spans="1:33"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row>
    <row r="611" spans="1:33"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row>
    <row r="612" spans="1:33"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row>
    <row r="613" spans="1:33"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row>
    <row r="614" spans="1:33"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row>
    <row r="615" spans="1:33"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row>
    <row r="616" spans="1:33"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row>
    <row r="617" spans="1:33"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row>
    <row r="618" spans="1:33"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row>
    <row r="619" spans="1:33"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row>
    <row r="620" spans="1:33"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row>
    <row r="621" spans="1:33"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row>
    <row r="622" spans="1:33"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row>
    <row r="623" spans="1:33"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row>
    <row r="624" spans="1:33"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row>
    <row r="625" spans="1:33"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row>
    <row r="626" spans="1:33"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row>
    <row r="627" spans="1:33"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row>
    <row r="628" spans="1:33"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row>
    <row r="629" spans="1:33"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row>
    <row r="630" spans="1:33"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row>
    <row r="631" spans="1:33"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row>
    <row r="632" spans="1:33"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row>
    <row r="633" spans="1:33"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row>
    <row r="634" spans="1:33"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row>
    <row r="635" spans="1:33"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row>
    <row r="636" spans="1:33"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row>
    <row r="637" spans="1:33"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row>
    <row r="638" spans="1:33"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row>
    <row r="639" spans="1:33"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row>
    <row r="640" spans="1:33"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row>
    <row r="641" spans="1:33"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row>
    <row r="642" spans="1:33"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row>
    <row r="643" spans="1:33"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row>
    <row r="644" spans="1:33"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row>
    <row r="645" spans="1:33"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row>
    <row r="646" spans="1:33"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row>
    <row r="647" spans="1:33"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row>
    <row r="648" spans="1:33"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row>
    <row r="649" spans="1:33"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row>
    <row r="650" spans="1:33"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row>
    <row r="651" spans="1:33"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row>
    <row r="652" spans="1:33"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row>
    <row r="653" spans="1:33"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row>
    <row r="654" spans="1:33"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row>
    <row r="655" spans="1:33"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row>
    <row r="656" spans="1:33"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row>
    <row r="657" spans="1:33"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row>
    <row r="658" spans="1:33"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row>
    <row r="659" spans="1:33"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row>
    <row r="660" spans="1:33"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row>
    <row r="661" spans="1:33"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row>
    <row r="662" spans="1:33"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row>
    <row r="663" spans="1:33"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row>
    <row r="664" spans="1:33"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row>
    <row r="665" spans="1:33"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row>
    <row r="666" spans="1:33"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row>
    <row r="667" spans="1:33"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row>
    <row r="668" spans="1:33"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row>
    <row r="669" spans="1:33"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row>
    <row r="670" spans="1:33"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row>
    <row r="671" spans="1:33"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row>
    <row r="672" spans="1:33"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row>
    <row r="673" spans="1:33"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row>
    <row r="674" spans="1:33"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row>
    <row r="675" spans="1:33"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row>
    <row r="676" spans="1:33"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row>
    <row r="677" spans="1:33"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row>
    <row r="678" spans="1:33"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row>
    <row r="679" spans="1:33"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row>
    <row r="680" spans="1:33"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row>
    <row r="681" spans="1:33"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row>
    <row r="682" spans="1:33"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row>
    <row r="683" spans="1:33"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row>
    <row r="684" spans="1:33"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row>
    <row r="685" spans="1:33"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row>
    <row r="686" spans="1:33"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row>
    <row r="687" spans="1:33"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row>
    <row r="688" spans="1:33"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row>
    <row r="689" spans="1:33"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row>
    <row r="690" spans="1:33"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row>
    <row r="691" spans="1:33"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row>
    <row r="692" spans="1:33"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row>
    <row r="693" spans="1:33"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row>
    <row r="694" spans="1:33"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row>
    <row r="695" spans="1:33"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row>
    <row r="696" spans="1:33"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row>
    <row r="697" spans="1:33"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row>
    <row r="698" spans="1:33"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row>
    <row r="699" spans="1:33"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row>
    <row r="700" spans="1:33"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row>
    <row r="701" spans="1:33"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row>
    <row r="702" spans="1:33"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row>
    <row r="703" spans="1:33"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row>
    <row r="704" spans="1:33"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row>
    <row r="705" spans="1:33"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row>
    <row r="706" spans="1:33"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row>
    <row r="707" spans="1:33"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row>
    <row r="708" spans="1:33"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row>
    <row r="709" spans="1:33"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row>
    <row r="710" spans="1:33"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row>
    <row r="711" spans="1:33"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row>
    <row r="712" spans="1:33"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row>
    <row r="713" spans="1:33"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row>
    <row r="714" spans="1:33"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row>
    <row r="715" spans="1:33"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row>
    <row r="716" spans="1:33"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row>
    <row r="717" spans="1:33"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row>
    <row r="718" spans="1:33"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row>
    <row r="719" spans="1:33"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row>
    <row r="720" spans="1:33"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row>
    <row r="721" spans="1:33"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row>
    <row r="722" spans="1:33"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row>
    <row r="723" spans="1:33"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row>
    <row r="724" spans="1:33"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row>
    <row r="725" spans="1:33"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row>
    <row r="726" spans="1:33"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row>
    <row r="727" spans="1:33"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row>
    <row r="728" spans="1:33"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row>
    <row r="729" spans="1:33"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row>
    <row r="730" spans="1:33"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row>
    <row r="731" spans="1:33"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row>
    <row r="732" spans="1:33"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row>
    <row r="733" spans="1:33"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row>
    <row r="734" spans="1:33"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row>
    <row r="735" spans="1:33"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row>
    <row r="736" spans="1:33"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row>
    <row r="737" spans="1:33"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row>
    <row r="738" spans="1:33"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row>
    <row r="739" spans="1:33"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row>
    <row r="740" spans="1:33"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row>
    <row r="741" spans="1:33"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row>
    <row r="742" spans="1:33"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row>
    <row r="743" spans="1:33"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row>
    <row r="744" spans="1:33"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row>
    <row r="745" spans="1:33"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row>
    <row r="746" spans="1:33"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row>
    <row r="747" spans="1:33"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row>
    <row r="748" spans="1:33"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row>
    <row r="749" spans="1:33"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row>
    <row r="750" spans="1:33"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row>
    <row r="751" spans="1:33"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row>
    <row r="752" spans="1:33"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row>
    <row r="753" spans="1:33"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row>
    <row r="754" spans="1:33"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row>
    <row r="755" spans="1:33"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row>
    <row r="756" spans="1:33"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row>
    <row r="757" spans="1:33"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row>
    <row r="758" spans="1:33"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row>
    <row r="759" spans="1:33"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row>
    <row r="760" spans="1:33"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row>
    <row r="761" spans="1:33"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row>
    <row r="762" spans="1:33"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row>
    <row r="763" spans="1:33"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row>
    <row r="764" spans="1:33"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row>
    <row r="765" spans="1:33"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row>
    <row r="766" spans="1:33"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row>
    <row r="767" spans="1:33"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row>
    <row r="768" spans="1:33"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row>
    <row r="769" spans="1:33"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row>
    <row r="770" spans="1:33"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row>
    <row r="771" spans="1:33"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row>
    <row r="772" spans="1:33"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row>
    <row r="773" spans="1:33"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row>
    <row r="774" spans="1:33"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row>
    <row r="775" spans="1:33"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row>
    <row r="776" spans="1:33"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row>
    <row r="777" spans="1:33"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row>
    <row r="778" spans="1:33"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row>
    <row r="779" spans="1:33"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row>
    <row r="780" spans="1:33"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row>
    <row r="781" spans="1:33"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row>
    <row r="782" spans="1:33"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row>
    <row r="783" spans="1:33"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row>
    <row r="784" spans="1:33"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row>
    <row r="785" spans="1:33"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row>
    <row r="786" spans="1:33"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row>
    <row r="787" spans="1:33"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row>
    <row r="788" spans="1:33"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row>
    <row r="789" spans="1:33"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row>
    <row r="790" spans="1:33"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row>
    <row r="791" spans="1:33"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row>
    <row r="792" spans="1:33"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row>
    <row r="793" spans="1:33"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row>
    <row r="794" spans="1:33"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row>
    <row r="795" spans="1:33"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row>
    <row r="796" spans="1:33"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row>
    <row r="797" spans="1:33"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row>
    <row r="798" spans="1:33"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row>
    <row r="799" spans="1:33"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row>
    <row r="800" spans="1:33"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row>
    <row r="801" spans="1:33"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row>
    <row r="802" spans="1:33"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row>
    <row r="803" spans="1:33"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row>
    <row r="804" spans="1:33"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row>
    <row r="805" spans="1:33"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row>
    <row r="806" spans="1:33"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row>
    <row r="807" spans="1:33"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row>
    <row r="808" spans="1:33"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row>
    <row r="809" spans="1:33"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row>
    <row r="810" spans="1:33"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row>
    <row r="811" spans="1:33"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row>
    <row r="812" spans="1:33"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row>
    <row r="813" spans="1:33"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row>
    <row r="814" spans="1:33"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row>
    <row r="815" spans="1:33"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row>
    <row r="816" spans="1:33"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row>
    <row r="817" spans="1:33"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row>
    <row r="818" spans="1:33"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row>
    <row r="819" spans="1:33"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row>
    <row r="820" spans="1:33"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row>
    <row r="821" spans="1:33"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row>
    <row r="822" spans="1:33"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row>
    <row r="823" spans="1:33"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row>
    <row r="824" spans="1:33"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row>
    <row r="825" spans="1:33"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row>
    <row r="826" spans="1:33"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row>
    <row r="827" spans="1:33"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row>
    <row r="828" spans="1:33"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row>
    <row r="829" spans="1:33"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row>
    <row r="830" spans="1:33"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row>
    <row r="831" spans="1:33"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row>
    <row r="832" spans="1:33"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row>
    <row r="833" spans="1:33"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row>
    <row r="834" spans="1:33"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row>
    <row r="835" spans="1:33"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row>
    <row r="836" spans="1:33"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row>
    <row r="837" spans="1:33"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row>
    <row r="838" spans="1:33"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row>
    <row r="839" spans="1:33"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row>
    <row r="840" spans="1:33"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row>
    <row r="841" spans="1:33"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row>
    <row r="842" spans="1:33"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row>
    <row r="843" spans="1:33"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row>
    <row r="844" spans="1:33"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row>
    <row r="845" spans="1:33"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row>
    <row r="846" spans="1:33"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row>
    <row r="847" spans="1:33"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row>
    <row r="848" spans="1:33"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row>
    <row r="849" spans="1:33"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row>
    <row r="850" spans="1:33"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row>
    <row r="851" spans="1:33"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row>
    <row r="852" spans="1:33"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row>
    <row r="853" spans="1:33"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row>
    <row r="854" spans="1:33"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row>
    <row r="855" spans="1:33"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row>
    <row r="856" spans="1:33"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row>
    <row r="857" spans="1:33"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row>
    <row r="858" spans="1:33"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row>
    <row r="859" spans="1:33"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row>
    <row r="860" spans="1:33"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row>
    <row r="861" spans="1:33"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row>
    <row r="862" spans="1:33"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row>
    <row r="863" spans="1:33"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row>
    <row r="864" spans="1:33"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row>
    <row r="865" spans="1:33"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row>
    <row r="866" spans="1:33"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row>
    <row r="867" spans="1:33"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row>
    <row r="868" spans="1:33"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row>
    <row r="869" spans="1:33"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row>
    <row r="870" spans="1:33"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row>
    <row r="871" spans="1:33"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row>
    <row r="872" spans="1:33"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row>
    <row r="873" spans="1:33"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row>
    <row r="874" spans="1:33"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row>
    <row r="875" spans="1:33"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row>
    <row r="876" spans="1:33"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row>
    <row r="877" spans="1:33"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row>
    <row r="878" spans="1:33"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row>
    <row r="879" spans="1:33"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row>
    <row r="880" spans="1:33"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row>
    <row r="881" spans="1:33"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row>
    <row r="882" spans="1:33"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row>
    <row r="883" spans="1:33"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row>
    <row r="884" spans="1:33"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row>
    <row r="885" spans="1:33"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row>
    <row r="886" spans="1:33"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row>
    <row r="887" spans="1:33"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row>
    <row r="888" spans="1:33"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row>
    <row r="889" spans="1:33"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row>
    <row r="890" spans="1:33"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row>
    <row r="891" spans="1:33"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row>
    <row r="892" spans="1:33"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row>
    <row r="893" spans="1:33"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row>
    <row r="894" spans="1:33"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row>
    <row r="895" spans="1:33"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row>
    <row r="896" spans="1:33"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row>
    <row r="897" spans="1:33"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row>
    <row r="898" spans="1:33"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row>
    <row r="899" spans="1:33"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row>
    <row r="900" spans="1:33"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row>
    <row r="901" spans="1:33"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row>
    <row r="902" spans="1:33"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row>
    <row r="903" spans="1:33"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row>
    <row r="904" spans="1:33"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row>
    <row r="905" spans="1:33"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row>
    <row r="906" spans="1:33"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row>
    <row r="907" spans="1:33"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row>
    <row r="908" spans="1:33"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row>
    <row r="909" spans="1:33"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row>
    <row r="910" spans="1:33"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row>
    <row r="911" spans="1:33"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row>
    <row r="912" spans="1:33"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row>
    <row r="913" spans="1:33"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row>
    <row r="914" spans="1:33"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row>
    <row r="915" spans="1:33"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row>
    <row r="916" spans="1:33"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row>
    <row r="917" spans="1:33"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row>
    <row r="918" spans="1:33"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row>
    <row r="919" spans="1:33"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row>
    <row r="920" spans="1:33"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row>
    <row r="921" spans="1:33"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row>
    <row r="922" spans="1:33"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row>
    <row r="923" spans="1:33"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row>
    <row r="924" spans="1:33"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row>
    <row r="925" spans="1:33"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row>
    <row r="926" spans="1:33"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row>
    <row r="927" spans="1:33"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row>
    <row r="928" spans="1:33"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row>
    <row r="929" spans="1:33"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row>
    <row r="930" spans="1:33"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row>
    <row r="931" spans="1:33"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row>
    <row r="932" spans="1:33"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row>
    <row r="933" spans="1:33"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row>
  </sheetData>
  <phoneticPr fontId="30"/>
  <pageMargins left="0.7" right="0.7" top="0.75" bottom="0.75" header="0" footer="0"/>
  <pageSetup paperSize="9"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AG933"/>
  <sheetViews>
    <sheetView showGridLines="0" topLeftCell="V38" zoomScale="216" workbookViewId="0">
      <selection activeCell="AD56" sqref="AD56"/>
    </sheetView>
  </sheetViews>
  <sheetFormatPr defaultColWidth="14.42578125" defaultRowHeight="15" customHeight="1"/>
  <cols>
    <col min="1" max="1" width="3.7109375" customWidth="1"/>
    <col min="2" max="2" width="11.42578125" customWidth="1"/>
    <col min="3" max="3" width="17.7109375" bestFit="1" customWidth="1"/>
    <col min="4" max="4" width="11.28515625" bestFit="1" customWidth="1"/>
    <col min="5" max="5" width="11.42578125" customWidth="1"/>
    <col min="6" max="6" width="15" bestFit="1" customWidth="1"/>
    <col min="7" max="7" width="14.42578125" bestFit="1" customWidth="1"/>
    <col min="8" max="8" width="12.85546875" bestFit="1" customWidth="1"/>
    <col min="9" max="9" width="20.42578125" bestFit="1" customWidth="1"/>
    <col min="10" max="10" width="24.140625" customWidth="1"/>
    <col min="11" max="11" width="18.7109375" customWidth="1"/>
    <col min="12" max="12" width="19.140625" customWidth="1"/>
    <col min="13" max="20" width="28.140625" customWidth="1"/>
    <col min="21" max="21" width="11.7109375" customWidth="1"/>
    <col min="22" max="22" width="24.28515625" customWidth="1"/>
    <col min="23" max="23" width="23.7109375" customWidth="1"/>
    <col min="24" max="24" width="16.140625" customWidth="1"/>
    <col min="25" max="25" width="24.7109375" customWidth="1"/>
    <col min="26" max="26" width="23.7109375" customWidth="1"/>
    <col min="27" max="27" width="16.7109375" customWidth="1"/>
    <col min="28" max="33" width="3.7109375" customWidth="1"/>
  </cols>
  <sheetData>
    <row r="1" spans="1:33"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row>
    <row r="2" spans="1:33" ht="18" customHeight="1">
      <c r="A2" s="67"/>
      <c r="B2" s="68" t="s">
        <v>340</v>
      </c>
      <c r="C2" s="69" t="s">
        <v>532</v>
      </c>
      <c r="D2" s="67"/>
      <c r="E2" s="67"/>
      <c r="F2" s="70"/>
      <c r="G2" s="67"/>
      <c r="H2" s="67"/>
      <c r="I2" s="67"/>
      <c r="J2" s="67"/>
      <c r="K2" s="67"/>
      <c r="L2" s="67"/>
      <c r="M2" s="67"/>
      <c r="N2" s="67"/>
      <c r="O2" s="67"/>
      <c r="P2" s="67"/>
      <c r="Q2" s="67"/>
      <c r="R2" s="67"/>
      <c r="S2" s="67"/>
      <c r="T2" s="67"/>
      <c r="U2" s="67"/>
      <c r="V2" s="67"/>
      <c r="W2" s="67"/>
      <c r="X2" s="67"/>
      <c r="Y2" s="67"/>
      <c r="Z2" s="67"/>
      <c r="AA2" s="67"/>
      <c r="AB2" s="67"/>
      <c r="AC2" s="67"/>
      <c r="AD2" s="67"/>
      <c r="AE2" s="67"/>
      <c r="AF2" s="67"/>
      <c r="AG2" s="67"/>
    </row>
    <row r="3" spans="1:33" ht="18" customHeight="1">
      <c r="A3" s="67"/>
      <c r="B3" s="68" t="s">
        <v>342</v>
      </c>
      <c r="C3" s="69" t="s">
        <v>533</v>
      </c>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row>
    <row r="4" spans="1:33" ht="18" customHeight="1">
      <c r="A4" s="67"/>
      <c r="B4" s="71" t="s">
        <v>344</v>
      </c>
      <c r="C4" s="71" t="s">
        <v>345</v>
      </c>
      <c r="D4" s="71"/>
      <c r="E4" s="71" t="s">
        <v>512</v>
      </c>
      <c r="F4" s="71" t="s">
        <v>513</v>
      </c>
      <c r="G4" s="71"/>
      <c r="H4" s="71"/>
      <c r="I4" s="71"/>
      <c r="J4" s="71"/>
      <c r="K4" s="71"/>
      <c r="L4" s="71"/>
      <c r="M4" s="71"/>
      <c r="N4" s="71"/>
      <c r="O4" s="71"/>
      <c r="P4" s="71"/>
      <c r="Q4" s="71"/>
      <c r="R4" s="71"/>
      <c r="S4" s="71"/>
      <c r="T4" s="71"/>
      <c r="U4" s="71" t="s">
        <v>387</v>
      </c>
      <c r="V4" s="71" t="s">
        <v>388</v>
      </c>
      <c r="W4" s="71" t="s">
        <v>389</v>
      </c>
      <c r="X4" s="71" t="s">
        <v>390</v>
      </c>
      <c r="Y4" s="71" t="s">
        <v>391</v>
      </c>
      <c r="Z4" s="71" t="s">
        <v>392</v>
      </c>
      <c r="AA4" s="71" t="s">
        <v>393</v>
      </c>
      <c r="AB4" s="67"/>
      <c r="AC4" s="67"/>
      <c r="AD4" s="67"/>
      <c r="AE4" s="67"/>
      <c r="AF4" s="67"/>
      <c r="AG4" s="67"/>
    </row>
    <row r="5" spans="1:33" ht="18" customHeight="1">
      <c r="A5" s="67"/>
      <c r="B5" s="72" t="s">
        <v>394</v>
      </c>
      <c r="C5" s="71" t="s">
        <v>395</v>
      </c>
      <c r="D5" s="71" t="s">
        <v>471</v>
      </c>
      <c r="E5" s="71" t="s">
        <v>522</v>
      </c>
      <c r="F5" s="71" t="s">
        <v>534</v>
      </c>
      <c r="G5" s="71" t="s">
        <v>535</v>
      </c>
      <c r="H5" s="71" t="s">
        <v>536</v>
      </c>
      <c r="I5" s="71" t="s">
        <v>537</v>
      </c>
      <c r="J5" s="71" t="s">
        <v>538</v>
      </c>
      <c r="K5" s="71" t="s">
        <v>539</v>
      </c>
      <c r="L5" s="71" t="s">
        <v>540</v>
      </c>
      <c r="M5" s="71" t="s">
        <v>541</v>
      </c>
      <c r="N5" s="71" t="s">
        <v>542</v>
      </c>
      <c r="O5" s="71" t="s">
        <v>543</v>
      </c>
      <c r="P5" s="71" t="s">
        <v>544</v>
      </c>
      <c r="Q5" s="71" t="s">
        <v>545</v>
      </c>
      <c r="R5" s="71" t="s">
        <v>546</v>
      </c>
      <c r="S5" s="71" t="s">
        <v>547</v>
      </c>
      <c r="T5" s="71" t="s">
        <v>548</v>
      </c>
      <c r="U5" s="71" t="s">
        <v>439</v>
      </c>
      <c r="V5" s="71" t="s">
        <v>440</v>
      </c>
      <c r="W5" s="71" t="s">
        <v>441</v>
      </c>
      <c r="X5" s="71" t="s">
        <v>442</v>
      </c>
      <c r="Y5" s="71" t="s">
        <v>443</v>
      </c>
      <c r="Z5" s="71" t="s">
        <v>444</v>
      </c>
      <c r="AA5" s="71" t="s">
        <v>445</v>
      </c>
      <c r="AB5" s="67"/>
      <c r="AC5" s="67"/>
      <c r="AD5" s="67"/>
      <c r="AE5" s="67"/>
      <c r="AF5" s="67"/>
      <c r="AG5" s="67"/>
    </row>
    <row r="6" spans="1:33" ht="18" customHeight="1">
      <c r="A6" s="67"/>
      <c r="B6" s="71" t="s">
        <v>446</v>
      </c>
      <c r="C6" s="71"/>
      <c r="D6" s="71"/>
      <c r="E6" s="71"/>
      <c r="F6" s="71"/>
      <c r="G6" s="71"/>
      <c r="H6" s="71"/>
      <c r="I6" s="71"/>
      <c r="J6" s="71"/>
      <c r="K6" s="71"/>
      <c r="L6" s="71"/>
      <c r="M6" s="71"/>
      <c r="N6" s="71"/>
      <c r="O6" s="71"/>
      <c r="P6" s="71"/>
      <c r="Q6" s="71"/>
      <c r="R6" s="71"/>
      <c r="S6" s="71"/>
      <c r="T6" s="71"/>
      <c r="U6" s="71"/>
      <c r="V6" s="71"/>
      <c r="W6" s="71"/>
      <c r="X6" s="71"/>
      <c r="Y6" s="71"/>
      <c r="Z6" s="71"/>
      <c r="AA6" s="71"/>
      <c r="AB6" s="67"/>
      <c r="AC6" s="67"/>
      <c r="AD6" s="67"/>
      <c r="AE6" s="67"/>
      <c r="AF6" s="67"/>
      <c r="AG6" s="67"/>
    </row>
    <row r="7" spans="1:33" ht="18" customHeight="1">
      <c r="A7" s="67"/>
      <c r="B7" s="49">
        <f t="shared" ref="B7:B70" si="0">ROW()-6</f>
        <v>1</v>
      </c>
      <c r="C7" s="73" t="str">
        <f>"'"&amp;プロジェクトデータ!$C$4&amp;"'"</f>
        <v>'80001'</v>
      </c>
      <c r="D7" s="80" t="s">
        <v>503</v>
      </c>
      <c r="E7" s="42" t="str">
        <f>"'"&amp;No.5＿契約者【データ】!E3&amp;"'"</f>
        <v>'101'</v>
      </c>
      <c r="F7" s="81" t="str">
        <f>"'"&amp;IF(No.5＿契約者【データ】!AA3="","","出席")&amp;"'"</f>
        <v>'出席'</v>
      </c>
      <c r="G7" s="75" t="str">
        <f>"'"&amp;IF(No.5＿契約者【データ】!AA3 = "", "", TEXT(No.5＿契約者【データ】!AA3,"yyyy/mm/dd"))&amp;"'"</f>
        <v>'2024/05/09'</v>
      </c>
      <c r="H7" s="75" t="str">
        <f>"'"&amp;IF(No.5＿契約者【データ】!AB3 = "", "", TEXT(No.5＿契約者【データ】!AB3,"hh:mm"))&amp;"'"</f>
        <v>'09:00'</v>
      </c>
      <c r="I7" s="82" t="s">
        <v>494</v>
      </c>
      <c r="J7" s="82" t="s">
        <v>494</v>
      </c>
      <c r="K7" s="82" t="s">
        <v>494</v>
      </c>
      <c r="L7" s="82" t="s">
        <v>494</v>
      </c>
      <c r="M7" s="82" t="s">
        <v>494</v>
      </c>
      <c r="N7" s="82" t="s">
        <v>494</v>
      </c>
      <c r="O7" s="82" t="s">
        <v>494</v>
      </c>
      <c r="P7" s="82" t="s">
        <v>494</v>
      </c>
      <c r="Q7" s="75" t="s">
        <v>497</v>
      </c>
      <c r="R7" s="75" t="s">
        <v>497</v>
      </c>
      <c r="S7" s="42" t="s">
        <v>448</v>
      </c>
      <c r="T7" s="75" t="s">
        <v>497</v>
      </c>
      <c r="U7" s="74" t="s">
        <v>497</v>
      </c>
      <c r="V7" s="49" t="str">
        <f t="shared" ref="V7:V70" si="1">"'COMMON'"</f>
        <v>'COMMON'</v>
      </c>
      <c r="W7" s="69" t="s">
        <v>449</v>
      </c>
      <c r="X7" s="49" t="str">
        <f t="shared" ref="X7:Y70" si="2">"'COMMON'"</f>
        <v>'COMMON'</v>
      </c>
      <c r="Y7" s="49" t="str">
        <f>"'COMMON'"</f>
        <v>'COMMON'</v>
      </c>
      <c r="Z7" s="69" t="s">
        <v>449</v>
      </c>
      <c r="AA7" s="49" t="str">
        <f t="shared" ref="AA7:AA70" si="3">"'COMMON'"</f>
        <v>'COMMON'</v>
      </c>
      <c r="AB7" s="67"/>
      <c r="AD7" s="70" t="str">
        <f t="shared" ref="AD7:AD70" si="4">IF(F7="''","","INSERT INTO "&amp;$C$3&amp;" ("&amp;_xlfn.TEXTJOIN(",",FALSE,$C$5:$AA$5)&amp;") VALUES ("&amp;_xlfn.TEXTJOIN(",",FALSE,C7:AA7)&amp;");")</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('80001','3','101','出席','2024/05/09','09:00','','','','','','','','','0','0',NULL,'0','0','COMMON',CURRENT_TIMESTAMP,'COMMON','COMMON',CURRENT_TIMESTAMP,'COMMON');</v>
      </c>
      <c r="AE7" s="67"/>
      <c r="AF7" s="67"/>
      <c r="AG7" s="67"/>
    </row>
    <row r="8" spans="1:33" ht="18" customHeight="1">
      <c r="A8" s="67"/>
      <c r="B8" s="49">
        <f t="shared" si="0"/>
        <v>2</v>
      </c>
      <c r="C8" s="73" t="str">
        <f>"'"&amp;プロジェクトデータ!$C$4&amp;"'"</f>
        <v>'80001'</v>
      </c>
      <c r="D8" s="80" t="s">
        <v>503</v>
      </c>
      <c r="E8" s="42" t="str">
        <f>"'"&amp;No.5＿契約者【データ】!E4&amp;"'"</f>
        <v>'102'</v>
      </c>
      <c r="F8" s="81" t="str">
        <f>"'"&amp;IF(No.5＿契約者【データ】!AA4="","","出席")&amp;"'"</f>
        <v>'出席'</v>
      </c>
      <c r="G8" s="75" t="str">
        <f>"'"&amp;IF(No.5＿契約者【データ】!AA4="","",TEXT(No.5＿契約者【データ】!AA4,"yyyy/mm/dd"))&amp;"'"</f>
        <v>'2024/05/09'</v>
      </c>
      <c r="H8" s="75" t="str">
        <f>"'"&amp;IF(No.5＿契約者【データ】!AB4="","",TEXT(No.5＿契約者【データ】!AB4,"hh:mm"))&amp;"'"</f>
        <v>'10:00'</v>
      </c>
      <c r="I8" s="82" t="s">
        <v>494</v>
      </c>
      <c r="J8" s="82" t="s">
        <v>494</v>
      </c>
      <c r="K8" s="82" t="s">
        <v>494</v>
      </c>
      <c r="L8" s="82" t="s">
        <v>494</v>
      </c>
      <c r="M8" s="82" t="s">
        <v>494</v>
      </c>
      <c r="N8" s="82" t="s">
        <v>494</v>
      </c>
      <c r="O8" s="82" t="s">
        <v>494</v>
      </c>
      <c r="P8" s="82" t="s">
        <v>494</v>
      </c>
      <c r="Q8" s="75" t="s">
        <v>497</v>
      </c>
      <c r="R8" s="75" t="s">
        <v>497</v>
      </c>
      <c r="S8" s="42" t="s">
        <v>448</v>
      </c>
      <c r="T8" s="75" t="s">
        <v>497</v>
      </c>
      <c r="U8" s="74" t="s">
        <v>497</v>
      </c>
      <c r="V8" s="49" t="str">
        <f t="shared" si="1"/>
        <v>'COMMON'</v>
      </c>
      <c r="W8" s="69" t="s">
        <v>449</v>
      </c>
      <c r="X8" s="49" t="str">
        <f t="shared" si="2"/>
        <v>'COMMON'</v>
      </c>
      <c r="Y8" s="49" t="str">
        <f t="shared" si="2"/>
        <v>'COMMON'</v>
      </c>
      <c r="Z8" s="69" t="s">
        <v>449</v>
      </c>
      <c r="AA8" s="49" t="str">
        <f t="shared" si="3"/>
        <v>'COMMON'</v>
      </c>
      <c r="AB8" s="67"/>
      <c r="AD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('80001','3','102','出席','2024/05/09','10:00','','','','','','','','','0','0',NULL,'0','0','COMMON',CURRENT_TIMESTAMP,'COMMON','COMMON',CURRENT_TIMESTAMP,'COMMON');</v>
      </c>
      <c r="AE8" s="67"/>
      <c r="AF8" s="67"/>
      <c r="AG8" s="67"/>
    </row>
    <row r="9" spans="1:33" ht="18" customHeight="1">
      <c r="A9" s="67"/>
      <c r="B9" s="49">
        <f t="shared" si="0"/>
        <v>3</v>
      </c>
      <c r="C9" s="73" t="str">
        <f>"'"&amp;プロジェクトデータ!$C$4&amp;"'"</f>
        <v>'80001'</v>
      </c>
      <c r="D9" s="80" t="s">
        <v>503</v>
      </c>
      <c r="E9" s="42" t="str">
        <f>"'"&amp;No.5＿契約者【データ】!E5&amp;"'"</f>
        <v>'103'</v>
      </c>
      <c r="F9" s="81" t="str">
        <f>"'"&amp;IF(No.5＿契約者【データ】!AA5="","","出席")&amp;"'"</f>
        <v>'出席'</v>
      </c>
      <c r="G9" s="75" t="str">
        <f>"'"&amp;IF(No.5＿契約者【データ】!AA5="","",TEXT(No.5＿契約者【データ】!AA5,"yyyy/mm/dd"))&amp;"'"</f>
        <v>'2024/05/10'</v>
      </c>
      <c r="H9" s="75" t="str">
        <f>"'"&amp;IF(No.5＿契約者【データ】!AB5="","",TEXT(No.5＿契約者【データ】!AB5,"hh:mm"))&amp;"'"</f>
        <v>'10:00'</v>
      </c>
      <c r="I9" s="82" t="s">
        <v>494</v>
      </c>
      <c r="J9" s="82" t="s">
        <v>494</v>
      </c>
      <c r="K9" s="82" t="s">
        <v>494</v>
      </c>
      <c r="L9" s="82" t="s">
        <v>494</v>
      </c>
      <c r="M9" s="82" t="s">
        <v>494</v>
      </c>
      <c r="N9" s="82" t="s">
        <v>494</v>
      </c>
      <c r="O9" s="82" t="s">
        <v>494</v>
      </c>
      <c r="P9" s="82" t="s">
        <v>494</v>
      </c>
      <c r="Q9" s="75" t="s">
        <v>497</v>
      </c>
      <c r="R9" s="75" t="s">
        <v>497</v>
      </c>
      <c r="S9" s="42" t="s">
        <v>448</v>
      </c>
      <c r="T9" s="75" t="s">
        <v>497</v>
      </c>
      <c r="U9" s="74" t="s">
        <v>497</v>
      </c>
      <c r="V9" s="49" t="str">
        <f t="shared" si="1"/>
        <v>'COMMON'</v>
      </c>
      <c r="W9" s="69" t="s">
        <v>449</v>
      </c>
      <c r="X9" s="49" t="str">
        <f t="shared" si="2"/>
        <v>'COMMON'</v>
      </c>
      <c r="Y9" s="49" t="str">
        <f t="shared" si="2"/>
        <v>'COMMON'</v>
      </c>
      <c r="Z9" s="69" t="s">
        <v>449</v>
      </c>
      <c r="AA9" s="49" t="str">
        <f t="shared" si="3"/>
        <v>'COMMON'</v>
      </c>
      <c r="AB9" s="67"/>
      <c r="AD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('80001','3','103','出席','2024/05/10','10:00','','','','','','','','','0','0',NULL,'0','0','COMMON',CURRENT_TIMESTAMP,'COMMON','COMMON',CURRENT_TIMESTAMP,'COMMON');</v>
      </c>
      <c r="AE9" s="67"/>
      <c r="AF9" s="67"/>
      <c r="AG9" s="67"/>
    </row>
    <row r="10" spans="1:33" ht="18" customHeight="1">
      <c r="A10" s="67"/>
      <c r="B10" s="49">
        <f t="shared" si="0"/>
        <v>4</v>
      </c>
      <c r="C10" s="73" t="str">
        <f>"'"&amp;プロジェクトデータ!$C$4&amp;"'"</f>
        <v>'80001'</v>
      </c>
      <c r="D10" s="80" t="s">
        <v>503</v>
      </c>
      <c r="E10" s="42" t="str">
        <f>"'"&amp;No.5＿契約者【データ】!E6&amp;"'"</f>
        <v>'201'</v>
      </c>
      <c r="F10" s="81" t="str">
        <f>"'"&amp;IF(No.5＿契約者【データ】!AA6="","","出席")&amp;"'"</f>
        <v>'出席'</v>
      </c>
      <c r="G10" s="75" t="str">
        <f>"'"&amp;IF(No.5＿契約者【データ】!AA6="","",TEXT(No.5＿契約者【データ】!AA6,"yyyy/mm/dd"))&amp;"'"</f>
        <v>'2024/05/10'</v>
      </c>
      <c r="H10" s="75" t="str">
        <f>"'"&amp;IF(No.5＿契約者【データ】!AB6="","",TEXT(No.5＿契約者【データ】!AB6,"hh:mm"))&amp;"'"</f>
        <v>'09:00'</v>
      </c>
      <c r="I10" s="82" t="s">
        <v>494</v>
      </c>
      <c r="J10" s="82" t="s">
        <v>494</v>
      </c>
      <c r="K10" s="82" t="s">
        <v>494</v>
      </c>
      <c r="L10" s="82" t="s">
        <v>494</v>
      </c>
      <c r="M10" s="82" t="s">
        <v>494</v>
      </c>
      <c r="N10" s="82" t="s">
        <v>494</v>
      </c>
      <c r="O10" s="82" t="s">
        <v>494</v>
      </c>
      <c r="P10" s="82" t="s">
        <v>494</v>
      </c>
      <c r="Q10" s="75" t="s">
        <v>497</v>
      </c>
      <c r="R10" s="75" t="s">
        <v>497</v>
      </c>
      <c r="S10" s="42" t="s">
        <v>448</v>
      </c>
      <c r="T10" s="75" t="s">
        <v>497</v>
      </c>
      <c r="U10" s="74" t="s">
        <v>497</v>
      </c>
      <c r="V10" s="49" t="str">
        <f t="shared" si="1"/>
        <v>'COMMON'</v>
      </c>
      <c r="W10" s="69" t="s">
        <v>449</v>
      </c>
      <c r="X10" s="49" t="str">
        <f t="shared" si="2"/>
        <v>'COMMON'</v>
      </c>
      <c r="Y10" s="49" t="str">
        <f t="shared" si="2"/>
        <v>'COMMON'</v>
      </c>
      <c r="Z10" s="69" t="s">
        <v>449</v>
      </c>
      <c r="AA10" s="49" t="str">
        <f t="shared" si="3"/>
        <v>'COMMON'</v>
      </c>
      <c r="AB10" s="67"/>
      <c r="AD1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('80001','3','201','出席','2024/05/10','09:00','','','','','','','','','0','0',NULL,'0','0','COMMON',CURRENT_TIMESTAMP,'COMMON','COMMON',CURRENT_TIMESTAMP,'COMMON');</v>
      </c>
      <c r="AE10" s="67"/>
      <c r="AF10" s="67"/>
      <c r="AG10" s="67"/>
    </row>
    <row r="11" spans="1:33" ht="18" customHeight="1">
      <c r="A11" s="67"/>
      <c r="B11" s="49">
        <f t="shared" si="0"/>
        <v>5</v>
      </c>
      <c r="C11" s="73" t="str">
        <f>"'"&amp;プロジェクトデータ!$C$4&amp;"'"</f>
        <v>'80001'</v>
      </c>
      <c r="D11" s="80" t="s">
        <v>503</v>
      </c>
      <c r="E11" s="42" t="str">
        <f>"'"&amp;No.5＿契約者【データ】!E7&amp;"'"</f>
        <v>'202'</v>
      </c>
      <c r="F11" s="81" t="str">
        <f>"'"&amp;IF(No.5＿契約者【データ】!AA7="","","出席")&amp;"'"</f>
        <v>'出席'</v>
      </c>
      <c r="G11" s="75" t="str">
        <f>"'"&amp;IF(No.5＿契約者【データ】!AA7="","",TEXT(No.5＿契約者【データ】!AA7,"yyyy/mm/dd"))&amp;"'"</f>
        <v>'2024/05/11'</v>
      </c>
      <c r="H11" s="75" t="str">
        <f>"'"&amp;IF(No.5＿契約者【データ】!AB7="","",TEXT(No.5＿契約者【データ】!AB7,"hh:mm"))&amp;"'"</f>
        <v>'13:00'</v>
      </c>
      <c r="I11" s="82" t="s">
        <v>494</v>
      </c>
      <c r="J11" s="82" t="s">
        <v>494</v>
      </c>
      <c r="K11" s="82" t="s">
        <v>494</v>
      </c>
      <c r="L11" s="82" t="s">
        <v>494</v>
      </c>
      <c r="M11" s="82" t="s">
        <v>494</v>
      </c>
      <c r="N11" s="82" t="s">
        <v>494</v>
      </c>
      <c r="O11" s="82" t="s">
        <v>494</v>
      </c>
      <c r="P11" s="82" t="s">
        <v>494</v>
      </c>
      <c r="Q11" s="75" t="s">
        <v>497</v>
      </c>
      <c r="R11" s="75" t="s">
        <v>497</v>
      </c>
      <c r="S11" s="42" t="s">
        <v>448</v>
      </c>
      <c r="T11" s="75" t="s">
        <v>497</v>
      </c>
      <c r="U11" s="74" t="s">
        <v>497</v>
      </c>
      <c r="V11" s="49" t="str">
        <f t="shared" si="1"/>
        <v>'COMMON'</v>
      </c>
      <c r="W11" s="69" t="s">
        <v>449</v>
      </c>
      <c r="X11" s="49" t="str">
        <f t="shared" si="2"/>
        <v>'COMMON'</v>
      </c>
      <c r="Y11" s="49" t="str">
        <f t="shared" si="2"/>
        <v>'COMMON'</v>
      </c>
      <c r="Z11" s="69" t="s">
        <v>449</v>
      </c>
      <c r="AA11" s="49" t="str">
        <f t="shared" si="3"/>
        <v>'COMMON'</v>
      </c>
      <c r="AB11" s="67"/>
      <c r="AD1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('80001','3','202','出席','2024/05/11','13:00','','','','','','','','','0','0',NULL,'0','0','COMMON',CURRENT_TIMESTAMP,'COMMON','COMMON',CURRENT_TIMESTAMP,'COMMON');</v>
      </c>
      <c r="AE11" s="67"/>
      <c r="AF11" s="67"/>
      <c r="AG11" s="67"/>
    </row>
    <row r="12" spans="1:33" ht="18" customHeight="1">
      <c r="A12" s="67"/>
      <c r="B12" s="49">
        <f t="shared" si="0"/>
        <v>6</v>
      </c>
      <c r="C12" s="73" t="str">
        <f>"'"&amp;プロジェクトデータ!$C$4&amp;"'"</f>
        <v>'80001'</v>
      </c>
      <c r="D12" s="80" t="s">
        <v>503</v>
      </c>
      <c r="E12" s="42" t="str">
        <f>"'"&amp;No.5＿契約者【データ】!E8&amp;"'"</f>
        <v>'203'</v>
      </c>
      <c r="F12" s="81" t="str">
        <f>"'"&amp;IF(No.5＿契約者【データ】!AA8="","","出席")&amp;"'"</f>
        <v>'出席'</v>
      </c>
      <c r="G12" s="75" t="str">
        <f>"'"&amp;IF(No.5＿契約者【データ】!AA8="","",TEXT(No.5＿契約者【データ】!AA8,"yyyy/mm/dd"))&amp;"'"</f>
        <v>'2024/05/09'</v>
      </c>
      <c r="H12" s="75" t="str">
        <f>"'"&amp;IF(No.5＿契約者【データ】!AB8="","",TEXT(No.5＿契約者【データ】!AB8,"hh:mm"))&amp;"'"</f>
        <v>'13:00'</v>
      </c>
      <c r="I12" s="82" t="s">
        <v>494</v>
      </c>
      <c r="J12" s="82" t="s">
        <v>494</v>
      </c>
      <c r="K12" s="82" t="s">
        <v>494</v>
      </c>
      <c r="L12" s="82" t="s">
        <v>494</v>
      </c>
      <c r="M12" s="82" t="s">
        <v>494</v>
      </c>
      <c r="N12" s="82" t="s">
        <v>494</v>
      </c>
      <c r="O12" s="82" t="s">
        <v>494</v>
      </c>
      <c r="P12" s="82" t="s">
        <v>494</v>
      </c>
      <c r="Q12" s="75" t="s">
        <v>497</v>
      </c>
      <c r="R12" s="75" t="s">
        <v>497</v>
      </c>
      <c r="S12" s="42" t="s">
        <v>448</v>
      </c>
      <c r="T12" s="75" t="s">
        <v>497</v>
      </c>
      <c r="U12" s="74" t="s">
        <v>497</v>
      </c>
      <c r="V12" s="49" t="str">
        <f t="shared" si="1"/>
        <v>'COMMON'</v>
      </c>
      <c r="W12" s="69" t="s">
        <v>449</v>
      </c>
      <c r="X12" s="49" t="str">
        <f t="shared" si="2"/>
        <v>'COMMON'</v>
      </c>
      <c r="Y12" s="49" t="str">
        <f t="shared" si="2"/>
        <v>'COMMON'</v>
      </c>
      <c r="Z12" s="69" t="s">
        <v>449</v>
      </c>
      <c r="AA12" s="49" t="str">
        <f t="shared" si="3"/>
        <v>'COMMON'</v>
      </c>
      <c r="AB12" s="67"/>
      <c r="AD1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('80001','3','203','出席','2024/05/09','13:00','','','','','','','','','0','0',NULL,'0','0','COMMON',CURRENT_TIMESTAMP,'COMMON','COMMON',CURRENT_TIMESTAMP,'COMMON');</v>
      </c>
      <c r="AE12" s="67"/>
      <c r="AF12" s="67"/>
      <c r="AG12" s="67"/>
    </row>
    <row r="13" spans="1:33" ht="18" customHeight="1">
      <c r="A13" s="67"/>
      <c r="B13" s="49">
        <f t="shared" si="0"/>
        <v>7</v>
      </c>
      <c r="C13" s="73" t="str">
        <f>"'"&amp;プロジェクトデータ!$C$4&amp;"'"</f>
        <v>'80001'</v>
      </c>
      <c r="D13" s="80" t="s">
        <v>503</v>
      </c>
      <c r="E13" s="42" t="str">
        <f>"'"&amp;No.5＿契約者【データ】!E9&amp;"'"</f>
        <v>'204'</v>
      </c>
      <c r="F13" s="81" t="str">
        <f>"'"&amp;IF(No.5＿契約者【データ】!AA9="","","出席")&amp;"'"</f>
        <v>'出席'</v>
      </c>
      <c r="G13" s="75" t="str">
        <f>"'"&amp;IF(No.5＿契約者【データ】!AA9="","",TEXT(No.5＿契約者【データ】!AA9,"yyyy/mm/dd"))&amp;"'"</f>
        <v>'2024/05/09'</v>
      </c>
      <c r="H13" s="75" t="str">
        <f>"'"&amp;IF(No.5＿契約者【データ】!AB9="","",TEXT(No.5＿契約者【データ】!AB9,"hh:mm"))&amp;"'"</f>
        <v>'14:00'</v>
      </c>
      <c r="I13" s="82" t="s">
        <v>494</v>
      </c>
      <c r="J13" s="82" t="s">
        <v>494</v>
      </c>
      <c r="K13" s="82" t="s">
        <v>494</v>
      </c>
      <c r="L13" s="82" t="s">
        <v>494</v>
      </c>
      <c r="M13" s="82" t="s">
        <v>494</v>
      </c>
      <c r="N13" s="82" t="s">
        <v>494</v>
      </c>
      <c r="O13" s="82" t="s">
        <v>494</v>
      </c>
      <c r="P13" s="82" t="s">
        <v>494</v>
      </c>
      <c r="Q13" s="75" t="s">
        <v>497</v>
      </c>
      <c r="R13" s="75" t="s">
        <v>497</v>
      </c>
      <c r="S13" s="42" t="s">
        <v>448</v>
      </c>
      <c r="T13" s="75" t="s">
        <v>497</v>
      </c>
      <c r="U13" s="74" t="s">
        <v>497</v>
      </c>
      <c r="V13" s="49" t="str">
        <f t="shared" si="1"/>
        <v>'COMMON'</v>
      </c>
      <c r="W13" s="69" t="s">
        <v>449</v>
      </c>
      <c r="X13" s="49" t="str">
        <f t="shared" si="2"/>
        <v>'COMMON'</v>
      </c>
      <c r="Y13" s="49" t="str">
        <f t="shared" si="2"/>
        <v>'COMMON'</v>
      </c>
      <c r="Z13" s="69" t="s">
        <v>449</v>
      </c>
      <c r="AA13" s="49" t="str">
        <f t="shared" si="3"/>
        <v>'COMMON'</v>
      </c>
      <c r="AB13" s="67"/>
      <c r="AD1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('80001','3','204','出席','2024/05/09','14:00','','','','','','','','','0','0',NULL,'0','0','COMMON',CURRENT_TIMESTAMP,'COMMON','COMMON',CURRENT_TIMESTAMP,'COMMON');</v>
      </c>
      <c r="AE13" s="67"/>
      <c r="AF13" s="67"/>
      <c r="AG13" s="67"/>
    </row>
    <row r="14" spans="1:33" ht="18" customHeight="1">
      <c r="A14" s="67"/>
      <c r="B14" s="49">
        <f t="shared" si="0"/>
        <v>8</v>
      </c>
      <c r="C14" s="73" t="str">
        <f>"'"&amp;プロジェクトデータ!$C$4&amp;"'"</f>
        <v>'80001'</v>
      </c>
      <c r="D14" s="80" t="s">
        <v>503</v>
      </c>
      <c r="E14" s="42" t="str">
        <f>"'"&amp;No.5＿契約者【データ】!E10&amp;"'"</f>
        <v>'205'</v>
      </c>
      <c r="F14" s="81" t="str">
        <f>"'"&amp;IF(No.5＿契約者【データ】!AA10="","","出席")&amp;"'"</f>
        <v>'出席'</v>
      </c>
      <c r="G14" s="75" t="str">
        <f>"'"&amp;IF(No.5＿契約者【データ】!AA10 = "", "", TEXT(No.5＿契約者【データ】!AA10,"yyyy/mm/dd"))&amp;"'"</f>
        <v>'2024/05/10'</v>
      </c>
      <c r="H14" s="75" t="str">
        <f>"'"&amp;IF(No.5＿契約者【データ】!AB10 = "", "", TEXT(No.5＿契約者【データ】!AB10,"hh:mm"))&amp;"'"</f>
        <v>'15:00'</v>
      </c>
      <c r="I14" s="82" t="s">
        <v>494</v>
      </c>
      <c r="J14" s="82" t="s">
        <v>494</v>
      </c>
      <c r="K14" s="82" t="s">
        <v>494</v>
      </c>
      <c r="L14" s="82" t="s">
        <v>494</v>
      </c>
      <c r="M14" s="82" t="s">
        <v>494</v>
      </c>
      <c r="N14" s="82" t="s">
        <v>494</v>
      </c>
      <c r="O14" s="82" t="s">
        <v>494</v>
      </c>
      <c r="P14" s="82" t="s">
        <v>494</v>
      </c>
      <c r="Q14" s="75" t="s">
        <v>497</v>
      </c>
      <c r="R14" s="75" t="s">
        <v>497</v>
      </c>
      <c r="S14" s="42" t="s">
        <v>448</v>
      </c>
      <c r="T14" s="75" t="s">
        <v>497</v>
      </c>
      <c r="U14" s="74" t="s">
        <v>497</v>
      </c>
      <c r="V14" s="49" t="str">
        <f t="shared" si="1"/>
        <v>'COMMON'</v>
      </c>
      <c r="W14" s="69" t="s">
        <v>449</v>
      </c>
      <c r="X14" s="49" t="str">
        <f t="shared" si="2"/>
        <v>'COMMON'</v>
      </c>
      <c r="Y14" s="49" t="str">
        <f t="shared" si="2"/>
        <v>'COMMON'</v>
      </c>
      <c r="Z14" s="69" t="s">
        <v>449</v>
      </c>
      <c r="AA14" s="49" t="str">
        <f t="shared" si="3"/>
        <v>'COMMON'</v>
      </c>
      <c r="AB14" s="67"/>
      <c r="AD1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('80001','3','205','出席','2024/05/10','15:00','','','','','','','','','0','0',NULL,'0','0','COMMON',CURRENT_TIMESTAMP,'COMMON','COMMON',CURRENT_TIMESTAMP,'COMMON');</v>
      </c>
      <c r="AE14" s="67"/>
      <c r="AF14" s="67"/>
      <c r="AG14" s="67"/>
    </row>
    <row r="15" spans="1:33" ht="18" customHeight="1">
      <c r="A15" s="67"/>
      <c r="B15" s="49">
        <f t="shared" si="0"/>
        <v>9</v>
      </c>
      <c r="C15" s="73" t="str">
        <f>"'"&amp;プロジェクトデータ!$C$4&amp;"'"</f>
        <v>'80001'</v>
      </c>
      <c r="D15" s="80" t="s">
        <v>503</v>
      </c>
      <c r="E15" s="42" t="str">
        <f>"'"&amp;No.5＿契約者【データ】!E11&amp;"'"</f>
        <v>'206'</v>
      </c>
      <c r="F15" s="81" t="str">
        <f>"'"&amp;IF(No.5＿契約者【データ】!AA11="","","出席")&amp;"'"</f>
        <v>'出席'</v>
      </c>
      <c r="G15" s="75" t="str">
        <f>"'"&amp;IF(No.5＿契約者【データ】!AA11="","",TEXT(No.5＿契約者【データ】!AA11,"yyyy/mm/dd"))&amp;"'"</f>
        <v>'2024/05/09'</v>
      </c>
      <c r="H15" s="75" t="str">
        <f>"'"&amp;IF(No.5＿契約者【データ】!AB11="","",TEXT(No.5＿契約者【データ】!AB11,"hh:mm"))&amp;"'"</f>
        <v>'13:00'</v>
      </c>
      <c r="I15" s="82" t="s">
        <v>494</v>
      </c>
      <c r="J15" s="82" t="s">
        <v>494</v>
      </c>
      <c r="K15" s="82" t="s">
        <v>494</v>
      </c>
      <c r="L15" s="82" t="s">
        <v>494</v>
      </c>
      <c r="M15" s="82" t="s">
        <v>494</v>
      </c>
      <c r="N15" s="82" t="s">
        <v>494</v>
      </c>
      <c r="O15" s="82" t="s">
        <v>494</v>
      </c>
      <c r="P15" s="82" t="s">
        <v>494</v>
      </c>
      <c r="Q15" s="75" t="s">
        <v>497</v>
      </c>
      <c r="R15" s="75" t="s">
        <v>497</v>
      </c>
      <c r="S15" s="42" t="s">
        <v>448</v>
      </c>
      <c r="T15" s="75" t="s">
        <v>497</v>
      </c>
      <c r="U15" s="74" t="s">
        <v>497</v>
      </c>
      <c r="V15" s="49" t="str">
        <f t="shared" si="1"/>
        <v>'COMMON'</v>
      </c>
      <c r="W15" s="69" t="s">
        <v>449</v>
      </c>
      <c r="X15" s="49" t="str">
        <f t="shared" si="2"/>
        <v>'COMMON'</v>
      </c>
      <c r="Y15" s="49" t="str">
        <f t="shared" si="2"/>
        <v>'COMMON'</v>
      </c>
      <c r="Z15" s="69" t="s">
        <v>449</v>
      </c>
      <c r="AA15" s="49" t="str">
        <f t="shared" si="3"/>
        <v>'COMMON'</v>
      </c>
      <c r="AB15" s="67"/>
      <c r="AD1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('80001','3','206','出席','2024/05/09','13:00','','','','','','','','','0','0',NULL,'0','0','COMMON',CURRENT_TIMESTAMP,'COMMON','COMMON',CURRENT_TIMESTAMP,'COMMON');</v>
      </c>
      <c r="AE15" s="67"/>
      <c r="AF15" s="67"/>
      <c r="AG15" s="67"/>
    </row>
    <row r="16" spans="1:33" ht="18" customHeight="1">
      <c r="A16" s="67"/>
      <c r="B16" s="49">
        <f t="shared" si="0"/>
        <v>10</v>
      </c>
      <c r="C16" s="73" t="str">
        <f>"'"&amp;プロジェクトデータ!$C$4&amp;"'"</f>
        <v>'80001'</v>
      </c>
      <c r="D16" s="80" t="s">
        <v>503</v>
      </c>
      <c r="E16" s="42" t="str">
        <f>"'"&amp;No.5＿契約者【データ】!E12&amp;"'"</f>
        <v>'207'</v>
      </c>
      <c r="F16" s="81" t="str">
        <f>"'"&amp;IF(No.5＿契約者【データ】!AA12="","","出席")&amp;"'"</f>
        <v>'出席'</v>
      </c>
      <c r="G16" s="75" t="str">
        <f>"'"&amp;IF(No.5＿契約者【データ】!AA12="","",TEXT(No.5＿契約者【データ】!AA12,"yyyy/mm/dd"))&amp;"'"</f>
        <v>'2024/05/09'</v>
      </c>
      <c r="H16" s="75" t="str">
        <f>"'"&amp;IF(No.5＿契約者【データ】!AB12="","",TEXT(No.5＿契約者【データ】!AB12,"hh:mm"))&amp;"'"</f>
        <v>'14:00'</v>
      </c>
      <c r="I16" s="82" t="s">
        <v>494</v>
      </c>
      <c r="J16" s="82" t="s">
        <v>494</v>
      </c>
      <c r="K16" s="82" t="s">
        <v>494</v>
      </c>
      <c r="L16" s="82" t="s">
        <v>494</v>
      </c>
      <c r="M16" s="82" t="s">
        <v>494</v>
      </c>
      <c r="N16" s="82" t="s">
        <v>494</v>
      </c>
      <c r="O16" s="82" t="s">
        <v>494</v>
      </c>
      <c r="P16" s="82" t="s">
        <v>494</v>
      </c>
      <c r="Q16" s="75" t="s">
        <v>497</v>
      </c>
      <c r="R16" s="75" t="s">
        <v>497</v>
      </c>
      <c r="S16" s="42" t="s">
        <v>448</v>
      </c>
      <c r="T16" s="75" t="s">
        <v>497</v>
      </c>
      <c r="U16" s="74" t="s">
        <v>497</v>
      </c>
      <c r="V16" s="49" t="str">
        <f t="shared" si="1"/>
        <v>'COMMON'</v>
      </c>
      <c r="W16" s="69" t="s">
        <v>449</v>
      </c>
      <c r="X16" s="49" t="str">
        <f t="shared" si="2"/>
        <v>'COMMON'</v>
      </c>
      <c r="Y16" s="49" t="str">
        <f t="shared" si="2"/>
        <v>'COMMON'</v>
      </c>
      <c r="Z16" s="69" t="s">
        <v>449</v>
      </c>
      <c r="AA16" s="49" t="str">
        <f t="shared" si="3"/>
        <v>'COMMON'</v>
      </c>
      <c r="AB16" s="67"/>
      <c r="AD1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('80001','3','207','出席','2024/05/09','14:00','','','','','','','','','0','0',NULL,'0','0','COMMON',CURRENT_TIMESTAMP,'COMMON','COMMON',CURRENT_TIMESTAMP,'COMMON');</v>
      </c>
      <c r="AE16" s="67"/>
      <c r="AF16" s="67"/>
      <c r="AG16" s="67"/>
    </row>
    <row r="17" spans="1:33" ht="18" customHeight="1">
      <c r="A17" s="67"/>
      <c r="B17" s="49">
        <f t="shared" si="0"/>
        <v>11</v>
      </c>
      <c r="C17" s="73" t="str">
        <f>"'"&amp;プロジェクトデータ!$C$4&amp;"'"</f>
        <v>'80001'</v>
      </c>
      <c r="D17" s="80" t="s">
        <v>503</v>
      </c>
      <c r="E17" s="42" t="str">
        <f>"'"&amp;No.5＿契約者【データ】!E13&amp;"'"</f>
        <v>'208'</v>
      </c>
      <c r="F17" s="81" t="str">
        <f>"'"&amp;IF(No.5＿契約者【データ】!AA13="","","出席")&amp;"'"</f>
        <v>'出席'</v>
      </c>
      <c r="G17" s="75" t="str">
        <f>"'"&amp;IF(No.5＿契約者【データ】!AA13="","",TEXT(No.5＿契約者【データ】!AA13,"yyyy/mm/dd"))&amp;"'"</f>
        <v>'2024/05/10'</v>
      </c>
      <c r="H17" s="75" t="str">
        <f>"'"&amp;IF(No.5＿契約者【データ】!AB13="","",TEXT(No.5＿契約者【データ】!AB13,"hh:mm"))&amp;"'"</f>
        <v>'14:00'</v>
      </c>
      <c r="I17" s="82" t="s">
        <v>494</v>
      </c>
      <c r="J17" s="82" t="s">
        <v>494</v>
      </c>
      <c r="K17" s="82" t="s">
        <v>494</v>
      </c>
      <c r="L17" s="82" t="s">
        <v>494</v>
      </c>
      <c r="M17" s="82" t="s">
        <v>494</v>
      </c>
      <c r="N17" s="82" t="s">
        <v>494</v>
      </c>
      <c r="O17" s="82" t="s">
        <v>494</v>
      </c>
      <c r="P17" s="82" t="s">
        <v>494</v>
      </c>
      <c r="Q17" s="75" t="s">
        <v>497</v>
      </c>
      <c r="R17" s="75" t="s">
        <v>497</v>
      </c>
      <c r="S17" s="42" t="s">
        <v>448</v>
      </c>
      <c r="T17" s="75" t="s">
        <v>497</v>
      </c>
      <c r="U17" s="74" t="s">
        <v>497</v>
      </c>
      <c r="V17" s="49" t="str">
        <f t="shared" si="1"/>
        <v>'COMMON'</v>
      </c>
      <c r="W17" s="69" t="s">
        <v>449</v>
      </c>
      <c r="X17" s="49" t="str">
        <f t="shared" si="2"/>
        <v>'COMMON'</v>
      </c>
      <c r="Y17" s="49" t="str">
        <f t="shared" si="2"/>
        <v>'COMMON'</v>
      </c>
      <c r="Z17" s="69" t="s">
        <v>449</v>
      </c>
      <c r="AA17" s="49" t="str">
        <f t="shared" si="3"/>
        <v>'COMMON'</v>
      </c>
      <c r="AB17" s="67"/>
      <c r="AD1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('80001','3','208','出席','2024/05/10','14:00','','','','','','','','','0','0',NULL,'0','0','COMMON',CURRENT_TIMESTAMP,'COMMON','COMMON',CURRENT_TIMESTAMP,'COMMON');</v>
      </c>
      <c r="AE17" s="67"/>
      <c r="AF17" s="67"/>
      <c r="AG17" s="67"/>
    </row>
    <row r="18" spans="1:33" ht="18" customHeight="1">
      <c r="A18" s="67"/>
      <c r="B18" s="49">
        <f t="shared" si="0"/>
        <v>12</v>
      </c>
      <c r="C18" s="73" t="str">
        <f>"'"&amp;プロジェクトデータ!$C$4&amp;"'"</f>
        <v>'80001'</v>
      </c>
      <c r="D18" s="80" t="s">
        <v>503</v>
      </c>
      <c r="E18" s="42" t="str">
        <f>"'"&amp;No.5＿契約者【データ】!E14&amp;"'"</f>
        <v>'301'</v>
      </c>
      <c r="F18" s="81" t="str">
        <f>"'"&amp;IF(No.5＿契約者【データ】!AA14="","","出席")&amp;"'"</f>
        <v>'出席'</v>
      </c>
      <c r="G18" s="75" t="str">
        <f>"'"&amp;IF(No.5＿契約者【データ】!AA14="","",TEXT(No.5＿契約者【データ】!AA14,"yyyy/mm/dd"))&amp;"'"</f>
        <v>'2024/05/11'</v>
      </c>
      <c r="H18" s="75" t="str">
        <f>"'"&amp;IF(No.5＿契約者【データ】!AB14="","",TEXT(No.5＿契約者【データ】!AB14,"hh:mm"))&amp;"'"</f>
        <v>'11:00'</v>
      </c>
      <c r="I18" s="82" t="s">
        <v>494</v>
      </c>
      <c r="J18" s="82" t="s">
        <v>494</v>
      </c>
      <c r="K18" s="82" t="s">
        <v>494</v>
      </c>
      <c r="L18" s="82" t="s">
        <v>494</v>
      </c>
      <c r="M18" s="82" t="s">
        <v>494</v>
      </c>
      <c r="N18" s="82" t="s">
        <v>494</v>
      </c>
      <c r="O18" s="82" t="s">
        <v>494</v>
      </c>
      <c r="P18" s="82" t="s">
        <v>494</v>
      </c>
      <c r="Q18" s="75" t="s">
        <v>497</v>
      </c>
      <c r="R18" s="75" t="s">
        <v>497</v>
      </c>
      <c r="S18" s="42" t="s">
        <v>448</v>
      </c>
      <c r="T18" s="75" t="s">
        <v>497</v>
      </c>
      <c r="U18" s="74" t="s">
        <v>497</v>
      </c>
      <c r="V18" s="49" t="str">
        <f t="shared" si="1"/>
        <v>'COMMON'</v>
      </c>
      <c r="W18" s="69" t="s">
        <v>449</v>
      </c>
      <c r="X18" s="49" t="str">
        <f t="shared" si="2"/>
        <v>'COMMON'</v>
      </c>
      <c r="Y18" s="49" t="str">
        <f t="shared" si="2"/>
        <v>'COMMON'</v>
      </c>
      <c r="Z18" s="69" t="s">
        <v>449</v>
      </c>
      <c r="AA18" s="49" t="str">
        <f t="shared" si="3"/>
        <v>'COMMON'</v>
      </c>
      <c r="AB18" s="67"/>
      <c r="AD1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('80001','3','301','出席','2024/05/11','11:00','','','','','','','','','0','0',NULL,'0','0','COMMON',CURRENT_TIMESTAMP,'COMMON','COMMON',CURRENT_TIMESTAMP,'COMMON');</v>
      </c>
      <c r="AE18" s="67"/>
      <c r="AF18" s="67"/>
      <c r="AG18" s="67"/>
    </row>
    <row r="19" spans="1:33" ht="18" customHeight="1">
      <c r="A19" s="67"/>
      <c r="B19" s="49">
        <f t="shared" si="0"/>
        <v>13</v>
      </c>
      <c r="C19" s="73" t="str">
        <f>"'"&amp;プロジェクトデータ!$C$4&amp;"'"</f>
        <v>'80001'</v>
      </c>
      <c r="D19" s="80" t="s">
        <v>503</v>
      </c>
      <c r="E19" s="42" t="str">
        <f>"'"&amp;No.5＿契約者【データ】!E15&amp;"'"</f>
        <v>'302'</v>
      </c>
      <c r="F19" s="81" t="str">
        <f>"'"&amp;IF(No.5＿契約者【データ】!AA15="","","出席")&amp;"'"</f>
        <v>'出席'</v>
      </c>
      <c r="G19" s="75" t="str">
        <f>"'"&amp;IF(No.5＿契約者【データ】!AA15="","",TEXT(No.5＿契約者【データ】!AA15,"yyyy/mm/dd"))&amp;"'"</f>
        <v>'2024/05/09'</v>
      </c>
      <c r="H19" s="75" t="str">
        <f>"'"&amp;IF(No.5＿契約者【データ】!AB15="","",TEXT(No.5＿契約者【データ】!AB15,"hh:mm"))&amp;"'"</f>
        <v>'09:00'</v>
      </c>
      <c r="I19" s="82" t="s">
        <v>494</v>
      </c>
      <c r="J19" s="82" t="s">
        <v>494</v>
      </c>
      <c r="K19" s="82" t="s">
        <v>494</v>
      </c>
      <c r="L19" s="82" t="s">
        <v>494</v>
      </c>
      <c r="M19" s="82" t="s">
        <v>494</v>
      </c>
      <c r="N19" s="82" t="s">
        <v>494</v>
      </c>
      <c r="O19" s="82" t="s">
        <v>494</v>
      </c>
      <c r="P19" s="82" t="s">
        <v>494</v>
      </c>
      <c r="Q19" s="75" t="s">
        <v>497</v>
      </c>
      <c r="R19" s="75" t="s">
        <v>497</v>
      </c>
      <c r="S19" s="42" t="s">
        <v>448</v>
      </c>
      <c r="T19" s="75" t="s">
        <v>497</v>
      </c>
      <c r="U19" s="74" t="s">
        <v>497</v>
      </c>
      <c r="V19" s="49" t="str">
        <f t="shared" si="1"/>
        <v>'COMMON'</v>
      </c>
      <c r="W19" s="69" t="s">
        <v>449</v>
      </c>
      <c r="X19" s="49" t="str">
        <f t="shared" si="2"/>
        <v>'COMMON'</v>
      </c>
      <c r="Y19" s="49" t="str">
        <f t="shared" si="2"/>
        <v>'COMMON'</v>
      </c>
      <c r="Z19" s="69" t="s">
        <v>449</v>
      </c>
      <c r="AA19" s="49" t="str">
        <f t="shared" si="3"/>
        <v>'COMMON'</v>
      </c>
      <c r="AB19" s="67"/>
      <c r="AD1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('80001','3','302','出席','2024/05/09','09:00','','','','','','','','','0','0',NULL,'0','0','COMMON',CURRENT_TIMESTAMP,'COMMON','COMMON',CURRENT_TIMESTAMP,'COMMON');</v>
      </c>
      <c r="AE19" s="67"/>
      <c r="AF19" s="67"/>
      <c r="AG19" s="67"/>
    </row>
    <row r="20" spans="1:33" ht="18" customHeight="1">
      <c r="A20" s="67"/>
      <c r="B20" s="49">
        <f t="shared" si="0"/>
        <v>14</v>
      </c>
      <c r="C20" s="73" t="str">
        <f>"'"&amp;プロジェクトデータ!$C$4&amp;"'"</f>
        <v>'80001'</v>
      </c>
      <c r="D20" s="80" t="s">
        <v>503</v>
      </c>
      <c r="E20" s="42" t="str">
        <f>"'"&amp;No.5＿契約者【データ】!E16&amp;"'"</f>
        <v>'303'</v>
      </c>
      <c r="F20" s="81" t="str">
        <f>"'"&amp;IF(No.5＿契約者【データ】!AA16="","","出席")&amp;"'"</f>
        <v>'出席'</v>
      </c>
      <c r="G20" s="75" t="str">
        <f>"'"&amp;IF(No.5＿契約者【データ】!AA16="","",TEXT(No.5＿契約者【データ】!AA16,"yyyy/mm/dd"))&amp;"'"</f>
        <v>'2024/05/09'</v>
      </c>
      <c r="H20" s="75" t="str">
        <f>"'"&amp;IF(No.5＿契約者【データ】!AB16="","",TEXT(No.5＿契約者【データ】!AB16,"hh:mm"))&amp;"'"</f>
        <v>'10:00'</v>
      </c>
      <c r="I20" s="82" t="s">
        <v>494</v>
      </c>
      <c r="J20" s="82" t="s">
        <v>494</v>
      </c>
      <c r="K20" s="82" t="s">
        <v>494</v>
      </c>
      <c r="L20" s="82" t="s">
        <v>494</v>
      </c>
      <c r="M20" s="82" t="s">
        <v>494</v>
      </c>
      <c r="N20" s="82" t="s">
        <v>494</v>
      </c>
      <c r="O20" s="82" t="s">
        <v>494</v>
      </c>
      <c r="P20" s="82" t="s">
        <v>494</v>
      </c>
      <c r="Q20" s="75" t="s">
        <v>497</v>
      </c>
      <c r="R20" s="75" t="s">
        <v>497</v>
      </c>
      <c r="S20" s="42" t="s">
        <v>448</v>
      </c>
      <c r="T20" s="75" t="s">
        <v>497</v>
      </c>
      <c r="U20" s="74" t="s">
        <v>497</v>
      </c>
      <c r="V20" s="49" t="str">
        <f t="shared" si="1"/>
        <v>'COMMON'</v>
      </c>
      <c r="W20" s="69" t="s">
        <v>449</v>
      </c>
      <c r="X20" s="49" t="str">
        <f t="shared" si="2"/>
        <v>'COMMON'</v>
      </c>
      <c r="Y20" s="49" t="str">
        <f t="shared" si="2"/>
        <v>'COMMON'</v>
      </c>
      <c r="Z20" s="69" t="s">
        <v>449</v>
      </c>
      <c r="AA20" s="49" t="str">
        <f t="shared" si="3"/>
        <v>'COMMON'</v>
      </c>
      <c r="AB20" s="67"/>
      <c r="AD2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('80001','3','303','出席','2024/05/09','10:00','','','','','','','','','0','0',NULL,'0','0','COMMON',CURRENT_TIMESTAMP,'COMMON','COMMON',CURRENT_TIMESTAMP,'COMMON');</v>
      </c>
      <c r="AE20" s="67"/>
      <c r="AF20" s="67"/>
      <c r="AG20" s="67"/>
    </row>
    <row r="21" spans="1:33" ht="18" customHeight="1">
      <c r="A21" s="67"/>
      <c r="B21" s="49">
        <f t="shared" si="0"/>
        <v>15</v>
      </c>
      <c r="C21" s="73" t="str">
        <f>"'"&amp;プロジェクトデータ!$C$4&amp;"'"</f>
        <v>'80001'</v>
      </c>
      <c r="D21" s="80" t="s">
        <v>503</v>
      </c>
      <c r="E21" s="42" t="str">
        <f>"'"&amp;No.5＿契約者【データ】!E17&amp;"'"</f>
        <v>'304'</v>
      </c>
      <c r="F21" s="81" t="str">
        <f>"'"&amp;IF(No.5＿契約者【データ】!AA17="","","出席")&amp;"'"</f>
        <v>'出席'</v>
      </c>
      <c r="G21" s="75" t="str">
        <f>"'"&amp;IF(No.5＿契約者【データ】!AA17="","",TEXT(No.5＿契約者【データ】!AA17,"yyyy/mm/dd"))&amp;"'"</f>
        <v>'2024/05/10'</v>
      </c>
      <c r="H21" s="75" t="str">
        <f>"'"&amp;IF(No.5＿契約者【データ】!AB17="","",TEXT(No.5＿契約者【データ】!AB17,"hh:mm"))&amp;"'"</f>
        <v>'15:00'</v>
      </c>
      <c r="I21" s="82" t="s">
        <v>494</v>
      </c>
      <c r="J21" s="82" t="s">
        <v>494</v>
      </c>
      <c r="K21" s="82" t="s">
        <v>494</v>
      </c>
      <c r="L21" s="82" t="s">
        <v>494</v>
      </c>
      <c r="M21" s="82" t="s">
        <v>494</v>
      </c>
      <c r="N21" s="82" t="s">
        <v>494</v>
      </c>
      <c r="O21" s="82" t="s">
        <v>494</v>
      </c>
      <c r="P21" s="82" t="s">
        <v>494</v>
      </c>
      <c r="Q21" s="75" t="s">
        <v>497</v>
      </c>
      <c r="R21" s="75" t="s">
        <v>497</v>
      </c>
      <c r="S21" s="42" t="s">
        <v>448</v>
      </c>
      <c r="T21" s="75" t="s">
        <v>497</v>
      </c>
      <c r="U21" s="74" t="s">
        <v>497</v>
      </c>
      <c r="V21" s="49" t="str">
        <f t="shared" si="1"/>
        <v>'COMMON'</v>
      </c>
      <c r="W21" s="69" t="s">
        <v>449</v>
      </c>
      <c r="X21" s="49" t="str">
        <f t="shared" si="2"/>
        <v>'COMMON'</v>
      </c>
      <c r="Y21" s="49" t="str">
        <f t="shared" si="2"/>
        <v>'COMMON'</v>
      </c>
      <c r="Z21" s="69" t="s">
        <v>449</v>
      </c>
      <c r="AA21" s="49" t="str">
        <f t="shared" si="3"/>
        <v>'COMMON'</v>
      </c>
      <c r="AB21" s="67"/>
      <c r="AD2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('80001','3','304','出席','2024/05/10','15:00','','','','','','','','','0','0',NULL,'0','0','COMMON',CURRENT_TIMESTAMP,'COMMON','COMMON',CURRENT_TIMESTAMP,'COMMON');</v>
      </c>
      <c r="AE21" s="67"/>
      <c r="AF21" s="67"/>
      <c r="AG21" s="67"/>
    </row>
    <row r="22" spans="1:33" ht="18" customHeight="1">
      <c r="A22" s="67"/>
      <c r="B22" s="49">
        <f t="shared" si="0"/>
        <v>16</v>
      </c>
      <c r="C22" s="73" t="str">
        <f>"'"&amp;プロジェクトデータ!$C$4&amp;"'"</f>
        <v>'80001'</v>
      </c>
      <c r="D22" s="80" t="s">
        <v>503</v>
      </c>
      <c r="E22" s="42" t="str">
        <f>"'"&amp;No.5＿契約者【データ】!E18&amp;"'"</f>
        <v>'305'</v>
      </c>
      <c r="F22" s="81" t="str">
        <f>"'"&amp;IF(No.5＿契約者【データ】!AA18="","","出席")&amp;"'"</f>
        <v>'出席'</v>
      </c>
      <c r="G22" s="75" t="str">
        <f>"'"&amp;IF(No.5＿契約者【データ】!AA18="","",TEXT(No.5＿契約者【データ】!AA18,"yyyy/mm/dd"))&amp;"'"</f>
        <v>'2024/05/10'</v>
      </c>
      <c r="H22" s="75" t="str">
        <f>"'"&amp;IF(No.5＿契約者【データ】!AB18="","",TEXT(No.5＿契約者【データ】!AB18,"hh:mm"))&amp;"'"</f>
        <v>'11:00'</v>
      </c>
      <c r="I22" s="82" t="s">
        <v>494</v>
      </c>
      <c r="J22" s="82" t="s">
        <v>494</v>
      </c>
      <c r="K22" s="82" t="s">
        <v>494</v>
      </c>
      <c r="L22" s="82" t="s">
        <v>494</v>
      </c>
      <c r="M22" s="82" t="s">
        <v>494</v>
      </c>
      <c r="N22" s="82" t="s">
        <v>494</v>
      </c>
      <c r="O22" s="82" t="s">
        <v>494</v>
      </c>
      <c r="P22" s="82" t="s">
        <v>494</v>
      </c>
      <c r="Q22" s="75" t="s">
        <v>497</v>
      </c>
      <c r="R22" s="75" t="s">
        <v>497</v>
      </c>
      <c r="S22" s="42" t="s">
        <v>448</v>
      </c>
      <c r="T22" s="75" t="s">
        <v>497</v>
      </c>
      <c r="U22" s="74" t="s">
        <v>497</v>
      </c>
      <c r="V22" s="49" t="str">
        <f t="shared" si="1"/>
        <v>'COMMON'</v>
      </c>
      <c r="W22" s="69" t="s">
        <v>449</v>
      </c>
      <c r="X22" s="49" t="str">
        <f t="shared" si="2"/>
        <v>'COMMON'</v>
      </c>
      <c r="Y22" s="49" t="str">
        <f t="shared" si="2"/>
        <v>'COMMON'</v>
      </c>
      <c r="Z22" s="69" t="s">
        <v>449</v>
      </c>
      <c r="AA22" s="49" t="str">
        <f t="shared" si="3"/>
        <v>'COMMON'</v>
      </c>
      <c r="AB22" s="67"/>
      <c r="AD2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('80001','3','305','出席','2024/05/10','11:00','','','','','','','','','0','0',NULL,'0','0','COMMON',CURRENT_TIMESTAMP,'COMMON','COMMON',CURRENT_TIMESTAMP,'COMMON');</v>
      </c>
      <c r="AE22" s="67"/>
      <c r="AF22" s="67"/>
      <c r="AG22" s="67"/>
    </row>
    <row r="23" spans="1:33" ht="18" customHeight="1">
      <c r="A23" s="67"/>
      <c r="B23" s="49">
        <f t="shared" si="0"/>
        <v>17</v>
      </c>
      <c r="C23" s="73" t="str">
        <f>"'"&amp;プロジェクトデータ!$C$4&amp;"'"</f>
        <v>'80001'</v>
      </c>
      <c r="D23" s="80" t="s">
        <v>503</v>
      </c>
      <c r="E23" s="42" t="str">
        <f>"'"&amp;No.5＿契約者【データ】!E19&amp;"'"</f>
        <v>'306'</v>
      </c>
      <c r="F23" s="81" t="str">
        <f>"'"&amp;IF(No.5＿契約者【データ】!AA19="","","出席")&amp;"'"</f>
        <v>'出席'</v>
      </c>
      <c r="G23" s="75" t="str">
        <f>"'"&amp;IF(No.5＿契約者【データ】!AA19="","",TEXT(No.5＿契約者【データ】!AA19,"yyyy/mm/dd"))&amp;"'"</f>
        <v>'2024/05/10'</v>
      </c>
      <c r="H23" s="75" t="str">
        <f>"'"&amp;IF(No.5＿契約者【データ】!AB19="","",TEXT(No.5＿契約者【データ】!AB19,"hh:mm"))&amp;"'"</f>
        <v>'13:00'</v>
      </c>
      <c r="I23" s="82" t="s">
        <v>494</v>
      </c>
      <c r="J23" s="82" t="s">
        <v>494</v>
      </c>
      <c r="K23" s="82" t="s">
        <v>494</v>
      </c>
      <c r="L23" s="82" t="s">
        <v>494</v>
      </c>
      <c r="M23" s="82" t="s">
        <v>494</v>
      </c>
      <c r="N23" s="82" t="s">
        <v>494</v>
      </c>
      <c r="O23" s="82" t="s">
        <v>494</v>
      </c>
      <c r="P23" s="82" t="s">
        <v>494</v>
      </c>
      <c r="Q23" s="75" t="s">
        <v>497</v>
      </c>
      <c r="R23" s="75" t="s">
        <v>497</v>
      </c>
      <c r="S23" s="42" t="s">
        <v>448</v>
      </c>
      <c r="T23" s="75" t="s">
        <v>497</v>
      </c>
      <c r="U23" s="74" t="s">
        <v>497</v>
      </c>
      <c r="V23" s="49" t="str">
        <f t="shared" si="1"/>
        <v>'COMMON'</v>
      </c>
      <c r="W23" s="69" t="s">
        <v>449</v>
      </c>
      <c r="X23" s="49" t="str">
        <f t="shared" si="2"/>
        <v>'COMMON'</v>
      </c>
      <c r="Y23" s="49" t="str">
        <f t="shared" si="2"/>
        <v>'COMMON'</v>
      </c>
      <c r="Z23" s="69" t="s">
        <v>449</v>
      </c>
      <c r="AA23" s="49" t="str">
        <f t="shared" si="3"/>
        <v>'COMMON'</v>
      </c>
      <c r="AB23" s="67"/>
      <c r="AD2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('80001','3','306','出席','2024/05/10','13:00','','','','','','','','','0','0',NULL,'0','0','COMMON',CURRENT_TIMESTAMP,'COMMON','COMMON',CURRENT_TIMESTAMP,'COMMON');</v>
      </c>
      <c r="AE23" s="67"/>
      <c r="AF23" s="67"/>
      <c r="AG23" s="67"/>
    </row>
    <row r="24" spans="1:33" ht="18" customHeight="1">
      <c r="A24" s="67"/>
      <c r="B24" s="49">
        <f t="shared" si="0"/>
        <v>18</v>
      </c>
      <c r="C24" s="73" t="str">
        <f>"'"&amp;プロジェクトデータ!$C$4&amp;"'"</f>
        <v>'80001'</v>
      </c>
      <c r="D24" s="80" t="s">
        <v>503</v>
      </c>
      <c r="E24" s="42" t="str">
        <f>"'"&amp;No.5＿契約者【データ】!E20&amp;"'"</f>
        <v>'307'</v>
      </c>
      <c r="F24" s="81" t="str">
        <f>"'"&amp;IF(No.5＿契約者【データ】!AA20="","","出席")&amp;"'"</f>
        <v>'出席'</v>
      </c>
      <c r="G24" s="75" t="str">
        <f>"'"&amp;IF(No.5＿契約者【データ】!AA20="","",TEXT(No.5＿契約者【データ】!AA20,"yyyy/mm/dd"))&amp;"'"</f>
        <v>'2024/05/11'</v>
      </c>
      <c r="H24" s="75" t="str">
        <f>"'"&amp;IF(No.5＿契約者【データ】!AB20="","",TEXT(No.5＿契約者【データ】!AB20,"hh:mm"))&amp;"'"</f>
        <v>'14:00'</v>
      </c>
      <c r="I24" s="82" t="s">
        <v>494</v>
      </c>
      <c r="J24" s="82" t="s">
        <v>494</v>
      </c>
      <c r="K24" s="82" t="s">
        <v>494</v>
      </c>
      <c r="L24" s="82" t="s">
        <v>494</v>
      </c>
      <c r="M24" s="82" t="s">
        <v>494</v>
      </c>
      <c r="N24" s="82" t="s">
        <v>494</v>
      </c>
      <c r="O24" s="82" t="s">
        <v>494</v>
      </c>
      <c r="P24" s="82" t="s">
        <v>494</v>
      </c>
      <c r="Q24" s="75" t="s">
        <v>497</v>
      </c>
      <c r="R24" s="75" t="s">
        <v>497</v>
      </c>
      <c r="S24" s="42" t="s">
        <v>448</v>
      </c>
      <c r="T24" s="75" t="s">
        <v>497</v>
      </c>
      <c r="U24" s="74" t="s">
        <v>497</v>
      </c>
      <c r="V24" s="49" t="str">
        <f t="shared" si="1"/>
        <v>'COMMON'</v>
      </c>
      <c r="W24" s="69" t="s">
        <v>449</v>
      </c>
      <c r="X24" s="49" t="str">
        <f t="shared" si="2"/>
        <v>'COMMON'</v>
      </c>
      <c r="Y24" s="49" t="str">
        <f t="shared" si="2"/>
        <v>'COMMON'</v>
      </c>
      <c r="Z24" s="69" t="s">
        <v>449</v>
      </c>
      <c r="AA24" s="49" t="str">
        <f t="shared" si="3"/>
        <v>'COMMON'</v>
      </c>
      <c r="AB24" s="67"/>
      <c r="AD2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('80001','3','307','出席','2024/05/11','14:00','','','','','','','','','0','0',NULL,'0','0','COMMON',CURRENT_TIMESTAMP,'COMMON','COMMON',CURRENT_TIMESTAMP,'COMMON');</v>
      </c>
      <c r="AE24" s="67"/>
      <c r="AF24" s="67"/>
      <c r="AG24" s="67"/>
    </row>
    <row r="25" spans="1:33" ht="18" customHeight="1">
      <c r="A25" s="67"/>
      <c r="B25" s="49">
        <f t="shared" si="0"/>
        <v>19</v>
      </c>
      <c r="C25" s="73" t="str">
        <f>"'"&amp;プロジェクトデータ!$C$4&amp;"'"</f>
        <v>'80001'</v>
      </c>
      <c r="D25" s="80" t="s">
        <v>503</v>
      </c>
      <c r="E25" s="42" t="str">
        <f>"'"&amp;No.5＿契約者【データ】!E21&amp;"'"</f>
        <v>'308'</v>
      </c>
      <c r="F25" s="81" t="str">
        <f>"'"&amp;IF(No.5＿契約者【データ】!AA21="","","出席")&amp;"'"</f>
        <v>'出席'</v>
      </c>
      <c r="G25" s="75" t="str">
        <f>"'"&amp;IF(No.5＿契約者【データ】!AA21="","",TEXT(No.5＿契約者【データ】!AA21,"yyyy/mm/dd"))&amp;"'"</f>
        <v>'2024/05/09'</v>
      </c>
      <c r="H25" s="75" t="str">
        <f>"'"&amp;IF(No.5＿契約者【データ】!AB21="","",TEXT(No.5＿契約者【データ】!AB21,"hh:mm"))&amp;"'"</f>
        <v>'13:00'</v>
      </c>
      <c r="I25" s="82" t="s">
        <v>494</v>
      </c>
      <c r="J25" s="82" t="s">
        <v>494</v>
      </c>
      <c r="K25" s="82" t="s">
        <v>494</v>
      </c>
      <c r="L25" s="82" t="s">
        <v>494</v>
      </c>
      <c r="M25" s="82" t="s">
        <v>494</v>
      </c>
      <c r="N25" s="82" t="s">
        <v>494</v>
      </c>
      <c r="O25" s="82" t="s">
        <v>494</v>
      </c>
      <c r="P25" s="82" t="s">
        <v>494</v>
      </c>
      <c r="Q25" s="75" t="s">
        <v>497</v>
      </c>
      <c r="R25" s="75" t="s">
        <v>497</v>
      </c>
      <c r="S25" s="42" t="s">
        <v>448</v>
      </c>
      <c r="T25" s="75" t="s">
        <v>497</v>
      </c>
      <c r="U25" s="74" t="s">
        <v>497</v>
      </c>
      <c r="V25" s="49" t="str">
        <f t="shared" si="1"/>
        <v>'COMMON'</v>
      </c>
      <c r="W25" s="69" t="s">
        <v>449</v>
      </c>
      <c r="X25" s="49" t="str">
        <f t="shared" si="2"/>
        <v>'COMMON'</v>
      </c>
      <c r="Y25" s="49" t="str">
        <f t="shared" si="2"/>
        <v>'COMMON'</v>
      </c>
      <c r="Z25" s="69" t="s">
        <v>449</v>
      </c>
      <c r="AA25" s="49" t="str">
        <f t="shared" si="3"/>
        <v>'COMMON'</v>
      </c>
      <c r="AB25" s="67"/>
      <c r="AD2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('80001','3','308','出席','2024/05/09','13:00','','','','','','','','','0','0',NULL,'0','0','COMMON',CURRENT_TIMESTAMP,'COMMON','COMMON',CURRENT_TIMESTAMP,'COMMON');</v>
      </c>
      <c r="AE25" s="67"/>
      <c r="AF25" s="67"/>
      <c r="AG25" s="67"/>
    </row>
    <row r="26" spans="1:33" ht="18" customHeight="1">
      <c r="A26" s="67"/>
      <c r="B26" s="49">
        <f t="shared" si="0"/>
        <v>20</v>
      </c>
      <c r="C26" s="73" t="str">
        <f>"'"&amp;プロジェクトデータ!$C$4&amp;"'"</f>
        <v>'80001'</v>
      </c>
      <c r="D26" s="80" t="s">
        <v>503</v>
      </c>
      <c r="E26" s="42" t="str">
        <f>"'"&amp;No.5＿契約者【データ】!E22&amp;"'"</f>
        <v>'401'</v>
      </c>
      <c r="F26" s="81" t="str">
        <f>"'"&amp;IF(No.5＿契約者【データ】!AA22="","","出席")&amp;"'"</f>
        <v>'出席'</v>
      </c>
      <c r="G26" s="75" t="str">
        <f>"'"&amp;IF(No.5＿契約者【データ】!AA22="","",TEXT(No.5＿契約者【データ】!AA22,"yyyy/mm/dd"))&amp;"'"</f>
        <v>'2024/05/09'</v>
      </c>
      <c r="H26" s="75" t="str">
        <f>"'"&amp;IF(No.5＿契約者【データ】!AB22="","",TEXT(No.5＿契約者【データ】!AB22,"hh:mm"))&amp;"'"</f>
        <v>'14:00'</v>
      </c>
      <c r="I26" s="82" t="s">
        <v>494</v>
      </c>
      <c r="J26" s="82" t="s">
        <v>494</v>
      </c>
      <c r="K26" s="82" t="s">
        <v>494</v>
      </c>
      <c r="L26" s="82" t="s">
        <v>494</v>
      </c>
      <c r="M26" s="82" t="s">
        <v>494</v>
      </c>
      <c r="N26" s="82" t="s">
        <v>494</v>
      </c>
      <c r="O26" s="82" t="s">
        <v>494</v>
      </c>
      <c r="P26" s="82" t="s">
        <v>494</v>
      </c>
      <c r="Q26" s="75" t="s">
        <v>497</v>
      </c>
      <c r="R26" s="75" t="s">
        <v>497</v>
      </c>
      <c r="S26" s="42" t="s">
        <v>448</v>
      </c>
      <c r="T26" s="75" t="s">
        <v>497</v>
      </c>
      <c r="U26" s="74" t="s">
        <v>497</v>
      </c>
      <c r="V26" s="49" t="str">
        <f t="shared" si="1"/>
        <v>'COMMON'</v>
      </c>
      <c r="W26" s="69" t="s">
        <v>449</v>
      </c>
      <c r="X26" s="49" t="str">
        <f t="shared" si="2"/>
        <v>'COMMON'</v>
      </c>
      <c r="Y26" s="49" t="str">
        <f t="shared" si="2"/>
        <v>'COMMON'</v>
      </c>
      <c r="Z26" s="69" t="s">
        <v>449</v>
      </c>
      <c r="AA26" s="49" t="str">
        <f t="shared" si="3"/>
        <v>'COMMON'</v>
      </c>
      <c r="AB26" s="67"/>
      <c r="AD2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('80001','3','401','出席','2024/05/09','14:00','','','','','','','','','0','0',NULL,'0','0','COMMON',CURRENT_TIMESTAMP,'COMMON','COMMON',CURRENT_TIMESTAMP,'COMMON');</v>
      </c>
      <c r="AE26" s="67"/>
      <c r="AF26" s="67"/>
      <c r="AG26" s="67"/>
    </row>
    <row r="27" spans="1:33" ht="18" customHeight="1">
      <c r="A27" s="67"/>
      <c r="B27" s="49">
        <f t="shared" si="0"/>
        <v>21</v>
      </c>
      <c r="C27" s="73" t="str">
        <f>"'"&amp;プロジェクトデータ!$C$4&amp;"'"</f>
        <v>'80001'</v>
      </c>
      <c r="D27" s="80" t="s">
        <v>503</v>
      </c>
      <c r="E27" s="42" t="str">
        <f>"'"&amp;No.5＿契約者【データ】!E23&amp;"'"</f>
        <v>'402'</v>
      </c>
      <c r="F27" s="81" t="str">
        <f>"'"&amp;IF(No.5＿契約者【データ】!AA23="","","出席")&amp;"'"</f>
        <v>'出席'</v>
      </c>
      <c r="G27" s="75" t="str">
        <f>"'"&amp;IF(No.5＿契約者【データ】!AA23="","",TEXT(No.5＿契約者【データ】!AA23,"yyyy/mm/dd"))&amp;"'"</f>
        <v>'2024/05/09'</v>
      </c>
      <c r="H27" s="75" t="str">
        <f>"'"&amp;IF(No.5＿契約者【データ】!AB23="","",TEXT(No.5＿契約者【データ】!AB23,"hh:mm"))&amp;"'"</f>
        <v>'15:00'</v>
      </c>
      <c r="I27" s="82" t="s">
        <v>494</v>
      </c>
      <c r="J27" s="82" t="s">
        <v>494</v>
      </c>
      <c r="K27" s="82" t="s">
        <v>494</v>
      </c>
      <c r="L27" s="82" t="s">
        <v>494</v>
      </c>
      <c r="M27" s="82" t="s">
        <v>494</v>
      </c>
      <c r="N27" s="82" t="s">
        <v>494</v>
      </c>
      <c r="O27" s="82" t="s">
        <v>494</v>
      </c>
      <c r="P27" s="82" t="s">
        <v>494</v>
      </c>
      <c r="Q27" s="75" t="s">
        <v>497</v>
      </c>
      <c r="R27" s="75" t="s">
        <v>497</v>
      </c>
      <c r="S27" s="42" t="s">
        <v>448</v>
      </c>
      <c r="T27" s="75" t="s">
        <v>497</v>
      </c>
      <c r="U27" s="74" t="s">
        <v>497</v>
      </c>
      <c r="V27" s="49" t="str">
        <f t="shared" si="1"/>
        <v>'COMMON'</v>
      </c>
      <c r="W27" s="69" t="s">
        <v>449</v>
      </c>
      <c r="X27" s="49" t="str">
        <f t="shared" si="2"/>
        <v>'COMMON'</v>
      </c>
      <c r="Y27" s="49" t="str">
        <f t="shared" si="2"/>
        <v>'COMMON'</v>
      </c>
      <c r="Z27" s="69" t="s">
        <v>449</v>
      </c>
      <c r="AA27" s="49" t="str">
        <f t="shared" si="3"/>
        <v>'COMMON'</v>
      </c>
      <c r="AB27" s="67"/>
      <c r="AD2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('80001','3','402','出席','2024/05/09','15:00','','','','','','','','','0','0',NULL,'0','0','COMMON',CURRENT_TIMESTAMP,'COMMON','COMMON',CURRENT_TIMESTAMP,'COMMON');</v>
      </c>
      <c r="AE27" s="67"/>
      <c r="AF27" s="67"/>
      <c r="AG27" s="67"/>
    </row>
    <row r="28" spans="1:33" ht="18" customHeight="1">
      <c r="A28" s="67"/>
      <c r="B28" s="49">
        <f t="shared" si="0"/>
        <v>22</v>
      </c>
      <c r="C28" s="73" t="str">
        <f>"'"&amp;プロジェクトデータ!$C$4&amp;"'"</f>
        <v>'80001'</v>
      </c>
      <c r="D28" s="80" t="s">
        <v>503</v>
      </c>
      <c r="E28" s="42" t="str">
        <f>"'"&amp;No.5＿契約者【データ】!E24&amp;"'"</f>
        <v>'403'</v>
      </c>
      <c r="F28" s="81" t="str">
        <f>"'"&amp;IF(No.5＿契約者【データ】!AA24="","","出席")&amp;"'"</f>
        <v>'出席'</v>
      </c>
      <c r="G28" s="75" t="str">
        <f>"'"&amp;IF(No.5＿契約者【データ】!AA24="","",TEXT(No.5＿契約者【データ】!AA24,"yyyy/mm/dd"))&amp;"'"</f>
        <v>'2024/05/10'</v>
      </c>
      <c r="H28" s="75" t="str">
        <f>"'"&amp;IF(No.5＿契約者【データ】!AB24="","",TEXT(No.5＿契約者【データ】!AB24,"hh:mm"))&amp;"'"</f>
        <v>'09:00'</v>
      </c>
      <c r="I28" s="82" t="s">
        <v>494</v>
      </c>
      <c r="J28" s="82" t="s">
        <v>494</v>
      </c>
      <c r="K28" s="82" t="s">
        <v>494</v>
      </c>
      <c r="L28" s="82" t="s">
        <v>494</v>
      </c>
      <c r="M28" s="82" t="s">
        <v>494</v>
      </c>
      <c r="N28" s="82" t="s">
        <v>494</v>
      </c>
      <c r="O28" s="82" t="s">
        <v>494</v>
      </c>
      <c r="P28" s="82" t="s">
        <v>494</v>
      </c>
      <c r="Q28" s="75" t="s">
        <v>497</v>
      </c>
      <c r="R28" s="75" t="s">
        <v>497</v>
      </c>
      <c r="S28" s="42" t="s">
        <v>448</v>
      </c>
      <c r="T28" s="75" t="s">
        <v>497</v>
      </c>
      <c r="U28" s="74" t="s">
        <v>497</v>
      </c>
      <c r="V28" s="49" t="str">
        <f t="shared" si="1"/>
        <v>'COMMON'</v>
      </c>
      <c r="W28" s="69" t="s">
        <v>449</v>
      </c>
      <c r="X28" s="49" t="str">
        <f t="shared" si="2"/>
        <v>'COMMON'</v>
      </c>
      <c r="Y28" s="49" t="str">
        <f t="shared" si="2"/>
        <v>'COMMON'</v>
      </c>
      <c r="Z28" s="69" t="s">
        <v>449</v>
      </c>
      <c r="AA28" s="49" t="str">
        <f t="shared" si="3"/>
        <v>'COMMON'</v>
      </c>
      <c r="AB28" s="67"/>
      <c r="AD2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('80001','3','403','出席','2024/05/10','09:00','','','','','','','','','0','0',NULL,'0','0','COMMON',CURRENT_TIMESTAMP,'COMMON','COMMON',CURRENT_TIMESTAMP,'COMMON');</v>
      </c>
      <c r="AE28" s="67"/>
      <c r="AF28" s="67"/>
      <c r="AG28" s="67"/>
    </row>
    <row r="29" spans="1:33" ht="18" customHeight="1">
      <c r="A29" s="67"/>
      <c r="B29" s="49">
        <f t="shared" si="0"/>
        <v>23</v>
      </c>
      <c r="C29" s="73" t="str">
        <f>"'"&amp;プロジェクトデータ!$C$4&amp;"'"</f>
        <v>'80001'</v>
      </c>
      <c r="D29" s="80" t="s">
        <v>503</v>
      </c>
      <c r="E29" s="42" t="str">
        <f>"'"&amp;No.5＿契約者【データ】!E25&amp;"'"</f>
        <v>'404'</v>
      </c>
      <c r="F29" s="81" t="str">
        <f>"'"&amp;IF(No.5＿契約者【データ】!AA25="","","出席")&amp;"'"</f>
        <v>'出席'</v>
      </c>
      <c r="G29" s="75" t="str">
        <f>"'"&amp;IF(No.5＿契約者【データ】!AA25="","",TEXT(No.5＿契約者【データ】!AA25,"yyyy/mm/dd"))&amp;"'"</f>
        <v>'2024/05/10'</v>
      </c>
      <c r="H29" s="75" t="str">
        <f>"'"&amp;IF(No.5＿契約者【データ】!AB25="","",TEXT(No.5＿契約者【データ】!AB25,"hh:mm"))&amp;"'"</f>
        <v>'15:00'</v>
      </c>
      <c r="I29" s="82" t="s">
        <v>494</v>
      </c>
      <c r="J29" s="82" t="s">
        <v>494</v>
      </c>
      <c r="K29" s="82" t="s">
        <v>494</v>
      </c>
      <c r="L29" s="82" t="s">
        <v>494</v>
      </c>
      <c r="M29" s="82" t="s">
        <v>494</v>
      </c>
      <c r="N29" s="82" t="s">
        <v>494</v>
      </c>
      <c r="O29" s="82" t="s">
        <v>494</v>
      </c>
      <c r="P29" s="82" t="s">
        <v>494</v>
      </c>
      <c r="Q29" s="75" t="s">
        <v>497</v>
      </c>
      <c r="R29" s="75" t="s">
        <v>497</v>
      </c>
      <c r="S29" s="42" t="s">
        <v>448</v>
      </c>
      <c r="T29" s="75" t="s">
        <v>497</v>
      </c>
      <c r="U29" s="74" t="s">
        <v>497</v>
      </c>
      <c r="V29" s="49" t="str">
        <f t="shared" si="1"/>
        <v>'COMMON'</v>
      </c>
      <c r="W29" s="69" t="s">
        <v>449</v>
      </c>
      <c r="X29" s="49" t="str">
        <f t="shared" si="2"/>
        <v>'COMMON'</v>
      </c>
      <c r="Y29" s="49" t="str">
        <f t="shared" si="2"/>
        <v>'COMMON'</v>
      </c>
      <c r="Z29" s="69" t="s">
        <v>449</v>
      </c>
      <c r="AA29" s="49" t="str">
        <f t="shared" si="3"/>
        <v>'COMMON'</v>
      </c>
      <c r="AB29" s="67"/>
      <c r="AD2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('80001','3','404','出席','2024/05/10','15:00','','','','','','','','','0','0',NULL,'0','0','COMMON',CURRENT_TIMESTAMP,'COMMON','COMMON',CURRENT_TIMESTAMP,'COMMON');</v>
      </c>
      <c r="AE29" s="67"/>
      <c r="AF29" s="67"/>
      <c r="AG29" s="67"/>
    </row>
    <row r="30" spans="1:33" ht="18" customHeight="1">
      <c r="A30" s="67"/>
      <c r="B30" s="49">
        <f t="shared" si="0"/>
        <v>24</v>
      </c>
      <c r="C30" s="73" t="str">
        <f>"'"&amp;プロジェクトデータ!$C$4&amp;"'"</f>
        <v>'80001'</v>
      </c>
      <c r="D30" s="80" t="s">
        <v>503</v>
      </c>
      <c r="E30" s="42" t="str">
        <f>"'"&amp;No.5＿契約者【データ】!E26&amp;"'"</f>
        <v>'405'</v>
      </c>
      <c r="F30" s="81" t="str">
        <f>"'"&amp;IF(No.5＿契約者【データ】!AA26="","","出席")&amp;"'"</f>
        <v>'出席'</v>
      </c>
      <c r="G30" s="75" t="str">
        <f>"'"&amp;IF(No.5＿契約者【データ】!AA26="","",TEXT(No.5＿契約者【データ】!AA26,"yyyy/mm/dd"))&amp;"'"</f>
        <v>'2024/05/11'</v>
      </c>
      <c r="H30" s="75" t="str">
        <f>"'"&amp;IF(No.5＿契約者【データ】!AB26="","",TEXT(No.5＿契約者【データ】!AB26,"hh:mm"))&amp;"'"</f>
        <v>'10:00'</v>
      </c>
      <c r="I30" s="82" t="s">
        <v>494</v>
      </c>
      <c r="J30" s="82" t="s">
        <v>494</v>
      </c>
      <c r="K30" s="82" t="s">
        <v>494</v>
      </c>
      <c r="L30" s="82" t="s">
        <v>494</v>
      </c>
      <c r="M30" s="82" t="s">
        <v>494</v>
      </c>
      <c r="N30" s="82" t="s">
        <v>494</v>
      </c>
      <c r="O30" s="82" t="s">
        <v>494</v>
      </c>
      <c r="P30" s="82" t="s">
        <v>494</v>
      </c>
      <c r="Q30" s="75" t="s">
        <v>497</v>
      </c>
      <c r="R30" s="75" t="s">
        <v>497</v>
      </c>
      <c r="S30" s="42" t="s">
        <v>448</v>
      </c>
      <c r="T30" s="75" t="s">
        <v>497</v>
      </c>
      <c r="U30" s="74" t="s">
        <v>497</v>
      </c>
      <c r="V30" s="49" t="str">
        <f t="shared" si="1"/>
        <v>'COMMON'</v>
      </c>
      <c r="W30" s="69" t="s">
        <v>449</v>
      </c>
      <c r="X30" s="49" t="str">
        <f t="shared" si="2"/>
        <v>'COMMON'</v>
      </c>
      <c r="Y30" s="49" t="str">
        <f t="shared" si="2"/>
        <v>'COMMON'</v>
      </c>
      <c r="Z30" s="69" t="s">
        <v>449</v>
      </c>
      <c r="AA30" s="49" t="str">
        <f t="shared" si="3"/>
        <v>'COMMON'</v>
      </c>
      <c r="AB30" s="67"/>
      <c r="AD3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('80001','3','405','出席','2024/05/11','10:00','','','','','','','','','0','0',NULL,'0','0','COMMON',CURRENT_TIMESTAMP,'COMMON','COMMON',CURRENT_TIMESTAMP,'COMMON');</v>
      </c>
      <c r="AE30" s="67"/>
      <c r="AF30" s="67"/>
      <c r="AG30" s="67"/>
    </row>
    <row r="31" spans="1:33" ht="18" customHeight="1">
      <c r="A31" s="67"/>
      <c r="B31" s="49">
        <f t="shared" si="0"/>
        <v>25</v>
      </c>
      <c r="C31" s="73" t="str">
        <f>"'"&amp;プロジェクトデータ!$C$4&amp;"'"</f>
        <v>'80001'</v>
      </c>
      <c r="D31" s="80" t="s">
        <v>503</v>
      </c>
      <c r="E31" s="42" t="str">
        <f>"'"&amp;No.5＿契約者【データ】!E27&amp;"'"</f>
        <v>'406'</v>
      </c>
      <c r="F31" s="81" t="str">
        <f>"'"&amp;IF(No.5＿契約者【データ】!AA27="","","出席")&amp;"'"</f>
        <v>'出席'</v>
      </c>
      <c r="G31" s="75" t="str">
        <f>"'"&amp;IF(No.5＿契約者【データ】!AA27="","",TEXT(No.5＿契約者【データ】!AA27,"yyyy/mm/dd"))&amp;"'"</f>
        <v>'2024/05/09'</v>
      </c>
      <c r="H31" s="75" t="str">
        <f>"'"&amp;IF(No.5＿契約者【データ】!AB27="","",TEXT(No.5＿契約者【データ】!AB27,"hh:mm"))&amp;"'"</f>
        <v>'13:00'</v>
      </c>
      <c r="I31" s="82" t="s">
        <v>494</v>
      </c>
      <c r="J31" s="82" t="s">
        <v>494</v>
      </c>
      <c r="K31" s="82" t="s">
        <v>494</v>
      </c>
      <c r="L31" s="82" t="s">
        <v>494</v>
      </c>
      <c r="M31" s="82" t="s">
        <v>494</v>
      </c>
      <c r="N31" s="82" t="s">
        <v>494</v>
      </c>
      <c r="O31" s="82" t="s">
        <v>494</v>
      </c>
      <c r="P31" s="82" t="s">
        <v>494</v>
      </c>
      <c r="Q31" s="75" t="s">
        <v>497</v>
      </c>
      <c r="R31" s="75" t="s">
        <v>497</v>
      </c>
      <c r="S31" s="42" t="s">
        <v>448</v>
      </c>
      <c r="T31" s="75" t="s">
        <v>497</v>
      </c>
      <c r="U31" s="74" t="s">
        <v>497</v>
      </c>
      <c r="V31" s="49" t="str">
        <f t="shared" si="1"/>
        <v>'COMMON'</v>
      </c>
      <c r="W31" s="69" t="s">
        <v>449</v>
      </c>
      <c r="X31" s="49" t="str">
        <f t="shared" si="2"/>
        <v>'COMMON'</v>
      </c>
      <c r="Y31" s="49" t="str">
        <f t="shared" si="2"/>
        <v>'COMMON'</v>
      </c>
      <c r="Z31" s="69" t="s">
        <v>449</v>
      </c>
      <c r="AA31" s="49" t="str">
        <f t="shared" si="3"/>
        <v>'COMMON'</v>
      </c>
      <c r="AB31" s="67"/>
      <c r="AD3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('80001','3','406','出席','2024/05/09','13:00','','','','','','','','','0','0',NULL,'0','0','COMMON',CURRENT_TIMESTAMP,'COMMON','COMMON',CURRENT_TIMESTAMP,'COMMON');</v>
      </c>
      <c r="AE31" s="67"/>
      <c r="AF31" s="67"/>
      <c r="AG31" s="67"/>
    </row>
    <row r="32" spans="1:33" ht="18" customHeight="1">
      <c r="A32" s="67"/>
      <c r="B32" s="49">
        <f t="shared" si="0"/>
        <v>26</v>
      </c>
      <c r="C32" s="73" t="str">
        <f>"'"&amp;プロジェクトデータ!$C$4&amp;"'"</f>
        <v>'80001'</v>
      </c>
      <c r="D32" s="80" t="s">
        <v>503</v>
      </c>
      <c r="E32" s="42" t="str">
        <f>"'"&amp;No.5＿契約者【データ】!E28&amp;"'"</f>
        <v>'407'</v>
      </c>
      <c r="F32" s="81" t="str">
        <f>"'"&amp;IF(No.5＿契約者【データ】!AA28="","","出席")&amp;"'"</f>
        <v>'出席'</v>
      </c>
      <c r="G32" s="75" t="str">
        <f>"'"&amp;IF(No.5＿契約者【データ】!AA28="","",TEXT(No.5＿契約者【データ】!AA28,"yyyy/mm/dd"))&amp;"'"</f>
        <v>'2024/05/10'</v>
      </c>
      <c r="H32" s="75" t="str">
        <f>"'"&amp;IF(No.5＿契約者【データ】!AB28="","",TEXT(No.5＿契約者【データ】!AB28,"hh:mm"))&amp;"'"</f>
        <v>'11:00'</v>
      </c>
      <c r="I32" s="82" t="s">
        <v>494</v>
      </c>
      <c r="J32" s="82" t="s">
        <v>494</v>
      </c>
      <c r="K32" s="82" t="s">
        <v>494</v>
      </c>
      <c r="L32" s="82" t="s">
        <v>494</v>
      </c>
      <c r="M32" s="82" t="s">
        <v>494</v>
      </c>
      <c r="N32" s="82" t="s">
        <v>494</v>
      </c>
      <c r="O32" s="82" t="s">
        <v>494</v>
      </c>
      <c r="P32" s="82" t="s">
        <v>494</v>
      </c>
      <c r="Q32" s="75" t="s">
        <v>497</v>
      </c>
      <c r="R32" s="75" t="s">
        <v>497</v>
      </c>
      <c r="S32" s="42" t="s">
        <v>448</v>
      </c>
      <c r="T32" s="75" t="s">
        <v>497</v>
      </c>
      <c r="U32" s="74" t="s">
        <v>497</v>
      </c>
      <c r="V32" s="49" t="str">
        <f t="shared" si="1"/>
        <v>'COMMON'</v>
      </c>
      <c r="W32" s="69" t="s">
        <v>449</v>
      </c>
      <c r="X32" s="49" t="str">
        <f t="shared" si="2"/>
        <v>'COMMON'</v>
      </c>
      <c r="Y32" s="49" t="str">
        <f t="shared" si="2"/>
        <v>'COMMON'</v>
      </c>
      <c r="Z32" s="69" t="s">
        <v>449</v>
      </c>
      <c r="AA32" s="49" t="str">
        <f t="shared" si="3"/>
        <v>'COMMON'</v>
      </c>
      <c r="AB32" s="67"/>
      <c r="AD3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('80001','3','407','出席','2024/05/10','11:00','','','','','','','','','0','0',NULL,'0','0','COMMON',CURRENT_TIMESTAMP,'COMMON','COMMON',CURRENT_TIMESTAMP,'COMMON');</v>
      </c>
      <c r="AE32" s="67"/>
      <c r="AF32" s="67"/>
      <c r="AG32" s="67"/>
    </row>
    <row r="33" spans="1:33" ht="18" customHeight="1">
      <c r="A33" s="67"/>
      <c r="B33" s="49">
        <f t="shared" si="0"/>
        <v>27</v>
      </c>
      <c r="C33" s="73" t="str">
        <f>"'"&amp;プロジェクトデータ!$C$4&amp;"'"</f>
        <v>'80001'</v>
      </c>
      <c r="D33" s="80" t="s">
        <v>503</v>
      </c>
      <c r="E33" s="42" t="str">
        <f>"'"&amp;No.5＿契約者【データ】!E29&amp;"'"</f>
        <v>'408'</v>
      </c>
      <c r="F33" s="81" t="str">
        <f>"'"&amp;IF(No.5＿契約者【データ】!AA29="","","出席")&amp;"'"</f>
        <v>'出席'</v>
      </c>
      <c r="G33" s="75" t="str">
        <f>"'"&amp;IF(No.5＿契約者【データ】!AA29="","",TEXT(No.5＿契約者【データ】!AA29,"yyyy/mm/dd"))&amp;"'"</f>
        <v>'2024/05/10'</v>
      </c>
      <c r="H33" s="75" t="str">
        <f>"'"&amp;IF(No.5＿契約者【データ】!AB29="","",TEXT(No.5＿契約者【データ】!AB29,"hh:mm"))&amp;"'"</f>
        <v>'13:00'</v>
      </c>
      <c r="I33" s="82" t="s">
        <v>494</v>
      </c>
      <c r="J33" s="82" t="s">
        <v>494</v>
      </c>
      <c r="K33" s="82" t="s">
        <v>494</v>
      </c>
      <c r="L33" s="82" t="s">
        <v>494</v>
      </c>
      <c r="M33" s="82" t="s">
        <v>494</v>
      </c>
      <c r="N33" s="82" t="s">
        <v>494</v>
      </c>
      <c r="O33" s="82" t="s">
        <v>494</v>
      </c>
      <c r="P33" s="82" t="s">
        <v>494</v>
      </c>
      <c r="Q33" s="75" t="s">
        <v>497</v>
      </c>
      <c r="R33" s="75" t="s">
        <v>497</v>
      </c>
      <c r="S33" s="42" t="s">
        <v>448</v>
      </c>
      <c r="T33" s="75" t="s">
        <v>497</v>
      </c>
      <c r="U33" s="74" t="s">
        <v>497</v>
      </c>
      <c r="V33" s="49" t="str">
        <f t="shared" si="1"/>
        <v>'COMMON'</v>
      </c>
      <c r="W33" s="69" t="s">
        <v>449</v>
      </c>
      <c r="X33" s="49" t="str">
        <f t="shared" si="2"/>
        <v>'COMMON'</v>
      </c>
      <c r="Y33" s="49" t="str">
        <f t="shared" si="2"/>
        <v>'COMMON'</v>
      </c>
      <c r="Z33" s="69" t="s">
        <v>449</v>
      </c>
      <c r="AA33" s="49" t="str">
        <f t="shared" si="3"/>
        <v>'COMMON'</v>
      </c>
      <c r="AB33" s="67"/>
      <c r="AD3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('80001','3','408','出席','2024/05/10','13:00','','','','','','','','','0','0',NULL,'0','0','COMMON',CURRENT_TIMESTAMP,'COMMON','COMMON',CURRENT_TIMESTAMP,'COMMON');</v>
      </c>
      <c r="AE33" s="67"/>
      <c r="AF33" s="67"/>
      <c r="AG33" s="67"/>
    </row>
    <row r="34" spans="1:33" ht="18" customHeight="1">
      <c r="A34" s="67"/>
      <c r="B34" s="49">
        <f t="shared" si="0"/>
        <v>28</v>
      </c>
      <c r="C34" s="73" t="str">
        <f>"'"&amp;プロジェクトデータ!$C$4&amp;"'"</f>
        <v>'80001'</v>
      </c>
      <c r="D34" s="80" t="s">
        <v>503</v>
      </c>
      <c r="E34" s="42" t="str">
        <f>"'"&amp;No.5＿契約者【データ】!E30&amp;"'"</f>
        <v>'501'</v>
      </c>
      <c r="F34" s="81" t="str">
        <f>"'"&amp;IF(No.5＿契約者【データ】!AA30="","","出席")&amp;"'"</f>
        <v>'出席'</v>
      </c>
      <c r="G34" s="75" t="str">
        <f>"'"&amp;IF(No.5＿契約者【データ】!AA30="","",TEXT(No.5＿契約者【データ】!AA30,"yyyy/mm/dd"))&amp;"'"</f>
        <v>'2024/05/09'</v>
      </c>
      <c r="H34" s="75" t="str">
        <f>"'"&amp;IF(No.5＿契約者【データ】!AB30="","",TEXT(No.5＿契約者【データ】!AB30,"hh:mm"))&amp;"'"</f>
        <v>'14:00'</v>
      </c>
      <c r="I34" s="82" t="s">
        <v>494</v>
      </c>
      <c r="J34" s="82" t="s">
        <v>494</v>
      </c>
      <c r="K34" s="82" t="s">
        <v>494</v>
      </c>
      <c r="L34" s="82" t="s">
        <v>494</v>
      </c>
      <c r="M34" s="82" t="s">
        <v>494</v>
      </c>
      <c r="N34" s="82" t="s">
        <v>494</v>
      </c>
      <c r="O34" s="82" t="s">
        <v>494</v>
      </c>
      <c r="P34" s="82" t="s">
        <v>494</v>
      </c>
      <c r="Q34" s="75" t="s">
        <v>497</v>
      </c>
      <c r="R34" s="75" t="s">
        <v>497</v>
      </c>
      <c r="S34" s="42" t="s">
        <v>448</v>
      </c>
      <c r="T34" s="75" t="s">
        <v>497</v>
      </c>
      <c r="U34" s="74" t="s">
        <v>497</v>
      </c>
      <c r="V34" s="49" t="str">
        <f t="shared" si="1"/>
        <v>'COMMON'</v>
      </c>
      <c r="W34" s="69" t="s">
        <v>449</v>
      </c>
      <c r="X34" s="49" t="str">
        <f t="shared" si="2"/>
        <v>'COMMON'</v>
      </c>
      <c r="Y34" s="49" t="str">
        <f t="shared" si="2"/>
        <v>'COMMON'</v>
      </c>
      <c r="Z34" s="69" t="s">
        <v>449</v>
      </c>
      <c r="AA34" s="49" t="str">
        <f t="shared" si="3"/>
        <v>'COMMON'</v>
      </c>
      <c r="AB34" s="67"/>
      <c r="AD3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('80001','3','501','出席','2024/05/09','14:00','','','','','','','','','0','0',NULL,'0','0','COMMON',CURRENT_TIMESTAMP,'COMMON','COMMON',CURRENT_TIMESTAMP,'COMMON');</v>
      </c>
      <c r="AE34" s="67"/>
      <c r="AF34" s="67"/>
      <c r="AG34" s="67"/>
    </row>
    <row r="35" spans="1:33" ht="18" customHeight="1">
      <c r="A35" s="67"/>
      <c r="B35" s="49">
        <f t="shared" si="0"/>
        <v>29</v>
      </c>
      <c r="C35" s="73" t="str">
        <f>"'"&amp;プロジェクトデータ!$C$4&amp;"'"</f>
        <v>'80001'</v>
      </c>
      <c r="D35" s="80" t="s">
        <v>503</v>
      </c>
      <c r="E35" s="42" t="str">
        <f>"'"&amp;No.5＿契約者【データ】!E31&amp;"'"</f>
        <v>'502'</v>
      </c>
      <c r="F35" s="81" t="str">
        <f>"'"&amp;IF(No.5＿契約者【データ】!AA31="","","出席")&amp;"'"</f>
        <v>'出席'</v>
      </c>
      <c r="G35" s="75" t="str">
        <f>"'"&amp;IF(No.5＿契約者【データ】!AA31="","",TEXT(No.5＿契約者【データ】!AA31,"yyyy/mm/dd"))&amp;"'"</f>
        <v>'2024/05/10'</v>
      </c>
      <c r="H35" s="75" t="str">
        <f>"'"&amp;IF(No.5＿契約者【データ】!AB31="","",TEXT(No.5＿契約者【データ】!AB31,"hh:mm"))&amp;"'"</f>
        <v>'09:00'</v>
      </c>
      <c r="I35" s="82" t="s">
        <v>494</v>
      </c>
      <c r="J35" s="82" t="s">
        <v>494</v>
      </c>
      <c r="K35" s="82" t="s">
        <v>494</v>
      </c>
      <c r="L35" s="82" t="s">
        <v>494</v>
      </c>
      <c r="M35" s="82" t="s">
        <v>494</v>
      </c>
      <c r="N35" s="82" t="s">
        <v>494</v>
      </c>
      <c r="O35" s="82" t="s">
        <v>494</v>
      </c>
      <c r="P35" s="82" t="s">
        <v>494</v>
      </c>
      <c r="Q35" s="75" t="s">
        <v>497</v>
      </c>
      <c r="R35" s="75" t="s">
        <v>497</v>
      </c>
      <c r="S35" s="42" t="s">
        <v>448</v>
      </c>
      <c r="T35" s="75" t="s">
        <v>497</v>
      </c>
      <c r="U35" s="74" t="s">
        <v>497</v>
      </c>
      <c r="V35" s="49" t="str">
        <f t="shared" si="1"/>
        <v>'COMMON'</v>
      </c>
      <c r="W35" s="69" t="s">
        <v>449</v>
      </c>
      <c r="X35" s="49" t="str">
        <f t="shared" si="2"/>
        <v>'COMMON'</v>
      </c>
      <c r="Y35" s="49" t="str">
        <f t="shared" si="2"/>
        <v>'COMMON'</v>
      </c>
      <c r="Z35" s="69" t="s">
        <v>449</v>
      </c>
      <c r="AA35" s="49" t="str">
        <f t="shared" si="3"/>
        <v>'COMMON'</v>
      </c>
      <c r="AB35" s="67"/>
      <c r="AD3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('80001','3','502','出席','2024/05/10','09:00','','','','','','','','','0','0',NULL,'0','0','COMMON',CURRENT_TIMESTAMP,'COMMON','COMMON',CURRENT_TIMESTAMP,'COMMON');</v>
      </c>
      <c r="AE35" s="67"/>
      <c r="AF35" s="67"/>
      <c r="AG35" s="67"/>
    </row>
    <row r="36" spans="1:33" ht="18" customHeight="1">
      <c r="A36" s="67"/>
      <c r="B36" s="49">
        <f t="shared" si="0"/>
        <v>30</v>
      </c>
      <c r="C36" s="73" t="str">
        <f>"'"&amp;プロジェクトデータ!$C$4&amp;"'"</f>
        <v>'80001'</v>
      </c>
      <c r="D36" s="80" t="s">
        <v>503</v>
      </c>
      <c r="E36" s="42" t="str">
        <f>"'"&amp;No.5＿契約者【データ】!E32&amp;"'"</f>
        <v>'503'</v>
      </c>
      <c r="F36" s="81" t="str">
        <f>"'"&amp;IF(No.5＿契約者【データ】!AA32="","","出席")&amp;"'"</f>
        <v>'出席'</v>
      </c>
      <c r="G36" s="75" t="str">
        <f>"'"&amp;IF(No.5＿契約者【データ】!AA32="","",TEXT(No.5＿契約者【データ】!AA32,"yyyy/mm/dd"))&amp;"'"</f>
        <v>'2024/05/10'</v>
      </c>
      <c r="H36" s="75" t="str">
        <f>"'"&amp;IF(No.5＿契約者【データ】!AB32="","",TEXT(No.5＿契約者【データ】!AB32,"hh:mm"))&amp;"'"</f>
        <v>'14:00'</v>
      </c>
      <c r="I36" s="82" t="s">
        <v>494</v>
      </c>
      <c r="J36" s="82" t="s">
        <v>494</v>
      </c>
      <c r="K36" s="82" t="s">
        <v>494</v>
      </c>
      <c r="L36" s="82" t="s">
        <v>494</v>
      </c>
      <c r="M36" s="82" t="s">
        <v>494</v>
      </c>
      <c r="N36" s="82" t="s">
        <v>494</v>
      </c>
      <c r="O36" s="82" t="s">
        <v>494</v>
      </c>
      <c r="P36" s="82" t="s">
        <v>494</v>
      </c>
      <c r="Q36" s="75" t="s">
        <v>497</v>
      </c>
      <c r="R36" s="75" t="s">
        <v>497</v>
      </c>
      <c r="S36" s="42" t="s">
        <v>448</v>
      </c>
      <c r="T36" s="75" t="s">
        <v>497</v>
      </c>
      <c r="U36" s="74" t="s">
        <v>497</v>
      </c>
      <c r="V36" s="49" t="str">
        <f t="shared" si="1"/>
        <v>'COMMON'</v>
      </c>
      <c r="W36" s="69" t="s">
        <v>449</v>
      </c>
      <c r="X36" s="49" t="str">
        <f t="shared" si="2"/>
        <v>'COMMON'</v>
      </c>
      <c r="Y36" s="49" t="str">
        <f t="shared" si="2"/>
        <v>'COMMON'</v>
      </c>
      <c r="Z36" s="69" t="s">
        <v>449</v>
      </c>
      <c r="AA36" s="49" t="str">
        <f t="shared" si="3"/>
        <v>'COMMON'</v>
      </c>
      <c r="AB36" s="67"/>
      <c r="AD3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('80001','3','503','出席','2024/05/10','14:00','','','','','','','','','0','0',NULL,'0','0','COMMON',CURRENT_TIMESTAMP,'COMMON','COMMON',CURRENT_TIMESTAMP,'COMMON');</v>
      </c>
      <c r="AE36" s="67"/>
      <c r="AF36" s="67"/>
      <c r="AG36" s="67"/>
    </row>
    <row r="37" spans="1:33" ht="18" customHeight="1">
      <c r="A37" s="67"/>
      <c r="B37" s="49">
        <f t="shared" si="0"/>
        <v>31</v>
      </c>
      <c r="C37" s="73" t="str">
        <f>"'"&amp;プロジェクトデータ!$C$4&amp;"'"</f>
        <v>'80001'</v>
      </c>
      <c r="D37" s="80" t="s">
        <v>503</v>
      </c>
      <c r="E37" s="42" t="str">
        <f>"'"&amp;No.5＿契約者【データ】!E33&amp;"'"</f>
        <v>'504'</v>
      </c>
      <c r="F37" s="81" t="str">
        <f>"'"&amp;IF(No.5＿契約者【データ】!AA33="","","出席")&amp;"'"</f>
        <v>'出席'</v>
      </c>
      <c r="G37" s="75" t="str">
        <f>"'"&amp;IF(No.5＿契約者【データ】!AA33="","",TEXT(No.5＿契約者【データ】!AA33,"yyyy/mm/dd"))&amp;"'"</f>
        <v>'2024/05/11'</v>
      </c>
      <c r="H37" s="75" t="str">
        <f>"'"&amp;IF(No.5＿契約者【データ】!AB33="","",TEXT(No.5＿契約者【データ】!AB33,"hh:mm"))&amp;"'"</f>
        <v>'09:00'</v>
      </c>
      <c r="I37" s="82" t="s">
        <v>494</v>
      </c>
      <c r="J37" s="82" t="s">
        <v>494</v>
      </c>
      <c r="K37" s="82" t="s">
        <v>494</v>
      </c>
      <c r="L37" s="82" t="s">
        <v>494</v>
      </c>
      <c r="M37" s="82" t="s">
        <v>494</v>
      </c>
      <c r="N37" s="82" t="s">
        <v>494</v>
      </c>
      <c r="O37" s="82" t="s">
        <v>494</v>
      </c>
      <c r="P37" s="82" t="s">
        <v>494</v>
      </c>
      <c r="Q37" s="75" t="s">
        <v>497</v>
      </c>
      <c r="R37" s="75" t="s">
        <v>497</v>
      </c>
      <c r="S37" s="42" t="s">
        <v>448</v>
      </c>
      <c r="T37" s="75" t="s">
        <v>497</v>
      </c>
      <c r="U37" s="74" t="s">
        <v>497</v>
      </c>
      <c r="V37" s="49" t="str">
        <f t="shared" si="1"/>
        <v>'COMMON'</v>
      </c>
      <c r="W37" s="69" t="s">
        <v>449</v>
      </c>
      <c r="X37" s="49" t="str">
        <f t="shared" si="2"/>
        <v>'COMMON'</v>
      </c>
      <c r="Y37" s="49" t="str">
        <f t="shared" si="2"/>
        <v>'COMMON'</v>
      </c>
      <c r="Z37" s="69" t="s">
        <v>449</v>
      </c>
      <c r="AA37" s="49" t="str">
        <f t="shared" si="3"/>
        <v>'COMMON'</v>
      </c>
      <c r="AB37" s="67"/>
      <c r="AD3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('80001','3','504','出席','2024/05/11','09:00','','','','','','','','','0','0',NULL,'0','0','COMMON',CURRENT_TIMESTAMP,'COMMON','COMMON',CURRENT_TIMESTAMP,'COMMON');</v>
      </c>
      <c r="AE37" s="67"/>
      <c r="AF37" s="67"/>
      <c r="AG37" s="67"/>
    </row>
    <row r="38" spans="1:33" ht="18" customHeight="1">
      <c r="A38" s="67"/>
      <c r="B38" s="49">
        <f t="shared" si="0"/>
        <v>32</v>
      </c>
      <c r="C38" s="73" t="str">
        <f>"'"&amp;プロジェクトデータ!$C$4&amp;"'"</f>
        <v>'80001'</v>
      </c>
      <c r="D38" s="80" t="s">
        <v>503</v>
      </c>
      <c r="E38" s="42" t="str">
        <f>"'"&amp;No.5＿契約者【データ】!E34&amp;"'"</f>
        <v>'505'</v>
      </c>
      <c r="F38" s="81" t="str">
        <f>"'"&amp;IF(No.5＿契約者【データ】!AA34="","","出席")&amp;"'"</f>
        <v>'出席'</v>
      </c>
      <c r="G38" s="75" t="str">
        <f>"'"&amp;IF(No.5＿契約者【データ】!AA34="","",TEXT(No.5＿契約者【データ】!AA34,"yyyy/mm/dd"))&amp;"'"</f>
        <v>'2024/05/09'</v>
      </c>
      <c r="H38" s="75" t="str">
        <f>"'"&amp;IF(No.5＿契約者【データ】!AB34="","",TEXT(No.5＿契約者【データ】!AB34,"hh:mm"))&amp;"'"</f>
        <v>'11:00'</v>
      </c>
      <c r="I38" s="82" t="s">
        <v>494</v>
      </c>
      <c r="J38" s="82" t="s">
        <v>494</v>
      </c>
      <c r="K38" s="82" t="s">
        <v>494</v>
      </c>
      <c r="L38" s="82" t="s">
        <v>494</v>
      </c>
      <c r="M38" s="82" t="s">
        <v>494</v>
      </c>
      <c r="N38" s="82" t="s">
        <v>494</v>
      </c>
      <c r="O38" s="82" t="s">
        <v>494</v>
      </c>
      <c r="P38" s="82" t="s">
        <v>494</v>
      </c>
      <c r="Q38" s="75" t="s">
        <v>497</v>
      </c>
      <c r="R38" s="75" t="s">
        <v>497</v>
      </c>
      <c r="S38" s="42" t="s">
        <v>448</v>
      </c>
      <c r="T38" s="75" t="s">
        <v>497</v>
      </c>
      <c r="U38" s="74" t="s">
        <v>497</v>
      </c>
      <c r="V38" s="49" t="str">
        <f t="shared" si="1"/>
        <v>'COMMON'</v>
      </c>
      <c r="W38" s="69" t="s">
        <v>449</v>
      </c>
      <c r="X38" s="49" t="str">
        <f t="shared" si="2"/>
        <v>'COMMON'</v>
      </c>
      <c r="Y38" s="49" t="str">
        <f t="shared" si="2"/>
        <v>'COMMON'</v>
      </c>
      <c r="Z38" s="69" t="s">
        <v>449</v>
      </c>
      <c r="AA38" s="49" t="str">
        <f t="shared" si="3"/>
        <v>'COMMON'</v>
      </c>
      <c r="AB38" s="67"/>
      <c r="AD3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('80001','3','505','出席','2024/05/09','11:00','','','','','','','','','0','0',NULL,'0','0','COMMON',CURRENT_TIMESTAMP,'COMMON','COMMON',CURRENT_TIMESTAMP,'COMMON');</v>
      </c>
      <c r="AE38" s="67"/>
      <c r="AF38" s="67"/>
      <c r="AG38" s="67"/>
    </row>
    <row r="39" spans="1:33" ht="18" customHeight="1">
      <c r="A39" s="67"/>
      <c r="B39" s="49">
        <f t="shared" si="0"/>
        <v>33</v>
      </c>
      <c r="C39" s="73" t="str">
        <f>"'"&amp;プロジェクトデータ!$C$4&amp;"'"</f>
        <v>'80001'</v>
      </c>
      <c r="D39" s="80" t="s">
        <v>503</v>
      </c>
      <c r="E39" s="42" t="str">
        <f>"'"&amp;No.5＿契約者【データ】!E35&amp;"'"</f>
        <v>'506'</v>
      </c>
      <c r="F39" s="81" t="str">
        <f>"'"&amp;IF(No.5＿契約者【データ】!AA35="","","出席")&amp;"'"</f>
        <v>'出席'</v>
      </c>
      <c r="G39" s="75" t="str">
        <f>"'"&amp;IF(No.5＿契約者【データ】!AA35="","",TEXT(No.5＿契約者【データ】!AA35,"yyyy/mm/dd"))&amp;"'"</f>
        <v>'2024/05/11'</v>
      </c>
      <c r="H39" s="75" t="str">
        <f>"'"&amp;IF(No.5＿契約者【データ】!AB35="","",TEXT(No.5＿契約者【データ】!AB35,"hh:mm"))&amp;"'"</f>
        <v>'13:00'</v>
      </c>
      <c r="I39" s="82" t="s">
        <v>494</v>
      </c>
      <c r="J39" s="82" t="s">
        <v>494</v>
      </c>
      <c r="K39" s="82" t="s">
        <v>494</v>
      </c>
      <c r="L39" s="82" t="s">
        <v>494</v>
      </c>
      <c r="M39" s="82" t="s">
        <v>494</v>
      </c>
      <c r="N39" s="82" t="s">
        <v>494</v>
      </c>
      <c r="O39" s="82" t="s">
        <v>494</v>
      </c>
      <c r="P39" s="82" t="s">
        <v>494</v>
      </c>
      <c r="Q39" s="75" t="s">
        <v>497</v>
      </c>
      <c r="R39" s="75" t="s">
        <v>497</v>
      </c>
      <c r="S39" s="42" t="s">
        <v>448</v>
      </c>
      <c r="T39" s="75" t="s">
        <v>497</v>
      </c>
      <c r="U39" s="74" t="s">
        <v>497</v>
      </c>
      <c r="V39" s="49" t="str">
        <f t="shared" si="1"/>
        <v>'COMMON'</v>
      </c>
      <c r="W39" s="69" t="s">
        <v>449</v>
      </c>
      <c r="X39" s="49" t="str">
        <f t="shared" si="2"/>
        <v>'COMMON'</v>
      </c>
      <c r="Y39" s="49" t="str">
        <f t="shared" si="2"/>
        <v>'COMMON'</v>
      </c>
      <c r="Z39" s="69" t="s">
        <v>449</v>
      </c>
      <c r="AA39" s="49" t="str">
        <f t="shared" si="3"/>
        <v>'COMMON'</v>
      </c>
      <c r="AB39" s="67"/>
      <c r="AD3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('80001','3','506','出席','2024/05/11','13:00','','','','','','','','','0','0',NULL,'0','0','COMMON',CURRENT_TIMESTAMP,'COMMON','COMMON',CURRENT_TIMESTAMP,'COMMON');</v>
      </c>
      <c r="AE39" s="67"/>
      <c r="AF39" s="67"/>
      <c r="AG39" s="67"/>
    </row>
    <row r="40" spans="1:33" ht="18" customHeight="1">
      <c r="A40" s="67"/>
      <c r="B40" s="49">
        <f t="shared" si="0"/>
        <v>34</v>
      </c>
      <c r="C40" s="73" t="str">
        <f>"'"&amp;プロジェクトデータ!$C$4&amp;"'"</f>
        <v>'80001'</v>
      </c>
      <c r="D40" s="80" t="s">
        <v>503</v>
      </c>
      <c r="E40" s="42" t="str">
        <f>"'"&amp;No.5＿契約者【データ】!E36&amp;"'"</f>
        <v>'507'</v>
      </c>
      <c r="F40" s="81" t="str">
        <f>"'"&amp;IF(No.5＿契約者【データ】!AA36="","","出席")&amp;"'"</f>
        <v>'出席'</v>
      </c>
      <c r="G40" s="75" t="str">
        <f>"'"&amp;IF(No.5＿契約者【データ】!AA36="","",TEXT(No.5＿契約者【データ】!AA36,"yyyy/mm/dd"))&amp;"'"</f>
        <v>'2024/05/09'</v>
      </c>
      <c r="H40" s="75" t="str">
        <f>"'"&amp;IF(No.5＿契約者【データ】!AB36="","",TEXT(No.5＿契約者【データ】!AB36,"hh:mm"))&amp;"'"</f>
        <v>'13:00'</v>
      </c>
      <c r="I40" s="82" t="s">
        <v>494</v>
      </c>
      <c r="J40" s="82" t="s">
        <v>494</v>
      </c>
      <c r="K40" s="82" t="s">
        <v>494</v>
      </c>
      <c r="L40" s="82" t="s">
        <v>494</v>
      </c>
      <c r="M40" s="82" t="s">
        <v>494</v>
      </c>
      <c r="N40" s="82" t="s">
        <v>494</v>
      </c>
      <c r="O40" s="82" t="s">
        <v>494</v>
      </c>
      <c r="P40" s="82" t="s">
        <v>494</v>
      </c>
      <c r="Q40" s="75" t="s">
        <v>497</v>
      </c>
      <c r="R40" s="75" t="s">
        <v>497</v>
      </c>
      <c r="S40" s="42" t="s">
        <v>448</v>
      </c>
      <c r="T40" s="75" t="s">
        <v>497</v>
      </c>
      <c r="U40" s="74" t="s">
        <v>497</v>
      </c>
      <c r="V40" s="49" t="str">
        <f t="shared" si="1"/>
        <v>'COMMON'</v>
      </c>
      <c r="W40" s="69" t="s">
        <v>449</v>
      </c>
      <c r="X40" s="49" t="str">
        <f t="shared" si="2"/>
        <v>'COMMON'</v>
      </c>
      <c r="Y40" s="49" t="str">
        <f t="shared" si="2"/>
        <v>'COMMON'</v>
      </c>
      <c r="Z40" s="69" t="s">
        <v>449</v>
      </c>
      <c r="AA40" s="49" t="str">
        <f t="shared" si="3"/>
        <v>'COMMON'</v>
      </c>
      <c r="AB40" s="67"/>
      <c r="AD4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('80001','3','507','出席','2024/05/09','13:00','','','','','','','','','0','0',NULL,'0','0','COMMON',CURRENT_TIMESTAMP,'COMMON','COMMON',CURRENT_TIMESTAMP,'COMMON');</v>
      </c>
      <c r="AE40" s="67"/>
      <c r="AF40" s="67"/>
      <c r="AG40" s="67"/>
    </row>
    <row r="41" spans="1:33" ht="18" customHeight="1">
      <c r="A41" s="67"/>
      <c r="B41" s="49">
        <f t="shared" si="0"/>
        <v>35</v>
      </c>
      <c r="C41" s="73" t="str">
        <f>"'"&amp;プロジェクトデータ!$C$4&amp;"'"</f>
        <v>'80001'</v>
      </c>
      <c r="D41" s="80" t="s">
        <v>503</v>
      </c>
      <c r="E41" s="42" t="str">
        <f>"'"&amp;No.5＿契約者【データ】!E37&amp;"'"</f>
        <v>'508'</v>
      </c>
      <c r="F41" s="81" t="str">
        <f>"'"&amp;IF(No.5＿契約者【データ】!AA37="","","出席")&amp;"'"</f>
        <v>'出席'</v>
      </c>
      <c r="G41" s="75" t="str">
        <f>"'"&amp;IF(No.5＿契約者【データ】!AA37="","",TEXT(No.5＿契約者【データ】!AA37,"yyyy/mm/dd"))&amp;"'"</f>
        <v>'2024/05/09'</v>
      </c>
      <c r="H41" s="75" t="str">
        <f>"'"&amp;IF(No.5＿契約者【データ】!AB37="","",TEXT(No.5＿契約者【データ】!AB37,"hh:mm"))&amp;"'"</f>
        <v>'14:00'</v>
      </c>
      <c r="I41" s="82" t="s">
        <v>494</v>
      </c>
      <c r="J41" s="82" t="s">
        <v>494</v>
      </c>
      <c r="K41" s="82" t="s">
        <v>494</v>
      </c>
      <c r="L41" s="82" t="s">
        <v>494</v>
      </c>
      <c r="M41" s="82" t="s">
        <v>494</v>
      </c>
      <c r="N41" s="82" t="s">
        <v>494</v>
      </c>
      <c r="O41" s="82" t="s">
        <v>494</v>
      </c>
      <c r="P41" s="82" t="s">
        <v>494</v>
      </c>
      <c r="Q41" s="75" t="s">
        <v>497</v>
      </c>
      <c r="R41" s="75" t="s">
        <v>497</v>
      </c>
      <c r="S41" s="42" t="s">
        <v>448</v>
      </c>
      <c r="T41" s="75" t="s">
        <v>497</v>
      </c>
      <c r="U41" s="74" t="s">
        <v>497</v>
      </c>
      <c r="V41" s="49" t="str">
        <f t="shared" si="1"/>
        <v>'COMMON'</v>
      </c>
      <c r="W41" s="69" t="s">
        <v>449</v>
      </c>
      <c r="X41" s="49" t="str">
        <f t="shared" si="2"/>
        <v>'COMMON'</v>
      </c>
      <c r="Y41" s="49" t="str">
        <f t="shared" si="2"/>
        <v>'COMMON'</v>
      </c>
      <c r="Z41" s="69" t="s">
        <v>449</v>
      </c>
      <c r="AA41" s="49" t="str">
        <f t="shared" si="3"/>
        <v>'COMMON'</v>
      </c>
      <c r="AB41" s="67"/>
      <c r="AD4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('80001','3','508','出席','2024/05/09','14:00','','','','','','','','','0','0',NULL,'0','0','COMMON',CURRENT_TIMESTAMP,'COMMON','COMMON',CURRENT_TIMESTAMP,'COMMON');</v>
      </c>
      <c r="AE41" s="67"/>
      <c r="AF41" s="67"/>
      <c r="AG41" s="67"/>
    </row>
    <row r="42" spans="1:33" ht="18" customHeight="1">
      <c r="A42" s="67"/>
      <c r="B42" s="49">
        <f t="shared" si="0"/>
        <v>36</v>
      </c>
      <c r="C42" s="73" t="str">
        <f>"'"&amp;プロジェクトデータ!$C$4&amp;"'"</f>
        <v>'80001'</v>
      </c>
      <c r="D42" s="80" t="s">
        <v>503</v>
      </c>
      <c r="E42" s="42" t="str">
        <f>"'"&amp;No.5＿契約者【データ】!E38&amp;"'"</f>
        <v>'601'</v>
      </c>
      <c r="F42" s="81" t="str">
        <f>"'"&amp;IF(No.5＿契約者【データ】!AA38="","","出席")&amp;"'"</f>
        <v>'出席'</v>
      </c>
      <c r="G42" s="75" t="str">
        <f>"'"&amp;IF(No.5＿契約者【データ】!AA38="","",TEXT(No.5＿契約者【データ】!AA38,"yyyy/mm/dd"))&amp;"'"</f>
        <v>'2024/05/10'</v>
      </c>
      <c r="H42" s="75" t="str">
        <f>"'"&amp;IF(No.5＿契約者【データ】!AB38="","",TEXT(No.5＿契約者【データ】!AB38,"hh:mm"))&amp;"'"</f>
        <v>'11:00'</v>
      </c>
      <c r="I42" s="82" t="s">
        <v>494</v>
      </c>
      <c r="J42" s="82" t="s">
        <v>494</v>
      </c>
      <c r="K42" s="82" t="s">
        <v>494</v>
      </c>
      <c r="L42" s="82" t="s">
        <v>494</v>
      </c>
      <c r="M42" s="82" t="s">
        <v>494</v>
      </c>
      <c r="N42" s="82" t="s">
        <v>494</v>
      </c>
      <c r="O42" s="82" t="s">
        <v>494</v>
      </c>
      <c r="P42" s="82" t="s">
        <v>494</v>
      </c>
      <c r="Q42" s="75" t="s">
        <v>497</v>
      </c>
      <c r="R42" s="75" t="s">
        <v>497</v>
      </c>
      <c r="S42" s="42" t="s">
        <v>448</v>
      </c>
      <c r="T42" s="75" t="s">
        <v>497</v>
      </c>
      <c r="U42" s="74" t="s">
        <v>497</v>
      </c>
      <c r="V42" s="49" t="str">
        <f t="shared" si="1"/>
        <v>'COMMON'</v>
      </c>
      <c r="W42" s="69" t="s">
        <v>449</v>
      </c>
      <c r="X42" s="49" t="str">
        <f t="shared" si="2"/>
        <v>'COMMON'</v>
      </c>
      <c r="Y42" s="49" t="str">
        <f t="shared" si="2"/>
        <v>'COMMON'</v>
      </c>
      <c r="Z42" s="69" t="s">
        <v>449</v>
      </c>
      <c r="AA42" s="49" t="str">
        <f t="shared" si="3"/>
        <v>'COMMON'</v>
      </c>
      <c r="AB42" s="67"/>
      <c r="AD4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('80001','3','601','出席','2024/05/10','11:00','','','','','','','','','0','0',NULL,'0','0','COMMON',CURRENT_TIMESTAMP,'COMMON','COMMON',CURRENT_TIMESTAMP,'COMMON');</v>
      </c>
      <c r="AE42" s="67"/>
      <c r="AF42" s="67"/>
      <c r="AG42" s="67"/>
    </row>
    <row r="43" spans="1:33" ht="18" customHeight="1">
      <c r="A43" s="67"/>
      <c r="B43" s="49">
        <f t="shared" si="0"/>
        <v>37</v>
      </c>
      <c r="C43" s="73" t="str">
        <f>"'"&amp;プロジェクトデータ!$C$4&amp;"'"</f>
        <v>'80001'</v>
      </c>
      <c r="D43" s="80" t="s">
        <v>503</v>
      </c>
      <c r="E43" s="42" t="str">
        <f>"'"&amp;No.5＿契約者【データ】!E39&amp;"'"</f>
        <v>'602'</v>
      </c>
      <c r="F43" s="81" t="str">
        <f>"'"&amp;IF(No.5＿契約者【データ】!AA39="","","出席")&amp;"'"</f>
        <v>'出席'</v>
      </c>
      <c r="G43" s="75" t="str">
        <f>"'"&amp;IF(No.5＿契約者【データ】!AA39="","",TEXT(No.5＿契約者【データ】!AA39,"yyyy/mm/dd"))&amp;"'"</f>
        <v>'2024/05/10'</v>
      </c>
      <c r="H43" s="75" t="str">
        <f>"'"&amp;IF(No.5＿契約者【データ】!AB39="","",TEXT(No.5＿契約者【データ】!AB39,"hh:mm"))&amp;"'"</f>
        <v>'15:00'</v>
      </c>
      <c r="I43" s="82" t="s">
        <v>494</v>
      </c>
      <c r="J43" s="82" t="s">
        <v>494</v>
      </c>
      <c r="K43" s="82" t="s">
        <v>494</v>
      </c>
      <c r="L43" s="82" t="s">
        <v>494</v>
      </c>
      <c r="M43" s="82" t="s">
        <v>494</v>
      </c>
      <c r="N43" s="82" t="s">
        <v>494</v>
      </c>
      <c r="O43" s="82" t="s">
        <v>494</v>
      </c>
      <c r="P43" s="82" t="s">
        <v>494</v>
      </c>
      <c r="Q43" s="75" t="s">
        <v>497</v>
      </c>
      <c r="R43" s="75" t="s">
        <v>497</v>
      </c>
      <c r="S43" s="42" t="s">
        <v>448</v>
      </c>
      <c r="T43" s="75" t="s">
        <v>497</v>
      </c>
      <c r="U43" s="74" t="s">
        <v>497</v>
      </c>
      <c r="V43" s="49" t="str">
        <f t="shared" si="1"/>
        <v>'COMMON'</v>
      </c>
      <c r="W43" s="69" t="s">
        <v>449</v>
      </c>
      <c r="X43" s="49" t="str">
        <f t="shared" si="2"/>
        <v>'COMMON'</v>
      </c>
      <c r="Y43" s="49" t="str">
        <f t="shared" si="2"/>
        <v>'COMMON'</v>
      </c>
      <c r="Z43" s="69" t="s">
        <v>449</v>
      </c>
      <c r="AA43" s="49" t="str">
        <f t="shared" si="3"/>
        <v>'COMMON'</v>
      </c>
      <c r="AB43" s="67"/>
      <c r="AD4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('80001','3','602','出席','2024/05/10','15:00','','','','','','','','','0','0',NULL,'0','0','COMMON',CURRENT_TIMESTAMP,'COMMON','COMMON',CURRENT_TIMESTAMP,'COMMON');</v>
      </c>
      <c r="AE43" s="67"/>
      <c r="AF43" s="67"/>
      <c r="AG43" s="67"/>
    </row>
    <row r="44" spans="1:33" ht="18" customHeight="1">
      <c r="A44" s="67"/>
      <c r="B44" s="49">
        <f t="shared" si="0"/>
        <v>38</v>
      </c>
      <c r="C44" s="73" t="str">
        <f>"'"&amp;プロジェクトデータ!$C$4&amp;"'"</f>
        <v>'80001'</v>
      </c>
      <c r="D44" s="80" t="s">
        <v>503</v>
      </c>
      <c r="E44" s="42" t="str">
        <f>"'"&amp;No.5＿契約者【データ】!E40&amp;"'"</f>
        <v>'603'</v>
      </c>
      <c r="F44" s="81" t="str">
        <f>"'"&amp;IF(No.5＿契約者【データ】!AA40="","","出席")&amp;"'"</f>
        <v>'出席'</v>
      </c>
      <c r="G44" s="75" t="str">
        <f>"'"&amp;IF(No.5＿契約者【データ】!AA40="","",TEXT(No.5＿契約者【データ】!AA40,"yyyy/mm/dd"))&amp;"'"</f>
        <v>'2024/05/11'</v>
      </c>
      <c r="H44" s="75" t="str">
        <f>"'"&amp;IF(No.5＿契約者【データ】!AB40="","",TEXT(No.5＿契約者【データ】!AB40,"hh:mm"))&amp;"'"</f>
        <v>'09:00'</v>
      </c>
      <c r="I44" s="82" t="s">
        <v>494</v>
      </c>
      <c r="J44" s="82" t="s">
        <v>494</v>
      </c>
      <c r="K44" s="82" t="s">
        <v>494</v>
      </c>
      <c r="L44" s="82" t="s">
        <v>494</v>
      </c>
      <c r="M44" s="82" t="s">
        <v>494</v>
      </c>
      <c r="N44" s="82" t="s">
        <v>494</v>
      </c>
      <c r="O44" s="82" t="s">
        <v>494</v>
      </c>
      <c r="P44" s="82" t="s">
        <v>494</v>
      </c>
      <c r="Q44" s="75" t="s">
        <v>497</v>
      </c>
      <c r="R44" s="75" t="s">
        <v>497</v>
      </c>
      <c r="S44" s="42" t="s">
        <v>448</v>
      </c>
      <c r="T44" s="75" t="s">
        <v>497</v>
      </c>
      <c r="U44" s="74" t="s">
        <v>497</v>
      </c>
      <c r="V44" s="49" t="str">
        <f t="shared" si="1"/>
        <v>'COMMON'</v>
      </c>
      <c r="W44" s="69" t="s">
        <v>449</v>
      </c>
      <c r="X44" s="49" t="str">
        <f t="shared" si="2"/>
        <v>'COMMON'</v>
      </c>
      <c r="Y44" s="49" t="str">
        <f t="shared" si="2"/>
        <v>'COMMON'</v>
      </c>
      <c r="Z44" s="69" t="s">
        <v>449</v>
      </c>
      <c r="AA44" s="49" t="str">
        <f t="shared" si="3"/>
        <v>'COMMON'</v>
      </c>
      <c r="AB44" s="67"/>
      <c r="AD4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('80001','3','603','出席','2024/05/11','09:00','','','','','','','','','0','0',NULL,'0','0','COMMON',CURRENT_TIMESTAMP,'COMMON','COMMON',CURRENT_TIMESTAMP,'COMMON');</v>
      </c>
      <c r="AE44" s="67"/>
      <c r="AF44" s="67"/>
      <c r="AG44" s="67"/>
    </row>
    <row r="45" spans="1:33" ht="18" customHeight="1">
      <c r="A45" s="67"/>
      <c r="B45" s="49">
        <f t="shared" si="0"/>
        <v>39</v>
      </c>
      <c r="C45" s="73" t="str">
        <f>"'"&amp;プロジェクトデータ!$C$4&amp;"'"</f>
        <v>'80001'</v>
      </c>
      <c r="D45" s="80" t="s">
        <v>503</v>
      </c>
      <c r="E45" s="42" t="str">
        <f>"'"&amp;No.5＿契約者【データ】!E41&amp;"'"</f>
        <v>'604'</v>
      </c>
      <c r="F45" s="81" t="str">
        <f>"'"&amp;IF(No.5＿契約者【データ】!AA41="","","出席")&amp;"'"</f>
        <v>'出席'</v>
      </c>
      <c r="G45" s="75" t="str">
        <f>"'"&amp;IF(No.5＿契約者【データ】!AA41="","",TEXT(No.5＿契約者【データ】!AA41,"yyyy/mm/dd"))&amp;"'"</f>
        <v>'2024/05/09'</v>
      </c>
      <c r="H45" s="75" t="str">
        <f>"'"&amp;IF(No.5＿契約者【データ】!AB41="","",TEXT(No.5＿契約者【データ】!AB41,"hh:mm"))&amp;"'"</f>
        <v>'09:00'</v>
      </c>
      <c r="I45" s="82" t="s">
        <v>494</v>
      </c>
      <c r="J45" s="82" t="s">
        <v>494</v>
      </c>
      <c r="K45" s="82" t="s">
        <v>494</v>
      </c>
      <c r="L45" s="82" t="s">
        <v>494</v>
      </c>
      <c r="M45" s="82" t="s">
        <v>494</v>
      </c>
      <c r="N45" s="82" t="s">
        <v>494</v>
      </c>
      <c r="O45" s="82" t="s">
        <v>494</v>
      </c>
      <c r="P45" s="82" t="s">
        <v>494</v>
      </c>
      <c r="Q45" s="75" t="s">
        <v>497</v>
      </c>
      <c r="R45" s="75" t="s">
        <v>497</v>
      </c>
      <c r="S45" s="42" t="s">
        <v>448</v>
      </c>
      <c r="T45" s="75" t="s">
        <v>497</v>
      </c>
      <c r="U45" s="74" t="s">
        <v>497</v>
      </c>
      <c r="V45" s="49" t="str">
        <f t="shared" si="1"/>
        <v>'COMMON'</v>
      </c>
      <c r="W45" s="69" t="s">
        <v>449</v>
      </c>
      <c r="X45" s="49" t="str">
        <f t="shared" si="2"/>
        <v>'COMMON'</v>
      </c>
      <c r="Y45" s="49" t="str">
        <f t="shared" si="2"/>
        <v>'COMMON'</v>
      </c>
      <c r="Z45" s="69" t="s">
        <v>449</v>
      </c>
      <c r="AA45" s="49" t="str">
        <f t="shared" si="3"/>
        <v>'COMMON'</v>
      </c>
      <c r="AB45" s="67"/>
      <c r="AD4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('80001','3','604','出席','2024/05/09','09:00','','','','','','','','','0','0',NULL,'0','0','COMMON',CURRENT_TIMESTAMP,'COMMON','COMMON',CURRENT_TIMESTAMP,'COMMON');</v>
      </c>
      <c r="AE45" s="67"/>
      <c r="AF45" s="67"/>
      <c r="AG45" s="67"/>
    </row>
    <row r="46" spans="1:33" ht="18" customHeight="1">
      <c r="A46" s="67"/>
      <c r="B46" s="49">
        <f t="shared" si="0"/>
        <v>40</v>
      </c>
      <c r="C46" s="73" t="str">
        <f>"'"&amp;プロジェクトデータ!$C$4&amp;"'"</f>
        <v>'80001'</v>
      </c>
      <c r="D46" s="80" t="s">
        <v>503</v>
      </c>
      <c r="E46" s="42" t="str">
        <f>"'"&amp;No.5＿契約者【データ】!E42&amp;"'"</f>
        <v>'605'</v>
      </c>
      <c r="F46" s="81" t="str">
        <f>"'"&amp;IF(No.5＿契約者【データ】!AA42="","","出席")&amp;"'"</f>
        <v>'出席'</v>
      </c>
      <c r="G46" s="75" t="str">
        <f>"'"&amp;IF(No.5＿契約者【データ】!AA42="","",TEXT(No.5＿契約者【データ】!AA42,"yyyy/mm/dd"))&amp;"'"</f>
        <v>'2024/05/09'</v>
      </c>
      <c r="H46" s="75" t="str">
        <f>"'"&amp;IF(No.5＿契約者【データ】!AB42="","",TEXT(No.5＿契約者【データ】!AB42,"hh:mm"))&amp;"'"</f>
        <v>'10:00'</v>
      </c>
      <c r="I46" s="82" t="s">
        <v>494</v>
      </c>
      <c r="J46" s="82" t="s">
        <v>494</v>
      </c>
      <c r="K46" s="82" t="s">
        <v>494</v>
      </c>
      <c r="L46" s="82" t="s">
        <v>494</v>
      </c>
      <c r="M46" s="82" t="s">
        <v>494</v>
      </c>
      <c r="N46" s="82" t="s">
        <v>494</v>
      </c>
      <c r="O46" s="82" t="s">
        <v>494</v>
      </c>
      <c r="P46" s="82" t="s">
        <v>494</v>
      </c>
      <c r="Q46" s="75" t="s">
        <v>497</v>
      </c>
      <c r="R46" s="75" t="s">
        <v>497</v>
      </c>
      <c r="S46" s="42" t="s">
        <v>448</v>
      </c>
      <c r="T46" s="75" t="s">
        <v>497</v>
      </c>
      <c r="U46" s="74" t="s">
        <v>497</v>
      </c>
      <c r="V46" s="49" t="str">
        <f t="shared" si="1"/>
        <v>'COMMON'</v>
      </c>
      <c r="W46" s="69" t="s">
        <v>449</v>
      </c>
      <c r="X46" s="49" t="str">
        <f t="shared" si="2"/>
        <v>'COMMON'</v>
      </c>
      <c r="Y46" s="49" t="str">
        <f t="shared" si="2"/>
        <v>'COMMON'</v>
      </c>
      <c r="Z46" s="69" t="s">
        <v>449</v>
      </c>
      <c r="AA46" s="49" t="str">
        <f t="shared" si="3"/>
        <v>'COMMON'</v>
      </c>
      <c r="AB46" s="67"/>
      <c r="AD4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('80001','3','605','出席','2024/05/09','10:00','','','','','','','','','0','0',NULL,'0','0','COMMON',CURRENT_TIMESTAMP,'COMMON','COMMON',CURRENT_TIMESTAMP,'COMMON');</v>
      </c>
      <c r="AE46" s="67"/>
      <c r="AF46" s="67"/>
      <c r="AG46" s="67"/>
    </row>
    <row r="47" spans="1:33" ht="18" customHeight="1">
      <c r="A47" s="67"/>
      <c r="B47" s="49">
        <f t="shared" si="0"/>
        <v>41</v>
      </c>
      <c r="C47" s="73" t="str">
        <f>"'"&amp;プロジェクトデータ!$C$4&amp;"'"</f>
        <v>'80001'</v>
      </c>
      <c r="D47" s="80" t="s">
        <v>503</v>
      </c>
      <c r="E47" s="42" t="str">
        <f>"'"&amp;No.5＿契約者【データ】!E43&amp;"'"</f>
        <v>'606'</v>
      </c>
      <c r="F47" s="81" t="str">
        <f>"'"&amp;IF(No.5＿契約者【データ】!AA43="","","出席")&amp;"'"</f>
        <v>'出席'</v>
      </c>
      <c r="G47" s="75" t="str">
        <f>"'"&amp;IF(No.5＿契約者【データ】!AA43="","",TEXT(No.5＿契約者【データ】!AA43,"yyyy/mm/dd"))&amp;"'"</f>
        <v>'2024/05/10'</v>
      </c>
      <c r="H47" s="75" t="str">
        <f>"'"&amp;IF(No.5＿契約者【データ】!AB43="","",TEXT(No.5＿契約者【データ】!AB43,"hh:mm"))&amp;"'"</f>
        <v>'13:00'</v>
      </c>
      <c r="I47" s="82" t="s">
        <v>494</v>
      </c>
      <c r="J47" s="82" t="s">
        <v>494</v>
      </c>
      <c r="K47" s="82" t="s">
        <v>494</v>
      </c>
      <c r="L47" s="82" t="s">
        <v>494</v>
      </c>
      <c r="M47" s="82" t="s">
        <v>494</v>
      </c>
      <c r="N47" s="82" t="s">
        <v>494</v>
      </c>
      <c r="O47" s="82" t="s">
        <v>494</v>
      </c>
      <c r="P47" s="82" t="s">
        <v>494</v>
      </c>
      <c r="Q47" s="75" t="s">
        <v>497</v>
      </c>
      <c r="R47" s="75" t="s">
        <v>497</v>
      </c>
      <c r="S47" s="42" t="s">
        <v>448</v>
      </c>
      <c r="T47" s="75" t="s">
        <v>497</v>
      </c>
      <c r="U47" s="74" t="s">
        <v>497</v>
      </c>
      <c r="V47" s="49" t="str">
        <f t="shared" si="1"/>
        <v>'COMMON'</v>
      </c>
      <c r="W47" s="69" t="s">
        <v>449</v>
      </c>
      <c r="X47" s="49" t="str">
        <f t="shared" si="2"/>
        <v>'COMMON'</v>
      </c>
      <c r="Y47" s="49" t="str">
        <f t="shared" si="2"/>
        <v>'COMMON'</v>
      </c>
      <c r="Z47" s="69" t="s">
        <v>449</v>
      </c>
      <c r="AA47" s="49" t="str">
        <f t="shared" si="3"/>
        <v>'COMMON'</v>
      </c>
      <c r="AB47" s="67"/>
      <c r="AD4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('80001','3','606','出席','2024/05/10','13:00','','','','','','','','','0','0',NULL,'0','0','COMMON',CURRENT_TIMESTAMP,'COMMON','COMMON',CURRENT_TIMESTAMP,'COMMON');</v>
      </c>
      <c r="AE47" s="67"/>
      <c r="AF47" s="67"/>
      <c r="AG47" s="67"/>
    </row>
    <row r="48" spans="1:33" ht="18" customHeight="1">
      <c r="A48" s="67"/>
      <c r="B48" s="49">
        <f t="shared" si="0"/>
        <v>42</v>
      </c>
      <c r="C48" s="73" t="str">
        <f>"'"&amp;プロジェクトデータ!$C$4&amp;"'"</f>
        <v>'80001'</v>
      </c>
      <c r="D48" s="80" t="s">
        <v>503</v>
      </c>
      <c r="E48" s="42" t="str">
        <f>"'"&amp;No.5＿契約者【データ】!E44&amp;"'"</f>
        <v>'607'</v>
      </c>
      <c r="F48" s="81" t="str">
        <f>"'"&amp;IF(No.5＿契約者【データ】!AA44="","","出席")&amp;"'"</f>
        <v>'出席'</v>
      </c>
      <c r="G48" s="75" t="str">
        <f>"'"&amp;IF(No.5＿契約者【データ】!AA44="","",TEXT(No.5＿契約者【データ】!AA44,"yyyy/mm/dd"))&amp;"'"</f>
        <v>'2024/05/10'</v>
      </c>
      <c r="H48" s="75" t="str">
        <f>"'"&amp;IF(No.5＿契約者【データ】!AB44="","",TEXT(No.5＿契約者【データ】!AB44,"hh:mm"))&amp;"'"</f>
        <v>'14:00'</v>
      </c>
      <c r="I48" s="82" t="s">
        <v>494</v>
      </c>
      <c r="J48" s="82" t="s">
        <v>494</v>
      </c>
      <c r="K48" s="82" t="s">
        <v>494</v>
      </c>
      <c r="L48" s="82" t="s">
        <v>494</v>
      </c>
      <c r="M48" s="82" t="s">
        <v>494</v>
      </c>
      <c r="N48" s="82" t="s">
        <v>494</v>
      </c>
      <c r="O48" s="82" t="s">
        <v>494</v>
      </c>
      <c r="P48" s="82" t="s">
        <v>494</v>
      </c>
      <c r="Q48" s="75" t="s">
        <v>497</v>
      </c>
      <c r="R48" s="75" t="s">
        <v>497</v>
      </c>
      <c r="S48" s="42" t="s">
        <v>448</v>
      </c>
      <c r="T48" s="75" t="s">
        <v>497</v>
      </c>
      <c r="U48" s="74" t="s">
        <v>497</v>
      </c>
      <c r="V48" s="49" t="str">
        <f t="shared" si="1"/>
        <v>'COMMON'</v>
      </c>
      <c r="W48" s="69" t="s">
        <v>449</v>
      </c>
      <c r="X48" s="49" t="str">
        <f t="shared" si="2"/>
        <v>'COMMON'</v>
      </c>
      <c r="Y48" s="49" t="str">
        <f t="shared" si="2"/>
        <v>'COMMON'</v>
      </c>
      <c r="Z48" s="69" t="s">
        <v>449</v>
      </c>
      <c r="AA48" s="49" t="str">
        <f t="shared" si="3"/>
        <v>'COMMON'</v>
      </c>
      <c r="AB48" s="67"/>
      <c r="AD4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('80001','3','607','出席','2024/05/10','14:00','','','','','','','','','0','0',NULL,'0','0','COMMON',CURRENT_TIMESTAMP,'COMMON','COMMON',CURRENT_TIMESTAMP,'COMMON');</v>
      </c>
      <c r="AE48" s="67"/>
      <c r="AF48" s="67"/>
      <c r="AG48" s="67"/>
    </row>
    <row r="49" spans="1:33" ht="18" customHeight="1">
      <c r="A49" s="67"/>
      <c r="B49" s="49">
        <f t="shared" si="0"/>
        <v>43</v>
      </c>
      <c r="C49" s="73" t="str">
        <f>"'"&amp;プロジェクトデータ!$C$4&amp;"'"</f>
        <v>'80001'</v>
      </c>
      <c r="D49" s="80" t="s">
        <v>503</v>
      </c>
      <c r="E49" s="42" t="str">
        <f>"'"&amp;No.5＿契約者【データ】!E45&amp;"'"</f>
        <v>'608'</v>
      </c>
      <c r="F49" s="81" t="str">
        <f>"'"&amp;IF(No.5＿契約者【データ】!AA45="","","出席")&amp;"'"</f>
        <v>'出席'</v>
      </c>
      <c r="G49" s="75" t="str">
        <f>"'"&amp;IF(No.5＿契約者【データ】!AA45="","",TEXT(No.5＿契約者【データ】!AA45,"yyyy/mm/dd"))&amp;"'"</f>
        <v>'2024/05/11'</v>
      </c>
      <c r="H49" s="75" t="str">
        <f>"'"&amp;IF(No.5＿契約者【データ】!AB45="","",TEXT(No.5＿契約者【データ】!AB45,"hh:mm"))&amp;"'"</f>
        <v>'14:00'</v>
      </c>
      <c r="I49" s="82" t="s">
        <v>494</v>
      </c>
      <c r="J49" s="82" t="s">
        <v>494</v>
      </c>
      <c r="K49" s="82" t="s">
        <v>494</v>
      </c>
      <c r="L49" s="82" t="s">
        <v>494</v>
      </c>
      <c r="M49" s="82" t="s">
        <v>494</v>
      </c>
      <c r="N49" s="82" t="s">
        <v>494</v>
      </c>
      <c r="O49" s="82" t="s">
        <v>494</v>
      </c>
      <c r="P49" s="82" t="s">
        <v>494</v>
      </c>
      <c r="Q49" s="75" t="s">
        <v>497</v>
      </c>
      <c r="R49" s="75" t="s">
        <v>497</v>
      </c>
      <c r="S49" s="42" t="s">
        <v>448</v>
      </c>
      <c r="T49" s="75" t="s">
        <v>497</v>
      </c>
      <c r="U49" s="74" t="s">
        <v>497</v>
      </c>
      <c r="V49" s="49" t="str">
        <f t="shared" si="1"/>
        <v>'COMMON'</v>
      </c>
      <c r="W49" s="69" t="s">
        <v>449</v>
      </c>
      <c r="X49" s="49" t="str">
        <f t="shared" si="2"/>
        <v>'COMMON'</v>
      </c>
      <c r="Y49" s="49" t="str">
        <f t="shared" si="2"/>
        <v>'COMMON'</v>
      </c>
      <c r="Z49" s="69" t="s">
        <v>449</v>
      </c>
      <c r="AA49" s="49" t="str">
        <f t="shared" si="3"/>
        <v>'COMMON'</v>
      </c>
      <c r="AB49" s="67"/>
      <c r="AD4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('80001','3','608','出席','2024/05/11','14:00','','','','','','','','','0','0',NULL,'0','0','COMMON',CURRENT_TIMESTAMP,'COMMON','COMMON',CURRENT_TIMESTAMP,'COMMON');</v>
      </c>
      <c r="AE49" s="67"/>
      <c r="AF49" s="67"/>
      <c r="AG49" s="67"/>
    </row>
    <row r="50" spans="1:33" ht="18" customHeight="1">
      <c r="A50" s="67"/>
      <c r="B50" s="49">
        <f t="shared" si="0"/>
        <v>44</v>
      </c>
      <c r="C50" s="73" t="str">
        <f>"'"&amp;プロジェクトデータ!$C$4&amp;"'"</f>
        <v>'80001'</v>
      </c>
      <c r="D50" s="80" t="s">
        <v>503</v>
      </c>
      <c r="E50" s="42" t="str">
        <f>"'"&amp;No.5＿契約者【データ】!E46&amp;"'"</f>
        <v>'701'</v>
      </c>
      <c r="F50" s="81" t="str">
        <f>"'"&amp;IF(No.5＿契約者【データ】!AA46="","","出席")&amp;"'"</f>
        <v>'出席'</v>
      </c>
      <c r="G50" s="75" t="str">
        <f>"'"&amp;IF(No.5＿契約者【データ】!AA46="","",TEXT(No.5＿契約者【データ】!AA46,"yyyy/mm/dd"))&amp;"'"</f>
        <v>'2024/05/10'</v>
      </c>
      <c r="H50" s="75" t="str">
        <f>"'"&amp;IF(No.5＿契約者【データ】!AB46="","",TEXT(No.5＿契約者【データ】!AB46,"hh:mm"))&amp;"'"</f>
        <v>'09:00'</v>
      </c>
      <c r="I50" s="82" t="s">
        <v>494</v>
      </c>
      <c r="J50" s="82" t="s">
        <v>494</v>
      </c>
      <c r="K50" s="82" t="s">
        <v>494</v>
      </c>
      <c r="L50" s="82" t="s">
        <v>494</v>
      </c>
      <c r="M50" s="82" t="s">
        <v>494</v>
      </c>
      <c r="N50" s="82" t="s">
        <v>494</v>
      </c>
      <c r="O50" s="82" t="s">
        <v>494</v>
      </c>
      <c r="P50" s="82" t="s">
        <v>494</v>
      </c>
      <c r="Q50" s="75" t="s">
        <v>497</v>
      </c>
      <c r="R50" s="75" t="s">
        <v>497</v>
      </c>
      <c r="S50" s="42" t="s">
        <v>448</v>
      </c>
      <c r="T50" s="75" t="s">
        <v>497</v>
      </c>
      <c r="U50" s="74" t="s">
        <v>497</v>
      </c>
      <c r="V50" s="49" t="str">
        <f t="shared" si="1"/>
        <v>'COMMON'</v>
      </c>
      <c r="W50" s="69" t="s">
        <v>449</v>
      </c>
      <c r="X50" s="49" t="str">
        <f t="shared" si="2"/>
        <v>'COMMON'</v>
      </c>
      <c r="Y50" s="49" t="str">
        <f t="shared" si="2"/>
        <v>'COMMON'</v>
      </c>
      <c r="Z50" s="69" t="s">
        <v>449</v>
      </c>
      <c r="AA50" s="49" t="str">
        <f t="shared" si="3"/>
        <v>'COMMON'</v>
      </c>
      <c r="AB50" s="67"/>
      <c r="AD5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('80001','3','701','出席','2024/05/10','09:00','','','','','','','','','0','0',NULL,'0','0','COMMON',CURRENT_TIMESTAMP,'COMMON','COMMON',CURRENT_TIMESTAMP,'COMMON');</v>
      </c>
      <c r="AE50" s="67"/>
      <c r="AF50" s="67"/>
      <c r="AG50" s="67"/>
    </row>
    <row r="51" spans="1:33" ht="18" customHeight="1">
      <c r="A51" s="67"/>
      <c r="B51" s="49">
        <f t="shared" si="0"/>
        <v>45</v>
      </c>
      <c r="C51" s="73" t="str">
        <f>"'"&amp;プロジェクトデータ!$C$4&amp;"'"</f>
        <v>'80001'</v>
      </c>
      <c r="D51" s="80" t="s">
        <v>503</v>
      </c>
      <c r="E51" s="42" t="str">
        <f>"'"&amp;No.5＿契約者【データ】!E47&amp;"'"</f>
        <v>'702'</v>
      </c>
      <c r="F51" s="81" t="str">
        <f>"'"&amp;IF(No.5＿契約者【データ】!AA47="","","出席")&amp;"'"</f>
        <v>'出席'</v>
      </c>
      <c r="G51" s="75" t="str">
        <f>"'"&amp;IF(No.5＿契約者【データ】!AA47="","",TEXT(No.5＿契約者【データ】!AA47,"yyyy/mm/dd"))&amp;"'"</f>
        <v>'2024/05/10'</v>
      </c>
      <c r="H51" s="75" t="str">
        <f>"'"&amp;IF(No.5＿契約者【データ】!AB47="","",TEXT(No.5＿契約者【データ】!AB47,"hh:mm"))&amp;"'"</f>
        <v>'10:00'</v>
      </c>
      <c r="I51" s="82" t="s">
        <v>494</v>
      </c>
      <c r="J51" s="82" t="s">
        <v>494</v>
      </c>
      <c r="K51" s="82" t="s">
        <v>494</v>
      </c>
      <c r="L51" s="82" t="s">
        <v>494</v>
      </c>
      <c r="M51" s="82" t="s">
        <v>494</v>
      </c>
      <c r="N51" s="82" t="s">
        <v>494</v>
      </c>
      <c r="O51" s="82" t="s">
        <v>494</v>
      </c>
      <c r="P51" s="82" t="s">
        <v>494</v>
      </c>
      <c r="Q51" s="75" t="s">
        <v>497</v>
      </c>
      <c r="R51" s="75" t="s">
        <v>497</v>
      </c>
      <c r="S51" s="42" t="s">
        <v>448</v>
      </c>
      <c r="T51" s="75" t="s">
        <v>497</v>
      </c>
      <c r="U51" s="74" t="s">
        <v>497</v>
      </c>
      <c r="V51" s="49" t="str">
        <f t="shared" si="1"/>
        <v>'COMMON'</v>
      </c>
      <c r="W51" s="69" t="s">
        <v>449</v>
      </c>
      <c r="X51" s="49" t="str">
        <f t="shared" si="2"/>
        <v>'COMMON'</v>
      </c>
      <c r="Y51" s="49" t="str">
        <f t="shared" si="2"/>
        <v>'COMMON'</v>
      </c>
      <c r="Z51" s="69" t="s">
        <v>449</v>
      </c>
      <c r="AA51" s="49" t="str">
        <f t="shared" si="3"/>
        <v>'COMMON'</v>
      </c>
      <c r="AB51" s="67"/>
      <c r="AD5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('80001','3','702','出席','2024/05/10','10:00','','','','','','','','','0','0',NULL,'0','0','COMMON',CURRENT_TIMESTAMP,'COMMON','COMMON',CURRENT_TIMESTAMP,'COMMON');</v>
      </c>
      <c r="AE51" s="67"/>
      <c r="AF51" s="67"/>
      <c r="AG51" s="67"/>
    </row>
    <row r="52" spans="1:33" ht="18" customHeight="1">
      <c r="A52" s="67"/>
      <c r="B52" s="49">
        <f t="shared" si="0"/>
        <v>46</v>
      </c>
      <c r="C52" s="73" t="str">
        <f>"'"&amp;プロジェクトデータ!$C$4&amp;"'"</f>
        <v>'80001'</v>
      </c>
      <c r="D52" s="80" t="s">
        <v>503</v>
      </c>
      <c r="E52" s="42" t="str">
        <f>"'"&amp;No.5＿契約者【データ】!E48&amp;"'"</f>
        <v>'703'</v>
      </c>
      <c r="F52" s="81" t="str">
        <f>"'"&amp;IF(No.5＿契約者【データ】!AA48="","","出席")&amp;"'"</f>
        <v>'出席'</v>
      </c>
      <c r="G52" s="75" t="str">
        <f>"'"&amp;IF(No.5＿契約者【データ】!AA48="","",TEXT(No.5＿契約者【データ】!AA48,"yyyy/mm/dd"))&amp;"'"</f>
        <v>'2024/05/09'</v>
      </c>
      <c r="H52" s="75" t="str">
        <f>"'"&amp;IF(No.5＿契約者【データ】!AB48="","",TEXT(No.5＿契約者【データ】!AB48,"hh:mm"))&amp;"'"</f>
        <v>'11:00'</v>
      </c>
      <c r="I52" s="82" t="s">
        <v>494</v>
      </c>
      <c r="J52" s="82" t="s">
        <v>494</v>
      </c>
      <c r="K52" s="82" t="s">
        <v>494</v>
      </c>
      <c r="L52" s="82" t="s">
        <v>494</v>
      </c>
      <c r="M52" s="82" t="s">
        <v>494</v>
      </c>
      <c r="N52" s="82" t="s">
        <v>494</v>
      </c>
      <c r="O52" s="82" t="s">
        <v>494</v>
      </c>
      <c r="P52" s="82" t="s">
        <v>494</v>
      </c>
      <c r="Q52" s="75" t="s">
        <v>497</v>
      </c>
      <c r="R52" s="75" t="s">
        <v>497</v>
      </c>
      <c r="S52" s="42" t="s">
        <v>448</v>
      </c>
      <c r="T52" s="75" t="s">
        <v>497</v>
      </c>
      <c r="U52" s="74" t="s">
        <v>497</v>
      </c>
      <c r="V52" s="49" t="str">
        <f t="shared" si="1"/>
        <v>'COMMON'</v>
      </c>
      <c r="W52" s="69" t="s">
        <v>449</v>
      </c>
      <c r="X52" s="49" t="str">
        <f t="shared" si="2"/>
        <v>'COMMON'</v>
      </c>
      <c r="Y52" s="49" t="str">
        <f t="shared" si="2"/>
        <v>'COMMON'</v>
      </c>
      <c r="Z52" s="69" t="s">
        <v>449</v>
      </c>
      <c r="AA52" s="49" t="str">
        <f t="shared" si="3"/>
        <v>'COMMON'</v>
      </c>
      <c r="AB52" s="67"/>
      <c r="AD5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('80001','3','703','出席','2024/05/09','11:00','','','','','','','','','0','0',NULL,'0','0','COMMON',CURRENT_TIMESTAMP,'COMMON','COMMON',CURRENT_TIMESTAMP,'COMMON');</v>
      </c>
      <c r="AE52" s="67"/>
      <c r="AF52" s="67"/>
      <c r="AG52" s="67"/>
    </row>
    <row r="53" spans="1:33" ht="18" customHeight="1">
      <c r="A53" s="67"/>
      <c r="B53" s="49">
        <f t="shared" si="0"/>
        <v>47</v>
      </c>
      <c r="C53" s="73" t="str">
        <f>"'"&amp;プロジェクトデータ!$C$4&amp;"'"</f>
        <v>'80001'</v>
      </c>
      <c r="D53" s="80" t="s">
        <v>503</v>
      </c>
      <c r="E53" s="42" t="str">
        <f>"'"&amp;No.5＿契約者【データ】!E49&amp;"'"</f>
        <v>'704'</v>
      </c>
      <c r="F53" s="81" t="str">
        <f>"'"&amp;IF(No.5＿契約者【データ】!AA49="","","出席")&amp;"'"</f>
        <v>'出席'</v>
      </c>
      <c r="G53" s="75" t="str">
        <f>"'"&amp;IF(No.5＿契約者【データ】!AA49="","",TEXT(No.5＿契約者【データ】!AA49,"yyyy/mm/dd"))&amp;"'"</f>
        <v>'2024/05/09'</v>
      </c>
      <c r="H53" s="75" t="str">
        <f>"'"&amp;IF(No.5＿契約者【データ】!AB49="","",TEXT(No.5＿契約者【データ】!AB49,"hh:mm"))&amp;"'"</f>
        <v>'09:00'</v>
      </c>
      <c r="I53" s="82" t="s">
        <v>494</v>
      </c>
      <c r="J53" s="82" t="s">
        <v>494</v>
      </c>
      <c r="K53" s="82" t="s">
        <v>494</v>
      </c>
      <c r="L53" s="82" t="s">
        <v>494</v>
      </c>
      <c r="M53" s="82" t="s">
        <v>494</v>
      </c>
      <c r="N53" s="82" t="s">
        <v>494</v>
      </c>
      <c r="O53" s="82" t="s">
        <v>494</v>
      </c>
      <c r="P53" s="82" t="s">
        <v>494</v>
      </c>
      <c r="Q53" s="75" t="s">
        <v>497</v>
      </c>
      <c r="R53" s="75" t="s">
        <v>497</v>
      </c>
      <c r="S53" s="42" t="s">
        <v>448</v>
      </c>
      <c r="T53" s="75" t="s">
        <v>497</v>
      </c>
      <c r="U53" s="74" t="s">
        <v>497</v>
      </c>
      <c r="V53" s="49" t="str">
        <f t="shared" si="1"/>
        <v>'COMMON'</v>
      </c>
      <c r="W53" s="69" t="s">
        <v>449</v>
      </c>
      <c r="X53" s="49" t="str">
        <f t="shared" si="2"/>
        <v>'COMMON'</v>
      </c>
      <c r="Y53" s="49" t="str">
        <f t="shared" si="2"/>
        <v>'COMMON'</v>
      </c>
      <c r="Z53" s="69" t="s">
        <v>449</v>
      </c>
      <c r="AA53" s="49" t="str">
        <f t="shared" si="3"/>
        <v>'COMMON'</v>
      </c>
      <c r="AB53" s="67"/>
      <c r="AD5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('80001','3','704','出席','2024/05/09','09:00','','','','','','','','','0','0',NULL,'0','0','COMMON',CURRENT_TIMESTAMP,'COMMON','COMMON',CURRENT_TIMESTAMP,'COMMON');</v>
      </c>
      <c r="AE53" s="67"/>
      <c r="AF53" s="67"/>
      <c r="AG53" s="67"/>
    </row>
    <row r="54" spans="1:33" ht="18" customHeight="1">
      <c r="A54" s="67"/>
      <c r="B54" s="49">
        <f t="shared" si="0"/>
        <v>48</v>
      </c>
      <c r="C54" s="73" t="str">
        <f>"'"&amp;プロジェクトデータ!$C$4&amp;"'"</f>
        <v>'80001'</v>
      </c>
      <c r="D54" s="80" t="s">
        <v>503</v>
      </c>
      <c r="E54" s="42" t="str">
        <f>"'"&amp;No.5＿契約者【データ】!E50&amp;"'"</f>
        <v>'705'</v>
      </c>
      <c r="F54" s="81" t="str">
        <f>"'"&amp;IF(No.5＿契約者【データ】!AA50="","","出席")&amp;"'"</f>
        <v>'出席'</v>
      </c>
      <c r="G54" s="75" t="str">
        <f>"'"&amp;IF(No.5＿契約者【データ】!AA50="","",TEXT(No.5＿契約者【データ】!AA50,"yyyy/mm/dd"))&amp;"'"</f>
        <v>'2024/05/10'</v>
      </c>
      <c r="H54" s="75" t="str">
        <f>"'"&amp;IF(No.5＿契約者【データ】!AB50="","",TEXT(No.5＿契約者【データ】!AB50,"hh:mm"))&amp;"'"</f>
        <v>'10:00'</v>
      </c>
      <c r="I54" s="82" t="s">
        <v>494</v>
      </c>
      <c r="J54" s="82" t="s">
        <v>494</v>
      </c>
      <c r="K54" s="82" t="s">
        <v>494</v>
      </c>
      <c r="L54" s="82" t="s">
        <v>494</v>
      </c>
      <c r="M54" s="82" t="s">
        <v>494</v>
      </c>
      <c r="N54" s="82" t="s">
        <v>494</v>
      </c>
      <c r="O54" s="82" t="s">
        <v>494</v>
      </c>
      <c r="P54" s="82" t="s">
        <v>494</v>
      </c>
      <c r="Q54" s="75" t="s">
        <v>497</v>
      </c>
      <c r="R54" s="75" t="s">
        <v>497</v>
      </c>
      <c r="S54" s="42" t="s">
        <v>448</v>
      </c>
      <c r="T54" s="75" t="s">
        <v>497</v>
      </c>
      <c r="U54" s="74" t="s">
        <v>497</v>
      </c>
      <c r="V54" s="49" t="str">
        <f t="shared" si="1"/>
        <v>'COMMON'</v>
      </c>
      <c r="W54" s="69" t="s">
        <v>449</v>
      </c>
      <c r="X54" s="49" t="str">
        <f t="shared" si="2"/>
        <v>'COMMON'</v>
      </c>
      <c r="Y54" s="49" t="str">
        <f t="shared" si="2"/>
        <v>'COMMON'</v>
      </c>
      <c r="Z54" s="69" t="s">
        <v>449</v>
      </c>
      <c r="AA54" s="49" t="str">
        <f t="shared" si="3"/>
        <v>'COMMON'</v>
      </c>
      <c r="AB54" s="67"/>
      <c r="AD5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('80001','3','705','出席','2024/05/10','10:00','','','','','','','','','0','0',NULL,'0','0','COMMON',CURRENT_TIMESTAMP,'COMMON','COMMON',CURRENT_TIMESTAMP,'COMMON');</v>
      </c>
      <c r="AE54" s="67"/>
      <c r="AF54" s="67"/>
      <c r="AG54" s="67"/>
    </row>
    <row r="55" spans="1:33" ht="18" customHeight="1">
      <c r="A55" s="67"/>
      <c r="B55" s="49">
        <f t="shared" si="0"/>
        <v>49</v>
      </c>
      <c r="C55" s="73" t="str">
        <f>"'"&amp;プロジェクトデータ!$C$4&amp;"'"</f>
        <v>'80001'</v>
      </c>
      <c r="D55" s="80" t="s">
        <v>503</v>
      </c>
      <c r="E55" s="42" t="str">
        <f>"'"&amp;No.5＿契約者【データ】!E51&amp;"'"</f>
        <v>'706'</v>
      </c>
      <c r="F55" s="81" t="str">
        <f>"'"&amp;IF(No.5＿契約者【データ】!AA51="","","出席")&amp;"'"</f>
        <v>'出席'</v>
      </c>
      <c r="G55" s="75" t="str">
        <f>"'"&amp;IF(No.5＿契約者【データ】!AA51="","",TEXT(No.5＿契約者【データ】!AA51,"yyyy/mm/dd"))&amp;"'"</f>
        <v>'2024/05/09'</v>
      </c>
      <c r="H55" s="75" t="str">
        <f>"'"&amp;IF(No.5＿契約者【データ】!AB51="","",TEXT(No.5＿契約者【データ】!AB51,"hh:mm"))&amp;"'"</f>
        <v>'15:00'</v>
      </c>
      <c r="I55" s="82" t="s">
        <v>494</v>
      </c>
      <c r="J55" s="82" t="s">
        <v>494</v>
      </c>
      <c r="K55" s="82" t="s">
        <v>494</v>
      </c>
      <c r="L55" s="82" t="s">
        <v>494</v>
      </c>
      <c r="M55" s="82" t="s">
        <v>494</v>
      </c>
      <c r="N55" s="82" t="s">
        <v>494</v>
      </c>
      <c r="O55" s="82" t="s">
        <v>494</v>
      </c>
      <c r="P55" s="82" t="s">
        <v>494</v>
      </c>
      <c r="Q55" s="75" t="s">
        <v>497</v>
      </c>
      <c r="R55" s="75" t="s">
        <v>497</v>
      </c>
      <c r="S55" s="42" t="s">
        <v>448</v>
      </c>
      <c r="T55" s="75" t="s">
        <v>497</v>
      </c>
      <c r="U55" s="74" t="s">
        <v>497</v>
      </c>
      <c r="V55" s="49" t="str">
        <f t="shared" si="1"/>
        <v>'COMMON'</v>
      </c>
      <c r="W55" s="69" t="s">
        <v>449</v>
      </c>
      <c r="X55" s="49" t="str">
        <f t="shared" si="2"/>
        <v>'COMMON'</v>
      </c>
      <c r="Y55" s="49" t="str">
        <f t="shared" si="2"/>
        <v>'COMMON'</v>
      </c>
      <c r="Z55" s="69" t="s">
        <v>449</v>
      </c>
      <c r="AA55" s="49" t="str">
        <f t="shared" si="3"/>
        <v>'COMMON'</v>
      </c>
      <c r="AB55" s="67"/>
      <c r="AD5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('80001','3','706','出席','2024/05/09','15:00','','','','','','','','','0','0',NULL,'0','0','COMMON',CURRENT_TIMESTAMP,'COMMON','COMMON',CURRENT_TIMESTAMP,'COMMON');</v>
      </c>
      <c r="AE55" s="67"/>
      <c r="AF55" s="67"/>
      <c r="AG55" s="67"/>
    </row>
    <row r="56" spans="1:33" ht="18" customHeight="1">
      <c r="A56" s="67"/>
      <c r="B56" s="49">
        <f t="shared" si="0"/>
        <v>50</v>
      </c>
      <c r="C56" s="73" t="str">
        <f>"'"&amp;プロジェクトデータ!$C$4&amp;"'"</f>
        <v>'80001'</v>
      </c>
      <c r="D56" s="80" t="s">
        <v>503</v>
      </c>
      <c r="E56" s="42" t="str">
        <f>"'"&amp;No.5＿契約者【データ】!E52&amp;"'"</f>
        <v>'707'</v>
      </c>
      <c r="F56" s="81" t="str">
        <f>"'"&amp;IF(No.5＿契約者【データ】!AA52="","","出席")&amp;"'"</f>
        <v>'出席'</v>
      </c>
      <c r="G56" s="75" t="str">
        <f>"'"&amp;IF(No.5＿契約者【データ】!AA52="","",TEXT(No.5＿契約者【データ】!AA52,"yyyy/mm/dd"))&amp;"'"</f>
        <v>'2024/05/09'</v>
      </c>
      <c r="H56" s="75" t="str">
        <f>"'"&amp;IF(No.5＿契約者【データ】!AB52="","",TEXT(No.5＿契約者【データ】!AB52,"hh:mm"))&amp;"'"</f>
        <v>'14:00'</v>
      </c>
      <c r="I56" s="82" t="s">
        <v>494</v>
      </c>
      <c r="J56" s="82" t="s">
        <v>494</v>
      </c>
      <c r="K56" s="82" t="s">
        <v>494</v>
      </c>
      <c r="L56" s="82" t="s">
        <v>494</v>
      </c>
      <c r="M56" s="82" t="s">
        <v>494</v>
      </c>
      <c r="N56" s="82" t="s">
        <v>494</v>
      </c>
      <c r="O56" s="82" t="s">
        <v>494</v>
      </c>
      <c r="P56" s="82" t="s">
        <v>494</v>
      </c>
      <c r="Q56" s="75" t="s">
        <v>497</v>
      </c>
      <c r="R56" s="75" t="s">
        <v>497</v>
      </c>
      <c r="S56" s="42" t="s">
        <v>448</v>
      </c>
      <c r="T56" s="75" t="s">
        <v>497</v>
      </c>
      <c r="U56" s="74" t="s">
        <v>497</v>
      </c>
      <c r="V56" s="49" t="str">
        <f t="shared" si="1"/>
        <v>'COMMON'</v>
      </c>
      <c r="W56" s="69" t="s">
        <v>449</v>
      </c>
      <c r="X56" s="49" t="str">
        <f t="shared" si="2"/>
        <v>'COMMON'</v>
      </c>
      <c r="Y56" s="49" t="str">
        <f t="shared" si="2"/>
        <v>'COMMON'</v>
      </c>
      <c r="Z56" s="69" t="s">
        <v>449</v>
      </c>
      <c r="AA56" s="49" t="str">
        <f t="shared" si="3"/>
        <v>'COMMON'</v>
      </c>
      <c r="AB56" s="67"/>
      <c r="AD5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('80001','3','707','出席','2024/05/09','14:00','','','','','','','','','0','0',NULL,'0','0','COMMON',CURRENT_TIMESTAMP,'COMMON','COMMON',CURRENT_TIMESTAMP,'COMMON');</v>
      </c>
      <c r="AE56" s="67"/>
      <c r="AF56" s="67"/>
      <c r="AG56" s="67"/>
    </row>
    <row r="57" spans="1:33" ht="18" customHeight="1">
      <c r="A57" s="67"/>
      <c r="B57" s="49">
        <f t="shared" si="0"/>
        <v>51</v>
      </c>
      <c r="C57" s="73" t="str">
        <f>"'"&amp;プロジェクトデータ!$C$4&amp;"'"</f>
        <v>'80001'</v>
      </c>
      <c r="D57" s="80" t="s">
        <v>503</v>
      </c>
      <c r="E57" s="42" t="str">
        <f>"'"&amp;No.5＿契約者【データ】!E53&amp;"'"</f>
        <v>'708'</v>
      </c>
      <c r="F57" s="81" t="str">
        <f>"'"&amp;IF(No.5＿契約者【データ】!AA53="","","出席")&amp;"'"</f>
        <v>'出席'</v>
      </c>
      <c r="G57" s="75" t="str">
        <f>"'"&amp;IF(No.5＿契約者【データ】!AA53="","",TEXT(No.5＿契約者【データ】!AA53,"yyyy/mm/dd"))&amp;"'"</f>
        <v>'2024/05/10'</v>
      </c>
      <c r="H57" s="75" t="str">
        <f>"'"&amp;IF(No.5＿契約者【データ】!AB53="","",TEXT(No.5＿契約者【データ】!AB53,"hh:mm"))&amp;"'"</f>
        <v>'11:00'</v>
      </c>
      <c r="I57" s="82" t="s">
        <v>494</v>
      </c>
      <c r="J57" s="82" t="s">
        <v>494</v>
      </c>
      <c r="K57" s="82" t="s">
        <v>494</v>
      </c>
      <c r="L57" s="82" t="s">
        <v>494</v>
      </c>
      <c r="M57" s="82" t="s">
        <v>494</v>
      </c>
      <c r="N57" s="82" t="s">
        <v>494</v>
      </c>
      <c r="O57" s="82" t="s">
        <v>494</v>
      </c>
      <c r="P57" s="82" t="s">
        <v>494</v>
      </c>
      <c r="Q57" s="75" t="s">
        <v>497</v>
      </c>
      <c r="R57" s="75" t="s">
        <v>497</v>
      </c>
      <c r="S57" s="42" t="s">
        <v>448</v>
      </c>
      <c r="T57" s="75" t="s">
        <v>497</v>
      </c>
      <c r="U57" s="74" t="s">
        <v>497</v>
      </c>
      <c r="V57" s="49" t="str">
        <f t="shared" si="1"/>
        <v>'COMMON'</v>
      </c>
      <c r="W57" s="69" t="s">
        <v>449</v>
      </c>
      <c r="X57" s="49" t="str">
        <f t="shared" si="2"/>
        <v>'COMMON'</v>
      </c>
      <c r="Y57" s="49" t="str">
        <f t="shared" si="2"/>
        <v>'COMMON'</v>
      </c>
      <c r="Z57" s="69" t="s">
        <v>449</v>
      </c>
      <c r="AA57" s="49" t="str">
        <f t="shared" si="3"/>
        <v>'COMMON'</v>
      </c>
      <c r="AB57" s="67"/>
      <c r="AD5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('80001','3','708','出席','2024/05/10','11:00','','','','','','','','','0','0',NULL,'0','0','COMMON',CURRENT_TIMESTAMP,'COMMON','COMMON',CURRENT_TIMESTAMP,'COMMON');</v>
      </c>
      <c r="AE57" s="67"/>
      <c r="AF57" s="67"/>
      <c r="AG57" s="67"/>
    </row>
    <row r="58" spans="1:33" ht="18" customHeight="1">
      <c r="A58" s="67"/>
      <c r="B58" s="49">
        <f t="shared" si="0"/>
        <v>52</v>
      </c>
      <c r="C58" s="73" t="str">
        <f>"'"&amp;プロジェクトデータ!$C$4&amp;"'"</f>
        <v>'80001'</v>
      </c>
      <c r="D58" s="80" t="s">
        <v>503</v>
      </c>
      <c r="E58" s="42" t="str">
        <f>"'"&amp;No.5＿契約者【データ】!E54&amp;"'"</f>
        <v>'801'</v>
      </c>
      <c r="F58" s="81" t="str">
        <f>"'"&amp;IF(No.5＿契約者【データ】!AA54="","","出席")&amp;"'"</f>
        <v>'出席'</v>
      </c>
      <c r="G58" s="75" t="str">
        <f>"'"&amp;IF(No.5＿契約者【データ】!AA54="","",TEXT(No.5＿契約者【データ】!AA54,"yyyy/mm/dd"))&amp;"'"</f>
        <v>'2024/05/11'</v>
      </c>
      <c r="H58" s="75" t="str">
        <f>"'"&amp;IF(No.5＿契約者【データ】!AB54="","",TEXT(No.5＿契約者【データ】!AB54,"hh:mm"))&amp;"'"</f>
        <v>'15:00'</v>
      </c>
      <c r="I58" s="82" t="s">
        <v>494</v>
      </c>
      <c r="J58" s="82" t="s">
        <v>494</v>
      </c>
      <c r="K58" s="82" t="s">
        <v>494</v>
      </c>
      <c r="L58" s="82" t="s">
        <v>494</v>
      </c>
      <c r="M58" s="82" t="s">
        <v>494</v>
      </c>
      <c r="N58" s="82" t="s">
        <v>494</v>
      </c>
      <c r="O58" s="82" t="s">
        <v>494</v>
      </c>
      <c r="P58" s="82" t="s">
        <v>494</v>
      </c>
      <c r="Q58" s="75" t="s">
        <v>497</v>
      </c>
      <c r="R58" s="75" t="s">
        <v>497</v>
      </c>
      <c r="S58" s="42" t="s">
        <v>448</v>
      </c>
      <c r="T58" s="75" t="s">
        <v>497</v>
      </c>
      <c r="U58" s="74" t="s">
        <v>497</v>
      </c>
      <c r="V58" s="49" t="str">
        <f t="shared" si="1"/>
        <v>'COMMON'</v>
      </c>
      <c r="W58" s="69" t="s">
        <v>449</v>
      </c>
      <c r="X58" s="49" t="str">
        <f t="shared" si="2"/>
        <v>'COMMON'</v>
      </c>
      <c r="Y58" s="49" t="str">
        <f t="shared" si="2"/>
        <v>'COMMON'</v>
      </c>
      <c r="Z58" s="69" t="s">
        <v>449</v>
      </c>
      <c r="AA58" s="49" t="str">
        <f t="shared" si="3"/>
        <v>'COMMON'</v>
      </c>
      <c r="AB58" s="67"/>
      <c r="AD5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('80001','3','801','出席','2024/05/11','15:00','','','','','','','','','0','0',NULL,'0','0','COMMON',CURRENT_TIMESTAMP,'COMMON','COMMON',CURRENT_TIMESTAMP,'COMMON');</v>
      </c>
      <c r="AE58" s="67"/>
      <c r="AF58" s="67"/>
      <c r="AG58" s="67"/>
    </row>
    <row r="59" spans="1:33" ht="18" customHeight="1">
      <c r="A59" s="67"/>
      <c r="B59" s="49">
        <f t="shared" si="0"/>
        <v>53</v>
      </c>
      <c r="C59" s="73" t="str">
        <f>"'"&amp;プロジェクトデータ!$C$4&amp;"'"</f>
        <v>'80001'</v>
      </c>
      <c r="D59" s="80" t="s">
        <v>503</v>
      </c>
      <c r="E59" s="42" t="str">
        <f>"'"&amp;No.5＿契約者【データ】!E55&amp;"'"</f>
        <v>'802'</v>
      </c>
      <c r="F59" s="81" t="str">
        <f>"'"&amp;IF(No.5＿契約者【データ】!AA55="","","出席")&amp;"'"</f>
        <v>'出席'</v>
      </c>
      <c r="G59" s="75" t="str">
        <f>"'"&amp;IF(No.5＿契約者【データ】!AA55="","",TEXT(No.5＿契約者【データ】!AA55,"yyyy/mm/dd"))&amp;"'"</f>
        <v>'2024/05/09'</v>
      </c>
      <c r="H59" s="75" t="str">
        <f>"'"&amp;IF(No.5＿契約者【データ】!AB55="","",TEXT(No.5＿契約者【データ】!AB55,"hh:mm"))&amp;"'"</f>
        <v>'09:00'</v>
      </c>
      <c r="I59" s="82" t="s">
        <v>494</v>
      </c>
      <c r="J59" s="82" t="s">
        <v>494</v>
      </c>
      <c r="K59" s="82" t="s">
        <v>494</v>
      </c>
      <c r="L59" s="82" t="s">
        <v>494</v>
      </c>
      <c r="M59" s="82" t="s">
        <v>494</v>
      </c>
      <c r="N59" s="82" t="s">
        <v>494</v>
      </c>
      <c r="O59" s="82" t="s">
        <v>494</v>
      </c>
      <c r="P59" s="82" t="s">
        <v>494</v>
      </c>
      <c r="Q59" s="75" t="s">
        <v>497</v>
      </c>
      <c r="R59" s="75" t="s">
        <v>497</v>
      </c>
      <c r="S59" s="42" t="s">
        <v>448</v>
      </c>
      <c r="T59" s="75" t="s">
        <v>497</v>
      </c>
      <c r="U59" s="74" t="s">
        <v>497</v>
      </c>
      <c r="V59" s="49" t="str">
        <f t="shared" si="1"/>
        <v>'COMMON'</v>
      </c>
      <c r="W59" s="69" t="s">
        <v>449</v>
      </c>
      <c r="X59" s="49" t="str">
        <f t="shared" si="2"/>
        <v>'COMMON'</v>
      </c>
      <c r="Y59" s="49" t="str">
        <f t="shared" si="2"/>
        <v>'COMMON'</v>
      </c>
      <c r="Z59" s="69" t="s">
        <v>449</v>
      </c>
      <c r="AA59" s="49" t="str">
        <f t="shared" si="3"/>
        <v>'COMMON'</v>
      </c>
      <c r="AB59" s="67"/>
      <c r="AD5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('80001','3','802','出席','2024/05/09','09:00','','','','','','','','','0','0',NULL,'0','0','COMMON',CURRENT_TIMESTAMP,'COMMON','COMMON',CURRENT_TIMESTAMP,'COMMON');</v>
      </c>
      <c r="AE59" s="67"/>
      <c r="AF59" s="67"/>
      <c r="AG59" s="67"/>
    </row>
    <row r="60" spans="1:33" ht="18" customHeight="1">
      <c r="A60" s="67"/>
      <c r="B60" s="49">
        <f t="shared" si="0"/>
        <v>54</v>
      </c>
      <c r="C60" s="73" t="str">
        <f>"'"&amp;プロジェクトデータ!$C$4&amp;"'"</f>
        <v>'80001'</v>
      </c>
      <c r="D60" s="80" t="s">
        <v>503</v>
      </c>
      <c r="E60" s="42" t="str">
        <f>"'"&amp;No.5＿契約者【データ】!E56&amp;"'"</f>
        <v>'803'</v>
      </c>
      <c r="F60" s="81" t="str">
        <f>"'"&amp;IF(No.5＿契約者【データ】!AA56="","","出席")&amp;"'"</f>
        <v>'出席'</v>
      </c>
      <c r="G60" s="75" t="str">
        <f>"'"&amp;IF(No.5＿契約者【データ】!AA56="","",TEXT(No.5＿契約者【データ】!AA56,"yyyy/mm/dd"))&amp;"'"</f>
        <v>'2024/05/09'</v>
      </c>
      <c r="H60" s="75" t="str">
        <f>"'"&amp;IF(No.5＿契約者【データ】!AB56="","",TEXT(No.5＿契約者【データ】!AB56,"hh:mm"))&amp;"'"</f>
        <v>'10:00'</v>
      </c>
      <c r="I60" s="82" t="s">
        <v>494</v>
      </c>
      <c r="J60" s="82" t="s">
        <v>494</v>
      </c>
      <c r="K60" s="82" t="s">
        <v>494</v>
      </c>
      <c r="L60" s="82" t="s">
        <v>494</v>
      </c>
      <c r="M60" s="82" t="s">
        <v>494</v>
      </c>
      <c r="N60" s="82" t="s">
        <v>494</v>
      </c>
      <c r="O60" s="82" t="s">
        <v>494</v>
      </c>
      <c r="P60" s="82" t="s">
        <v>494</v>
      </c>
      <c r="Q60" s="75" t="s">
        <v>497</v>
      </c>
      <c r="R60" s="75" t="s">
        <v>497</v>
      </c>
      <c r="S60" s="42" t="s">
        <v>448</v>
      </c>
      <c r="T60" s="75" t="s">
        <v>497</v>
      </c>
      <c r="U60" s="74" t="s">
        <v>497</v>
      </c>
      <c r="V60" s="49" t="str">
        <f t="shared" si="1"/>
        <v>'COMMON'</v>
      </c>
      <c r="W60" s="69" t="s">
        <v>449</v>
      </c>
      <c r="X60" s="49" t="str">
        <f t="shared" si="2"/>
        <v>'COMMON'</v>
      </c>
      <c r="Y60" s="49" t="str">
        <f t="shared" si="2"/>
        <v>'COMMON'</v>
      </c>
      <c r="Z60" s="69" t="s">
        <v>449</v>
      </c>
      <c r="AA60" s="49" t="str">
        <f t="shared" si="3"/>
        <v>'COMMON'</v>
      </c>
      <c r="AB60" s="67"/>
      <c r="AD6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('80001','3','803','出席','2024/05/09','10:00','','','','','','','','','0','0',NULL,'0','0','COMMON',CURRENT_TIMESTAMP,'COMMON','COMMON',CURRENT_TIMESTAMP,'COMMON');</v>
      </c>
      <c r="AE60" s="67"/>
      <c r="AF60" s="67"/>
      <c r="AG60" s="67"/>
    </row>
    <row r="61" spans="1:33" ht="18" customHeight="1">
      <c r="A61" s="67"/>
      <c r="B61" s="49">
        <f t="shared" si="0"/>
        <v>55</v>
      </c>
      <c r="C61" s="73" t="str">
        <f>"'"&amp;プロジェクトデータ!$C$4&amp;"'"</f>
        <v>'80001'</v>
      </c>
      <c r="D61" s="80" t="s">
        <v>503</v>
      </c>
      <c r="E61" s="42" t="str">
        <f>"'"&amp;No.5＿契約者【データ】!E57&amp;"'"</f>
        <v>'804'</v>
      </c>
      <c r="F61" s="81" t="str">
        <f>"'"&amp;IF(No.5＿契約者【データ】!AA57="","","出席")&amp;"'"</f>
        <v>'出席'</v>
      </c>
      <c r="G61" s="75" t="str">
        <f>"'"&amp;IF(No.5＿契約者【データ】!AA57="","",TEXT(No.5＿契約者【データ】!AA57,"yyyy/mm/dd"))&amp;"'"</f>
        <v>'2024/05/10'</v>
      </c>
      <c r="H61" s="75" t="str">
        <f>"'"&amp;IF(No.5＿契約者【データ】!AB57="","",TEXT(No.5＿契約者【データ】!AB57,"hh:mm"))&amp;"'"</f>
        <v>'10:00'</v>
      </c>
      <c r="I61" s="82" t="s">
        <v>494</v>
      </c>
      <c r="J61" s="82" t="s">
        <v>494</v>
      </c>
      <c r="K61" s="82" t="s">
        <v>494</v>
      </c>
      <c r="L61" s="82" t="s">
        <v>494</v>
      </c>
      <c r="M61" s="82" t="s">
        <v>494</v>
      </c>
      <c r="N61" s="82" t="s">
        <v>494</v>
      </c>
      <c r="O61" s="82" t="s">
        <v>494</v>
      </c>
      <c r="P61" s="82" t="s">
        <v>494</v>
      </c>
      <c r="Q61" s="75" t="s">
        <v>497</v>
      </c>
      <c r="R61" s="75" t="s">
        <v>497</v>
      </c>
      <c r="S61" s="42" t="s">
        <v>448</v>
      </c>
      <c r="T61" s="75" t="s">
        <v>497</v>
      </c>
      <c r="U61" s="74" t="s">
        <v>497</v>
      </c>
      <c r="V61" s="49" t="str">
        <f t="shared" si="1"/>
        <v>'COMMON'</v>
      </c>
      <c r="W61" s="69" t="s">
        <v>449</v>
      </c>
      <c r="X61" s="49" t="str">
        <f t="shared" si="2"/>
        <v>'COMMON'</v>
      </c>
      <c r="Y61" s="49" t="str">
        <f t="shared" si="2"/>
        <v>'COMMON'</v>
      </c>
      <c r="Z61" s="69" t="s">
        <v>449</v>
      </c>
      <c r="AA61" s="49" t="str">
        <f t="shared" si="3"/>
        <v>'COMMON'</v>
      </c>
      <c r="AB61" s="67"/>
      <c r="AD61"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('80001','3','804','出席','2024/05/10','10:00','','','','','','','','','0','0',NULL,'0','0','COMMON',CURRENT_TIMESTAMP,'COMMON','COMMON',CURRENT_TIMESTAMP,'COMMON');</v>
      </c>
      <c r="AE61" s="67"/>
      <c r="AF61" s="67"/>
      <c r="AG61" s="67"/>
    </row>
    <row r="62" spans="1:33" ht="18" customHeight="1">
      <c r="A62" s="67"/>
      <c r="B62" s="49">
        <f t="shared" si="0"/>
        <v>56</v>
      </c>
      <c r="C62" s="73" t="str">
        <f>"'"&amp;プロジェクトデータ!$C$4&amp;"'"</f>
        <v>'80001'</v>
      </c>
      <c r="D62" s="80" t="s">
        <v>503</v>
      </c>
      <c r="E62" s="42" t="str">
        <f>"'"&amp;No.5＿契約者【データ】!E58&amp;"'"</f>
        <v>'805'</v>
      </c>
      <c r="F62" s="81" t="str">
        <f>"'"&amp;IF(No.5＿契約者【データ】!AA58="","","出席")&amp;"'"</f>
        <v>'出席'</v>
      </c>
      <c r="G62" s="75" t="str">
        <f>"'"&amp;IF(No.5＿契約者【データ】!AA58="","",TEXT(No.5＿契約者【データ】!AA58,"yyyy/mm/dd"))&amp;"'"</f>
        <v>'2024/05/10'</v>
      </c>
      <c r="H62" s="75" t="str">
        <f>"'"&amp;IF(No.5＿契約者【データ】!AB58="","",TEXT(No.5＿契約者【データ】!AB58,"hh:mm"))&amp;"'"</f>
        <v>'09:00'</v>
      </c>
      <c r="I62" s="82" t="s">
        <v>494</v>
      </c>
      <c r="J62" s="82" t="s">
        <v>494</v>
      </c>
      <c r="K62" s="82" t="s">
        <v>494</v>
      </c>
      <c r="L62" s="82" t="s">
        <v>494</v>
      </c>
      <c r="M62" s="82" t="s">
        <v>494</v>
      </c>
      <c r="N62" s="82" t="s">
        <v>494</v>
      </c>
      <c r="O62" s="82" t="s">
        <v>494</v>
      </c>
      <c r="P62" s="82" t="s">
        <v>494</v>
      </c>
      <c r="Q62" s="75" t="s">
        <v>497</v>
      </c>
      <c r="R62" s="75" t="s">
        <v>497</v>
      </c>
      <c r="S62" s="42" t="s">
        <v>448</v>
      </c>
      <c r="T62" s="75" t="s">
        <v>497</v>
      </c>
      <c r="U62" s="74" t="s">
        <v>497</v>
      </c>
      <c r="V62" s="49" t="str">
        <f t="shared" si="1"/>
        <v>'COMMON'</v>
      </c>
      <c r="W62" s="69" t="s">
        <v>449</v>
      </c>
      <c r="X62" s="49" t="str">
        <f t="shared" si="2"/>
        <v>'COMMON'</v>
      </c>
      <c r="Y62" s="49" t="str">
        <f t="shared" si="2"/>
        <v>'COMMON'</v>
      </c>
      <c r="Z62" s="69" t="s">
        <v>449</v>
      </c>
      <c r="AA62" s="49" t="str">
        <f t="shared" si="3"/>
        <v>'COMMON'</v>
      </c>
      <c r="AB62" s="67"/>
      <c r="AD62"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('80001','3','805','出席','2024/05/10','09:00','','','','','','','','','0','0',NULL,'0','0','COMMON',CURRENT_TIMESTAMP,'COMMON','COMMON',CURRENT_TIMESTAMP,'COMMON');</v>
      </c>
      <c r="AE62" s="67"/>
      <c r="AF62" s="67"/>
      <c r="AG62" s="67"/>
    </row>
    <row r="63" spans="1:33" ht="18" customHeight="1">
      <c r="A63" s="67"/>
      <c r="B63" s="49">
        <f t="shared" si="0"/>
        <v>57</v>
      </c>
      <c r="C63" s="73" t="str">
        <f>"'"&amp;プロジェクトデータ!$C$4&amp;"'"</f>
        <v>'80001'</v>
      </c>
      <c r="D63" s="80" t="s">
        <v>503</v>
      </c>
      <c r="E63" s="42" t="str">
        <f>"'"&amp;No.5＿契約者【データ】!E59&amp;"'"</f>
        <v>'806'</v>
      </c>
      <c r="F63" s="81" t="str">
        <f>"'"&amp;IF(No.5＿契約者【データ】!AA59="","","出席")&amp;"'"</f>
        <v>'出席'</v>
      </c>
      <c r="G63" s="75" t="str">
        <f>"'"&amp;IF(No.5＿契約者【データ】!AA59="","",TEXT(No.5＿契約者【データ】!AA59,"yyyy/mm/dd"))&amp;"'"</f>
        <v>'2024/05/10'</v>
      </c>
      <c r="H63" s="75" t="str">
        <f>"'"&amp;IF(No.5＿契約者【データ】!AB59="","",TEXT(No.5＿契約者【データ】!AB59,"hh:mm"))&amp;"'"</f>
        <v>'13:00'</v>
      </c>
      <c r="I63" s="82" t="s">
        <v>494</v>
      </c>
      <c r="J63" s="82" t="s">
        <v>494</v>
      </c>
      <c r="K63" s="82" t="s">
        <v>494</v>
      </c>
      <c r="L63" s="82" t="s">
        <v>494</v>
      </c>
      <c r="M63" s="82" t="s">
        <v>494</v>
      </c>
      <c r="N63" s="82" t="s">
        <v>494</v>
      </c>
      <c r="O63" s="82" t="s">
        <v>494</v>
      </c>
      <c r="P63" s="82" t="s">
        <v>494</v>
      </c>
      <c r="Q63" s="75" t="s">
        <v>497</v>
      </c>
      <c r="R63" s="75" t="s">
        <v>497</v>
      </c>
      <c r="S63" s="42" t="s">
        <v>448</v>
      </c>
      <c r="T63" s="75" t="s">
        <v>497</v>
      </c>
      <c r="U63" s="74" t="s">
        <v>497</v>
      </c>
      <c r="V63" s="49" t="str">
        <f t="shared" si="1"/>
        <v>'COMMON'</v>
      </c>
      <c r="W63" s="69" t="s">
        <v>449</v>
      </c>
      <c r="X63" s="49" t="str">
        <f t="shared" si="2"/>
        <v>'COMMON'</v>
      </c>
      <c r="Y63" s="49" t="str">
        <f t="shared" si="2"/>
        <v>'COMMON'</v>
      </c>
      <c r="Z63" s="69" t="s">
        <v>449</v>
      </c>
      <c r="AA63" s="49" t="str">
        <f t="shared" si="3"/>
        <v>'COMMON'</v>
      </c>
      <c r="AB63" s="67"/>
      <c r="AD63"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('80001','3','806','出席','2024/05/10','13:00','','','','','','','','','0','0',NULL,'0','0','COMMON',CURRENT_TIMESTAMP,'COMMON','COMMON',CURRENT_TIMESTAMP,'COMMON');</v>
      </c>
      <c r="AE63" s="67"/>
      <c r="AF63" s="67"/>
      <c r="AG63" s="67"/>
    </row>
    <row r="64" spans="1:33" ht="18" customHeight="1">
      <c r="A64" s="67"/>
      <c r="B64" s="49">
        <f t="shared" si="0"/>
        <v>58</v>
      </c>
      <c r="C64" s="73" t="str">
        <f>"'"&amp;プロジェクトデータ!$C$4&amp;"'"</f>
        <v>'80001'</v>
      </c>
      <c r="D64" s="80" t="s">
        <v>503</v>
      </c>
      <c r="E64" s="42" t="str">
        <f>"'"&amp;No.5＿契約者【データ】!E60&amp;"'"</f>
        <v>'807'</v>
      </c>
      <c r="F64" s="81" t="str">
        <f>"'"&amp;IF(No.5＿契約者【データ】!AA60="","","出席")&amp;"'"</f>
        <v>'出席'</v>
      </c>
      <c r="G64" s="75" t="str">
        <f>"'"&amp;IF(No.5＿契約者【データ】!AA60="","",TEXT(No.5＿契約者【データ】!AA60,"yyyy/mm/dd"))&amp;"'"</f>
        <v>'2024/05/11'</v>
      </c>
      <c r="H64" s="75" t="str">
        <f>"'"&amp;IF(No.5＿契約者【データ】!AB60="","",TEXT(No.5＿契約者【データ】!AB60,"hh:mm"))&amp;"'"</f>
        <v>'11:00'</v>
      </c>
      <c r="I64" s="82" t="s">
        <v>494</v>
      </c>
      <c r="J64" s="82" t="s">
        <v>494</v>
      </c>
      <c r="K64" s="82" t="s">
        <v>494</v>
      </c>
      <c r="L64" s="82" t="s">
        <v>494</v>
      </c>
      <c r="M64" s="82" t="s">
        <v>494</v>
      </c>
      <c r="N64" s="82" t="s">
        <v>494</v>
      </c>
      <c r="O64" s="82" t="s">
        <v>494</v>
      </c>
      <c r="P64" s="82" t="s">
        <v>494</v>
      </c>
      <c r="Q64" s="75" t="s">
        <v>497</v>
      </c>
      <c r="R64" s="75" t="s">
        <v>497</v>
      </c>
      <c r="S64" s="42" t="s">
        <v>448</v>
      </c>
      <c r="T64" s="75" t="s">
        <v>497</v>
      </c>
      <c r="U64" s="74" t="s">
        <v>497</v>
      </c>
      <c r="V64" s="49" t="str">
        <f t="shared" si="1"/>
        <v>'COMMON'</v>
      </c>
      <c r="W64" s="69" t="s">
        <v>449</v>
      </c>
      <c r="X64" s="49" t="str">
        <f t="shared" si="2"/>
        <v>'COMMON'</v>
      </c>
      <c r="Y64" s="49" t="str">
        <f t="shared" si="2"/>
        <v>'COMMON'</v>
      </c>
      <c r="Z64" s="69" t="s">
        <v>449</v>
      </c>
      <c r="AA64" s="49" t="str">
        <f t="shared" si="3"/>
        <v>'COMMON'</v>
      </c>
      <c r="AB64" s="67"/>
      <c r="AD64"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('80001','3','807','出席','2024/05/11','11:00','','','','','','','','','0','0',NULL,'0','0','COMMON',CURRENT_TIMESTAMP,'COMMON','COMMON',CURRENT_TIMESTAMP,'COMMON');</v>
      </c>
      <c r="AE64" s="67"/>
      <c r="AF64" s="67"/>
      <c r="AG64" s="67"/>
    </row>
    <row r="65" spans="1:33" ht="18" customHeight="1">
      <c r="A65" s="67"/>
      <c r="B65" s="49">
        <f t="shared" si="0"/>
        <v>59</v>
      </c>
      <c r="C65" s="73" t="str">
        <f>"'"&amp;プロジェクトデータ!$C$4&amp;"'"</f>
        <v>'80001'</v>
      </c>
      <c r="D65" s="80" t="s">
        <v>503</v>
      </c>
      <c r="E65" s="42" t="str">
        <f>"'"&amp;No.5＿契約者【データ】!E61&amp;"'"</f>
        <v>'808'</v>
      </c>
      <c r="F65" s="81" t="str">
        <f>"'"&amp;IF(No.5＿契約者【データ】!AA61="","","出席")&amp;"'"</f>
        <v>'出席'</v>
      </c>
      <c r="G65" s="75" t="str">
        <f>"'"&amp;IF(No.5＿契約者【データ】!AA61="","",TEXT(No.5＿契約者【データ】!AA61,"yyyy/mm/dd"))&amp;"'"</f>
        <v>'2024/05/09'</v>
      </c>
      <c r="H65" s="75" t="str">
        <f>"'"&amp;IF(No.5＿契約者【データ】!AB61="","",TEXT(No.5＿契約者【データ】!AB61,"hh:mm"))&amp;"'"</f>
        <v>'11:00'</v>
      </c>
      <c r="I65" s="82" t="s">
        <v>494</v>
      </c>
      <c r="J65" s="82" t="s">
        <v>494</v>
      </c>
      <c r="K65" s="82" t="s">
        <v>494</v>
      </c>
      <c r="L65" s="82" t="s">
        <v>494</v>
      </c>
      <c r="M65" s="82" t="s">
        <v>494</v>
      </c>
      <c r="N65" s="82" t="s">
        <v>494</v>
      </c>
      <c r="O65" s="82" t="s">
        <v>494</v>
      </c>
      <c r="P65" s="82" t="s">
        <v>494</v>
      </c>
      <c r="Q65" s="75" t="s">
        <v>497</v>
      </c>
      <c r="R65" s="75" t="s">
        <v>497</v>
      </c>
      <c r="S65" s="42" t="s">
        <v>448</v>
      </c>
      <c r="T65" s="75" t="s">
        <v>497</v>
      </c>
      <c r="U65" s="74" t="s">
        <v>497</v>
      </c>
      <c r="V65" s="49" t="str">
        <f t="shared" si="1"/>
        <v>'COMMON'</v>
      </c>
      <c r="W65" s="69" t="s">
        <v>449</v>
      </c>
      <c r="X65" s="49" t="str">
        <f t="shared" si="2"/>
        <v>'COMMON'</v>
      </c>
      <c r="Y65" s="49" t="str">
        <f t="shared" si="2"/>
        <v>'COMMON'</v>
      </c>
      <c r="Z65" s="69" t="s">
        <v>449</v>
      </c>
      <c r="AA65" s="49" t="str">
        <f t="shared" si="3"/>
        <v>'COMMON'</v>
      </c>
      <c r="AB65" s="67"/>
      <c r="AD65"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('80001','3','808','出席','2024/05/09','11:00','','','','','','','','','0','0',NULL,'0','0','COMMON',CURRENT_TIMESTAMP,'COMMON','COMMON',CURRENT_TIMESTAMP,'COMMON');</v>
      </c>
      <c r="AE65" s="67"/>
      <c r="AF65" s="67"/>
      <c r="AG65" s="67"/>
    </row>
    <row r="66" spans="1:33" ht="18" customHeight="1">
      <c r="A66" s="67"/>
      <c r="B66" s="49">
        <f t="shared" si="0"/>
        <v>60</v>
      </c>
      <c r="C66" s="73" t="str">
        <f>"'"&amp;プロジェクトデータ!$C$4&amp;"'"</f>
        <v>'80001'</v>
      </c>
      <c r="D66" s="80" t="s">
        <v>503</v>
      </c>
      <c r="E66" s="42" t="str">
        <f>"'"&amp;No.5＿契約者【データ】!E62&amp;"'"</f>
        <v>'901'</v>
      </c>
      <c r="F66" s="81" t="str">
        <f>"'"&amp;IF(No.5＿契約者【データ】!AA62="","","出席")&amp;"'"</f>
        <v>'出席'</v>
      </c>
      <c r="G66" s="75" t="str">
        <f>"'"&amp;IF(No.5＿契約者【データ】!AA62="","",TEXT(No.5＿契約者【データ】!AA62,"yyyy/mm/dd"))&amp;"'"</f>
        <v>'2024/05/09'</v>
      </c>
      <c r="H66" s="75" t="str">
        <f>"'"&amp;IF(No.5＿契約者【データ】!AB62="","",TEXT(No.5＿契約者【データ】!AB62,"hh:mm"))&amp;"'"</f>
        <v>'13:00'</v>
      </c>
      <c r="I66" s="82" t="s">
        <v>494</v>
      </c>
      <c r="J66" s="82" t="s">
        <v>494</v>
      </c>
      <c r="K66" s="82" t="s">
        <v>494</v>
      </c>
      <c r="L66" s="82" t="s">
        <v>494</v>
      </c>
      <c r="M66" s="82" t="s">
        <v>494</v>
      </c>
      <c r="N66" s="82" t="s">
        <v>494</v>
      </c>
      <c r="O66" s="82" t="s">
        <v>494</v>
      </c>
      <c r="P66" s="82" t="s">
        <v>494</v>
      </c>
      <c r="Q66" s="75" t="s">
        <v>497</v>
      </c>
      <c r="R66" s="75" t="s">
        <v>497</v>
      </c>
      <c r="S66" s="42" t="s">
        <v>448</v>
      </c>
      <c r="T66" s="75" t="s">
        <v>497</v>
      </c>
      <c r="U66" s="74" t="s">
        <v>497</v>
      </c>
      <c r="V66" s="49" t="str">
        <f t="shared" si="1"/>
        <v>'COMMON'</v>
      </c>
      <c r="W66" s="69" t="s">
        <v>449</v>
      </c>
      <c r="X66" s="49" t="str">
        <f t="shared" si="2"/>
        <v>'COMMON'</v>
      </c>
      <c r="Y66" s="49" t="str">
        <f t="shared" si="2"/>
        <v>'COMMON'</v>
      </c>
      <c r="Z66" s="69" t="s">
        <v>449</v>
      </c>
      <c r="AA66" s="49" t="str">
        <f t="shared" si="3"/>
        <v>'COMMON'</v>
      </c>
      <c r="AB66" s="67"/>
      <c r="AD66"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('80001','3','901','出席','2024/05/09','13:00','','','','','','','','','0','0',NULL,'0','0','COMMON',CURRENT_TIMESTAMP,'COMMON','COMMON',CURRENT_TIMESTAMP,'COMMON');</v>
      </c>
      <c r="AE66" s="67"/>
      <c r="AF66" s="67"/>
      <c r="AG66" s="67"/>
    </row>
    <row r="67" spans="1:33" ht="18" customHeight="1">
      <c r="A67" s="67"/>
      <c r="B67" s="49">
        <f t="shared" si="0"/>
        <v>61</v>
      </c>
      <c r="C67" s="73" t="str">
        <f>"'"&amp;プロジェクトデータ!$C$4&amp;"'"</f>
        <v>'80001'</v>
      </c>
      <c r="D67" s="80" t="s">
        <v>503</v>
      </c>
      <c r="E67" s="42" t="str">
        <f>"'"&amp;No.5＿契約者【データ】!E63&amp;"'"</f>
        <v>'902'</v>
      </c>
      <c r="F67" s="81" t="str">
        <f>"'"&amp;IF(No.5＿契約者【データ】!AA63="","","出席")&amp;"'"</f>
        <v>'出席'</v>
      </c>
      <c r="G67" s="75" t="str">
        <f>"'"&amp;IF(No.5＿契約者【データ】!AA63="","",TEXT(No.5＿契約者【データ】!AA63,"yyyy/mm/dd"))&amp;"'"</f>
        <v>'2024/05/09'</v>
      </c>
      <c r="H67" s="75" t="str">
        <f>"'"&amp;IF(No.5＿契約者【データ】!AB63="","",TEXT(No.5＿契約者【データ】!AB63,"hh:mm"))&amp;"'"</f>
        <v>'09:00'</v>
      </c>
      <c r="I67" s="82" t="s">
        <v>494</v>
      </c>
      <c r="J67" s="82" t="s">
        <v>494</v>
      </c>
      <c r="K67" s="82" t="s">
        <v>494</v>
      </c>
      <c r="L67" s="82" t="s">
        <v>494</v>
      </c>
      <c r="M67" s="82" t="s">
        <v>494</v>
      </c>
      <c r="N67" s="82" t="s">
        <v>494</v>
      </c>
      <c r="O67" s="82" t="s">
        <v>494</v>
      </c>
      <c r="P67" s="82" t="s">
        <v>494</v>
      </c>
      <c r="Q67" s="75" t="s">
        <v>497</v>
      </c>
      <c r="R67" s="75" t="s">
        <v>497</v>
      </c>
      <c r="S67" s="42" t="s">
        <v>448</v>
      </c>
      <c r="T67" s="75" t="s">
        <v>497</v>
      </c>
      <c r="U67" s="74" t="s">
        <v>497</v>
      </c>
      <c r="V67" s="49" t="str">
        <f t="shared" si="1"/>
        <v>'COMMON'</v>
      </c>
      <c r="W67" s="69" t="s">
        <v>449</v>
      </c>
      <c r="X67" s="49" t="str">
        <f t="shared" si="2"/>
        <v>'COMMON'</v>
      </c>
      <c r="Y67" s="49" t="str">
        <f t="shared" si="2"/>
        <v>'COMMON'</v>
      </c>
      <c r="Z67" s="69" t="s">
        <v>449</v>
      </c>
      <c r="AA67" s="49" t="str">
        <f t="shared" si="3"/>
        <v>'COMMON'</v>
      </c>
      <c r="AB67" s="67"/>
      <c r="AD67"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('80001','3','902','出席','2024/05/09','09:00','','','','','','','','','0','0',NULL,'0','0','COMMON',CURRENT_TIMESTAMP,'COMMON','COMMON',CURRENT_TIMESTAMP,'COMMON');</v>
      </c>
      <c r="AE67" s="67"/>
      <c r="AF67" s="67"/>
      <c r="AG67" s="67"/>
    </row>
    <row r="68" spans="1:33" ht="18" customHeight="1">
      <c r="A68" s="67"/>
      <c r="B68" s="49">
        <f t="shared" si="0"/>
        <v>62</v>
      </c>
      <c r="C68" s="73" t="str">
        <f>"'"&amp;プロジェクトデータ!$C$4&amp;"'"</f>
        <v>'80001'</v>
      </c>
      <c r="D68" s="80" t="s">
        <v>503</v>
      </c>
      <c r="E68" s="42" t="str">
        <f>"'"&amp;No.5＿契約者【データ】!E64&amp;"'"</f>
        <v>'903'</v>
      </c>
      <c r="F68" s="81" t="str">
        <f>"'"&amp;IF(No.5＿契約者【データ】!AA64="","","出席")&amp;"'"</f>
        <v>'出席'</v>
      </c>
      <c r="G68" s="75" t="str">
        <f>"'"&amp;IF(No.5＿契約者【データ】!AA64="","",TEXT(No.5＿契約者【データ】!AA64,"yyyy/mm/dd"))&amp;"'"</f>
        <v>'2024/05/10'</v>
      </c>
      <c r="H68" s="75" t="str">
        <f>"'"&amp;IF(No.5＿契約者【データ】!AB64="","",TEXT(No.5＿契約者【データ】!AB64,"hh:mm"))&amp;"'"</f>
        <v>'10:00'</v>
      </c>
      <c r="I68" s="82" t="s">
        <v>494</v>
      </c>
      <c r="J68" s="82" t="s">
        <v>494</v>
      </c>
      <c r="K68" s="82" t="s">
        <v>494</v>
      </c>
      <c r="L68" s="82" t="s">
        <v>494</v>
      </c>
      <c r="M68" s="82" t="s">
        <v>494</v>
      </c>
      <c r="N68" s="82" t="s">
        <v>494</v>
      </c>
      <c r="O68" s="82" t="s">
        <v>494</v>
      </c>
      <c r="P68" s="82" t="s">
        <v>494</v>
      </c>
      <c r="Q68" s="75" t="s">
        <v>497</v>
      </c>
      <c r="R68" s="75" t="s">
        <v>497</v>
      </c>
      <c r="S68" s="42" t="s">
        <v>448</v>
      </c>
      <c r="T68" s="75" t="s">
        <v>497</v>
      </c>
      <c r="U68" s="74" t="s">
        <v>497</v>
      </c>
      <c r="V68" s="49" t="str">
        <f t="shared" si="1"/>
        <v>'COMMON'</v>
      </c>
      <c r="W68" s="69" t="s">
        <v>449</v>
      </c>
      <c r="X68" s="49" t="str">
        <f t="shared" si="2"/>
        <v>'COMMON'</v>
      </c>
      <c r="Y68" s="49" t="str">
        <f t="shared" si="2"/>
        <v>'COMMON'</v>
      </c>
      <c r="Z68" s="69" t="s">
        <v>449</v>
      </c>
      <c r="AA68" s="49" t="str">
        <f t="shared" si="3"/>
        <v>'COMMON'</v>
      </c>
      <c r="AB68" s="67"/>
      <c r="AD68"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('80001','3','903','出席','2024/05/10','10:00','','','','','','','','','0','0',NULL,'0','0','COMMON',CURRENT_TIMESTAMP,'COMMON','COMMON',CURRENT_TIMESTAMP,'COMMON');</v>
      </c>
      <c r="AE68" s="67"/>
      <c r="AF68" s="67"/>
      <c r="AG68" s="67"/>
    </row>
    <row r="69" spans="1:33" ht="18" customHeight="1">
      <c r="A69" s="67"/>
      <c r="B69" s="49">
        <f t="shared" si="0"/>
        <v>63</v>
      </c>
      <c r="C69" s="73" t="str">
        <f>"'"&amp;プロジェクトデータ!$C$4&amp;"'"</f>
        <v>'80001'</v>
      </c>
      <c r="D69" s="80" t="s">
        <v>503</v>
      </c>
      <c r="E69" s="42" t="str">
        <f>"'"&amp;No.5＿契約者【データ】!E65&amp;"'"</f>
        <v>'904'</v>
      </c>
      <c r="F69" s="81" t="str">
        <f>"'"&amp;IF(No.5＿契約者【データ】!AA65="","","出席")&amp;"'"</f>
        <v>'出席'</v>
      </c>
      <c r="G69" s="75" t="str">
        <f>"'"&amp;IF(No.5＿契約者【データ】!AA65="","",TEXT(No.5＿契約者【データ】!AA65,"yyyy/mm/dd"))&amp;"'"</f>
        <v>'2024/05/10'</v>
      </c>
      <c r="H69" s="75" t="str">
        <f>"'"&amp;IF(No.5＿契約者【データ】!AB65="","",TEXT(No.5＿契約者【データ】!AB65,"hh:mm"))&amp;"'"</f>
        <v>'14:00'</v>
      </c>
      <c r="I69" s="82" t="s">
        <v>494</v>
      </c>
      <c r="J69" s="82" t="s">
        <v>494</v>
      </c>
      <c r="K69" s="82" t="s">
        <v>494</v>
      </c>
      <c r="L69" s="82" t="s">
        <v>494</v>
      </c>
      <c r="M69" s="82" t="s">
        <v>494</v>
      </c>
      <c r="N69" s="82" t="s">
        <v>494</v>
      </c>
      <c r="O69" s="82" t="s">
        <v>494</v>
      </c>
      <c r="P69" s="82" t="s">
        <v>494</v>
      </c>
      <c r="Q69" s="75" t="s">
        <v>497</v>
      </c>
      <c r="R69" s="75" t="s">
        <v>497</v>
      </c>
      <c r="S69" s="42" t="s">
        <v>448</v>
      </c>
      <c r="T69" s="75" t="s">
        <v>497</v>
      </c>
      <c r="U69" s="74" t="s">
        <v>497</v>
      </c>
      <c r="V69" s="49" t="str">
        <f t="shared" si="1"/>
        <v>'COMMON'</v>
      </c>
      <c r="W69" s="69" t="s">
        <v>449</v>
      </c>
      <c r="X69" s="49" t="str">
        <f t="shared" si="2"/>
        <v>'COMMON'</v>
      </c>
      <c r="Y69" s="49" t="str">
        <f t="shared" si="2"/>
        <v>'COMMON'</v>
      </c>
      <c r="Z69" s="69" t="s">
        <v>449</v>
      </c>
      <c r="AA69" s="49" t="str">
        <f t="shared" si="3"/>
        <v>'COMMON'</v>
      </c>
      <c r="AB69" s="67"/>
      <c r="AD69"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('80001','3','904','出席','2024/05/10','14:00','','','','','','','','','0','0',NULL,'0','0','COMMON',CURRENT_TIMESTAMP,'COMMON','COMMON',CURRENT_TIMESTAMP,'COMMON');</v>
      </c>
      <c r="AE69" s="67"/>
      <c r="AF69" s="67"/>
      <c r="AG69" s="67"/>
    </row>
    <row r="70" spans="1:33" ht="18" customHeight="1">
      <c r="A70" s="67"/>
      <c r="B70" s="49">
        <f t="shared" si="0"/>
        <v>64</v>
      </c>
      <c r="C70" s="73" t="str">
        <f>"'"&amp;プロジェクトデータ!$C$4&amp;"'"</f>
        <v>'80001'</v>
      </c>
      <c r="D70" s="80" t="s">
        <v>503</v>
      </c>
      <c r="E70" s="42" t="str">
        <f>"'"&amp;No.5＿契約者【データ】!E66&amp;"'"</f>
        <v>'905'</v>
      </c>
      <c r="F70" s="81" t="str">
        <f>"'"&amp;IF(No.5＿契約者【データ】!AA66="","","出席")&amp;"'"</f>
        <v>'出席'</v>
      </c>
      <c r="G70" s="75" t="str">
        <f>"'"&amp;IF(No.5＿契約者【データ】!AA66="","",TEXT(No.5＿契約者【データ】!AA66,"yyyy/mm/dd"))&amp;"'"</f>
        <v>'2024/05/11'</v>
      </c>
      <c r="H70" s="75" t="str">
        <f>"'"&amp;IF(No.5＿契約者【データ】!AB66="","",TEXT(No.5＿契約者【データ】!AB66,"hh:mm"))&amp;"'"</f>
        <v>'15:00'</v>
      </c>
      <c r="I70" s="82" t="s">
        <v>494</v>
      </c>
      <c r="J70" s="82" t="s">
        <v>494</v>
      </c>
      <c r="K70" s="82" t="s">
        <v>494</v>
      </c>
      <c r="L70" s="82" t="s">
        <v>494</v>
      </c>
      <c r="M70" s="82" t="s">
        <v>494</v>
      </c>
      <c r="N70" s="82" t="s">
        <v>494</v>
      </c>
      <c r="O70" s="82" t="s">
        <v>494</v>
      </c>
      <c r="P70" s="82" t="s">
        <v>494</v>
      </c>
      <c r="Q70" s="75" t="s">
        <v>497</v>
      </c>
      <c r="R70" s="75" t="s">
        <v>497</v>
      </c>
      <c r="S70" s="42" t="s">
        <v>448</v>
      </c>
      <c r="T70" s="75" t="s">
        <v>497</v>
      </c>
      <c r="U70" s="74" t="s">
        <v>497</v>
      </c>
      <c r="V70" s="49" t="str">
        <f t="shared" si="1"/>
        <v>'COMMON'</v>
      </c>
      <c r="W70" s="69" t="s">
        <v>449</v>
      </c>
      <c r="X70" s="49" t="str">
        <f t="shared" si="2"/>
        <v>'COMMON'</v>
      </c>
      <c r="Y70" s="49" t="str">
        <f t="shared" si="2"/>
        <v>'COMMON'</v>
      </c>
      <c r="Z70" s="69" t="s">
        <v>449</v>
      </c>
      <c r="AA70" s="49" t="str">
        <f t="shared" si="3"/>
        <v>'COMMON'</v>
      </c>
      <c r="AB70" s="67"/>
      <c r="AD70" s="70" t="str">
        <f t="shared" si="4"/>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('80001','3','905','出席','2024/05/11','15:00','','','','','','','','','0','0',NULL,'0','0','COMMON',CURRENT_TIMESTAMP,'COMMON','COMMON',CURRENT_TIMESTAMP,'COMMON');</v>
      </c>
      <c r="AE70" s="67"/>
      <c r="AF70" s="67"/>
      <c r="AG70" s="67"/>
    </row>
    <row r="71" spans="1:33" ht="18" customHeight="1">
      <c r="A71" s="67"/>
      <c r="B71" s="49">
        <f t="shared" ref="B71:B134" si="5">ROW()-6</f>
        <v>65</v>
      </c>
      <c r="C71" s="73" t="str">
        <f>"'"&amp;プロジェクトデータ!$C$4&amp;"'"</f>
        <v>'80001'</v>
      </c>
      <c r="D71" s="80" t="s">
        <v>503</v>
      </c>
      <c r="E71" s="42" t="str">
        <f>"'"&amp;No.5＿契約者【データ】!E67&amp;"'"</f>
        <v>'906'</v>
      </c>
      <c r="F71" s="81" t="str">
        <f>"'"&amp;IF(No.5＿契約者【データ】!AA67="","","出席")&amp;"'"</f>
        <v>'出席'</v>
      </c>
      <c r="G71" s="75" t="str">
        <f>"'"&amp;IF(No.5＿契約者【データ】!AA67="","",TEXT(No.5＿契約者【データ】!AA67,"yyyy/mm/dd"))&amp;"'"</f>
        <v>'2024/05/09'</v>
      </c>
      <c r="H71" s="75" t="str">
        <f>"'"&amp;IF(No.5＿契約者【データ】!AB67="","",TEXT(No.5＿契約者【データ】!AB67,"hh:mm"))&amp;"'"</f>
        <v>'11:00'</v>
      </c>
      <c r="I71" s="82" t="s">
        <v>494</v>
      </c>
      <c r="J71" s="82" t="s">
        <v>494</v>
      </c>
      <c r="K71" s="82" t="s">
        <v>494</v>
      </c>
      <c r="L71" s="82" t="s">
        <v>494</v>
      </c>
      <c r="M71" s="82" t="s">
        <v>494</v>
      </c>
      <c r="N71" s="82" t="s">
        <v>494</v>
      </c>
      <c r="O71" s="82" t="s">
        <v>494</v>
      </c>
      <c r="P71" s="82" t="s">
        <v>494</v>
      </c>
      <c r="Q71" s="75" t="s">
        <v>497</v>
      </c>
      <c r="R71" s="75" t="s">
        <v>497</v>
      </c>
      <c r="S71" s="42" t="s">
        <v>448</v>
      </c>
      <c r="T71" s="75" t="s">
        <v>497</v>
      </c>
      <c r="U71" s="74" t="s">
        <v>497</v>
      </c>
      <c r="V71" s="49" t="str">
        <f t="shared" ref="V71:V134" si="6">"'COMMON'"</f>
        <v>'COMMON'</v>
      </c>
      <c r="W71" s="69" t="s">
        <v>449</v>
      </c>
      <c r="X71" s="49" t="str">
        <f t="shared" ref="X71:Y134" si="7">"'COMMON'"</f>
        <v>'COMMON'</v>
      </c>
      <c r="Y71" s="49" t="str">
        <f t="shared" si="7"/>
        <v>'COMMON'</v>
      </c>
      <c r="Z71" s="69" t="s">
        <v>449</v>
      </c>
      <c r="AA71" s="49" t="str">
        <f t="shared" ref="AA71:AA134" si="8">"'COMMON'"</f>
        <v>'COMMON'</v>
      </c>
      <c r="AB71" s="67"/>
      <c r="AD71" s="70" t="str">
        <f t="shared" ref="AD71:AD134" si="9">IF(F71="''","","INSERT INTO "&amp;$C$3&amp;" ("&amp;_xlfn.TEXTJOIN(",",FALSE,$C$5:$AA$5)&amp;") VALUES ("&amp;_xlfn.TEXTJOIN(",",FALSE,C71:AA71)&amp;");")</f>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('80001','3','906','出席','2024/05/09','11:00','','','','','','','','','0','0',NULL,'0','0','COMMON',CURRENT_TIMESTAMP,'COMMON','COMMON',CURRENT_TIMESTAMP,'COMMON');</v>
      </c>
      <c r="AE71" s="67"/>
      <c r="AF71" s="67"/>
      <c r="AG71" s="67"/>
    </row>
    <row r="72" spans="1:33" ht="18" customHeight="1">
      <c r="A72" s="67"/>
      <c r="B72" s="49">
        <f t="shared" si="5"/>
        <v>66</v>
      </c>
      <c r="C72" s="73" t="str">
        <f>"'"&amp;プロジェクトデータ!$C$4&amp;"'"</f>
        <v>'80001'</v>
      </c>
      <c r="D72" s="80" t="s">
        <v>503</v>
      </c>
      <c r="E72" s="42" t="str">
        <f>"'"&amp;No.5＿契約者【データ】!E68&amp;"'"</f>
        <v>'907'</v>
      </c>
      <c r="F72" s="81" t="str">
        <f>"'"&amp;IF(No.5＿契約者【データ】!AA68="","","出席")&amp;"'"</f>
        <v>'出席'</v>
      </c>
      <c r="G72" s="75" t="str">
        <f>"'"&amp;IF(No.5＿契約者【データ】!AA68="","",TEXT(No.5＿契約者【データ】!AA68,"yyyy/mm/dd"))&amp;"'"</f>
        <v>'2024/05/10'</v>
      </c>
      <c r="H72" s="75" t="str">
        <f>"'"&amp;IF(No.5＿契約者【データ】!AB68="","",TEXT(No.5＿契約者【データ】!AB68,"hh:mm"))&amp;"'"</f>
        <v>'11:00'</v>
      </c>
      <c r="I72" s="82" t="s">
        <v>494</v>
      </c>
      <c r="J72" s="82" t="s">
        <v>494</v>
      </c>
      <c r="K72" s="82" t="s">
        <v>494</v>
      </c>
      <c r="L72" s="82" t="s">
        <v>494</v>
      </c>
      <c r="M72" s="82" t="s">
        <v>494</v>
      </c>
      <c r="N72" s="82" t="s">
        <v>494</v>
      </c>
      <c r="O72" s="82" t="s">
        <v>494</v>
      </c>
      <c r="P72" s="82" t="s">
        <v>494</v>
      </c>
      <c r="Q72" s="75" t="s">
        <v>497</v>
      </c>
      <c r="R72" s="75" t="s">
        <v>497</v>
      </c>
      <c r="S72" s="42" t="s">
        <v>448</v>
      </c>
      <c r="T72" s="75" t="s">
        <v>497</v>
      </c>
      <c r="U72" s="74" t="s">
        <v>497</v>
      </c>
      <c r="V72" s="49" t="str">
        <f t="shared" si="6"/>
        <v>'COMMON'</v>
      </c>
      <c r="W72" s="69" t="s">
        <v>449</v>
      </c>
      <c r="X72" s="49" t="str">
        <f t="shared" si="7"/>
        <v>'COMMON'</v>
      </c>
      <c r="Y72" s="49" t="str">
        <f t="shared" si="7"/>
        <v>'COMMON'</v>
      </c>
      <c r="Z72" s="69" t="s">
        <v>449</v>
      </c>
      <c r="AA72" s="49" t="str">
        <f t="shared" si="8"/>
        <v>'COMMON'</v>
      </c>
      <c r="AB72" s="67"/>
      <c r="AD7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('80001','3','907','出席','2024/05/10','11:00','','','','','','','','','0','0',NULL,'0','0','COMMON',CURRENT_TIMESTAMP,'COMMON','COMMON',CURRENT_TIMESTAMP,'COMMON');</v>
      </c>
      <c r="AE72" s="67"/>
      <c r="AF72" s="67"/>
      <c r="AG72" s="67"/>
    </row>
    <row r="73" spans="1:33" ht="18" customHeight="1">
      <c r="A73" s="67"/>
      <c r="B73" s="49">
        <f t="shared" si="5"/>
        <v>67</v>
      </c>
      <c r="C73" s="73" t="str">
        <f>"'"&amp;プロジェクトデータ!$C$4&amp;"'"</f>
        <v>'80001'</v>
      </c>
      <c r="D73" s="80" t="s">
        <v>503</v>
      </c>
      <c r="E73" s="42" t="str">
        <f>"'"&amp;No.5＿契約者【データ】!E69&amp;"'"</f>
        <v>'908'</v>
      </c>
      <c r="F73" s="81" t="str">
        <f>"'"&amp;IF(No.5＿契約者【データ】!AA69="","","出席")&amp;"'"</f>
        <v>'出席'</v>
      </c>
      <c r="G73" s="75" t="str">
        <f>"'"&amp;IF(No.5＿契約者【データ】!AA69="","",TEXT(No.5＿契約者【データ】!AA69,"yyyy/mm/dd"))&amp;"'"</f>
        <v>'2024/05/10'</v>
      </c>
      <c r="H73" s="75" t="str">
        <f>"'"&amp;IF(No.5＿契約者【データ】!AB69="","",TEXT(No.5＿契約者【データ】!AB69,"hh:mm"))&amp;"'"</f>
        <v>'14:00'</v>
      </c>
      <c r="I73" s="82" t="s">
        <v>494</v>
      </c>
      <c r="J73" s="82" t="s">
        <v>494</v>
      </c>
      <c r="K73" s="82" t="s">
        <v>494</v>
      </c>
      <c r="L73" s="82" t="s">
        <v>494</v>
      </c>
      <c r="M73" s="82" t="s">
        <v>494</v>
      </c>
      <c r="N73" s="82" t="s">
        <v>494</v>
      </c>
      <c r="O73" s="82" t="s">
        <v>494</v>
      </c>
      <c r="P73" s="82" t="s">
        <v>494</v>
      </c>
      <c r="Q73" s="75" t="s">
        <v>497</v>
      </c>
      <c r="R73" s="75" t="s">
        <v>497</v>
      </c>
      <c r="S73" s="42" t="s">
        <v>448</v>
      </c>
      <c r="T73" s="75" t="s">
        <v>497</v>
      </c>
      <c r="U73" s="74" t="s">
        <v>497</v>
      </c>
      <c r="V73" s="49" t="str">
        <f t="shared" si="6"/>
        <v>'COMMON'</v>
      </c>
      <c r="W73" s="69" t="s">
        <v>449</v>
      </c>
      <c r="X73" s="49" t="str">
        <f t="shared" si="7"/>
        <v>'COMMON'</v>
      </c>
      <c r="Y73" s="49" t="str">
        <f t="shared" si="7"/>
        <v>'COMMON'</v>
      </c>
      <c r="Z73" s="69" t="s">
        <v>449</v>
      </c>
      <c r="AA73" s="49" t="str">
        <f t="shared" si="8"/>
        <v>'COMMON'</v>
      </c>
      <c r="AB73" s="67"/>
      <c r="AD7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('80001','3','908','出席','2024/05/10','14:00','','','','','','','','','0','0',NULL,'0','0','COMMON',CURRENT_TIMESTAMP,'COMMON','COMMON',CURRENT_TIMESTAMP,'COMMON');</v>
      </c>
      <c r="AE73" s="67"/>
      <c r="AF73" s="67"/>
      <c r="AG73" s="67"/>
    </row>
    <row r="74" spans="1:33" ht="18" customHeight="1">
      <c r="A74" s="67"/>
      <c r="B74" s="49">
        <f t="shared" si="5"/>
        <v>68</v>
      </c>
      <c r="C74" s="73" t="str">
        <f>"'"&amp;プロジェクトデータ!$C$4&amp;"'"</f>
        <v>'80001'</v>
      </c>
      <c r="D74" s="80" t="s">
        <v>503</v>
      </c>
      <c r="E74" s="42" t="str">
        <f>"'"&amp;No.5＿契約者【データ】!E70&amp;"'"</f>
        <v>'1001'</v>
      </c>
      <c r="F74" s="81" t="str">
        <f>"'"&amp;IF(No.5＿契約者【データ】!AA70="","","出席")&amp;"'"</f>
        <v>'出席'</v>
      </c>
      <c r="G74" s="75" t="str">
        <f>"'"&amp;IF(No.5＿契約者【データ】!AA70="","",TEXT(No.5＿契約者【データ】!AA70,"yyyy/mm/dd"))&amp;"'"</f>
        <v>'2024/05/09'</v>
      </c>
      <c r="H74" s="75" t="str">
        <f>"'"&amp;IF(No.5＿契約者【データ】!AB70="","",TEXT(No.5＿契約者【データ】!AB70,"hh:mm"))&amp;"'"</f>
        <v>'10:00'</v>
      </c>
      <c r="I74" s="82" t="s">
        <v>494</v>
      </c>
      <c r="J74" s="82" t="s">
        <v>494</v>
      </c>
      <c r="K74" s="82" t="s">
        <v>494</v>
      </c>
      <c r="L74" s="82" t="s">
        <v>494</v>
      </c>
      <c r="M74" s="82" t="s">
        <v>494</v>
      </c>
      <c r="N74" s="82" t="s">
        <v>494</v>
      </c>
      <c r="O74" s="82" t="s">
        <v>494</v>
      </c>
      <c r="P74" s="82" t="s">
        <v>494</v>
      </c>
      <c r="Q74" s="75" t="s">
        <v>497</v>
      </c>
      <c r="R74" s="75" t="s">
        <v>497</v>
      </c>
      <c r="S74" s="42" t="s">
        <v>448</v>
      </c>
      <c r="T74" s="75" t="s">
        <v>497</v>
      </c>
      <c r="U74" s="74" t="s">
        <v>497</v>
      </c>
      <c r="V74" s="49" t="str">
        <f t="shared" si="6"/>
        <v>'COMMON'</v>
      </c>
      <c r="W74" s="69" t="s">
        <v>449</v>
      </c>
      <c r="X74" s="49" t="str">
        <f t="shared" si="7"/>
        <v>'COMMON'</v>
      </c>
      <c r="Y74" s="49" t="str">
        <f t="shared" si="7"/>
        <v>'COMMON'</v>
      </c>
      <c r="Z74" s="69" t="s">
        <v>449</v>
      </c>
      <c r="AA74" s="49" t="str">
        <f t="shared" si="8"/>
        <v>'COMMON'</v>
      </c>
      <c r="AB74" s="67"/>
      <c r="AD7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('80001','3','1001','出席','2024/05/09','10:00','','','','','','','','','0','0',NULL,'0','0','COMMON',CURRENT_TIMESTAMP,'COMMON','COMMON',CURRENT_TIMESTAMP,'COMMON');</v>
      </c>
      <c r="AE74" s="67"/>
      <c r="AF74" s="67"/>
      <c r="AG74" s="67"/>
    </row>
    <row r="75" spans="1:33" ht="18" customHeight="1">
      <c r="A75" s="67"/>
      <c r="B75" s="49">
        <f t="shared" si="5"/>
        <v>69</v>
      </c>
      <c r="C75" s="73" t="str">
        <f>"'"&amp;プロジェクトデータ!$C$4&amp;"'"</f>
        <v>'80001'</v>
      </c>
      <c r="D75" s="80" t="s">
        <v>503</v>
      </c>
      <c r="E75" s="42" t="str">
        <f>"'"&amp;No.5＿契約者【データ】!E71&amp;"'"</f>
        <v>'1002'</v>
      </c>
      <c r="F75" s="81" t="str">
        <f>"'"&amp;IF(No.5＿契約者【データ】!AA71="","","出席")&amp;"'"</f>
        <v>'出席'</v>
      </c>
      <c r="G75" s="75" t="str">
        <f>"'"&amp;IF(No.5＿契約者【データ】!AA71="","",TEXT(No.5＿契約者【データ】!AA71,"yyyy/mm/dd"))&amp;"'"</f>
        <v>'2024/05/10'</v>
      </c>
      <c r="H75" s="75" t="str">
        <f>"'"&amp;IF(No.5＿契約者【データ】!AB71="","",TEXT(No.5＿契約者【データ】!AB71,"hh:mm"))&amp;"'"</f>
        <v>'09:00'</v>
      </c>
      <c r="I75" s="82" t="s">
        <v>494</v>
      </c>
      <c r="J75" s="82" t="s">
        <v>494</v>
      </c>
      <c r="K75" s="82" t="s">
        <v>494</v>
      </c>
      <c r="L75" s="82" t="s">
        <v>494</v>
      </c>
      <c r="M75" s="82" t="s">
        <v>494</v>
      </c>
      <c r="N75" s="82" t="s">
        <v>494</v>
      </c>
      <c r="O75" s="82" t="s">
        <v>494</v>
      </c>
      <c r="P75" s="82" t="s">
        <v>494</v>
      </c>
      <c r="Q75" s="75" t="s">
        <v>497</v>
      </c>
      <c r="R75" s="75" t="s">
        <v>497</v>
      </c>
      <c r="S75" s="42" t="s">
        <v>448</v>
      </c>
      <c r="T75" s="75" t="s">
        <v>497</v>
      </c>
      <c r="U75" s="74" t="s">
        <v>497</v>
      </c>
      <c r="V75" s="49" t="str">
        <f t="shared" si="6"/>
        <v>'COMMON'</v>
      </c>
      <c r="W75" s="69" t="s">
        <v>449</v>
      </c>
      <c r="X75" s="49" t="str">
        <f t="shared" si="7"/>
        <v>'COMMON'</v>
      </c>
      <c r="Y75" s="49" t="str">
        <f t="shared" si="7"/>
        <v>'COMMON'</v>
      </c>
      <c r="Z75" s="69" t="s">
        <v>449</v>
      </c>
      <c r="AA75" s="49" t="str">
        <f t="shared" si="8"/>
        <v>'COMMON'</v>
      </c>
      <c r="AB75" s="67"/>
      <c r="AD75"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('80001','3','1002','出席','2024/05/10','09:00','','','','','','','','','0','0',NULL,'0','0','COMMON',CURRENT_TIMESTAMP,'COMMON','COMMON',CURRENT_TIMESTAMP,'COMMON');</v>
      </c>
      <c r="AE75" s="67"/>
      <c r="AF75" s="67"/>
      <c r="AG75" s="67"/>
    </row>
    <row r="76" spans="1:33" ht="18" customHeight="1">
      <c r="A76" s="67"/>
      <c r="B76" s="49">
        <f t="shared" si="5"/>
        <v>70</v>
      </c>
      <c r="C76" s="73" t="str">
        <f>"'"&amp;プロジェクトデータ!$C$4&amp;"'"</f>
        <v>'80001'</v>
      </c>
      <c r="D76" s="80" t="s">
        <v>503</v>
      </c>
      <c r="E76" s="42" t="str">
        <f>"'"&amp;No.5＿契約者【データ】!E72&amp;"'"</f>
        <v>'1003'</v>
      </c>
      <c r="F76" s="81" t="str">
        <f>"'"&amp;IF(No.5＿契約者【データ】!AA72="","","出席")&amp;"'"</f>
        <v>'出席'</v>
      </c>
      <c r="G76" s="75" t="str">
        <f>"'"&amp;IF(No.5＿契約者【データ】!AA72="","",TEXT(No.5＿契約者【データ】!AA72,"yyyy/mm/dd"))&amp;"'"</f>
        <v>'2024/05/10'</v>
      </c>
      <c r="H76" s="75" t="str">
        <f>"'"&amp;IF(No.5＿契約者【データ】!AB72="","",TEXT(No.5＿契約者【データ】!AB72,"hh:mm"))&amp;"'"</f>
        <v>'11:00'</v>
      </c>
      <c r="I76" s="82" t="s">
        <v>494</v>
      </c>
      <c r="J76" s="82" t="s">
        <v>494</v>
      </c>
      <c r="K76" s="82" t="s">
        <v>494</v>
      </c>
      <c r="L76" s="82" t="s">
        <v>494</v>
      </c>
      <c r="M76" s="82" t="s">
        <v>494</v>
      </c>
      <c r="N76" s="82" t="s">
        <v>494</v>
      </c>
      <c r="O76" s="82" t="s">
        <v>494</v>
      </c>
      <c r="P76" s="82" t="s">
        <v>494</v>
      </c>
      <c r="Q76" s="75" t="s">
        <v>497</v>
      </c>
      <c r="R76" s="75" t="s">
        <v>497</v>
      </c>
      <c r="S76" s="42" t="s">
        <v>448</v>
      </c>
      <c r="T76" s="75" t="s">
        <v>497</v>
      </c>
      <c r="U76" s="74" t="s">
        <v>497</v>
      </c>
      <c r="V76" s="49" t="str">
        <f t="shared" si="6"/>
        <v>'COMMON'</v>
      </c>
      <c r="W76" s="69" t="s">
        <v>449</v>
      </c>
      <c r="X76" s="49" t="str">
        <f t="shared" si="7"/>
        <v>'COMMON'</v>
      </c>
      <c r="Y76" s="49" t="str">
        <f t="shared" si="7"/>
        <v>'COMMON'</v>
      </c>
      <c r="Z76" s="69" t="s">
        <v>449</v>
      </c>
      <c r="AA76" s="49" t="str">
        <f t="shared" si="8"/>
        <v>'COMMON'</v>
      </c>
      <c r="AB76" s="67"/>
      <c r="AD7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('80001','3','1003','出席','2024/05/10','11:00','','','','','','','','','0','0',NULL,'0','0','COMMON',CURRENT_TIMESTAMP,'COMMON','COMMON',CURRENT_TIMESTAMP,'COMMON');</v>
      </c>
      <c r="AE76" s="67"/>
      <c r="AF76" s="67"/>
      <c r="AG76" s="67"/>
    </row>
    <row r="77" spans="1:33" ht="18" customHeight="1">
      <c r="A77" s="67"/>
      <c r="B77" s="49">
        <f t="shared" si="5"/>
        <v>71</v>
      </c>
      <c r="C77" s="73" t="str">
        <f>"'"&amp;プロジェクトデータ!$C$4&amp;"'"</f>
        <v>'80001'</v>
      </c>
      <c r="D77" s="80" t="s">
        <v>503</v>
      </c>
      <c r="E77" s="42" t="str">
        <f>"'"&amp;No.5＿契約者【データ】!E73&amp;"'"</f>
        <v>'1004'</v>
      </c>
      <c r="F77" s="81" t="str">
        <f>"'"&amp;IF(No.5＿契約者【データ】!AA73="","","出席")&amp;"'"</f>
        <v>'出席'</v>
      </c>
      <c r="G77" s="75" t="str">
        <f>"'"&amp;IF(No.5＿契約者【データ】!AA73="","",TEXT(No.5＿契約者【データ】!AA73,"yyyy/mm/dd"))&amp;"'"</f>
        <v>'2024/05/11'</v>
      </c>
      <c r="H77" s="75" t="str">
        <f>"'"&amp;IF(No.5＿契約者【データ】!AB73="","",TEXT(No.5＿契約者【データ】!AB73,"hh:mm"))&amp;"'"</f>
        <v>'10:00'</v>
      </c>
      <c r="I77" s="82" t="s">
        <v>494</v>
      </c>
      <c r="J77" s="82" t="s">
        <v>494</v>
      </c>
      <c r="K77" s="82" t="s">
        <v>494</v>
      </c>
      <c r="L77" s="82" t="s">
        <v>494</v>
      </c>
      <c r="M77" s="82" t="s">
        <v>494</v>
      </c>
      <c r="N77" s="82" t="s">
        <v>494</v>
      </c>
      <c r="O77" s="82" t="s">
        <v>494</v>
      </c>
      <c r="P77" s="82" t="s">
        <v>494</v>
      </c>
      <c r="Q77" s="75" t="s">
        <v>497</v>
      </c>
      <c r="R77" s="75" t="s">
        <v>497</v>
      </c>
      <c r="S77" s="42" t="s">
        <v>448</v>
      </c>
      <c r="T77" s="75" t="s">
        <v>497</v>
      </c>
      <c r="U77" s="74" t="s">
        <v>497</v>
      </c>
      <c r="V77" s="49" t="str">
        <f t="shared" si="6"/>
        <v>'COMMON'</v>
      </c>
      <c r="W77" s="69" t="s">
        <v>449</v>
      </c>
      <c r="X77" s="49" t="str">
        <f t="shared" si="7"/>
        <v>'COMMON'</v>
      </c>
      <c r="Y77" s="49" t="str">
        <f t="shared" si="7"/>
        <v>'COMMON'</v>
      </c>
      <c r="Z77" s="69" t="s">
        <v>449</v>
      </c>
      <c r="AA77" s="49" t="str">
        <f t="shared" si="8"/>
        <v>'COMMON'</v>
      </c>
      <c r="AB77" s="67"/>
      <c r="AD7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('80001','3','1004','出席','2024/05/11','10:00','','','','','','','','','0','0',NULL,'0','0','COMMON',CURRENT_TIMESTAMP,'COMMON','COMMON',CURRENT_TIMESTAMP,'COMMON');</v>
      </c>
      <c r="AE77" s="67"/>
      <c r="AF77" s="67"/>
      <c r="AG77" s="67"/>
    </row>
    <row r="78" spans="1:33" ht="18" customHeight="1">
      <c r="A78" s="67"/>
      <c r="B78" s="49">
        <f t="shared" si="5"/>
        <v>72</v>
      </c>
      <c r="C78" s="73" t="str">
        <f>"'"&amp;プロジェクトデータ!$C$4&amp;"'"</f>
        <v>'80001'</v>
      </c>
      <c r="D78" s="80" t="s">
        <v>503</v>
      </c>
      <c r="E78" s="42" t="str">
        <f>"'"&amp;No.5＿契約者【データ】!E74&amp;"'"</f>
        <v>'1005'</v>
      </c>
      <c r="F78" s="81" t="str">
        <f>"'"&amp;IF(No.5＿契約者【データ】!AA74="","","出席")&amp;"'"</f>
        <v>'出席'</v>
      </c>
      <c r="G78" s="75" t="str">
        <f>"'"&amp;IF(No.5＿契約者【データ】!AA74="","",TEXT(No.5＿契約者【データ】!AA74,"yyyy/mm/dd"))&amp;"'"</f>
        <v>'2024/05/09'</v>
      </c>
      <c r="H78" s="75" t="str">
        <f>"'"&amp;IF(No.5＿契約者【データ】!AB74="","",TEXT(No.5＿契約者【データ】!AB74,"hh:mm"))&amp;"'"</f>
        <v>'11:00'</v>
      </c>
      <c r="I78" s="82" t="s">
        <v>494</v>
      </c>
      <c r="J78" s="82" t="s">
        <v>494</v>
      </c>
      <c r="K78" s="82" t="s">
        <v>494</v>
      </c>
      <c r="L78" s="82" t="s">
        <v>494</v>
      </c>
      <c r="M78" s="82" t="s">
        <v>494</v>
      </c>
      <c r="N78" s="82" t="s">
        <v>494</v>
      </c>
      <c r="O78" s="82" t="s">
        <v>494</v>
      </c>
      <c r="P78" s="82" t="s">
        <v>494</v>
      </c>
      <c r="Q78" s="75" t="s">
        <v>497</v>
      </c>
      <c r="R78" s="75" t="s">
        <v>497</v>
      </c>
      <c r="S78" s="42" t="s">
        <v>448</v>
      </c>
      <c r="T78" s="75" t="s">
        <v>497</v>
      </c>
      <c r="U78" s="74" t="s">
        <v>497</v>
      </c>
      <c r="V78" s="49" t="str">
        <f t="shared" si="6"/>
        <v>'COMMON'</v>
      </c>
      <c r="W78" s="69" t="s">
        <v>449</v>
      </c>
      <c r="X78" s="49" t="str">
        <f t="shared" si="7"/>
        <v>'COMMON'</v>
      </c>
      <c r="Y78" s="49" t="str">
        <f t="shared" si="7"/>
        <v>'COMMON'</v>
      </c>
      <c r="Z78" s="69" t="s">
        <v>449</v>
      </c>
      <c r="AA78" s="49" t="str">
        <f t="shared" si="8"/>
        <v>'COMMON'</v>
      </c>
      <c r="AB78" s="67"/>
      <c r="AD7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('80001','3','1005','出席','2024/05/09','11:00','','','','','','','','','0','0',NULL,'0','0','COMMON',CURRENT_TIMESTAMP,'COMMON','COMMON',CURRENT_TIMESTAMP,'COMMON');</v>
      </c>
      <c r="AE78" s="67"/>
      <c r="AF78" s="67"/>
      <c r="AG78" s="67"/>
    </row>
    <row r="79" spans="1:33" ht="18" customHeight="1">
      <c r="A79" s="67"/>
      <c r="B79" s="49">
        <f t="shared" si="5"/>
        <v>73</v>
      </c>
      <c r="C79" s="73" t="str">
        <f>"'"&amp;プロジェクトデータ!$C$4&amp;"'"</f>
        <v>'80001'</v>
      </c>
      <c r="D79" s="80" t="s">
        <v>503</v>
      </c>
      <c r="E79" s="42" t="str">
        <f>"'"&amp;No.5＿契約者【データ】!E75&amp;"'"</f>
        <v>'1006'</v>
      </c>
      <c r="F79" s="81" t="str">
        <f>"'"&amp;IF(No.5＿契約者【データ】!AA75="","","出席")&amp;"'"</f>
        <v>'出席'</v>
      </c>
      <c r="G79" s="75" t="str">
        <f>"'"&amp;IF(No.5＿契約者【データ】!AA75="","",TEXT(No.5＿契約者【データ】!AA75,"yyyy/mm/dd"))&amp;"'"</f>
        <v>'2024/05/11'</v>
      </c>
      <c r="H79" s="75" t="str">
        <f>"'"&amp;IF(No.5＿契約者【データ】!AB75="","",TEXT(No.5＿契約者【データ】!AB75,"hh:mm"))&amp;"'"</f>
        <v>'13:00'</v>
      </c>
      <c r="I79" s="82" t="s">
        <v>494</v>
      </c>
      <c r="J79" s="82" t="s">
        <v>494</v>
      </c>
      <c r="K79" s="82" t="s">
        <v>494</v>
      </c>
      <c r="L79" s="82" t="s">
        <v>494</v>
      </c>
      <c r="M79" s="82" t="s">
        <v>494</v>
      </c>
      <c r="N79" s="82" t="s">
        <v>494</v>
      </c>
      <c r="O79" s="82" t="s">
        <v>494</v>
      </c>
      <c r="P79" s="82" t="s">
        <v>494</v>
      </c>
      <c r="Q79" s="75" t="s">
        <v>497</v>
      </c>
      <c r="R79" s="75" t="s">
        <v>497</v>
      </c>
      <c r="S79" s="42" t="s">
        <v>448</v>
      </c>
      <c r="T79" s="75" t="s">
        <v>497</v>
      </c>
      <c r="U79" s="74" t="s">
        <v>497</v>
      </c>
      <c r="V79" s="49" t="str">
        <f t="shared" si="6"/>
        <v>'COMMON'</v>
      </c>
      <c r="W79" s="69" t="s">
        <v>449</v>
      </c>
      <c r="X79" s="49" t="str">
        <f t="shared" si="7"/>
        <v>'COMMON'</v>
      </c>
      <c r="Y79" s="49" t="str">
        <f t="shared" si="7"/>
        <v>'COMMON'</v>
      </c>
      <c r="Z79" s="69" t="s">
        <v>449</v>
      </c>
      <c r="AA79" s="49" t="str">
        <f t="shared" si="8"/>
        <v>'COMMON'</v>
      </c>
      <c r="AB79" s="67"/>
      <c r="AD79"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('80001','3','1006','出席','2024/05/11','13:00','','','','','','','','','0','0',NULL,'0','0','COMMON',CURRENT_TIMESTAMP,'COMMON','COMMON',CURRENT_TIMESTAMP,'COMMON');</v>
      </c>
      <c r="AE79" s="67"/>
      <c r="AF79" s="67"/>
      <c r="AG79" s="67"/>
    </row>
    <row r="80" spans="1:33" ht="18" customHeight="1">
      <c r="A80" s="67"/>
      <c r="B80" s="49">
        <f t="shared" si="5"/>
        <v>74</v>
      </c>
      <c r="C80" s="73" t="str">
        <f>"'"&amp;プロジェクトデータ!$C$4&amp;"'"</f>
        <v>'80001'</v>
      </c>
      <c r="D80" s="80" t="s">
        <v>503</v>
      </c>
      <c r="E80" s="42" t="str">
        <f>"'"&amp;No.5＿契約者【データ】!E76&amp;"'"</f>
        <v>'1007'</v>
      </c>
      <c r="F80" s="81" t="str">
        <f>"'"&amp;IF(No.5＿契約者【データ】!AA76="","","出席")&amp;"'"</f>
        <v>'出席'</v>
      </c>
      <c r="G80" s="75" t="str">
        <f>"'"&amp;IF(No.5＿契約者【データ】!AA76="","",TEXT(No.5＿契約者【データ】!AA76,"yyyy/mm/dd"))&amp;"'"</f>
        <v>'2024/05/09'</v>
      </c>
      <c r="H80" s="75" t="str">
        <f>"'"&amp;IF(No.5＿契約者【データ】!AB76="","",TEXT(No.5＿契約者【データ】!AB76,"hh:mm"))&amp;"'"</f>
        <v>'15:00'</v>
      </c>
      <c r="I80" s="82" t="s">
        <v>494</v>
      </c>
      <c r="J80" s="82" t="s">
        <v>494</v>
      </c>
      <c r="K80" s="82" t="s">
        <v>494</v>
      </c>
      <c r="L80" s="82" t="s">
        <v>494</v>
      </c>
      <c r="M80" s="82" t="s">
        <v>494</v>
      </c>
      <c r="N80" s="82" t="s">
        <v>494</v>
      </c>
      <c r="O80" s="82" t="s">
        <v>494</v>
      </c>
      <c r="P80" s="82" t="s">
        <v>494</v>
      </c>
      <c r="Q80" s="75" t="s">
        <v>497</v>
      </c>
      <c r="R80" s="75" t="s">
        <v>497</v>
      </c>
      <c r="S80" s="42" t="s">
        <v>448</v>
      </c>
      <c r="T80" s="75" t="s">
        <v>497</v>
      </c>
      <c r="U80" s="74" t="s">
        <v>497</v>
      </c>
      <c r="V80" s="49" t="str">
        <f t="shared" si="6"/>
        <v>'COMMON'</v>
      </c>
      <c r="W80" s="69" t="s">
        <v>449</v>
      </c>
      <c r="X80" s="49" t="str">
        <f t="shared" si="7"/>
        <v>'COMMON'</v>
      </c>
      <c r="Y80" s="49" t="str">
        <f t="shared" si="7"/>
        <v>'COMMON'</v>
      </c>
      <c r="Z80" s="69" t="s">
        <v>449</v>
      </c>
      <c r="AA80" s="49" t="str">
        <f t="shared" si="8"/>
        <v>'COMMON'</v>
      </c>
      <c r="AB80" s="67"/>
      <c r="AD8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('80001','3','1007','出席','2024/05/09','15:00','','','','','','','','','0','0',NULL,'0','0','COMMON',CURRENT_TIMESTAMP,'COMMON','COMMON',CURRENT_TIMESTAMP,'COMMON');</v>
      </c>
      <c r="AE80" s="67"/>
      <c r="AF80" s="67"/>
      <c r="AG80" s="67"/>
    </row>
    <row r="81" spans="1:33" ht="18" customHeight="1">
      <c r="A81" s="67"/>
      <c r="B81" s="49">
        <f t="shared" si="5"/>
        <v>75</v>
      </c>
      <c r="C81" s="73" t="str">
        <f>"'"&amp;プロジェクトデータ!$C$4&amp;"'"</f>
        <v>'80001'</v>
      </c>
      <c r="D81" s="80" t="s">
        <v>503</v>
      </c>
      <c r="E81" s="42" t="str">
        <f>"'"&amp;No.5＿契約者【データ】!E77&amp;"'"</f>
        <v>'1008'</v>
      </c>
      <c r="F81" s="81" t="str">
        <f>"'"&amp;IF(No.5＿契約者【データ】!AA77="","","出席")&amp;"'"</f>
        <v>'出席'</v>
      </c>
      <c r="G81" s="75" t="str">
        <f>"'"&amp;IF(No.5＿契約者【データ】!AA77="","",TEXT(No.5＿契約者【データ】!AA77,"yyyy/mm/dd"))&amp;"'"</f>
        <v>'2024/05/09'</v>
      </c>
      <c r="H81" s="75" t="str">
        <f>"'"&amp;IF(No.5＿契約者【データ】!AB77="","",TEXT(No.5＿契約者【データ】!AB77,"hh:mm"))&amp;"'"</f>
        <v>'14:00'</v>
      </c>
      <c r="I81" s="82" t="s">
        <v>494</v>
      </c>
      <c r="J81" s="82" t="s">
        <v>494</v>
      </c>
      <c r="K81" s="82" t="s">
        <v>494</v>
      </c>
      <c r="L81" s="82" t="s">
        <v>494</v>
      </c>
      <c r="M81" s="82" t="s">
        <v>494</v>
      </c>
      <c r="N81" s="82" t="s">
        <v>494</v>
      </c>
      <c r="O81" s="82" t="s">
        <v>494</v>
      </c>
      <c r="P81" s="82" t="s">
        <v>494</v>
      </c>
      <c r="Q81" s="75" t="s">
        <v>497</v>
      </c>
      <c r="R81" s="75" t="s">
        <v>497</v>
      </c>
      <c r="S81" s="42" t="s">
        <v>448</v>
      </c>
      <c r="T81" s="75" t="s">
        <v>497</v>
      </c>
      <c r="U81" s="74" t="s">
        <v>497</v>
      </c>
      <c r="V81" s="49" t="str">
        <f t="shared" si="6"/>
        <v>'COMMON'</v>
      </c>
      <c r="W81" s="69" t="s">
        <v>449</v>
      </c>
      <c r="X81" s="49" t="str">
        <f t="shared" si="7"/>
        <v>'COMMON'</v>
      </c>
      <c r="Y81" s="49" t="str">
        <f t="shared" si="7"/>
        <v>'COMMON'</v>
      </c>
      <c r="Z81" s="69" t="s">
        <v>449</v>
      </c>
      <c r="AA81" s="49" t="str">
        <f t="shared" si="8"/>
        <v>'COMMON'</v>
      </c>
      <c r="AB81" s="67"/>
      <c r="AD81"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('80001','3','1008','出席','2024/05/09','14:00','','','','','','','','','0','0',NULL,'0','0','COMMON',CURRENT_TIMESTAMP,'COMMON','COMMON',CURRENT_TIMESTAMP,'COMMON');</v>
      </c>
      <c r="AE81" s="67"/>
      <c r="AF81" s="67"/>
      <c r="AG81" s="67"/>
    </row>
    <row r="82" spans="1:33" ht="18" customHeight="1">
      <c r="A82" s="67"/>
      <c r="B82" s="49">
        <f t="shared" si="5"/>
        <v>76</v>
      </c>
      <c r="C82" s="73" t="str">
        <f>"'"&amp;プロジェクトデータ!$C$4&amp;"'"</f>
        <v>'80001'</v>
      </c>
      <c r="D82" s="80" t="s">
        <v>503</v>
      </c>
      <c r="E82" s="42" t="str">
        <f>"'"&amp;No.5＿契約者【データ】!E78&amp;"'"</f>
        <v>'1101'</v>
      </c>
      <c r="F82" s="81" t="str">
        <f>"'"&amp;IF(No.5＿契約者【データ】!AA78="","","出席")&amp;"'"</f>
        <v>'出席'</v>
      </c>
      <c r="G82" s="75" t="str">
        <f>"'"&amp;IF(No.5＿契約者【データ】!AA78="","",TEXT(No.5＿契約者【データ】!AA78,"yyyy/mm/dd"))&amp;"'"</f>
        <v>'2024/05/10'</v>
      </c>
      <c r="H82" s="75" t="str">
        <f>"'"&amp;IF(No.5＿契約者【データ】!AB78="","",TEXT(No.5＿契約者【データ】!AB78,"hh:mm"))&amp;"'"</f>
        <v>'10:00'</v>
      </c>
      <c r="I82" s="82" t="s">
        <v>494</v>
      </c>
      <c r="J82" s="82" t="s">
        <v>494</v>
      </c>
      <c r="K82" s="82" t="s">
        <v>494</v>
      </c>
      <c r="L82" s="82" t="s">
        <v>494</v>
      </c>
      <c r="M82" s="82" t="s">
        <v>494</v>
      </c>
      <c r="N82" s="82" t="s">
        <v>494</v>
      </c>
      <c r="O82" s="82" t="s">
        <v>494</v>
      </c>
      <c r="P82" s="82" t="s">
        <v>494</v>
      </c>
      <c r="Q82" s="75" t="s">
        <v>497</v>
      </c>
      <c r="R82" s="75" t="s">
        <v>497</v>
      </c>
      <c r="S82" s="42" t="s">
        <v>448</v>
      </c>
      <c r="T82" s="75" t="s">
        <v>497</v>
      </c>
      <c r="U82" s="74" t="s">
        <v>497</v>
      </c>
      <c r="V82" s="49" t="str">
        <f t="shared" si="6"/>
        <v>'COMMON'</v>
      </c>
      <c r="W82" s="69" t="s">
        <v>449</v>
      </c>
      <c r="X82" s="49" t="str">
        <f t="shared" si="7"/>
        <v>'COMMON'</v>
      </c>
      <c r="Y82" s="49" t="str">
        <f t="shared" si="7"/>
        <v>'COMMON'</v>
      </c>
      <c r="Z82" s="69" t="s">
        <v>449</v>
      </c>
      <c r="AA82" s="49" t="str">
        <f t="shared" si="8"/>
        <v>'COMMON'</v>
      </c>
      <c r="AB82" s="67"/>
      <c r="AD8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('80001','3','1101','出席','2024/05/10','10:00','','','','','','','','','0','0',NULL,'0','0','COMMON',CURRENT_TIMESTAMP,'COMMON','COMMON',CURRENT_TIMESTAMP,'COMMON');</v>
      </c>
      <c r="AE82" s="67"/>
      <c r="AF82" s="67"/>
      <c r="AG82" s="67"/>
    </row>
    <row r="83" spans="1:33" ht="18" customHeight="1">
      <c r="A83" s="67"/>
      <c r="B83" s="49">
        <f t="shared" si="5"/>
        <v>77</v>
      </c>
      <c r="C83" s="73" t="str">
        <f>"'"&amp;プロジェクトデータ!$C$4&amp;"'"</f>
        <v>'80001'</v>
      </c>
      <c r="D83" s="80" t="s">
        <v>503</v>
      </c>
      <c r="E83" s="42" t="str">
        <f>"'"&amp;No.5＿契約者【データ】!E79&amp;"'"</f>
        <v>'1102'</v>
      </c>
      <c r="F83" s="81" t="str">
        <f>"'"&amp;IF(No.5＿契約者【データ】!AA79="","","出席")&amp;"'"</f>
        <v>'出席'</v>
      </c>
      <c r="G83" s="75" t="str">
        <f>"'"&amp;IF(No.5＿契約者【データ】!AA79="","",TEXT(No.5＿契約者【データ】!AA79,"yyyy/mm/dd"))&amp;"'"</f>
        <v>'2024/05/10'</v>
      </c>
      <c r="H83" s="75" t="str">
        <f>"'"&amp;IF(No.5＿契約者【データ】!AB79="","",TEXT(No.5＿契約者【データ】!AB79,"hh:mm"))&amp;"'"</f>
        <v>'13:00'</v>
      </c>
      <c r="I83" s="82" t="s">
        <v>494</v>
      </c>
      <c r="J83" s="82" t="s">
        <v>494</v>
      </c>
      <c r="K83" s="82" t="s">
        <v>494</v>
      </c>
      <c r="L83" s="82" t="s">
        <v>494</v>
      </c>
      <c r="M83" s="82" t="s">
        <v>494</v>
      </c>
      <c r="N83" s="82" t="s">
        <v>494</v>
      </c>
      <c r="O83" s="82" t="s">
        <v>494</v>
      </c>
      <c r="P83" s="82" t="s">
        <v>494</v>
      </c>
      <c r="Q83" s="75" t="s">
        <v>497</v>
      </c>
      <c r="R83" s="75" t="s">
        <v>497</v>
      </c>
      <c r="S83" s="42" t="s">
        <v>448</v>
      </c>
      <c r="T83" s="75" t="s">
        <v>497</v>
      </c>
      <c r="U83" s="74" t="s">
        <v>497</v>
      </c>
      <c r="V83" s="49" t="str">
        <f t="shared" si="6"/>
        <v>'COMMON'</v>
      </c>
      <c r="W83" s="69" t="s">
        <v>449</v>
      </c>
      <c r="X83" s="49" t="str">
        <f t="shared" si="7"/>
        <v>'COMMON'</v>
      </c>
      <c r="Y83" s="49" t="str">
        <f t="shared" si="7"/>
        <v>'COMMON'</v>
      </c>
      <c r="Z83" s="69" t="s">
        <v>449</v>
      </c>
      <c r="AA83" s="49" t="str">
        <f t="shared" si="8"/>
        <v>'COMMON'</v>
      </c>
      <c r="AB83" s="67"/>
      <c r="AD8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('80001','3','1102','出席','2024/05/10','13:00','','','','','','','','','0','0',NULL,'0','0','COMMON',CURRENT_TIMESTAMP,'COMMON','COMMON',CURRENT_TIMESTAMP,'COMMON');</v>
      </c>
      <c r="AE83" s="67"/>
      <c r="AF83" s="67"/>
      <c r="AG83" s="67"/>
    </row>
    <row r="84" spans="1:33" ht="18" customHeight="1">
      <c r="A84" s="67"/>
      <c r="B84" s="49">
        <f t="shared" si="5"/>
        <v>78</v>
      </c>
      <c r="C84" s="73" t="str">
        <f>"'"&amp;プロジェクトデータ!$C$4&amp;"'"</f>
        <v>'80001'</v>
      </c>
      <c r="D84" s="80" t="s">
        <v>503</v>
      </c>
      <c r="E84" s="42" t="str">
        <f>"'"&amp;No.5＿契約者【データ】!E80&amp;"'"</f>
        <v>'1103'</v>
      </c>
      <c r="F84" s="81" t="str">
        <f>"'"&amp;IF(No.5＿契約者【データ】!AA80="","","出席")&amp;"'"</f>
        <v>'出席'</v>
      </c>
      <c r="G84" s="75" t="str">
        <f>"'"&amp;IF(No.5＿契約者【データ】!AA80="","",TEXT(No.5＿契約者【データ】!AA80,"yyyy/mm/dd"))&amp;"'"</f>
        <v>'2024/05/11'</v>
      </c>
      <c r="H84" s="75" t="str">
        <f>"'"&amp;IF(No.5＿契約者【データ】!AB80="","",TEXT(No.5＿契約者【データ】!AB80,"hh:mm"))&amp;"'"</f>
        <v>'14:00'</v>
      </c>
      <c r="I84" s="82" t="s">
        <v>494</v>
      </c>
      <c r="J84" s="82" t="s">
        <v>494</v>
      </c>
      <c r="K84" s="82" t="s">
        <v>494</v>
      </c>
      <c r="L84" s="82" t="s">
        <v>494</v>
      </c>
      <c r="M84" s="82" t="s">
        <v>494</v>
      </c>
      <c r="N84" s="82" t="s">
        <v>494</v>
      </c>
      <c r="O84" s="82" t="s">
        <v>494</v>
      </c>
      <c r="P84" s="82" t="s">
        <v>494</v>
      </c>
      <c r="Q84" s="75" t="s">
        <v>497</v>
      </c>
      <c r="R84" s="75" t="s">
        <v>497</v>
      </c>
      <c r="S84" s="42" t="s">
        <v>448</v>
      </c>
      <c r="T84" s="75" t="s">
        <v>497</v>
      </c>
      <c r="U84" s="74" t="s">
        <v>497</v>
      </c>
      <c r="V84" s="49" t="str">
        <f t="shared" si="6"/>
        <v>'COMMON'</v>
      </c>
      <c r="W84" s="69" t="s">
        <v>449</v>
      </c>
      <c r="X84" s="49" t="str">
        <f t="shared" si="7"/>
        <v>'COMMON'</v>
      </c>
      <c r="Y84" s="49" t="str">
        <f t="shared" si="7"/>
        <v>'COMMON'</v>
      </c>
      <c r="Z84" s="69" t="s">
        <v>449</v>
      </c>
      <c r="AA84" s="49" t="str">
        <f t="shared" si="8"/>
        <v>'COMMON'</v>
      </c>
      <c r="AB84" s="67"/>
      <c r="AD8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('80001','3','1103','出席','2024/05/11','14:00','','','','','','','','','0','0',NULL,'0','0','COMMON',CURRENT_TIMESTAMP,'COMMON','COMMON',CURRENT_TIMESTAMP,'COMMON');</v>
      </c>
      <c r="AE84" s="67"/>
      <c r="AF84" s="67"/>
      <c r="AG84" s="67"/>
    </row>
    <row r="85" spans="1:33" ht="18" customHeight="1">
      <c r="A85" s="67"/>
      <c r="B85" s="49">
        <f t="shared" si="5"/>
        <v>79</v>
      </c>
      <c r="C85" s="73" t="str">
        <f>"'"&amp;プロジェクトデータ!$C$4&amp;"'"</f>
        <v>'80001'</v>
      </c>
      <c r="D85" s="80" t="s">
        <v>503</v>
      </c>
      <c r="E85" s="42" t="str">
        <f>"'"&amp;No.5＿契約者【データ】!E81&amp;"'"</f>
        <v>'1104'</v>
      </c>
      <c r="F85" s="81" t="str">
        <f>"'"&amp;IF(No.5＿契約者【データ】!AA81="","","出席")&amp;"'"</f>
        <v>'出席'</v>
      </c>
      <c r="G85" s="75" t="str">
        <f>"'"&amp;IF(No.5＿契約者【データ】!AA81="","",TEXT(No.5＿契約者【データ】!AA81,"yyyy/mm/dd"))&amp;"'"</f>
        <v>'2024/05/09'</v>
      </c>
      <c r="H85" s="75" t="str">
        <f>"'"&amp;IF(No.5＿契約者【データ】!AB81="","",TEXT(No.5＿契約者【データ】!AB81,"hh:mm"))&amp;"'"</f>
        <v>'15:00'</v>
      </c>
      <c r="I85" s="82" t="s">
        <v>494</v>
      </c>
      <c r="J85" s="82" t="s">
        <v>494</v>
      </c>
      <c r="K85" s="82" t="s">
        <v>494</v>
      </c>
      <c r="L85" s="82" t="s">
        <v>494</v>
      </c>
      <c r="M85" s="82" t="s">
        <v>494</v>
      </c>
      <c r="N85" s="82" t="s">
        <v>494</v>
      </c>
      <c r="O85" s="82" t="s">
        <v>494</v>
      </c>
      <c r="P85" s="82" t="s">
        <v>494</v>
      </c>
      <c r="Q85" s="75" t="s">
        <v>497</v>
      </c>
      <c r="R85" s="75" t="s">
        <v>497</v>
      </c>
      <c r="S85" s="42" t="s">
        <v>448</v>
      </c>
      <c r="T85" s="75" t="s">
        <v>497</v>
      </c>
      <c r="U85" s="74" t="s">
        <v>497</v>
      </c>
      <c r="V85" s="49" t="str">
        <f t="shared" si="6"/>
        <v>'COMMON'</v>
      </c>
      <c r="W85" s="69" t="s">
        <v>449</v>
      </c>
      <c r="X85" s="49" t="str">
        <f t="shared" si="7"/>
        <v>'COMMON'</v>
      </c>
      <c r="Y85" s="49" t="str">
        <f t="shared" si="7"/>
        <v>'COMMON'</v>
      </c>
      <c r="Z85" s="69" t="s">
        <v>449</v>
      </c>
      <c r="AA85" s="49" t="str">
        <f t="shared" si="8"/>
        <v>'COMMON'</v>
      </c>
      <c r="AB85" s="67"/>
      <c r="AD85"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('80001','3','1104','出席','2024/05/09','15:00','','','','','','','','','0','0',NULL,'0','0','COMMON',CURRENT_TIMESTAMP,'COMMON','COMMON',CURRENT_TIMESTAMP,'COMMON');</v>
      </c>
      <c r="AE85" s="67"/>
      <c r="AF85" s="67"/>
      <c r="AG85" s="67"/>
    </row>
    <row r="86" spans="1:33" ht="18" customHeight="1">
      <c r="A86" s="67"/>
      <c r="B86" s="49">
        <f t="shared" si="5"/>
        <v>80</v>
      </c>
      <c r="C86" s="73" t="str">
        <f>"'"&amp;プロジェクトデータ!$C$4&amp;"'"</f>
        <v>'80001'</v>
      </c>
      <c r="D86" s="80" t="s">
        <v>503</v>
      </c>
      <c r="E86" s="42" t="str">
        <f>"'"&amp;No.5＿契約者【データ】!E82&amp;"'"</f>
        <v>'1105'</v>
      </c>
      <c r="F86" s="81" t="str">
        <f>"'"&amp;IF(No.5＿契約者【データ】!AA82="","","出席")&amp;"'"</f>
        <v>'出席'</v>
      </c>
      <c r="G86" s="75" t="str">
        <f>"'"&amp;IF(No.5＿契約者【データ】!AA82="","",TEXT(No.5＿契約者【データ】!AA82,"yyyy/mm/dd"))&amp;"'"</f>
        <v>'2024/05/09'</v>
      </c>
      <c r="H86" s="75" t="str">
        <f>"'"&amp;IF(No.5＿契約者【データ】!AB82="","",TEXT(No.5＿契約者【データ】!AB82,"hh:mm"))&amp;"'"</f>
        <v>'09:00'</v>
      </c>
      <c r="I86" s="82" t="s">
        <v>494</v>
      </c>
      <c r="J86" s="82" t="s">
        <v>494</v>
      </c>
      <c r="K86" s="82" t="s">
        <v>494</v>
      </c>
      <c r="L86" s="82" t="s">
        <v>494</v>
      </c>
      <c r="M86" s="82" t="s">
        <v>494</v>
      </c>
      <c r="N86" s="82" t="s">
        <v>494</v>
      </c>
      <c r="O86" s="82" t="s">
        <v>494</v>
      </c>
      <c r="P86" s="82" t="s">
        <v>494</v>
      </c>
      <c r="Q86" s="75" t="s">
        <v>497</v>
      </c>
      <c r="R86" s="75" t="s">
        <v>497</v>
      </c>
      <c r="S86" s="42" t="s">
        <v>448</v>
      </c>
      <c r="T86" s="75" t="s">
        <v>497</v>
      </c>
      <c r="U86" s="74" t="s">
        <v>497</v>
      </c>
      <c r="V86" s="49" t="str">
        <f t="shared" si="6"/>
        <v>'COMMON'</v>
      </c>
      <c r="W86" s="69" t="s">
        <v>449</v>
      </c>
      <c r="X86" s="49" t="str">
        <f t="shared" si="7"/>
        <v>'COMMON'</v>
      </c>
      <c r="Y86" s="49" t="str">
        <f t="shared" si="7"/>
        <v>'COMMON'</v>
      </c>
      <c r="Z86" s="69" t="s">
        <v>449</v>
      </c>
      <c r="AA86" s="49" t="str">
        <f t="shared" si="8"/>
        <v>'COMMON'</v>
      </c>
      <c r="AB86" s="67"/>
      <c r="AD8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('80001','3','1105','出席','2024/05/09','09:00','','','','','','','','','0','0',NULL,'0','0','COMMON',CURRENT_TIMESTAMP,'COMMON','COMMON',CURRENT_TIMESTAMP,'COMMON');</v>
      </c>
      <c r="AE86" s="67"/>
      <c r="AF86" s="67"/>
      <c r="AG86" s="67"/>
    </row>
    <row r="87" spans="1:33" ht="18" customHeight="1">
      <c r="A87" s="67"/>
      <c r="B87" s="49">
        <f t="shared" si="5"/>
        <v>81</v>
      </c>
      <c r="C87" s="73" t="str">
        <f>"'"&amp;プロジェクトデータ!$C$4&amp;"'"</f>
        <v>'80001'</v>
      </c>
      <c r="D87" s="80" t="s">
        <v>503</v>
      </c>
      <c r="E87" s="42" t="str">
        <f>"'"&amp;No.5＿契約者【データ】!E83&amp;"'"</f>
        <v>'1106'</v>
      </c>
      <c r="F87" s="81" t="str">
        <f>"'"&amp;IF(No.5＿契約者【データ】!AA83="","","出席")&amp;"'"</f>
        <v>'出席'</v>
      </c>
      <c r="G87" s="75" t="str">
        <f>"'"&amp;IF(No.5＿契約者【データ】!AA83="","",TEXT(No.5＿契約者【データ】!AA83,"yyyy/mm/dd"))&amp;"'"</f>
        <v>'2024/05/10'</v>
      </c>
      <c r="H87" s="75" t="str">
        <f>"'"&amp;IF(No.5＿契約者【データ】!AB83="","",TEXT(No.5＿契約者【データ】!AB83,"hh:mm"))&amp;"'"</f>
        <v>'13:00'</v>
      </c>
      <c r="I87" s="82" t="s">
        <v>494</v>
      </c>
      <c r="J87" s="82" t="s">
        <v>494</v>
      </c>
      <c r="K87" s="82" t="s">
        <v>494</v>
      </c>
      <c r="L87" s="82" t="s">
        <v>494</v>
      </c>
      <c r="M87" s="82" t="s">
        <v>494</v>
      </c>
      <c r="N87" s="82" t="s">
        <v>494</v>
      </c>
      <c r="O87" s="82" t="s">
        <v>494</v>
      </c>
      <c r="P87" s="82" t="s">
        <v>494</v>
      </c>
      <c r="Q87" s="75" t="s">
        <v>497</v>
      </c>
      <c r="R87" s="75" t="s">
        <v>497</v>
      </c>
      <c r="S87" s="42" t="s">
        <v>448</v>
      </c>
      <c r="T87" s="75" t="s">
        <v>497</v>
      </c>
      <c r="U87" s="74" t="s">
        <v>497</v>
      </c>
      <c r="V87" s="49" t="str">
        <f t="shared" si="6"/>
        <v>'COMMON'</v>
      </c>
      <c r="W87" s="69" t="s">
        <v>449</v>
      </c>
      <c r="X87" s="49" t="str">
        <f t="shared" si="7"/>
        <v>'COMMON'</v>
      </c>
      <c r="Y87" s="49" t="str">
        <f t="shared" si="7"/>
        <v>'COMMON'</v>
      </c>
      <c r="Z87" s="69" t="s">
        <v>449</v>
      </c>
      <c r="AA87" s="49" t="str">
        <f t="shared" si="8"/>
        <v>'COMMON'</v>
      </c>
      <c r="AB87" s="67"/>
      <c r="AD8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('80001','3','1106','出席','2024/05/10','13:00','','','','','','','','','0','0',NULL,'0','0','COMMON',CURRENT_TIMESTAMP,'COMMON','COMMON',CURRENT_TIMESTAMP,'COMMON');</v>
      </c>
      <c r="AE87" s="67"/>
      <c r="AF87" s="67"/>
      <c r="AG87" s="67"/>
    </row>
    <row r="88" spans="1:33" ht="18" customHeight="1">
      <c r="A88" s="67"/>
      <c r="B88" s="49">
        <f t="shared" si="5"/>
        <v>82</v>
      </c>
      <c r="C88" s="73" t="str">
        <f>"'"&amp;プロジェクトデータ!$C$4&amp;"'"</f>
        <v>'80001'</v>
      </c>
      <c r="D88" s="80" t="s">
        <v>503</v>
      </c>
      <c r="E88" s="42" t="str">
        <f>"'"&amp;No.5＿契約者【データ】!E84&amp;"'"</f>
        <v>'1107'</v>
      </c>
      <c r="F88" s="81" t="str">
        <f>"'"&amp;IF(No.5＿契約者【データ】!AA84="","","出席")&amp;"'"</f>
        <v>'出席'</v>
      </c>
      <c r="G88" s="75" t="str">
        <f>"'"&amp;IF(No.5＿契約者【データ】!AA84="","",TEXT(No.5＿契約者【データ】!AA84,"yyyy/mm/dd"))&amp;"'"</f>
        <v>'2024/05/10'</v>
      </c>
      <c r="H88" s="75" t="str">
        <f>"'"&amp;IF(No.5＿契約者【データ】!AB84="","",TEXT(No.5＿契約者【データ】!AB84,"hh:mm"))&amp;"'"</f>
        <v>'14:00'</v>
      </c>
      <c r="I88" s="82" t="s">
        <v>494</v>
      </c>
      <c r="J88" s="82" t="s">
        <v>494</v>
      </c>
      <c r="K88" s="82" t="s">
        <v>494</v>
      </c>
      <c r="L88" s="82" t="s">
        <v>494</v>
      </c>
      <c r="M88" s="82" t="s">
        <v>494</v>
      </c>
      <c r="N88" s="82" t="s">
        <v>494</v>
      </c>
      <c r="O88" s="82" t="s">
        <v>494</v>
      </c>
      <c r="P88" s="82" t="s">
        <v>494</v>
      </c>
      <c r="Q88" s="75" t="s">
        <v>497</v>
      </c>
      <c r="R88" s="75" t="s">
        <v>497</v>
      </c>
      <c r="S88" s="42" t="s">
        <v>448</v>
      </c>
      <c r="T88" s="75" t="s">
        <v>497</v>
      </c>
      <c r="U88" s="74" t="s">
        <v>497</v>
      </c>
      <c r="V88" s="49" t="str">
        <f t="shared" si="6"/>
        <v>'COMMON'</v>
      </c>
      <c r="W88" s="69" t="s">
        <v>449</v>
      </c>
      <c r="X88" s="49" t="str">
        <f t="shared" si="7"/>
        <v>'COMMON'</v>
      </c>
      <c r="Y88" s="49" t="str">
        <f t="shared" si="7"/>
        <v>'COMMON'</v>
      </c>
      <c r="Z88" s="69" t="s">
        <v>449</v>
      </c>
      <c r="AA88" s="49" t="str">
        <f t="shared" si="8"/>
        <v>'COMMON'</v>
      </c>
      <c r="AB88" s="67"/>
      <c r="AD8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('80001','3','1107','出席','2024/05/10','14:00','','','','','','','','','0','0',NULL,'0','0','COMMON',CURRENT_TIMESTAMP,'COMMON','COMMON',CURRENT_TIMESTAMP,'COMMON');</v>
      </c>
      <c r="AE88" s="67"/>
      <c r="AF88" s="67"/>
      <c r="AG88" s="67"/>
    </row>
    <row r="89" spans="1:33" ht="18" customHeight="1">
      <c r="A89" s="67"/>
      <c r="B89" s="49">
        <f t="shared" si="5"/>
        <v>83</v>
      </c>
      <c r="C89" s="73" t="str">
        <f>"'"&amp;プロジェクトデータ!$C$4&amp;"'"</f>
        <v>'80001'</v>
      </c>
      <c r="D89" s="80" t="s">
        <v>503</v>
      </c>
      <c r="E89" s="42" t="str">
        <f>"'"&amp;No.5＿契約者【データ】!E85&amp;"'"</f>
        <v>'1108'</v>
      </c>
      <c r="F89" s="81" t="str">
        <f>"'"&amp;IF(No.5＿契約者【データ】!AA85="","","出席")&amp;"'"</f>
        <v>'出席'</v>
      </c>
      <c r="G89" s="75" t="str">
        <f>"'"&amp;IF(No.5＿契約者【データ】!AA85="","",TEXT(No.5＿契約者【データ】!AA85,"yyyy/mm/dd"))&amp;"'"</f>
        <v>'2024/05/09'</v>
      </c>
      <c r="H89" s="75" t="str">
        <f>"'"&amp;IF(No.5＿契約者【データ】!AB85="","",TEXT(No.5＿契約者【データ】!AB85,"hh:mm"))&amp;"'"</f>
        <v>'10:00'</v>
      </c>
      <c r="I89" s="82" t="s">
        <v>494</v>
      </c>
      <c r="J89" s="82" t="s">
        <v>494</v>
      </c>
      <c r="K89" s="82" t="s">
        <v>494</v>
      </c>
      <c r="L89" s="82" t="s">
        <v>494</v>
      </c>
      <c r="M89" s="82" t="s">
        <v>494</v>
      </c>
      <c r="N89" s="82" t="s">
        <v>494</v>
      </c>
      <c r="O89" s="82" t="s">
        <v>494</v>
      </c>
      <c r="P89" s="82" t="s">
        <v>494</v>
      </c>
      <c r="Q89" s="75" t="s">
        <v>497</v>
      </c>
      <c r="R89" s="75" t="s">
        <v>497</v>
      </c>
      <c r="S89" s="42" t="s">
        <v>448</v>
      </c>
      <c r="T89" s="75" t="s">
        <v>497</v>
      </c>
      <c r="U89" s="74" t="s">
        <v>497</v>
      </c>
      <c r="V89" s="49" t="str">
        <f t="shared" si="6"/>
        <v>'COMMON'</v>
      </c>
      <c r="W89" s="69" t="s">
        <v>449</v>
      </c>
      <c r="X89" s="49" t="str">
        <f t="shared" si="7"/>
        <v>'COMMON'</v>
      </c>
      <c r="Y89" s="49" t="str">
        <f t="shared" si="7"/>
        <v>'COMMON'</v>
      </c>
      <c r="Z89" s="69" t="s">
        <v>449</v>
      </c>
      <c r="AA89" s="49" t="str">
        <f t="shared" si="8"/>
        <v>'COMMON'</v>
      </c>
      <c r="AB89" s="67"/>
      <c r="AD89"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('80001','3','1108','出席','2024/05/09','10:00','','','','','','','','','0','0',NULL,'0','0','COMMON',CURRENT_TIMESTAMP,'COMMON','COMMON',CURRENT_TIMESTAMP,'COMMON');</v>
      </c>
      <c r="AE89" s="67"/>
      <c r="AF89" s="67"/>
      <c r="AG89" s="67"/>
    </row>
    <row r="90" spans="1:33" ht="18" customHeight="1">
      <c r="A90" s="67"/>
      <c r="B90" s="49">
        <f t="shared" si="5"/>
        <v>84</v>
      </c>
      <c r="C90" s="73" t="str">
        <f>"'"&amp;プロジェクトデータ!$C$4&amp;"'"</f>
        <v>'80001'</v>
      </c>
      <c r="D90" s="80" t="s">
        <v>503</v>
      </c>
      <c r="E90" s="42" t="str">
        <f>"'"&amp;No.5＿契約者【データ】!E86&amp;"'"</f>
        <v>'1201'</v>
      </c>
      <c r="F90" s="81" t="str">
        <f>"'"&amp;IF(No.5＿契約者【データ】!AA86="","","出席")&amp;"'"</f>
        <v>'出席'</v>
      </c>
      <c r="G90" s="75" t="str">
        <f>"'"&amp;IF(No.5＿契約者【データ】!AA86="","",TEXT(No.5＿契約者【データ】!AA86,"yyyy/mm/dd"))&amp;"'"</f>
        <v>'2024/05/10'</v>
      </c>
      <c r="H90" s="75" t="str">
        <f>"'"&amp;IF(No.5＿契約者【データ】!AB86="","",TEXT(No.5＿契約者【データ】!AB86,"hh:mm"))&amp;"'"</f>
        <v>'09:00'</v>
      </c>
      <c r="I90" s="82" t="s">
        <v>494</v>
      </c>
      <c r="J90" s="82" t="s">
        <v>494</v>
      </c>
      <c r="K90" s="82" t="s">
        <v>494</v>
      </c>
      <c r="L90" s="82" t="s">
        <v>494</v>
      </c>
      <c r="M90" s="82" t="s">
        <v>494</v>
      </c>
      <c r="N90" s="82" t="s">
        <v>494</v>
      </c>
      <c r="O90" s="82" t="s">
        <v>494</v>
      </c>
      <c r="P90" s="82" t="s">
        <v>494</v>
      </c>
      <c r="Q90" s="75" t="s">
        <v>497</v>
      </c>
      <c r="R90" s="75" t="s">
        <v>497</v>
      </c>
      <c r="S90" s="42" t="s">
        <v>448</v>
      </c>
      <c r="T90" s="75" t="s">
        <v>497</v>
      </c>
      <c r="U90" s="74" t="s">
        <v>497</v>
      </c>
      <c r="V90" s="49" t="str">
        <f t="shared" si="6"/>
        <v>'COMMON'</v>
      </c>
      <c r="W90" s="69" t="s">
        <v>449</v>
      </c>
      <c r="X90" s="49" t="str">
        <f t="shared" si="7"/>
        <v>'COMMON'</v>
      </c>
      <c r="Y90" s="49" t="str">
        <f t="shared" si="7"/>
        <v>'COMMON'</v>
      </c>
      <c r="Z90" s="69" t="s">
        <v>449</v>
      </c>
      <c r="AA90" s="49" t="str">
        <f t="shared" si="8"/>
        <v>'COMMON'</v>
      </c>
      <c r="AB90" s="67"/>
      <c r="AD9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('80001','3','1201','出席','2024/05/10','09:00','','','','','','','','','0','0',NULL,'0','0','COMMON',CURRENT_TIMESTAMP,'COMMON','COMMON',CURRENT_TIMESTAMP,'COMMON');</v>
      </c>
      <c r="AE90" s="67"/>
      <c r="AF90" s="67"/>
      <c r="AG90" s="67"/>
    </row>
    <row r="91" spans="1:33" ht="18" customHeight="1">
      <c r="A91" s="67"/>
      <c r="B91" s="49">
        <f t="shared" si="5"/>
        <v>85</v>
      </c>
      <c r="C91" s="73" t="str">
        <f>"'"&amp;プロジェクトデータ!$C$4&amp;"'"</f>
        <v>'80001'</v>
      </c>
      <c r="D91" s="80" t="s">
        <v>503</v>
      </c>
      <c r="E91" s="42" t="str">
        <f>"'"&amp;No.5＿契約者【データ】!E87&amp;"'"</f>
        <v>'1202'</v>
      </c>
      <c r="F91" s="81" t="str">
        <f>"'"&amp;IF(No.5＿契約者【データ】!AA87="","","出席")&amp;"'"</f>
        <v>'出席'</v>
      </c>
      <c r="G91" s="75" t="str">
        <f>"'"&amp;IF(No.5＿契約者【データ】!AA87="","",TEXT(No.5＿契約者【データ】!AA87,"yyyy/mm/dd"))&amp;"'"</f>
        <v>'2024/05/09'</v>
      </c>
      <c r="H91" s="75" t="str">
        <f>"'"&amp;IF(No.5＿契約者【データ】!AB87="","",TEXT(No.5＿契約者【データ】!AB87,"hh:mm"))&amp;"'"</f>
        <v>'10:00'</v>
      </c>
      <c r="I91" s="82" t="s">
        <v>494</v>
      </c>
      <c r="J91" s="82" t="s">
        <v>494</v>
      </c>
      <c r="K91" s="82" t="s">
        <v>494</v>
      </c>
      <c r="L91" s="82" t="s">
        <v>494</v>
      </c>
      <c r="M91" s="82" t="s">
        <v>494</v>
      </c>
      <c r="N91" s="82" t="s">
        <v>494</v>
      </c>
      <c r="O91" s="82" t="s">
        <v>494</v>
      </c>
      <c r="P91" s="82" t="s">
        <v>494</v>
      </c>
      <c r="Q91" s="75" t="s">
        <v>497</v>
      </c>
      <c r="R91" s="75" t="s">
        <v>497</v>
      </c>
      <c r="S91" s="42" t="s">
        <v>448</v>
      </c>
      <c r="T91" s="75" t="s">
        <v>497</v>
      </c>
      <c r="U91" s="74" t="s">
        <v>497</v>
      </c>
      <c r="V91" s="49" t="str">
        <f t="shared" si="6"/>
        <v>'COMMON'</v>
      </c>
      <c r="W91" s="69" t="s">
        <v>449</v>
      </c>
      <c r="X91" s="49" t="str">
        <f t="shared" si="7"/>
        <v>'COMMON'</v>
      </c>
      <c r="Y91" s="49" t="str">
        <f t="shared" si="7"/>
        <v>'COMMON'</v>
      </c>
      <c r="Z91" s="69" t="s">
        <v>449</v>
      </c>
      <c r="AA91" s="49" t="str">
        <f t="shared" si="8"/>
        <v>'COMMON'</v>
      </c>
      <c r="AB91" s="67"/>
      <c r="AD91"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('80001','3','1202','出席','2024/05/09','10:00','','','','','','','','','0','0',NULL,'0','0','COMMON',CURRENT_TIMESTAMP,'COMMON','COMMON',CURRENT_TIMESTAMP,'COMMON');</v>
      </c>
      <c r="AE91" s="67"/>
      <c r="AF91" s="67"/>
      <c r="AG91" s="67"/>
    </row>
    <row r="92" spans="1:33" ht="18" customHeight="1">
      <c r="A92" s="67"/>
      <c r="B92" s="49">
        <f t="shared" si="5"/>
        <v>86</v>
      </c>
      <c r="C92" s="73" t="str">
        <f>"'"&amp;プロジェクトデータ!$C$4&amp;"'"</f>
        <v>'80001'</v>
      </c>
      <c r="D92" s="80" t="s">
        <v>503</v>
      </c>
      <c r="E92" s="42" t="str">
        <f>"'"&amp;No.5＿契約者【データ】!E88&amp;"'"</f>
        <v>'1203'</v>
      </c>
      <c r="F92" s="81" t="str">
        <f>"'"&amp;IF(No.5＿契約者【データ】!AA88="","","出席")&amp;"'"</f>
        <v>'出席'</v>
      </c>
      <c r="G92" s="75" t="str">
        <f>"'"&amp;IF(No.5＿契約者【データ】!AA88="","",TEXT(No.5＿契約者【データ】!AA88,"yyyy/mm/dd"))&amp;"'"</f>
        <v>'2024/05/11'</v>
      </c>
      <c r="H92" s="75" t="str">
        <f>"'"&amp;IF(No.5＿契約者【データ】!AB88="","",TEXT(No.5＿契約者【データ】!AB88,"hh:mm"))&amp;"'"</f>
        <v>'11:00'</v>
      </c>
      <c r="I92" s="82" t="s">
        <v>494</v>
      </c>
      <c r="J92" s="82" t="s">
        <v>494</v>
      </c>
      <c r="K92" s="82" t="s">
        <v>494</v>
      </c>
      <c r="L92" s="82" t="s">
        <v>494</v>
      </c>
      <c r="M92" s="82" t="s">
        <v>494</v>
      </c>
      <c r="N92" s="82" t="s">
        <v>494</v>
      </c>
      <c r="O92" s="82" t="s">
        <v>494</v>
      </c>
      <c r="P92" s="82" t="s">
        <v>494</v>
      </c>
      <c r="Q92" s="75" t="s">
        <v>497</v>
      </c>
      <c r="R92" s="75" t="s">
        <v>497</v>
      </c>
      <c r="S92" s="42" t="s">
        <v>448</v>
      </c>
      <c r="T92" s="75" t="s">
        <v>497</v>
      </c>
      <c r="U92" s="74" t="s">
        <v>497</v>
      </c>
      <c r="V92" s="49" t="str">
        <f t="shared" si="6"/>
        <v>'COMMON'</v>
      </c>
      <c r="W92" s="69" t="s">
        <v>449</v>
      </c>
      <c r="X92" s="49" t="str">
        <f t="shared" si="7"/>
        <v>'COMMON'</v>
      </c>
      <c r="Y92" s="49" t="str">
        <f t="shared" si="7"/>
        <v>'COMMON'</v>
      </c>
      <c r="Z92" s="69" t="s">
        <v>449</v>
      </c>
      <c r="AA92" s="49" t="str">
        <f t="shared" si="8"/>
        <v>'COMMON'</v>
      </c>
      <c r="AB92" s="67"/>
      <c r="AD9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('80001','3','1203','出席','2024/05/11','11:00','','','','','','','','','0','0',NULL,'0','0','COMMON',CURRENT_TIMESTAMP,'COMMON','COMMON',CURRENT_TIMESTAMP,'COMMON');</v>
      </c>
      <c r="AE92" s="67"/>
      <c r="AF92" s="67"/>
      <c r="AG92" s="67"/>
    </row>
    <row r="93" spans="1:33" ht="18" customHeight="1">
      <c r="A93" s="67"/>
      <c r="B93" s="49">
        <f t="shared" si="5"/>
        <v>87</v>
      </c>
      <c r="C93" s="73" t="str">
        <f>"'"&amp;プロジェクトデータ!$C$4&amp;"'"</f>
        <v>'80001'</v>
      </c>
      <c r="D93" s="80" t="s">
        <v>503</v>
      </c>
      <c r="E93" s="42" t="str">
        <f>"'"&amp;No.5＿契約者【データ】!E89&amp;"'"</f>
        <v>'1204'</v>
      </c>
      <c r="F93" s="81" t="str">
        <f>"'"&amp;IF(No.5＿契約者【データ】!AA89="","","出席")&amp;"'"</f>
        <v>'出席'</v>
      </c>
      <c r="G93" s="75" t="str">
        <f>"'"&amp;IF(No.5＿契約者【データ】!AA89="","",TEXT(No.5＿契約者【データ】!AA89,"yyyy/mm/dd"))&amp;"'"</f>
        <v>'2024/05/09'</v>
      </c>
      <c r="H93" s="75" t="str">
        <f>"'"&amp;IF(No.5＿契約者【データ】!AB89="","",TEXT(No.5＿契約者【データ】!AB89,"hh:mm"))&amp;"'"</f>
        <v>'11:00'</v>
      </c>
      <c r="I93" s="82" t="s">
        <v>494</v>
      </c>
      <c r="J93" s="82" t="s">
        <v>494</v>
      </c>
      <c r="K93" s="82" t="s">
        <v>494</v>
      </c>
      <c r="L93" s="82" t="s">
        <v>494</v>
      </c>
      <c r="M93" s="82" t="s">
        <v>494</v>
      </c>
      <c r="N93" s="82" t="s">
        <v>494</v>
      </c>
      <c r="O93" s="82" t="s">
        <v>494</v>
      </c>
      <c r="P93" s="82" t="s">
        <v>494</v>
      </c>
      <c r="Q93" s="75" t="s">
        <v>497</v>
      </c>
      <c r="R93" s="75" t="s">
        <v>497</v>
      </c>
      <c r="S93" s="42" t="s">
        <v>448</v>
      </c>
      <c r="T93" s="75" t="s">
        <v>497</v>
      </c>
      <c r="U93" s="74" t="s">
        <v>497</v>
      </c>
      <c r="V93" s="49" t="str">
        <f t="shared" si="6"/>
        <v>'COMMON'</v>
      </c>
      <c r="W93" s="69" t="s">
        <v>449</v>
      </c>
      <c r="X93" s="49" t="str">
        <f t="shared" si="7"/>
        <v>'COMMON'</v>
      </c>
      <c r="Y93" s="49" t="str">
        <f t="shared" si="7"/>
        <v>'COMMON'</v>
      </c>
      <c r="Z93" s="69" t="s">
        <v>449</v>
      </c>
      <c r="AA93" s="49" t="str">
        <f t="shared" si="8"/>
        <v>'COMMON'</v>
      </c>
      <c r="AB93" s="67"/>
      <c r="AD9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('80001','3','1204','出席','2024/05/09','11:00','','','','','','','','','0','0',NULL,'0','0','COMMON',CURRENT_TIMESTAMP,'COMMON','COMMON',CURRENT_TIMESTAMP,'COMMON');</v>
      </c>
      <c r="AE93" s="67"/>
      <c r="AF93" s="67"/>
      <c r="AG93" s="67"/>
    </row>
    <row r="94" spans="1:33" ht="18" customHeight="1">
      <c r="A94" s="67"/>
      <c r="B94" s="49">
        <f t="shared" si="5"/>
        <v>88</v>
      </c>
      <c r="C94" s="73" t="str">
        <f>"'"&amp;プロジェクトデータ!$C$4&amp;"'"</f>
        <v>'80001'</v>
      </c>
      <c r="D94" s="80" t="s">
        <v>503</v>
      </c>
      <c r="E94" s="42" t="str">
        <f>"'"&amp;No.5＿契約者【データ】!E90&amp;"'"</f>
        <v>'1205'</v>
      </c>
      <c r="F94" s="81" t="str">
        <f>"'"&amp;IF(No.5＿契約者【データ】!AA90="","","出席")&amp;"'"</f>
        <v>'出席'</v>
      </c>
      <c r="G94" s="75" t="str">
        <f>"'"&amp;IF(No.5＿契約者【データ】!AA90="","",TEXT(No.5＿契約者【データ】!AA90,"yyyy/mm/dd"))&amp;"'"</f>
        <v>'2024/05/10'</v>
      </c>
      <c r="H94" s="75" t="str">
        <f>"'"&amp;IF(No.5＿契約者【データ】!AB90="","",TEXT(No.5＿契約者【データ】!AB90,"hh:mm"))&amp;"'"</f>
        <v>'11:00'</v>
      </c>
      <c r="I94" s="82" t="s">
        <v>494</v>
      </c>
      <c r="J94" s="82" t="s">
        <v>494</v>
      </c>
      <c r="K94" s="82" t="s">
        <v>494</v>
      </c>
      <c r="L94" s="82" t="s">
        <v>494</v>
      </c>
      <c r="M94" s="82" t="s">
        <v>494</v>
      </c>
      <c r="N94" s="82" t="s">
        <v>494</v>
      </c>
      <c r="O94" s="82" t="s">
        <v>494</v>
      </c>
      <c r="P94" s="82" t="s">
        <v>494</v>
      </c>
      <c r="Q94" s="75" t="s">
        <v>497</v>
      </c>
      <c r="R94" s="75" t="s">
        <v>497</v>
      </c>
      <c r="S94" s="42" t="s">
        <v>448</v>
      </c>
      <c r="T94" s="75" t="s">
        <v>497</v>
      </c>
      <c r="U94" s="74" t="s">
        <v>497</v>
      </c>
      <c r="V94" s="49" t="str">
        <f t="shared" si="6"/>
        <v>'COMMON'</v>
      </c>
      <c r="W94" s="69" t="s">
        <v>449</v>
      </c>
      <c r="X94" s="49" t="str">
        <f t="shared" si="7"/>
        <v>'COMMON'</v>
      </c>
      <c r="Y94" s="49" t="str">
        <f t="shared" si="7"/>
        <v>'COMMON'</v>
      </c>
      <c r="Z94" s="69" t="s">
        <v>449</v>
      </c>
      <c r="AA94" s="49" t="str">
        <f t="shared" si="8"/>
        <v>'COMMON'</v>
      </c>
      <c r="AB94" s="67"/>
      <c r="AD9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('80001','3','1205','出席','2024/05/10','11:00','','','','','','','','','0','0',NULL,'0','0','COMMON',CURRENT_TIMESTAMP,'COMMON','COMMON',CURRENT_TIMESTAMP,'COMMON');</v>
      </c>
      <c r="AE94" s="67"/>
      <c r="AF94" s="67"/>
      <c r="AG94" s="67"/>
    </row>
    <row r="95" spans="1:33" ht="18" customHeight="1">
      <c r="A95" s="67"/>
      <c r="B95" s="49">
        <f t="shared" si="5"/>
        <v>89</v>
      </c>
      <c r="C95" s="73" t="str">
        <f>"'"&amp;プロジェクトデータ!$C$4&amp;"'"</f>
        <v>'80001'</v>
      </c>
      <c r="D95" s="80" t="s">
        <v>503</v>
      </c>
      <c r="E95" s="42" t="str">
        <f>"'"&amp;No.5＿契約者【データ】!E91&amp;"'"</f>
        <v>'1206'</v>
      </c>
      <c r="F95" s="81" t="str">
        <f>"'"&amp;IF(No.5＿契約者【データ】!AA91="","","出席")&amp;"'"</f>
        <v>'出席'</v>
      </c>
      <c r="G95" s="75" t="str">
        <f>"'"&amp;IF(No.5＿契約者【データ】!AA91="","",TEXT(No.5＿契約者【データ】!AA91,"yyyy/mm/dd"))&amp;"'"</f>
        <v>'2024/05/09'</v>
      </c>
      <c r="H95" s="75" t="str">
        <f>"'"&amp;IF(No.5＿契約者【データ】!AB91="","",TEXT(No.5＿契約者【データ】!AB91,"hh:mm"))&amp;"'"</f>
        <v>'13:00'</v>
      </c>
      <c r="I95" s="82" t="s">
        <v>494</v>
      </c>
      <c r="J95" s="82" t="s">
        <v>494</v>
      </c>
      <c r="K95" s="82" t="s">
        <v>494</v>
      </c>
      <c r="L95" s="82" t="s">
        <v>494</v>
      </c>
      <c r="M95" s="82" t="s">
        <v>494</v>
      </c>
      <c r="N95" s="82" t="s">
        <v>494</v>
      </c>
      <c r="O95" s="82" t="s">
        <v>494</v>
      </c>
      <c r="P95" s="82" t="s">
        <v>494</v>
      </c>
      <c r="Q95" s="75" t="s">
        <v>497</v>
      </c>
      <c r="R95" s="75" t="s">
        <v>497</v>
      </c>
      <c r="S95" s="42" t="s">
        <v>448</v>
      </c>
      <c r="T95" s="75" t="s">
        <v>497</v>
      </c>
      <c r="U95" s="74" t="s">
        <v>497</v>
      </c>
      <c r="V95" s="49" t="str">
        <f t="shared" si="6"/>
        <v>'COMMON'</v>
      </c>
      <c r="W95" s="69" t="s">
        <v>449</v>
      </c>
      <c r="X95" s="49" t="str">
        <f t="shared" si="7"/>
        <v>'COMMON'</v>
      </c>
      <c r="Y95" s="49" t="str">
        <f t="shared" si="7"/>
        <v>'COMMON'</v>
      </c>
      <c r="Z95" s="69" t="s">
        <v>449</v>
      </c>
      <c r="AA95" s="49" t="str">
        <f t="shared" si="8"/>
        <v>'COMMON'</v>
      </c>
      <c r="AB95" s="67"/>
      <c r="AD95"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('80001','3','1206','出席','2024/05/09','13:00','','','','','','','','','0','0',NULL,'0','0','COMMON',CURRENT_TIMESTAMP,'COMMON','COMMON',CURRENT_TIMESTAMP,'COMMON');</v>
      </c>
      <c r="AE95" s="67"/>
      <c r="AF95" s="67"/>
      <c r="AG95" s="67"/>
    </row>
    <row r="96" spans="1:33" ht="18" customHeight="1">
      <c r="A96" s="67"/>
      <c r="B96" s="49">
        <f t="shared" si="5"/>
        <v>90</v>
      </c>
      <c r="C96" s="73" t="str">
        <f>"'"&amp;プロジェクトデータ!$C$4&amp;"'"</f>
        <v>'80001'</v>
      </c>
      <c r="D96" s="80" t="s">
        <v>503</v>
      </c>
      <c r="E96" s="42" t="str">
        <f>"'"&amp;No.5＿契約者【データ】!E92&amp;"'"</f>
        <v>'1207'</v>
      </c>
      <c r="F96" s="81" t="str">
        <f>"'"&amp;IF(No.5＿契約者【データ】!AA92="","","出席")&amp;"'"</f>
        <v>'出席'</v>
      </c>
      <c r="G96" s="75" t="str">
        <f>"'"&amp;IF(No.5＿契約者【データ】!AA92="","",TEXT(No.5＿契約者【データ】!AA92,"yyyy/mm/dd"))&amp;"'"</f>
        <v>'2024/05/09'</v>
      </c>
      <c r="H96" s="75" t="str">
        <f>"'"&amp;IF(No.5＿契約者【データ】!AB92="","",TEXT(No.5＿契約者【データ】!AB92,"hh:mm"))&amp;"'"</f>
        <v>'14:00'</v>
      </c>
      <c r="I96" s="82" t="s">
        <v>494</v>
      </c>
      <c r="J96" s="82" t="s">
        <v>494</v>
      </c>
      <c r="K96" s="82" t="s">
        <v>494</v>
      </c>
      <c r="L96" s="82" t="s">
        <v>494</v>
      </c>
      <c r="M96" s="82" t="s">
        <v>494</v>
      </c>
      <c r="N96" s="82" t="s">
        <v>494</v>
      </c>
      <c r="O96" s="82" t="s">
        <v>494</v>
      </c>
      <c r="P96" s="82" t="s">
        <v>494</v>
      </c>
      <c r="Q96" s="75" t="s">
        <v>497</v>
      </c>
      <c r="R96" s="75" t="s">
        <v>497</v>
      </c>
      <c r="S96" s="42" t="s">
        <v>448</v>
      </c>
      <c r="T96" s="75" t="s">
        <v>497</v>
      </c>
      <c r="U96" s="74" t="s">
        <v>497</v>
      </c>
      <c r="V96" s="49" t="str">
        <f t="shared" si="6"/>
        <v>'COMMON'</v>
      </c>
      <c r="W96" s="69" t="s">
        <v>449</v>
      </c>
      <c r="X96" s="49" t="str">
        <f t="shared" si="7"/>
        <v>'COMMON'</v>
      </c>
      <c r="Y96" s="49" t="str">
        <f t="shared" si="7"/>
        <v>'COMMON'</v>
      </c>
      <c r="Z96" s="69" t="s">
        <v>449</v>
      </c>
      <c r="AA96" s="49" t="str">
        <f t="shared" si="8"/>
        <v>'COMMON'</v>
      </c>
      <c r="AB96" s="67"/>
      <c r="AD9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('80001','3','1207','出席','2024/05/09','14:00','','','','','','','','','0','0',NULL,'0','0','COMMON',CURRENT_TIMESTAMP,'COMMON','COMMON',CURRENT_TIMESTAMP,'COMMON');</v>
      </c>
      <c r="AE96" s="67"/>
      <c r="AF96" s="67"/>
      <c r="AG96" s="67"/>
    </row>
    <row r="97" spans="1:33" ht="18" customHeight="1">
      <c r="A97" s="67"/>
      <c r="B97" s="49">
        <f t="shared" si="5"/>
        <v>91</v>
      </c>
      <c r="C97" s="73" t="str">
        <f>"'"&amp;プロジェクトデータ!$C$4&amp;"'"</f>
        <v>'80001'</v>
      </c>
      <c r="D97" s="80" t="s">
        <v>503</v>
      </c>
      <c r="E97" s="42" t="str">
        <f>"'"&amp;No.5＿契約者【データ】!E93&amp;"'"</f>
        <v>'1208'</v>
      </c>
      <c r="F97" s="81" t="str">
        <f>"'"&amp;IF(No.5＿契約者【データ】!AA93="","","出席")&amp;"'"</f>
        <v>'出席'</v>
      </c>
      <c r="G97" s="75" t="str">
        <f>"'"&amp;IF(No.5＿契約者【データ】!AA93="","",TEXT(No.5＿契約者【データ】!AA93,"yyyy/mm/dd"))&amp;"'"</f>
        <v>'2024/05/10'</v>
      </c>
      <c r="H97" s="75" t="str">
        <f>"'"&amp;IF(No.5＿契約者【データ】!AB93="","",TEXT(No.5＿契約者【データ】!AB93,"hh:mm"))&amp;"'"</f>
        <v>'13:00'</v>
      </c>
      <c r="I97" s="82" t="s">
        <v>494</v>
      </c>
      <c r="J97" s="82" t="s">
        <v>494</v>
      </c>
      <c r="K97" s="82" t="s">
        <v>494</v>
      </c>
      <c r="L97" s="82" t="s">
        <v>494</v>
      </c>
      <c r="M97" s="82" t="s">
        <v>494</v>
      </c>
      <c r="N97" s="82" t="s">
        <v>494</v>
      </c>
      <c r="O97" s="82" t="s">
        <v>494</v>
      </c>
      <c r="P97" s="82" t="s">
        <v>494</v>
      </c>
      <c r="Q97" s="75" t="s">
        <v>497</v>
      </c>
      <c r="R97" s="75" t="s">
        <v>497</v>
      </c>
      <c r="S97" s="42" t="s">
        <v>448</v>
      </c>
      <c r="T97" s="75" t="s">
        <v>497</v>
      </c>
      <c r="U97" s="74" t="s">
        <v>497</v>
      </c>
      <c r="V97" s="49" t="str">
        <f t="shared" si="6"/>
        <v>'COMMON'</v>
      </c>
      <c r="W97" s="69" t="s">
        <v>449</v>
      </c>
      <c r="X97" s="49" t="str">
        <f t="shared" si="7"/>
        <v>'COMMON'</v>
      </c>
      <c r="Y97" s="49" t="str">
        <f t="shared" si="7"/>
        <v>'COMMON'</v>
      </c>
      <c r="Z97" s="69" t="s">
        <v>449</v>
      </c>
      <c r="AA97" s="49" t="str">
        <f t="shared" si="8"/>
        <v>'COMMON'</v>
      </c>
      <c r="AB97" s="67"/>
      <c r="AD9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('80001','3','1208','出席','2024/05/10','13:00','','','','','','','','','0','0',NULL,'0','0','COMMON',CURRENT_TIMESTAMP,'COMMON','COMMON',CURRENT_TIMESTAMP,'COMMON');</v>
      </c>
      <c r="AE97" s="67"/>
      <c r="AF97" s="67"/>
      <c r="AG97" s="67"/>
    </row>
    <row r="98" spans="1:33" ht="18" customHeight="1">
      <c r="A98" s="67"/>
      <c r="B98" s="49">
        <f t="shared" si="5"/>
        <v>92</v>
      </c>
      <c r="C98" s="73" t="str">
        <f>"'"&amp;プロジェクトデータ!$C$4&amp;"'"</f>
        <v>'80001'</v>
      </c>
      <c r="D98" s="80" t="s">
        <v>503</v>
      </c>
      <c r="E98" s="42" t="str">
        <f>"'"&amp;No.5＿契約者【データ】!E94&amp;"'"</f>
        <v>'1301'</v>
      </c>
      <c r="F98" s="81" t="str">
        <f>"'"&amp;IF(No.5＿契約者【データ】!AA94="","","出席")&amp;"'"</f>
        <v>'出席'</v>
      </c>
      <c r="G98" s="75" t="str">
        <f>"'"&amp;IF(No.5＿契約者【データ】!AA94="","",TEXT(No.5＿契約者【データ】!AA94,"yyyy/mm/dd"))&amp;"'"</f>
        <v>'2024/05/11'</v>
      </c>
      <c r="H98" s="75" t="str">
        <f>"'"&amp;IF(No.5＿契約者【データ】!AB94="","",TEXT(No.5＿契約者【データ】!AB94,"hh:mm"))&amp;"'"</f>
        <v>'09:00'</v>
      </c>
      <c r="I98" s="82" t="s">
        <v>494</v>
      </c>
      <c r="J98" s="82" t="s">
        <v>494</v>
      </c>
      <c r="K98" s="82" t="s">
        <v>494</v>
      </c>
      <c r="L98" s="82" t="s">
        <v>494</v>
      </c>
      <c r="M98" s="82" t="s">
        <v>494</v>
      </c>
      <c r="N98" s="82" t="s">
        <v>494</v>
      </c>
      <c r="O98" s="82" t="s">
        <v>494</v>
      </c>
      <c r="P98" s="82" t="s">
        <v>494</v>
      </c>
      <c r="Q98" s="75" t="s">
        <v>497</v>
      </c>
      <c r="R98" s="75" t="s">
        <v>497</v>
      </c>
      <c r="S98" s="42" t="s">
        <v>448</v>
      </c>
      <c r="T98" s="75" t="s">
        <v>497</v>
      </c>
      <c r="U98" s="74" t="s">
        <v>497</v>
      </c>
      <c r="V98" s="49" t="str">
        <f t="shared" si="6"/>
        <v>'COMMON'</v>
      </c>
      <c r="W98" s="69" t="s">
        <v>449</v>
      </c>
      <c r="X98" s="49" t="str">
        <f t="shared" si="7"/>
        <v>'COMMON'</v>
      </c>
      <c r="Y98" s="49" t="str">
        <f t="shared" si="7"/>
        <v>'COMMON'</v>
      </c>
      <c r="Z98" s="69" t="s">
        <v>449</v>
      </c>
      <c r="AA98" s="49" t="str">
        <f t="shared" si="8"/>
        <v>'COMMON'</v>
      </c>
      <c r="AB98" s="67"/>
      <c r="AD9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('80001','3','1301','出席','2024/05/11','09:00','','','','','','','','','0','0',NULL,'0','0','COMMON',CURRENT_TIMESTAMP,'COMMON','COMMON',CURRENT_TIMESTAMP,'COMMON');</v>
      </c>
      <c r="AE98" s="67"/>
      <c r="AF98" s="67"/>
      <c r="AG98" s="67"/>
    </row>
    <row r="99" spans="1:33" ht="18" customHeight="1">
      <c r="A99" s="67"/>
      <c r="B99" s="49">
        <f t="shared" si="5"/>
        <v>93</v>
      </c>
      <c r="C99" s="73" t="str">
        <f>"'"&amp;プロジェクトデータ!$C$4&amp;"'"</f>
        <v>'80001'</v>
      </c>
      <c r="D99" s="80" t="s">
        <v>503</v>
      </c>
      <c r="E99" s="42" t="str">
        <f>"'"&amp;No.5＿契約者【データ】!E95&amp;"'"</f>
        <v>'1302'</v>
      </c>
      <c r="F99" s="81" t="str">
        <f>"'"&amp;IF(No.5＿契約者【データ】!AA95="","","出席")&amp;"'"</f>
        <v>'出席'</v>
      </c>
      <c r="G99" s="75" t="str">
        <f>"'"&amp;IF(No.5＿契約者【データ】!AA95="","",TEXT(No.5＿契約者【データ】!AA95,"yyyy/mm/dd"))&amp;"'"</f>
        <v>'2024/05/09'</v>
      </c>
      <c r="H99" s="75" t="str">
        <f>"'"&amp;IF(No.5＿契約者【データ】!AB95="","",TEXT(No.5＿契約者【データ】!AB95,"hh:mm"))&amp;"'"</f>
        <v>'15:00'</v>
      </c>
      <c r="I99" s="82" t="s">
        <v>494</v>
      </c>
      <c r="J99" s="82" t="s">
        <v>494</v>
      </c>
      <c r="K99" s="82" t="s">
        <v>494</v>
      </c>
      <c r="L99" s="82" t="s">
        <v>494</v>
      </c>
      <c r="M99" s="82" t="s">
        <v>494</v>
      </c>
      <c r="N99" s="82" t="s">
        <v>494</v>
      </c>
      <c r="O99" s="82" t="s">
        <v>494</v>
      </c>
      <c r="P99" s="82" t="s">
        <v>494</v>
      </c>
      <c r="Q99" s="75" t="s">
        <v>497</v>
      </c>
      <c r="R99" s="75" t="s">
        <v>497</v>
      </c>
      <c r="S99" s="42" t="s">
        <v>448</v>
      </c>
      <c r="T99" s="75" t="s">
        <v>497</v>
      </c>
      <c r="U99" s="74" t="s">
        <v>497</v>
      </c>
      <c r="V99" s="49" t="str">
        <f t="shared" si="6"/>
        <v>'COMMON'</v>
      </c>
      <c r="W99" s="69" t="s">
        <v>449</v>
      </c>
      <c r="X99" s="49" t="str">
        <f t="shared" si="7"/>
        <v>'COMMON'</v>
      </c>
      <c r="Y99" s="49" t="str">
        <f t="shared" si="7"/>
        <v>'COMMON'</v>
      </c>
      <c r="Z99" s="69" t="s">
        <v>449</v>
      </c>
      <c r="AA99" s="49" t="str">
        <f t="shared" si="8"/>
        <v>'COMMON'</v>
      </c>
      <c r="AB99" s="67"/>
      <c r="AD99"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('80001','3','1302','出席','2024/05/09','15:00','','','','','','','','','0','0',NULL,'0','0','COMMON',CURRENT_TIMESTAMP,'COMMON','COMMON',CURRENT_TIMESTAMP,'COMMON');</v>
      </c>
      <c r="AE99" s="67"/>
      <c r="AF99" s="67"/>
      <c r="AG99" s="67"/>
    </row>
    <row r="100" spans="1:33" ht="18" customHeight="1">
      <c r="A100" s="67"/>
      <c r="B100" s="49">
        <f t="shared" si="5"/>
        <v>94</v>
      </c>
      <c r="C100" s="73" t="str">
        <f>"'"&amp;プロジェクトデータ!$C$4&amp;"'"</f>
        <v>'80001'</v>
      </c>
      <c r="D100" s="80" t="s">
        <v>503</v>
      </c>
      <c r="E100" s="42" t="str">
        <f>"'"&amp;No.5＿契約者【データ】!E96&amp;"'"</f>
        <v>'1303'</v>
      </c>
      <c r="F100" s="81" t="str">
        <f>"'"&amp;IF(No.5＿契約者【データ】!AA96="","","出席")&amp;"'"</f>
        <v>'出席'</v>
      </c>
      <c r="G100" s="75" t="str">
        <f>"'"&amp;IF(No.5＿契約者【データ】!AA96="","",TEXT(No.5＿契約者【データ】!AA96,"yyyy/mm/dd"))&amp;"'"</f>
        <v>'2024/05/09'</v>
      </c>
      <c r="H100" s="75" t="str">
        <f>"'"&amp;IF(No.5＿契約者【データ】!AB96="","",TEXT(No.5＿契約者【データ】!AB96,"hh:mm"))&amp;"'"</f>
        <v>'10:00'</v>
      </c>
      <c r="I100" s="82" t="s">
        <v>494</v>
      </c>
      <c r="J100" s="82" t="s">
        <v>494</v>
      </c>
      <c r="K100" s="82" t="s">
        <v>494</v>
      </c>
      <c r="L100" s="82" t="s">
        <v>494</v>
      </c>
      <c r="M100" s="82" t="s">
        <v>494</v>
      </c>
      <c r="N100" s="82" t="s">
        <v>494</v>
      </c>
      <c r="O100" s="82" t="s">
        <v>494</v>
      </c>
      <c r="P100" s="82" t="s">
        <v>494</v>
      </c>
      <c r="Q100" s="75" t="s">
        <v>497</v>
      </c>
      <c r="R100" s="75" t="s">
        <v>497</v>
      </c>
      <c r="S100" s="42" t="s">
        <v>448</v>
      </c>
      <c r="T100" s="75" t="s">
        <v>497</v>
      </c>
      <c r="U100" s="74" t="s">
        <v>497</v>
      </c>
      <c r="V100" s="49" t="str">
        <f t="shared" si="6"/>
        <v>'COMMON'</v>
      </c>
      <c r="W100" s="69" t="s">
        <v>449</v>
      </c>
      <c r="X100" s="49" t="str">
        <f t="shared" si="7"/>
        <v>'COMMON'</v>
      </c>
      <c r="Y100" s="49" t="str">
        <f t="shared" si="7"/>
        <v>'COMMON'</v>
      </c>
      <c r="Z100" s="69" t="s">
        <v>449</v>
      </c>
      <c r="AA100" s="49" t="str">
        <f t="shared" si="8"/>
        <v>'COMMON'</v>
      </c>
      <c r="AB100" s="67"/>
      <c r="AD10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('80001','3','1303','出席','2024/05/09','10:00','','','','','','','','','0','0',NULL,'0','0','COMMON',CURRENT_TIMESTAMP,'COMMON','COMMON',CURRENT_TIMESTAMP,'COMMON');</v>
      </c>
      <c r="AE100" s="67"/>
      <c r="AF100" s="67"/>
      <c r="AG100" s="67"/>
    </row>
    <row r="101" spans="1:33" ht="18" customHeight="1">
      <c r="A101" s="67"/>
      <c r="B101" s="49">
        <f t="shared" si="5"/>
        <v>95</v>
      </c>
      <c r="C101" s="73" t="str">
        <f>"'"&amp;プロジェクトデータ!$C$4&amp;"'"</f>
        <v>'80001'</v>
      </c>
      <c r="D101" s="80" t="s">
        <v>503</v>
      </c>
      <c r="E101" s="42" t="str">
        <f>"'"&amp;No.5＿契約者【データ】!E97&amp;"'"</f>
        <v>'1304'</v>
      </c>
      <c r="F101" s="81" t="str">
        <f>"'"&amp;IF(No.5＿契約者【データ】!AA97="","","出席")&amp;"'"</f>
        <v>'出席'</v>
      </c>
      <c r="G101" s="75" t="str">
        <f>"'"&amp;IF(No.5＿契約者【データ】!AA97="","",TEXT(No.5＿契約者【データ】!AA97,"yyyy/mm/dd"))&amp;"'"</f>
        <v>'2024/05/10'</v>
      </c>
      <c r="H101" s="75" t="str">
        <f>"'"&amp;IF(No.5＿契約者【データ】!AB97="","",TEXT(No.5＿契約者【データ】!AB97,"hh:mm"))&amp;"'"</f>
        <v>'14:00'</v>
      </c>
      <c r="I101" s="82" t="s">
        <v>494</v>
      </c>
      <c r="J101" s="82" t="s">
        <v>494</v>
      </c>
      <c r="K101" s="82" t="s">
        <v>494</v>
      </c>
      <c r="L101" s="82" t="s">
        <v>494</v>
      </c>
      <c r="M101" s="82" t="s">
        <v>494</v>
      </c>
      <c r="N101" s="82" t="s">
        <v>494</v>
      </c>
      <c r="O101" s="82" t="s">
        <v>494</v>
      </c>
      <c r="P101" s="82" t="s">
        <v>494</v>
      </c>
      <c r="Q101" s="75" t="s">
        <v>497</v>
      </c>
      <c r="R101" s="75" t="s">
        <v>497</v>
      </c>
      <c r="S101" s="42" t="s">
        <v>448</v>
      </c>
      <c r="T101" s="75" t="s">
        <v>497</v>
      </c>
      <c r="U101" s="74" t="s">
        <v>497</v>
      </c>
      <c r="V101" s="49" t="str">
        <f t="shared" si="6"/>
        <v>'COMMON'</v>
      </c>
      <c r="W101" s="69" t="s">
        <v>449</v>
      </c>
      <c r="X101" s="49" t="str">
        <f t="shared" si="7"/>
        <v>'COMMON'</v>
      </c>
      <c r="Y101" s="49" t="str">
        <f t="shared" si="7"/>
        <v>'COMMON'</v>
      </c>
      <c r="Z101" s="69" t="s">
        <v>449</v>
      </c>
      <c r="AA101" s="49" t="str">
        <f t="shared" si="8"/>
        <v>'COMMON'</v>
      </c>
      <c r="AB101" s="67"/>
      <c r="AD101"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('80001','3','1304','出席','2024/05/10','14:00','','','','','','','','','0','0',NULL,'0','0','COMMON',CURRENT_TIMESTAMP,'COMMON','COMMON',CURRENT_TIMESTAMP,'COMMON');</v>
      </c>
      <c r="AE101" s="67"/>
      <c r="AF101" s="67"/>
      <c r="AG101" s="67"/>
    </row>
    <row r="102" spans="1:33" ht="18" customHeight="1">
      <c r="A102" s="67"/>
      <c r="B102" s="49">
        <f t="shared" si="5"/>
        <v>96</v>
      </c>
      <c r="C102" s="73" t="str">
        <f>"'"&amp;プロジェクトデータ!$C$4&amp;"'"</f>
        <v>'80001'</v>
      </c>
      <c r="D102" s="80" t="s">
        <v>503</v>
      </c>
      <c r="E102" s="42" t="str">
        <f>"'"&amp;No.5＿契約者【データ】!E98&amp;"'"</f>
        <v>'1305'</v>
      </c>
      <c r="F102" s="81" t="str">
        <f>"'"&amp;IF(No.5＿契約者【データ】!AA98="","","出席")&amp;"'"</f>
        <v>'出席'</v>
      </c>
      <c r="G102" s="75" t="str">
        <f>"'"&amp;IF(No.5＿契約者【データ】!AA98="","",TEXT(No.5＿契約者【データ】!AA98,"yyyy/mm/dd"))&amp;"'"</f>
        <v>'2024/05/10'</v>
      </c>
      <c r="H102" s="75" t="str">
        <f>"'"&amp;IF(No.5＿契約者【データ】!AB98="","",TEXT(No.5＿契約者【データ】!AB98,"hh:mm"))&amp;"'"</f>
        <v>'10:00'</v>
      </c>
      <c r="I102" s="82" t="s">
        <v>494</v>
      </c>
      <c r="J102" s="82" t="s">
        <v>494</v>
      </c>
      <c r="K102" s="82" t="s">
        <v>494</v>
      </c>
      <c r="L102" s="82" t="s">
        <v>494</v>
      </c>
      <c r="M102" s="82" t="s">
        <v>494</v>
      </c>
      <c r="N102" s="82" t="s">
        <v>494</v>
      </c>
      <c r="O102" s="82" t="s">
        <v>494</v>
      </c>
      <c r="P102" s="82" t="s">
        <v>494</v>
      </c>
      <c r="Q102" s="75" t="s">
        <v>497</v>
      </c>
      <c r="R102" s="75" t="s">
        <v>497</v>
      </c>
      <c r="S102" s="42" t="s">
        <v>448</v>
      </c>
      <c r="T102" s="75" t="s">
        <v>497</v>
      </c>
      <c r="U102" s="74" t="s">
        <v>497</v>
      </c>
      <c r="V102" s="49" t="str">
        <f t="shared" si="6"/>
        <v>'COMMON'</v>
      </c>
      <c r="W102" s="69" t="s">
        <v>449</v>
      </c>
      <c r="X102" s="49" t="str">
        <f t="shared" si="7"/>
        <v>'COMMON'</v>
      </c>
      <c r="Y102" s="49" t="str">
        <f t="shared" si="7"/>
        <v>'COMMON'</v>
      </c>
      <c r="Z102" s="69" t="s">
        <v>449</v>
      </c>
      <c r="AA102" s="49" t="str">
        <f t="shared" si="8"/>
        <v>'COMMON'</v>
      </c>
      <c r="AB102" s="67"/>
      <c r="AD10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('80001','3','1305','出席','2024/05/10','10:00','','','','','','','','','0','0',NULL,'0','0','COMMON',CURRENT_TIMESTAMP,'COMMON','COMMON',CURRENT_TIMESTAMP,'COMMON');</v>
      </c>
      <c r="AE102" s="67"/>
      <c r="AF102" s="67"/>
      <c r="AG102" s="67"/>
    </row>
    <row r="103" spans="1:33" ht="18" customHeight="1">
      <c r="A103" s="67"/>
      <c r="B103" s="49">
        <f t="shared" si="5"/>
        <v>97</v>
      </c>
      <c r="C103" s="73" t="str">
        <f>"'"&amp;プロジェクトデータ!$C$4&amp;"'"</f>
        <v>'80001'</v>
      </c>
      <c r="D103" s="80" t="s">
        <v>503</v>
      </c>
      <c r="E103" s="42" t="str">
        <f>"'"&amp;No.5＿契約者【データ】!E99&amp;"'"</f>
        <v>'1306'</v>
      </c>
      <c r="F103" s="81" t="str">
        <f>"'"&amp;IF(No.5＿契約者【データ】!AA99="","","出席")&amp;"'"</f>
        <v>'出席'</v>
      </c>
      <c r="G103" s="75" t="str">
        <f>"'"&amp;IF(No.5＿契約者【データ】!AA99="","",TEXT(No.5＿契約者【データ】!AA99,"yyyy/mm/dd"))&amp;"'"</f>
        <v>'2024/05/10'</v>
      </c>
      <c r="H103" s="75" t="str">
        <f>"'"&amp;IF(No.5＿契約者【データ】!AB99="","",TEXT(No.5＿契約者【データ】!AB99,"hh:mm"))&amp;"'"</f>
        <v>'15:00'</v>
      </c>
      <c r="I103" s="82" t="s">
        <v>494</v>
      </c>
      <c r="J103" s="82" t="s">
        <v>494</v>
      </c>
      <c r="K103" s="82" t="s">
        <v>494</v>
      </c>
      <c r="L103" s="82" t="s">
        <v>494</v>
      </c>
      <c r="M103" s="82" t="s">
        <v>494</v>
      </c>
      <c r="N103" s="82" t="s">
        <v>494</v>
      </c>
      <c r="O103" s="82" t="s">
        <v>494</v>
      </c>
      <c r="P103" s="82" t="s">
        <v>494</v>
      </c>
      <c r="Q103" s="75" t="s">
        <v>497</v>
      </c>
      <c r="R103" s="75" t="s">
        <v>497</v>
      </c>
      <c r="S103" s="42" t="s">
        <v>448</v>
      </c>
      <c r="T103" s="75" t="s">
        <v>497</v>
      </c>
      <c r="U103" s="74" t="s">
        <v>497</v>
      </c>
      <c r="V103" s="49" t="str">
        <f t="shared" si="6"/>
        <v>'COMMON'</v>
      </c>
      <c r="W103" s="69" t="s">
        <v>449</v>
      </c>
      <c r="X103" s="49" t="str">
        <f t="shared" si="7"/>
        <v>'COMMON'</v>
      </c>
      <c r="Y103" s="49" t="str">
        <f t="shared" si="7"/>
        <v>'COMMON'</v>
      </c>
      <c r="Z103" s="69" t="s">
        <v>449</v>
      </c>
      <c r="AA103" s="49" t="str">
        <f t="shared" si="8"/>
        <v>'COMMON'</v>
      </c>
      <c r="AB103" s="67"/>
      <c r="AD10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('80001','3','1306','出席','2024/05/10','15:00','','','','','','','','','0','0',NULL,'0','0','COMMON',CURRENT_TIMESTAMP,'COMMON','COMMON',CURRENT_TIMESTAMP,'COMMON');</v>
      </c>
      <c r="AE103" s="67"/>
      <c r="AF103" s="67"/>
      <c r="AG103" s="67"/>
    </row>
    <row r="104" spans="1:33" ht="18" customHeight="1">
      <c r="A104" s="67"/>
      <c r="B104" s="49">
        <f t="shared" si="5"/>
        <v>98</v>
      </c>
      <c r="C104" s="73" t="str">
        <f>"'"&amp;プロジェクトデータ!$C$4&amp;"'"</f>
        <v>'80001'</v>
      </c>
      <c r="D104" s="80" t="s">
        <v>503</v>
      </c>
      <c r="E104" s="42" t="str">
        <f>"'"&amp;No.5＿契約者【データ】!E100&amp;"'"</f>
        <v>'1307'</v>
      </c>
      <c r="F104" s="81" t="str">
        <f>"'"&amp;IF(No.5＿契約者【データ】!AA100="","","出席")&amp;"'"</f>
        <v>'出席'</v>
      </c>
      <c r="G104" s="75" t="str">
        <f>"'"&amp;IF(No.5＿契約者【データ】!AA100 = "", "", TEXT(No.5＿契約者【データ】!AA100,"yyyy/mm/dd"))&amp;"'"</f>
        <v>'2024/05/11'</v>
      </c>
      <c r="H104" s="75" t="str">
        <f>"'"&amp;IF(No.5＿契約者【データ】!AB100 = "", "", TEXT(No.5＿契約者【データ】!AB100,"hh:mm"))&amp;"'"</f>
        <v>'13:00'</v>
      </c>
      <c r="I104" s="82" t="s">
        <v>494</v>
      </c>
      <c r="J104" s="82" t="s">
        <v>494</v>
      </c>
      <c r="K104" s="82" t="s">
        <v>494</v>
      </c>
      <c r="L104" s="82" t="s">
        <v>494</v>
      </c>
      <c r="M104" s="82" t="s">
        <v>494</v>
      </c>
      <c r="N104" s="82" t="s">
        <v>494</v>
      </c>
      <c r="O104" s="82" t="s">
        <v>494</v>
      </c>
      <c r="P104" s="82" t="s">
        <v>494</v>
      </c>
      <c r="Q104" s="75" t="s">
        <v>497</v>
      </c>
      <c r="R104" s="75" t="s">
        <v>497</v>
      </c>
      <c r="S104" s="42" t="s">
        <v>448</v>
      </c>
      <c r="T104" s="75" t="s">
        <v>497</v>
      </c>
      <c r="U104" s="74" t="s">
        <v>497</v>
      </c>
      <c r="V104" s="49" t="str">
        <f t="shared" si="6"/>
        <v>'COMMON'</v>
      </c>
      <c r="W104" s="69" t="s">
        <v>449</v>
      </c>
      <c r="X104" s="49" t="str">
        <f t="shared" si="7"/>
        <v>'COMMON'</v>
      </c>
      <c r="Y104" s="49" t="str">
        <f t="shared" si="7"/>
        <v>'COMMON'</v>
      </c>
      <c r="Z104" s="69" t="s">
        <v>449</v>
      </c>
      <c r="AA104" s="49" t="str">
        <f t="shared" si="8"/>
        <v>'COMMON'</v>
      </c>
      <c r="AB104" s="67"/>
      <c r="AD10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('80001','3','1307','出席','2024/05/11','13:00','','','','','','','','','0','0',NULL,'0','0','COMMON',CURRENT_TIMESTAMP,'COMMON','COMMON',CURRENT_TIMESTAMP,'COMMON');</v>
      </c>
      <c r="AE104" s="67"/>
      <c r="AF104" s="67"/>
      <c r="AG104" s="67"/>
    </row>
    <row r="105" spans="1:33" ht="18" customHeight="1">
      <c r="A105" s="67"/>
      <c r="B105" s="49">
        <f t="shared" si="5"/>
        <v>99</v>
      </c>
      <c r="C105" s="73" t="str">
        <f>"'"&amp;プロジェクトデータ!$C$4&amp;"'"</f>
        <v>'80001'</v>
      </c>
      <c r="D105" s="80" t="s">
        <v>503</v>
      </c>
      <c r="E105" s="42" t="str">
        <f>"'"&amp;No.5＿契約者【データ】!E101&amp;"'"</f>
        <v>'1308'</v>
      </c>
      <c r="F105" s="81" t="str">
        <f>"'"&amp;IF(No.5＿契約者【データ】!AA101="","","出席")&amp;"'"</f>
        <v>'出席'</v>
      </c>
      <c r="G105" s="75" t="str">
        <f>"'"&amp;IF(No.5＿契約者【データ】!AA101="","",TEXT(No.5＿契約者【データ】!AA101,"yyyy/mm/dd"))&amp;"'"</f>
        <v>'2024/05/09'</v>
      </c>
      <c r="H105" s="75" t="str">
        <f>"'"&amp;IF(No.5＿契約者【データ】!AB101="","",TEXT(No.5＿契約者【データ】!AB101,"hh:mm"))&amp;"'"</f>
        <v>'13:00'</v>
      </c>
      <c r="I105" s="82" t="s">
        <v>494</v>
      </c>
      <c r="J105" s="82" t="s">
        <v>494</v>
      </c>
      <c r="K105" s="82" t="s">
        <v>494</v>
      </c>
      <c r="L105" s="82" t="s">
        <v>494</v>
      </c>
      <c r="M105" s="82" t="s">
        <v>494</v>
      </c>
      <c r="N105" s="82" t="s">
        <v>494</v>
      </c>
      <c r="O105" s="82" t="s">
        <v>494</v>
      </c>
      <c r="P105" s="82" t="s">
        <v>494</v>
      </c>
      <c r="Q105" s="75" t="s">
        <v>497</v>
      </c>
      <c r="R105" s="75" t="s">
        <v>497</v>
      </c>
      <c r="S105" s="42" t="s">
        <v>448</v>
      </c>
      <c r="T105" s="75" t="s">
        <v>497</v>
      </c>
      <c r="U105" s="74" t="s">
        <v>497</v>
      </c>
      <c r="V105" s="49" t="str">
        <f t="shared" si="6"/>
        <v>'COMMON'</v>
      </c>
      <c r="W105" s="69" t="s">
        <v>449</v>
      </c>
      <c r="X105" s="49" t="str">
        <f t="shared" si="7"/>
        <v>'COMMON'</v>
      </c>
      <c r="Y105" s="49" t="str">
        <f t="shared" si="7"/>
        <v>'COMMON'</v>
      </c>
      <c r="Z105" s="69" t="s">
        <v>449</v>
      </c>
      <c r="AA105" s="49" t="str">
        <f t="shared" si="8"/>
        <v>'COMMON'</v>
      </c>
      <c r="AB105" s="67"/>
      <c r="AD105"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('80001','3','1308','出席','2024/05/09','13:00','','','','','','','','','0','0',NULL,'0','0','COMMON',CURRENT_TIMESTAMP,'COMMON','COMMON',CURRENT_TIMESTAMP,'COMMON');</v>
      </c>
      <c r="AE105" s="67"/>
      <c r="AF105" s="67"/>
      <c r="AG105" s="67"/>
    </row>
    <row r="106" spans="1:33" ht="18" customHeight="1">
      <c r="A106" s="67"/>
      <c r="B106" s="49">
        <f t="shared" si="5"/>
        <v>100</v>
      </c>
      <c r="C106" s="73" t="str">
        <f>"'"&amp;プロジェクトデータ!$C$4&amp;"'"</f>
        <v>'80001'</v>
      </c>
      <c r="D106" s="80" t="s">
        <v>503</v>
      </c>
      <c r="E106" s="42" t="str">
        <f>"'"&amp;No.5＿契約者【データ】!E102&amp;"'"</f>
        <v>'1401'</v>
      </c>
      <c r="F106" s="81" t="str">
        <f>"'"&amp;IF(No.5＿契約者【データ】!AA102="","","出席")&amp;"'"</f>
        <v>'出席'</v>
      </c>
      <c r="G106" s="75" t="str">
        <f>"'"&amp;IF(No.5＿契約者【データ】!AA102="","",TEXT(No.5＿契約者【データ】!AA102,"yyyy/mm/dd"))&amp;"'"</f>
        <v>'2024/05/09'</v>
      </c>
      <c r="H106" s="75" t="str">
        <f>"'"&amp;IF(No.5＿契約者【データ】!AB102="","",TEXT(No.5＿契約者【データ】!AB102,"hh:mm"))&amp;"'"</f>
        <v>'09:00'</v>
      </c>
      <c r="I106" s="82" t="s">
        <v>494</v>
      </c>
      <c r="J106" s="82" t="s">
        <v>494</v>
      </c>
      <c r="K106" s="82" t="s">
        <v>494</v>
      </c>
      <c r="L106" s="82" t="s">
        <v>494</v>
      </c>
      <c r="M106" s="82" t="s">
        <v>494</v>
      </c>
      <c r="N106" s="82" t="s">
        <v>494</v>
      </c>
      <c r="O106" s="82" t="s">
        <v>494</v>
      </c>
      <c r="P106" s="82" t="s">
        <v>494</v>
      </c>
      <c r="Q106" s="75" t="s">
        <v>497</v>
      </c>
      <c r="R106" s="75" t="s">
        <v>497</v>
      </c>
      <c r="S106" s="42" t="s">
        <v>448</v>
      </c>
      <c r="T106" s="75" t="s">
        <v>497</v>
      </c>
      <c r="U106" s="74" t="s">
        <v>497</v>
      </c>
      <c r="V106" s="49" t="str">
        <f t="shared" si="6"/>
        <v>'COMMON'</v>
      </c>
      <c r="W106" s="69" t="s">
        <v>449</v>
      </c>
      <c r="X106" s="49" t="str">
        <f t="shared" si="7"/>
        <v>'COMMON'</v>
      </c>
      <c r="Y106" s="49" t="str">
        <f t="shared" si="7"/>
        <v>'COMMON'</v>
      </c>
      <c r="Z106" s="69" t="s">
        <v>449</v>
      </c>
      <c r="AA106" s="49" t="str">
        <f t="shared" si="8"/>
        <v>'COMMON'</v>
      </c>
      <c r="AB106" s="67"/>
      <c r="AD106"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('80001','3','1401','出席','2024/05/09','09:00','','','','','','','','','0','0',NULL,'0','0','COMMON',CURRENT_TIMESTAMP,'COMMON','COMMON',CURRENT_TIMESTAMP,'COMMON');</v>
      </c>
      <c r="AE106" s="67"/>
      <c r="AF106" s="67"/>
      <c r="AG106" s="67"/>
    </row>
    <row r="107" spans="1:33" ht="18" customHeight="1">
      <c r="A107" s="67"/>
      <c r="B107" s="49">
        <f t="shared" si="5"/>
        <v>101</v>
      </c>
      <c r="C107" s="73" t="str">
        <f>"'"&amp;プロジェクトデータ!$C$4&amp;"'"</f>
        <v>'80001'</v>
      </c>
      <c r="D107" s="80" t="s">
        <v>503</v>
      </c>
      <c r="E107" s="42" t="str">
        <f>"'"&amp;No.5＿契約者【データ】!E103&amp;"'"</f>
        <v>'1402'</v>
      </c>
      <c r="F107" s="81" t="str">
        <f>"'"&amp;IF(No.5＿契約者【データ】!AA103="","","出席")&amp;"'"</f>
        <v>'出席'</v>
      </c>
      <c r="G107" s="75" t="str">
        <f>"'"&amp;IF(No.5＿契約者【データ】!AA103="","",TEXT(No.5＿契約者【データ】!AA103,"yyyy/mm/dd"))&amp;"'"</f>
        <v>'2024/05/11'</v>
      </c>
      <c r="H107" s="75" t="str">
        <f>"'"&amp;IF(No.5＿契約者【データ】!AB103="","",TEXT(No.5＿契約者【データ】!AB103,"hh:mm"))&amp;"'"</f>
        <v>'09:00'</v>
      </c>
      <c r="I107" s="82" t="s">
        <v>494</v>
      </c>
      <c r="J107" s="82" t="s">
        <v>494</v>
      </c>
      <c r="K107" s="82" t="s">
        <v>494</v>
      </c>
      <c r="L107" s="82" t="s">
        <v>494</v>
      </c>
      <c r="M107" s="82" t="s">
        <v>494</v>
      </c>
      <c r="N107" s="82" t="s">
        <v>494</v>
      </c>
      <c r="O107" s="82" t="s">
        <v>494</v>
      </c>
      <c r="P107" s="82" t="s">
        <v>494</v>
      </c>
      <c r="Q107" s="75" t="s">
        <v>497</v>
      </c>
      <c r="R107" s="75" t="s">
        <v>497</v>
      </c>
      <c r="S107" s="42" t="s">
        <v>448</v>
      </c>
      <c r="T107" s="75" t="s">
        <v>497</v>
      </c>
      <c r="U107" s="74" t="s">
        <v>497</v>
      </c>
      <c r="V107" s="49" t="str">
        <f t="shared" si="6"/>
        <v>'COMMON'</v>
      </c>
      <c r="W107" s="69" t="s">
        <v>449</v>
      </c>
      <c r="X107" s="49" t="str">
        <f t="shared" si="7"/>
        <v>'COMMON'</v>
      </c>
      <c r="Y107" s="49" t="str">
        <f t="shared" si="7"/>
        <v>'COMMON'</v>
      </c>
      <c r="Z107" s="69" t="s">
        <v>449</v>
      </c>
      <c r="AA107" s="49" t="str">
        <f t="shared" si="8"/>
        <v>'COMMON'</v>
      </c>
      <c r="AB107" s="67"/>
      <c r="AD107"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('80001','3','1402','出席','2024/05/11','09:00','','','','','','','','','0','0',NULL,'0','0','COMMON',CURRENT_TIMESTAMP,'COMMON','COMMON',CURRENT_TIMESTAMP,'COMMON');</v>
      </c>
      <c r="AE107" s="67"/>
      <c r="AF107" s="67"/>
      <c r="AG107" s="67"/>
    </row>
    <row r="108" spans="1:33" ht="18" customHeight="1">
      <c r="A108" s="67"/>
      <c r="B108" s="49">
        <f t="shared" si="5"/>
        <v>102</v>
      </c>
      <c r="C108" s="73" t="str">
        <f>"'"&amp;プロジェクトデータ!$C$4&amp;"'"</f>
        <v>'80001'</v>
      </c>
      <c r="D108" s="80" t="s">
        <v>503</v>
      </c>
      <c r="E108" s="42" t="str">
        <f>"'"&amp;No.5＿契約者【データ】!E104&amp;"'"</f>
        <v>'1403'</v>
      </c>
      <c r="F108" s="81" t="str">
        <f>"'"&amp;IF(No.5＿契約者【データ】!AA104="","","出席")&amp;"'"</f>
        <v>'出席'</v>
      </c>
      <c r="G108" s="75" t="str">
        <f>"'"&amp;IF(No.5＿契約者【データ】!AA104="","",TEXT(No.5＿契約者【データ】!AA104,"yyyy/mm/dd"))&amp;"'"</f>
        <v>'2024/05/10'</v>
      </c>
      <c r="H108" s="75" t="str">
        <f>"'"&amp;IF(No.5＿契約者【データ】!AB104="","",TEXT(No.5＿契約者【データ】!AB104,"hh:mm"))&amp;"'"</f>
        <v>'09:00'</v>
      </c>
      <c r="I108" s="82" t="s">
        <v>494</v>
      </c>
      <c r="J108" s="82" t="s">
        <v>494</v>
      </c>
      <c r="K108" s="82" t="s">
        <v>494</v>
      </c>
      <c r="L108" s="82" t="s">
        <v>494</v>
      </c>
      <c r="M108" s="82" t="s">
        <v>494</v>
      </c>
      <c r="N108" s="82" t="s">
        <v>494</v>
      </c>
      <c r="O108" s="82" t="s">
        <v>494</v>
      </c>
      <c r="P108" s="82" t="s">
        <v>494</v>
      </c>
      <c r="Q108" s="75" t="s">
        <v>497</v>
      </c>
      <c r="R108" s="75" t="s">
        <v>497</v>
      </c>
      <c r="S108" s="42" t="s">
        <v>448</v>
      </c>
      <c r="T108" s="75" t="s">
        <v>497</v>
      </c>
      <c r="U108" s="74" t="s">
        <v>497</v>
      </c>
      <c r="V108" s="49" t="str">
        <f t="shared" si="6"/>
        <v>'COMMON'</v>
      </c>
      <c r="W108" s="69" t="s">
        <v>449</v>
      </c>
      <c r="X108" s="49" t="str">
        <f t="shared" si="7"/>
        <v>'COMMON'</v>
      </c>
      <c r="Y108" s="49" t="str">
        <f t="shared" si="7"/>
        <v>'COMMON'</v>
      </c>
      <c r="Z108" s="69" t="s">
        <v>449</v>
      </c>
      <c r="AA108" s="49" t="str">
        <f t="shared" si="8"/>
        <v>'COMMON'</v>
      </c>
      <c r="AB108" s="67"/>
      <c r="AD108"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('80001','3','1403','出席','2024/05/10','09:00','','','','','','','','','0','0',NULL,'0','0','COMMON',CURRENT_TIMESTAMP,'COMMON','COMMON',CURRENT_TIMESTAMP,'COMMON');</v>
      </c>
      <c r="AE108" s="67"/>
      <c r="AF108" s="67"/>
      <c r="AG108" s="67"/>
    </row>
    <row r="109" spans="1:33" ht="18" customHeight="1">
      <c r="A109" s="67"/>
      <c r="B109" s="49">
        <f t="shared" si="5"/>
        <v>103</v>
      </c>
      <c r="C109" s="73" t="str">
        <f>"'"&amp;プロジェクトデータ!$C$4&amp;"'"</f>
        <v>'80001'</v>
      </c>
      <c r="D109" s="80" t="s">
        <v>503</v>
      </c>
      <c r="E109" s="42" t="str">
        <f>"'"&amp;No.5＿契約者【データ】!E105&amp;"'"</f>
        <v>'1404'</v>
      </c>
      <c r="F109" s="81" t="str">
        <f>"'"&amp;IF(No.5＿契約者【データ】!AA105="","","出席")&amp;"'"</f>
        <v>'出席'</v>
      </c>
      <c r="G109" s="75" t="str">
        <f>"'"&amp;IF(No.5＿契約者【データ】!AA105="","",TEXT(No.5＿契約者【データ】!AA105,"yyyy/mm/dd"))&amp;"'"</f>
        <v>'2024/05/10'</v>
      </c>
      <c r="H109" s="75" t="str">
        <f>"'"&amp;IF(No.5＿契約者【データ】!AB105="","",TEXT(No.5＿契約者【データ】!AB105,"hh:mm"))&amp;"'"</f>
        <v>'13:00'</v>
      </c>
      <c r="I109" s="82" t="s">
        <v>494</v>
      </c>
      <c r="J109" s="82" t="s">
        <v>494</v>
      </c>
      <c r="K109" s="82" t="s">
        <v>494</v>
      </c>
      <c r="L109" s="82" t="s">
        <v>494</v>
      </c>
      <c r="M109" s="82" t="s">
        <v>494</v>
      </c>
      <c r="N109" s="82" t="s">
        <v>494</v>
      </c>
      <c r="O109" s="82" t="s">
        <v>494</v>
      </c>
      <c r="P109" s="82" t="s">
        <v>494</v>
      </c>
      <c r="Q109" s="75" t="s">
        <v>497</v>
      </c>
      <c r="R109" s="75" t="s">
        <v>497</v>
      </c>
      <c r="S109" s="42" t="s">
        <v>448</v>
      </c>
      <c r="T109" s="75" t="s">
        <v>497</v>
      </c>
      <c r="U109" s="74" t="s">
        <v>497</v>
      </c>
      <c r="V109" s="49" t="str">
        <f t="shared" si="6"/>
        <v>'COMMON'</v>
      </c>
      <c r="W109" s="69" t="s">
        <v>449</v>
      </c>
      <c r="X109" s="49" t="str">
        <f t="shared" si="7"/>
        <v>'COMMON'</v>
      </c>
      <c r="Y109" s="49" t="str">
        <f t="shared" si="7"/>
        <v>'COMMON'</v>
      </c>
      <c r="Z109" s="69" t="s">
        <v>449</v>
      </c>
      <c r="AA109" s="49" t="str">
        <f t="shared" si="8"/>
        <v>'COMMON'</v>
      </c>
      <c r="AB109" s="67"/>
      <c r="AD109"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('80001','3','1404','出席','2024/05/10','13:00','','','','','','','','','0','0',NULL,'0','0','COMMON',CURRENT_TIMESTAMP,'COMMON','COMMON',CURRENT_TIMESTAMP,'COMMON');</v>
      </c>
      <c r="AE109" s="67"/>
      <c r="AF109" s="67"/>
      <c r="AG109" s="67"/>
    </row>
    <row r="110" spans="1:33" ht="18" customHeight="1">
      <c r="A110" s="67"/>
      <c r="B110" s="49">
        <f t="shared" si="5"/>
        <v>104</v>
      </c>
      <c r="C110" s="73" t="str">
        <f>"'"&amp;プロジェクトデータ!$C$4&amp;"'"</f>
        <v>'80001'</v>
      </c>
      <c r="D110" s="80" t="s">
        <v>503</v>
      </c>
      <c r="E110" s="42" t="str">
        <f>"'"&amp;No.5＿契約者【データ】!E106&amp;"'"</f>
        <v>'1405'</v>
      </c>
      <c r="F110" s="81" t="str">
        <f>"'"&amp;IF(No.5＿契約者【データ】!AA106="","","出席")&amp;"'"</f>
        <v>'出席'</v>
      </c>
      <c r="G110" s="75" t="str">
        <f>"'"&amp;IF(No.5＿契約者【データ】!AA106="","",TEXT(No.5＿契約者【データ】!AA106,"yyyy/mm/dd"))&amp;"'"</f>
        <v>'2024/05/11'</v>
      </c>
      <c r="H110" s="75" t="str">
        <f>"'"&amp;IF(No.5＿契約者【データ】!AB106="","",TEXT(No.5＿契約者【データ】!AB106,"hh:mm"))&amp;"'"</f>
        <v>'10:00'</v>
      </c>
      <c r="I110" s="82" t="s">
        <v>494</v>
      </c>
      <c r="J110" s="82" t="s">
        <v>494</v>
      </c>
      <c r="K110" s="82" t="s">
        <v>494</v>
      </c>
      <c r="L110" s="82" t="s">
        <v>494</v>
      </c>
      <c r="M110" s="82" t="s">
        <v>494</v>
      </c>
      <c r="N110" s="82" t="s">
        <v>494</v>
      </c>
      <c r="O110" s="82" t="s">
        <v>494</v>
      </c>
      <c r="P110" s="82" t="s">
        <v>494</v>
      </c>
      <c r="Q110" s="75" t="s">
        <v>497</v>
      </c>
      <c r="R110" s="75" t="s">
        <v>497</v>
      </c>
      <c r="S110" s="42" t="s">
        <v>448</v>
      </c>
      <c r="T110" s="75" t="s">
        <v>497</v>
      </c>
      <c r="U110" s="74" t="s">
        <v>497</v>
      </c>
      <c r="V110" s="49" t="str">
        <f t="shared" si="6"/>
        <v>'COMMON'</v>
      </c>
      <c r="W110" s="69" t="s">
        <v>449</v>
      </c>
      <c r="X110" s="49" t="str">
        <f t="shared" si="7"/>
        <v>'COMMON'</v>
      </c>
      <c r="Y110" s="49" t="str">
        <f t="shared" si="7"/>
        <v>'COMMON'</v>
      </c>
      <c r="Z110" s="69" t="s">
        <v>449</v>
      </c>
      <c r="AA110" s="49" t="str">
        <f t="shared" si="8"/>
        <v>'COMMON'</v>
      </c>
      <c r="AB110" s="67"/>
      <c r="AD110"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('80001','3','1405','出席','2024/05/11','10:00','','','','','','','','','0','0',NULL,'0','0','COMMON',CURRENT_TIMESTAMP,'COMMON','COMMON',CURRENT_TIMESTAMP,'COMMON');</v>
      </c>
      <c r="AE110" s="67"/>
      <c r="AF110" s="67"/>
      <c r="AG110" s="67"/>
    </row>
    <row r="111" spans="1:33" ht="18" customHeight="1">
      <c r="A111" s="67"/>
      <c r="B111" s="49">
        <f t="shared" si="5"/>
        <v>105</v>
      </c>
      <c r="C111" s="73" t="str">
        <f>"'"&amp;プロジェクトデータ!$C$4&amp;"'"</f>
        <v>'80001'</v>
      </c>
      <c r="D111" s="80" t="s">
        <v>503</v>
      </c>
      <c r="E111" s="42" t="str">
        <f>"'"&amp;No.5＿契約者【データ】!E107&amp;"'"</f>
        <v>'1406'</v>
      </c>
      <c r="F111" s="81" t="str">
        <f>"'"&amp;IF(No.5＿契約者【データ】!AA107="","","出席")&amp;"'"</f>
        <v>'出席'</v>
      </c>
      <c r="G111" s="75" t="str">
        <f>"'"&amp;IF(No.5＿契約者【データ】!AA107="","",TEXT(No.5＿契約者【データ】!AA107,"yyyy/mm/dd"))&amp;"'"</f>
        <v>'2024/05/09'</v>
      </c>
      <c r="H111" s="75" t="str">
        <f>"'"&amp;IF(No.5＿契約者【データ】!AB107="","",TEXT(No.5＿契約者【データ】!AB107,"hh:mm"))&amp;"'"</f>
        <v>'11:00'</v>
      </c>
      <c r="I111" s="82" t="s">
        <v>494</v>
      </c>
      <c r="J111" s="82" t="s">
        <v>494</v>
      </c>
      <c r="K111" s="82" t="s">
        <v>494</v>
      </c>
      <c r="L111" s="82" t="s">
        <v>494</v>
      </c>
      <c r="M111" s="82" t="s">
        <v>494</v>
      </c>
      <c r="N111" s="82" t="s">
        <v>494</v>
      </c>
      <c r="O111" s="82" t="s">
        <v>494</v>
      </c>
      <c r="P111" s="82" t="s">
        <v>494</v>
      </c>
      <c r="Q111" s="75" t="s">
        <v>497</v>
      </c>
      <c r="R111" s="75" t="s">
        <v>497</v>
      </c>
      <c r="S111" s="42" t="s">
        <v>448</v>
      </c>
      <c r="T111" s="75" t="s">
        <v>497</v>
      </c>
      <c r="U111" s="74" t="s">
        <v>497</v>
      </c>
      <c r="V111" s="49" t="str">
        <f t="shared" si="6"/>
        <v>'COMMON'</v>
      </c>
      <c r="W111" s="69" t="s">
        <v>449</v>
      </c>
      <c r="X111" s="49" t="str">
        <f t="shared" si="7"/>
        <v>'COMMON'</v>
      </c>
      <c r="Y111" s="49" t="str">
        <f t="shared" si="7"/>
        <v>'COMMON'</v>
      </c>
      <c r="Z111" s="69" t="s">
        <v>449</v>
      </c>
      <c r="AA111" s="49" t="str">
        <f t="shared" si="8"/>
        <v>'COMMON'</v>
      </c>
      <c r="AB111" s="67"/>
      <c r="AD111"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('80001','3','1406','出席','2024/05/09','11:00','','','','','','','','','0','0',NULL,'0','0','COMMON',CURRENT_TIMESTAMP,'COMMON','COMMON',CURRENT_TIMESTAMP,'COMMON');</v>
      </c>
      <c r="AE111" s="67"/>
      <c r="AF111" s="67"/>
      <c r="AG111" s="67"/>
    </row>
    <row r="112" spans="1:33" ht="18" customHeight="1">
      <c r="A112" s="67"/>
      <c r="B112" s="49">
        <f t="shared" si="5"/>
        <v>106</v>
      </c>
      <c r="C112" s="73" t="str">
        <f>"'"&amp;プロジェクトデータ!$C$4&amp;"'"</f>
        <v>'80001'</v>
      </c>
      <c r="D112" s="80" t="s">
        <v>503</v>
      </c>
      <c r="E112" s="42" t="str">
        <f>"'"&amp;No.5＿契約者【データ】!E108&amp;"'"</f>
        <v>'1407'</v>
      </c>
      <c r="F112" s="81" t="str">
        <f>"'"&amp;IF(No.5＿契約者【データ】!AA108="","","出席")&amp;"'"</f>
        <v>'出席'</v>
      </c>
      <c r="G112" s="75" t="str">
        <f>"'"&amp;IF(No.5＿契約者【データ】!AA108="","",TEXT(No.5＿契約者【データ】!AA108,"yyyy/mm/dd"))&amp;"'"</f>
        <v>'2024/05/10'</v>
      </c>
      <c r="H112" s="75" t="str">
        <f>"'"&amp;IF(No.5＿契約者【データ】!AB108="","",TEXT(No.5＿契約者【データ】!AB108,"hh:mm"))&amp;"'"</f>
        <v>'14:00'</v>
      </c>
      <c r="I112" s="82" t="s">
        <v>494</v>
      </c>
      <c r="J112" s="82" t="s">
        <v>494</v>
      </c>
      <c r="K112" s="82" t="s">
        <v>494</v>
      </c>
      <c r="L112" s="82" t="s">
        <v>494</v>
      </c>
      <c r="M112" s="82" t="s">
        <v>494</v>
      </c>
      <c r="N112" s="82" t="s">
        <v>494</v>
      </c>
      <c r="O112" s="82" t="s">
        <v>494</v>
      </c>
      <c r="P112" s="82" t="s">
        <v>494</v>
      </c>
      <c r="Q112" s="75" t="s">
        <v>497</v>
      </c>
      <c r="R112" s="75" t="s">
        <v>497</v>
      </c>
      <c r="S112" s="42" t="s">
        <v>448</v>
      </c>
      <c r="T112" s="75" t="s">
        <v>497</v>
      </c>
      <c r="U112" s="74" t="s">
        <v>497</v>
      </c>
      <c r="V112" s="49" t="str">
        <f t="shared" si="6"/>
        <v>'COMMON'</v>
      </c>
      <c r="W112" s="69" t="s">
        <v>449</v>
      </c>
      <c r="X112" s="49" t="str">
        <f t="shared" si="7"/>
        <v>'COMMON'</v>
      </c>
      <c r="Y112" s="49" t="str">
        <f t="shared" si="7"/>
        <v>'COMMON'</v>
      </c>
      <c r="Z112" s="69" t="s">
        <v>449</v>
      </c>
      <c r="AA112" s="49" t="str">
        <f t="shared" si="8"/>
        <v>'COMMON'</v>
      </c>
      <c r="AB112" s="67"/>
      <c r="AD112"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('80001','3','1407','出席','2024/05/10','14:00','','','','','','','','','0','0',NULL,'0','0','COMMON',CURRENT_TIMESTAMP,'COMMON','COMMON',CURRENT_TIMESTAMP,'COMMON');</v>
      </c>
      <c r="AE112" s="67"/>
      <c r="AF112" s="67"/>
      <c r="AG112" s="67"/>
    </row>
    <row r="113" spans="1:33" ht="18" customHeight="1">
      <c r="A113" s="67"/>
      <c r="B113" s="49">
        <f t="shared" si="5"/>
        <v>107</v>
      </c>
      <c r="C113" s="73" t="str">
        <f>"'"&amp;プロジェクトデータ!$C$4&amp;"'"</f>
        <v>'80001'</v>
      </c>
      <c r="D113" s="80" t="s">
        <v>503</v>
      </c>
      <c r="E113" s="42" t="str">
        <f>"'"&amp;No.5＿契約者【データ】!E109&amp;"'"</f>
        <v>'1408'</v>
      </c>
      <c r="F113" s="81" t="str">
        <f>"'"&amp;IF(No.5＿契約者【データ】!AA109="","","出席")&amp;"'"</f>
        <v>'出席'</v>
      </c>
      <c r="G113" s="75" t="str">
        <f>"'"&amp;IF(No.5＿契約者【データ】!AA109="","",TEXT(No.5＿契約者【データ】!AA109,"yyyy/mm/dd"))&amp;"'"</f>
        <v>'2024/05/10'</v>
      </c>
      <c r="H113" s="75" t="str">
        <f>"'"&amp;IF(No.5＿契約者【データ】!AB109="","",TEXT(No.5＿契約者【データ】!AB109,"hh:mm"))&amp;"'"</f>
        <v>'10:00'</v>
      </c>
      <c r="I113" s="82" t="s">
        <v>494</v>
      </c>
      <c r="J113" s="82" t="s">
        <v>494</v>
      </c>
      <c r="K113" s="82" t="s">
        <v>494</v>
      </c>
      <c r="L113" s="82" t="s">
        <v>494</v>
      </c>
      <c r="M113" s="82" t="s">
        <v>494</v>
      </c>
      <c r="N113" s="82" t="s">
        <v>494</v>
      </c>
      <c r="O113" s="82" t="s">
        <v>494</v>
      </c>
      <c r="P113" s="82" t="s">
        <v>494</v>
      </c>
      <c r="Q113" s="75" t="s">
        <v>497</v>
      </c>
      <c r="R113" s="75" t="s">
        <v>497</v>
      </c>
      <c r="S113" s="42" t="s">
        <v>448</v>
      </c>
      <c r="T113" s="75" t="s">
        <v>497</v>
      </c>
      <c r="U113" s="74" t="s">
        <v>497</v>
      </c>
      <c r="V113" s="49" t="str">
        <f t="shared" si="6"/>
        <v>'COMMON'</v>
      </c>
      <c r="W113" s="69" t="s">
        <v>449</v>
      </c>
      <c r="X113" s="49" t="str">
        <f t="shared" si="7"/>
        <v>'COMMON'</v>
      </c>
      <c r="Y113" s="49" t="str">
        <f t="shared" si="7"/>
        <v>'COMMON'</v>
      </c>
      <c r="Z113" s="69" t="s">
        <v>449</v>
      </c>
      <c r="AA113" s="49" t="str">
        <f t="shared" si="8"/>
        <v>'COMMON'</v>
      </c>
      <c r="AB113" s="67"/>
      <c r="AD113"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('80001','3','1408','出席','2024/05/10','10:00','','','','','','','','','0','0',NULL,'0','0','COMMON',CURRENT_TIMESTAMP,'COMMON','COMMON',CURRENT_TIMESTAMP,'COMMON');</v>
      </c>
      <c r="AE113" s="67"/>
      <c r="AF113" s="67"/>
      <c r="AG113" s="67"/>
    </row>
    <row r="114" spans="1:33" ht="18" customHeight="1">
      <c r="A114" s="67"/>
      <c r="B114" s="49">
        <f t="shared" si="5"/>
        <v>108</v>
      </c>
      <c r="C114" s="73" t="str">
        <f>"'"&amp;プロジェクトデータ!$C$4&amp;"'"</f>
        <v>'80001'</v>
      </c>
      <c r="D114" s="80" t="s">
        <v>503</v>
      </c>
      <c r="E114" s="42" t="str">
        <f>"'"&amp;No.5＿契約者【データ】!E110&amp;"'"</f>
        <v>''</v>
      </c>
      <c r="F114" s="81" t="str">
        <f>"'"&amp;IF(No.5＿契約者【データ】!AA110="","","出席")&amp;"'"</f>
        <v>'出席'</v>
      </c>
      <c r="G114" s="75" t="str">
        <f>"'"&amp;IF(No.5＿契約者【データ】!AA110="","",TEXT(No.5＿契約者【データ】!AA110,"yyyy/mm/dd"))&amp;"'"</f>
        <v>'*'</v>
      </c>
      <c r="H114" s="75" t="str">
        <f>"'"&amp;IF(No.5＿契約者【データ】!AB110="","",TEXT(No.5＿契約者【データ】!AB110,"hh:mm"))&amp;"'"</f>
        <v>'*'</v>
      </c>
      <c r="I114" s="82" t="s">
        <v>494</v>
      </c>
      <c r="J114" s="82" t="s">
        <v>494</v>
      </c>
      <c r="K114" s="82" t="s">
        <v>494</v>
      </c>
      <c r="L114" s="82" t="s">
        <v>494</v>
      </c>
      <c r="M114" s="82" t="s">
        <v>494</v>
      </c>
      <c r="N114" s="82" t="s">
        <v>494</v>
      </c>
      <c r="O114" s="82" t="s">
        <v>494</v>
      </c>
      <c r="P114" s="82" t="s">
        <v>494</v>
      </c>
      <c r="Q114" s="75" t="s">
        <v>497</v>
      </c>
      <c r="R114" s="75" t="s">
        <v>497</v>
      </c>
      <c r="S114" s="42" t="s">
        <v>448</v>
      </c>
      <c r="T114" s="75" t="s">
        <v>497</v>
      </c>
      <c r="U114" s="74" t="s">
        <v>497</v>
      </c>
      <c r="V114" s="49" t="str">
        <f t="shared" si="6"/>
        <v>'COMMON'</v>
      </c>
      <c r="W114" s="69" t="s">
        <v>449</v>
      </c>
      <c r="X114" s="49" t="str">
        <f t="shared" si="7"/>
        <v>'COMMON'</v>
      </c>
      <c r="Y114" s="49" t="str">
        <f t="shared" si="7"/>
        <v>'COMMON'</v>
      </c>
      <c r="Z114" s="69" t="s">
        <v>449</v>
      </c>
      <c r="AA114" s="49" t="str">
        <f t="shared" si="8"/>
        <v>'COMMON'</v>
      </c>
      <c r="AB114" s="67"/>
      <c r="AD114" s="70" t="str">
        <f t="shared" si="9"/>
        <v>INSERT INTO EVENT_RESERVE (PROJECT_ID,EVENT_ID,ROOM_NO,ATTEND_KBN,EVENT_DATE,EVENT_TIME,OLD_ATTEND_KBN,OLD_EVENT_DATE,OLD_EVENT_TIME,CONTRACTOR_MEMO,MJR_MEMO,OUT_OF_SCHEDULE_DATE,OUT_OF_SCHEDULE_TIME,ONLINE_RESERVE_CHANGE_NO,AM_RESERVE_NOT,UPDATE_SYSTEM,REMINDER_SENT_DATE,COUNT_FLAG,DEL_FLAG,CREATE_PROGRAM_ID,CREATE_DATE,CREATE_USER,UPDATE_PROGRAM_ID,UPDATE_DATE,UPDATE_USER) VALUES ('80001','3','','出席','*','*','','','','','','','','','0','0',NULL,'0','0','COMMON',CURRENT_TIMESTAMP,'COMMON','COMMON',CURRENT_TIMESTAMP,'COMMON');</v>
      </c>
      <c r="AE114" s="67"/>
      <c r="AF114" s="67"/>
      <c r="AG114" s="67"/>
    </row>
    <row r="115" spans="1:33" ht="18" customHeight="1">
      <c r="A115" s="67"/>
      <c r="B115" s="49">
        <f t="shared" si="5"/>
        <v>109</v>
      </c>
      <c r="C115" s="73" t="str">
        <f>"'"&amp;プロジェクトデータ!$C$4&amp;"'"</f>
        <v>'80001'</v>
      </c>
      <c r="D115" s="80" t="s">
        <v>503</v>
      </c>
      <c r="E115" s="42" t="str">
        <f>"'"&amp;No.5＿契約者【データ】!E111&amp;"'"</f>
        <v>''</v>
      </c>
      <c r="F115" s="81" t="str">
        <f>"'"&amp;IF(No.5＿契約者【データ】!AA111="","","出席")&amp;"'"</f>
        <v>''</v>
      </c>
      <c r="G115" s="75" t="str">
        <f>"'"&amp;IF(No.5＿契約者【データ】!AA111="","",TEXT(No.5＿契約者【データ】!AA111,"yyyy/mm/dd"))&amp;"'"</f>
        <v>''</v>
      </c>
      <c r="H115" s="75" t="str">
        <f>"'"&amp;IF(No.5＿契約者【データ】!AB111="","",TEXT(No.5＿契約者【データ】!AB111,"hh:mm"))&amp;"'"</f>
        <v>''</v>
      </c>
      <c r="I115" s="82" t="s">
        <v>494</v>
      </c>
      <c r="J115" s="82" t="s">
        <v>494</v>
      </c>
      <c r="K115" s="82" t="s">
        <v>494</v>
      </c>
      <c r="L115" s="82" t="s">
        <v>494</v>
      </c>
      <c r="M115" s="82" t="s">
        <v>494</v>
      </c>
      <c r="N115" s="82" t="s">
        <v>494</v>
      </c>
      <c r="O115" s="82" t="s">
        <v>494</v>
      </c>
      <c r="P115" s="82" t="s">
        <v>494</v>
      </c>
      <c r="Q115" s="75" t="s">
        <v>497</v>
      </c>
      <c r="R115" s="75" t="s">
        <v>497</v>
      </c>
      <c r="S115" s="42" t="s">
        <v>448</v>
      </c>
      <c r="T115" s="75" t="s">
        <v>497</v>
      </c>
      <c r="U115" s="74" t="s">
        <v>497</v>
      </c>
      <c r="V115" s="49" t="str">
        <f t="shared" si="6"/>
        <v>'COMMON'</v>
      </c>
      <c r="W115" s="69" t="s">
        <v>449</v>
      </c>
      <c r="X115" s="49" t="str">
        <f t="shared" si="7"/>
        <v>'COMMON'</v>
      </c>
      <c r="Y115" s="49" t="str">
        <f t="shared" si="7"/>
        <v>'COMMON'</v>
      </c>
      <c r="Z115" s="69" t="s">
        <v>449</v>
      </c>
      <c r="AA115" s="49" t="str">
        <f t="shared" si="8"/>
        <v>'COMMON'</v>
      </c>
      <c r="AB115" s="67"/>
      <c r="AD115" s="70" t="str">
        <f t="shared" si="9"/>
        <v/>
      </c>
      <c r="AE115" s="67"/>
      <c r="AF115" s="67"/>
      <c r="AG115" s="67"/>
    </row>
    <row r="116" spans="1:33" ht="18" customHeight="1">
      <c r="A116" s="67"/>
      <c r="B116" s="49">
        <f t="shared" si="5"/>
        <v>110</v>
      </c>
      <c r="C116" s="73" t="str">
        <f>"'"&amp;プロジェクトデータ!$C$4&amp;"'"</f>
        <v>'80001'</v>
      </c>
      <c r="D116" s="80" t="s">
        <v>503</v>
      </c>
      <c r="E116" s="42" t="str">
        <f>"'"&amp;No.5＿契約者【データ】!E112&amp;"'"</f>
        <v>''</v>
      </c>
      <c r="F116" s="81" t="str">
        <f>"'"&amp;IF(No.5＿契約者【データ】!AA112="","","出席")&amp;"'"</f>
        <v>''</v>
      </c>
      <c r="G116" s="75" t="str">
        <f>"'"&amp;IF(No.5＿契約者【データ】!AA112="","",TEXT(No.5＿契約者【データ】!AA112,"yyyy/mm/dd"))&amp;"'"</f>
        <v>''</v>
      </c>
      <c r="H116" s="75" t="str">
        <f>"'"&amp;IF(No.5＿契約者【データ】!AB112="","",TEXT(No.5＿契約者【データ】!AB112,"hh:mm"))&amp;"'"</f>
        <v>''</v>
      </c>
      <c r="I116" s="82" t="s">
        <v>494</v>
      </c>
      <c r="J116" s="82" t="s">
        <v>494</v>
      </c>
      <c r="K116" s="82" t="s">
        <v>494</v>
      </c>
      <c r="L116" s="82" t="s">
        <v>494</v>
      </c>
      <c r="M116" s="82" t="s">
        <v>494</v>
      </c>
      <c r="N116" s="82" t="s">
        <v>494</v>
      </c>
      <c r="O116" s="82" t="s">
        <v>494</v>
      </c>
      <c r="P116" s="82" t="s">
        <v>494</v>
      </c>
      <c r="Q116" s="75" t="s">
        <v>497</v>
      </c>
      <c r="R116" s="75" t="s">
        <v>497</v>
      </c>
      <c r="S116" s="42" t="s">
        <v>448</v>
      </c>
      <c r="T116" s="75" t="s">
        <v>497</v>
      </c>
      <c r="U116" s="74" t="s">
        <v>497</v>
      </c>
      <c r="V116" s="49" t="str">
        <f t="shared" si="6"/>
        <v>'COMMON'</v>
      </c>
      <c r="W116" s="69" t="s">
        <v>449</v>
      </c>
      <c r="X116" s="49" t="str">
        <f t="shared" si="7"/>
        <v>'COMMON'</v>
      </c>
      <c r="Y116" s="49" t="str">
        <f t="shared" si="7"/>
        <v>'COMMON'</v>
      </c>
      <c r="Z116" s="69" t="s">
        <v>449</v>
      </c>
      <c r="AA116" s="49" t="str">
        <f t="shared" si="8"/>
        <v>'COMMON'</v>
      </c>
      <c r="AB116" s="67"/>
      <c r="AD116" s="70" t="str">
        <f t="shared" si="9"/>
        <v/>
      </c>
      <c r="AE116" s="67"/>
      <c r="AF116" s="67"/>
      <c r="AG116" s="67"/>
    </row>
    <row r="117" spans="1:33" ht="18" customHeight="1">
      <c r="A117" s="67"/>
      <c r="B117" s="49">
        <f t="shared" si="5"/>
        <v>111</v>
      </c>
      <c r="C117" s="73" t="str">
        <f>"'"&amp;プロジェクトデータ!$C$4&amp;"'"</f>
        <v>'80001'</v>
      </c>
      <c r="D117" s="80" t="s">
        <v>503</v>
      </c>
      <c r="E117" s="42" t="str">
        <f>"'"&amp;No.5＿契約者【データ】!E113&amp;"'"</f>
        <v>''</v>
      </c>
      <c r="F117" s="81" t="str">
        <f>"'"&amp;IF(No.5＿契約者【データ】!AA113="","","出席")&amp;"'"</f>
        <v>''</v>
      </c>
      <c r="G117" s="75" t="str">
        <f>"'"&amp;IF(No.5＿契約者【データ】!AA113="","",TEXT(No.5＿契約者【データ】!AA113,"yyyy/mm/dd"))&amp;"'"</f>
        <v>''</v>
      </c>
      <c r="H117" s="75" t="str">
        <f>"'"&amp;IF(No.5＿契約者【データ】!AB113="","",TEXT(No.5＿契約者【データ】!AB113,"hh:mm"))&amp;"'"</f>
        <v>''</v>
      </c>
      <c r="I117" s="82" t="s">
        <v>494</v>
      </c>
      <c r="J117" s="82" t="s">
        <v>494</v>
      </c>
      <c r="K117" s="82" t="s">
        <v>494</v>
      </c>
      <c r="L117" s="82" t="s">
        <v>494</v>
      </c>
      <c r="M117" s="82" t="s">
        <v>494</v>
      </c>
      <c r="N117" s="82" t="s">
        <v>494</v>
      </c>
      <c r="O117" s="82" t="s">
        <v>494</v>
      </c>
      <c r="P117" s="82" t="s">
        <v>494</v>
      </c>
      <c r="Q117" s="75" t="s">
        <v>497</v>
      </c>
      <c r="R117" s="75" t="s">
        <v>497</v>
      </c>
      <c r="S117" s="42" t="s">
        <v>448</v>
      </c>
      <c r="T117" s="75" t="s">
        <v>497</v>
      </c>
      <c r="U117" s="74" t="s">
        <v>497</v>
      </c>
      <c r="V117" s="49" t="str">
        <f t="shared" si="6"/>
        <v>'COMMON'</v>
      </c>
      <c r="W117" s="69" t="s">
        <v>449</v>
      </c>
      <c r="X117" s="49" t="str">
        <f t="shared" si="7"/>
        <v>'COMMON'</v>
      </c>
      <c r="Y117" s="49" t="str">
        <f t="shared" si="7"/>
        <v>'COMMON'</v>
      </c>
      <c r="Z117" s="69" t="s">
        <v>449</v>
      </c>
      <c r="AA117" s="49" t="str">
        <f t="shared" si="8"/>
        <v>'COMMON'</v>
      </c>
      <c r="AB117" s="67"/>
      <c r="AD117" s="70" t="str">
        <f t="shared" si="9"/>
        <v/>
      </c>
      <c r="AE117" s="67"/>
      <c r="AF117" s="67"/>
      <c r="AG117" s="67"/>
    </row>
    <row r="118" spans="1:33" ht="18" customHeight="1">
      <c r="A118" s="67"/>
      <c r="B118" s="49">
        <f t="shared" si="5"/>
        <v>112</v>
      </c>
      <c r="C118" s="73" t="str">
        <f>"'"&amp;プロジェクトデータ!$C$4&amp;"'"</f>
        <v>'80001'</v>
      </c>
      <c r="D118" s="80" t="s">
        <v>503</v>
      </c>
      <c r="E118" s="42" t="str">
        <f>"'"&amp;No.5＿契約者【データ】!E114&amp;"'"</f>
        <v>''</v>
      </c>
      <c r="F118" s="81" t="str">
        <f>"'"&amp;IF(No.5＿契約者【データ】!AA114="","","出席")&amp;"'"</f>
        <v>''</v>
      </c>
      <c r="G118" s="75" t="str">
        <f>"'"&amp;IF(No.5＿契約者【データ】!AA114="","",TEXT(No.5＿契約者【データ】!AA114,"yyyy/mm/dd"))&amp;"'"</f>
        <v>''</v>
      </c>
      <c r="H118" s="75" t="str">
        <f>"'"&amp;IF(No.5＿契約者【データ】!AB114="","",TEXT(No.5＿契約者【データ】!AB114,"hh:mm"))&amp;"'"</f>
        <v>''</v>
      </c>
      <c r="I118" s="82" t="s">
        <v>494</v>
      </c>
      <c r="J118" s="82" t="s">
        <v>494</v>
      </c>
      <c r="K118" s="82" t="s">
        <v>494</v>
      </c>
      <c r="L118" s="82" t="s">
        <v>494</v>
      </c>
      <c r="M118" s="82" t="s">
        <v>494</v>
      </c>
      <c r="N118" s="82" t="s">
        <v>494</v>
      </c>
      <c r="O118" s="82" t="s">
        <v>494</v>
      </c>
      <c r="P118" s="82" t="s">
        <v>494</v>
      </c>
      <c r="Q118" s="75" t="s">
        <v>497</v>
      </c>
      <c r="R118" s="75" t="s">
        <v>497</v>
      </c>
      <c r="S118" s="42" t="s">
        <v>448</v>
      </c>
      <c r="T118" s="75" t="s">
        <v>497</v>
      </c>
      <c r="U118" s="74" t="s">
        <v>497</v>
      </c>
      <c r="V118" s="49" t="str">
        <f t="shared" si="6"/>
        <v>'COMMON'</v>
      </c>
      <c r="W118" s="69" t="s">
        <v>449</v>
      </c>
      <c r="X118" s="49" t="str">
        <f t="shared" si="7"/>
        <v>'COMMON'</v>
      </c>
      <c r="Y118" s="49" t="str">
        <f t="shared" si="7"/>
        <v>'COMMON'</v>
      </c>
      <c r="Z118" s="69" t="s">
        <v>449</v>
      </c>
      <c r="AA118" s="49" t="str">
        <f t="shared" si="8"/>
        <v>'COMMON'</v>
      </c>
      <c r="AB118" s="67"/>
      <c r="AD118" s="70" t="str">
        <f t="shared" si="9"/>
        <v/>
      </c>
      <c r="AE118" s="67"/>
      <c r="AF118" s="67"/>
      <c r="AG118" s="67"/>
    </row>
    <row r="119" spans="1:33" ht="18" customHeight="1">
      <c r="A119" s="67"/>
      <c r="B119" s="49">
        <f t="shared" si="5"/>
        <v>113</v>
      </c>
      <c r="C119" s="73" t="str">
        <f>"'"&amp;プロジェクトデータ!$C$4&amp;"'"</f>
        <v>'80001'</v>
      </c>
      <c r="D119" s="80" t="s">
        <v>503</v>
      </c>
      <c r="E119" s="42" t="str">
        <f>"'"&amp;No.5＿契約者【データ】!E115&amp;"'"</f>
        <v>''</v>
      </c>
      <c r="F119" s="81" t="str">
        <f>"'"&amp;IF(No.5＿契約者【データ】!AA115="","","出席")&amp;"'"</f>
        <v>''</v>
      </c>
      <c r="G119" s="75" t="str">
        <f>"'"&amp;IF(No.5＿契約者【データ】!AA115="","",TEXT(No.5＿契約者【データ】!AA115,"yyyy/mm/dd"))&amp;"'"</f>
        <v>''</v>
      </c>
      <c r="H119" s="75" t="str">
        <f>"'"&amp;IF(No.5＿契約者【データ】!AB115="","",TEXT(No.5＿契約者【データ】!AB115,"hh:mm"))&amp;"'"</f>
        <v>''</v>
      </c>
      <c r="I119" s="82" t="s">
        <v>494</v>
      </c>
      <c r="J119" s="82" t="s">
        <v>494</v>
      </c>
      <c r="K119" s="82" t="s">
        <v>494</v>
      </c>
      <c r="L119" s="82" t="s">
        <v>494</v>
      </c>
      <c r="M119" s="82" t="s">
        <v>494</v>
      </c>
      <c r="N119" s="82" t="s">
        <v>494</v>
      </c>
      <c r="O119" s="82" t="s">
        <v>494</v>
      </c>
      <c r="P119" s="82" t="s">
        <v>494</v>
      </c>
      <c r="Q119" s="75" t="s">
        <v>497</v>
      </c>
      <c r="R119" s="75" t="s">
        <v>497</v>
      </c>
      <c r="S119" s="42" t="s">
        <v>448</v>
      </c>
      <c r="T119" s="75" t="s">
        <v>497</v>
      </c>
      <c r="U119" s="74" t="s">
        <v>497</v>
      </c>
      <c r="V119" s="49" t="str">
        <f t="shared" si="6"/>
        <v>'COMMON'</v>
      </c>
      <c r="W119" s="69" t="s">
        <v>449</v>
      </c>
      <c r="X119" s="49" t="str">
        <f t="shared" si="7"/>
        <v>'COMMON'</v>
      </c>
      <c r="Y119" s="49" t="str">
        <f t="shared" si="7"/>
        <v>'COMMON'</v>
      </c>
      <c r="Z119" s="69" t="s">
        <v>449</v>
      </c>
      <c r="AA119" s="49" t="str">
        <f t="shared" si="8"/>
        <v>'COMMON'</v>
      </c>
      <c r="AB119" s="67"/>
      <c r="AD119" s="70" t="str">
        <f t="shared" si="9"/>
        <v/>
      </c>
      <c r="AE119" s="67"/>
      <c r="AF119" s="67"/>
      <c r="AG119" s="67"/>
    </row>
    <row r="120" spans="1:33" ht="18" customHeight="1">
      <c r="A120" s="67"/>
      <c r="B120" s="49">
        <f t="shared" si="5"/>
        <v>114</v>
      </c>
      <c r="C120" s="73" t="str">
        <f>"'"&amp;プロジェクトデータ!$C$4&amp;"'"</f>
        <v>'80001'</v>
      </c>
      <c r="D120" s="80" t="s">
        <v>503</v>
      </c>
      <c r="E120" s="42" t="str">
        <f>"'"&amp;No.5＿契約者【データ】!E116&amp;"'"</f>
        <v>''</v>
      </c>
      <c r="F120" s="81" t="str">
        <f>"'"&amp;IF(No.5＿契約者【データ】!AA116="","","出席")&amp;"'"</f>
        <v>''</v>
      </c>
      <c r="G120" s="75" t="str">
        <f>"'"&amp;IF(No.5＿契約者【データ】!AA116="","",TEXT(No.5＿契約者【データ】!AA116,"yyyy/mm/dd"))&amp;"'"</f>
        <v>''</v>
      </c>
      <c r="H120" s="75" t="str">
        <f>"'"&amp;IF(No.5＿契約者【データ】!AB116="","",TEXT(No.5＿契約者【データ】!AB116,"hh:mm"))&amp;"'"</f>
        <v>''</v>
      </c>
      <c r="I120" s="82" t="s">
        <v>494</v>
      </c>
      <c r="J120" s="82" t="s">
        <v>494</v>
      </c>
      <c r="K120" s="82" t="s">
        <v>494</v>
      </c>
      <c r="L120" s="82" t="s">
        <v>494</v>
      </c>
      <c r="M120" s="82" t="s">
        <v>494</v>
      </c>
      <c r="N120" s="82" t="s">
        <v>494</v>
      </c>
      <c r="O120" s="82" t="s">
        <v>494</v>
      </c>
      <c r="P120" s="82" t="s">
        <v>494</v>
      </c>
      <c r="Q120" s="75" t="s">
        <v>497</v>
      </c>
      <c r="R120" s="75" t="s">
        <v>497</v>
      </c>
      <c r="S120" s="42" t="s">
        <v>448</v>
      </c>
      <c r="T120" s="75" t="s">
        <v>497</v>
      </c>
      <c r="U120" s="74" t="s">
        <v>497</v>
      </c>
      <c r="V120" s="49" t="str">
        <f t="shared" si="6"/>
        <v>'COMMON'</v>
      </c>
      <c r="W120" s="69" t="s">
        <v>449</v>
      </c>
      <c r="X120" s="49" t="str">
        <f t="shared" si="7"/>
        <v>'COMMON'</v>
      </c>
      <c r="Y120" s="49" t="str">
        <f t="shared" si="7"/>
        <v>'COMMON'</v>
      </c>
      <c r="Z120" s="69" t="s">
        <v>449</v>
      </c>
      <c r="AA120" s="49" t="str">
        <f t="shared" si="8"/>
        <v>'COMMON'</v>
      </c>
      <c r="AB120" s="67"/>
      <c r="AD120" s="70" t="str">
        <f t="shared" si="9"/>
        <v/>
      </c>
      <c r="AE120" s="67"/>
      <c r="AF120" s="67"/>
      <c r="AG120" s="67"/>
    </row>
    <row r="121" spans="1:33" ht="18" customHeight="1">
      <c r="A121" s="67"/>
      <c r="B121" s="49">
        <f t="shared" si="5"/>
        <v>115</v>
      </c>
      <c r="C121" s="73" t="str">
        <f>"'"&amp;プロジェクトデータ!$C$4&amp;"'"</f>
        <v>'80001'</v>
      </c>
      <c r="D121" s="80" t="s">
        <v>503</v>
      </c>
      <c r="E121" s="42" t="str">
        <f>"'"&amp;No.5＿契約者【データ】!E117&amp;"'"</f>
        <v>''</v>
      </c>
      <c r="F121" s="81" t="str">
        <f>"'"&amp;IF(No.5＿契約者【データ】!AA117="","","出席")&amp;"'"</f>
        <v>''</v>
      </c>
      <c r="G121" s="75" t="str">
        <f>"'"&amp;IF(No.5＿契約者【データ】!AA117="","",TEXT(No.5＿契約者【データ】!AA117,"yyyy/mm/dd"))&amp;"'"</f>
        <v>''</v>
      </c>
      <c r="H121" s="75" t="str">
        <f>"'"&amp;IF(No.5＿契約者【データ】!AB117="","",TEXT(No.5＿契約者【データ】!AB117,"hh:mm"))&amp;"'"</f>
        <v>''</v>
      </c>
      <c r="I121" s="82" t="s">
        <v>494</v>
      </c>
      <c r="J121" s="82" t="s">
        <v>494</v>
      </c>
      <c r="K121" s="82" t="s">
        <v>494</v>
      </c>
      <c r="L121" s="82" t="s">
        <v>494</v>
      </c>
      <c r="M121" s="82" t="s">
        <v>494</v>
      </c>
      <c r="N121" s="82" t="s">
        <v>494</v>
      </c>
      <c r="O121" s="82" t="s">
        <v>494</v>
      </c>
      <c r="P121" s="82" t="s">
        <v>494</v>
      </c>
      <c r="Q121" s="75" t="s">
        <v>497</v>
      </c>
      <c r="R121" s="75" t="s">
        <v>497</v>
      </c>
      <c r="S121" s="42" t="s">
        <v>448</v>
      </c>
      <c r="T121" s="75" t="s">
        <v>497</v>
      </c>
      <c r="U121" s="74" t="s">
        <v>497</v>
      </c>
      <c r="V121" s="49" t="str">
        <f t="shared" si="6"/>
        <v>'COMMON'</v>
      </c>
      <c r="W121" s="69" t="s">
        <v>449</v>
      </c>
      <c r="X121" s="49" t="str">
        <f t="shared" si="7"/>
        <v>'COMMON'</v>
      </c>
      <c r="Y121" s="49" t="str">
        <f t="shared" si="7"/>
        <v>'COMMON'</v>
      </c>
      <c r="Z121" s="69" t="s">
        <v>449</v>
      </c>
      <c r="AA121" s="49" t="str">
        <f t="shared" si="8"/>
        <v>'COMMON'</v>
      </c>
      <c r="AB121" s="67"/>
      <c r="AD121" s="70" t="str">
        <f t="shared" si="9"/>
        <v/>
      </c>
      <c r="AE121" s="67"/>
      <c r="AF121" s="67"/>
      <c r="AG121" s="67"/>
    </row>
    <row r="122" spans="1:33" ht="18" customHeight="1">
      <c r="A122" s="67"/>
      <c r="B122" s="49">
        <f t="shared" si="5"/>
        <v>116</v>
      </c>
      <c r="C122" s="73" t="str">
        <f>"'"&amp;プロジェクトデータ!$C$4&amp;"'"</f>
        <v>'80001'</v>
      </c>
      <c r="D122" s="80" t="s">
        <v>503</v>
      </c>
      <c r="E122" s="42" t="str">
        <f>"'"&amp;No.5＿契約者【データ】!E118&amp;"'"</f>
        <v>''</v>
      </c>
      <c r="F122" s="81" t="str">
        <f>"'"&amp;IF(No.5＿契約者【データ】!AA118="","","出席")&amp;"'"</f>
        <v>''</v>
      </c>
      <c r="G122" s="75" t="str">
        <f>"'"&amp;IF(No.5＿契約者【データ】!AA118="","",TEXT(No.5＿契約者【データ】!AA118,"yyyy/mm/dd"))&amp;"'"</f>
        <v>''</v>
      </c>
      <c r="H122" s="75" t="str">
        <f>"'"&amp;IF(No.5＿契約者【データ】!AB118="","",TEXT(No.5＿契約者【データ】!AB118,"hh:mm"))&amp;"'"</f>
        <v>''</v>
      </c>
      <c r="I122" s="82" t="s">
        <v>494</v>
      </c>
      <c r="J122" s="82" t="s">
        <v>494</v>
      </c>
      <c r="K122" s="82" t="s">
        <v>494</v>
      </c>
      <c r="L122" s="82" t="s">
        <v>494</v>
      </c>
      <c r="M122" s="82" t="s">
        <v>494</v>
      </c>
      <c r="N122" s="82" t="s">
        <v>494</v>
      </c>
      <c r="O122" s="82" t="s">
        <v>494</v>
      </c>
      <c r="P122" s="82" t="s">
        <v>494</v>
      </c>
      <c r="Q122" s="75" t="s">
        <v>497</v>
      </c>
      <c r="R122" s="75" t="s">
        <v>497</v>
      </c>
      <c r="S122" s="42" t="s">
        <v>448</v>
      </c>
      <c r="T122" s="75" t="s">
        <v>497</v>
      </c>
      <c r="U122" s="74" t="s">
        <v>497</v>
      </c>
      <c r="V122" s="49" t="str">
        <f t="shared" si="6"/>
        <v>'COMMON'</v>
      </c>
      <c r="W122" s="69" t="s">
        <v>449</v>
      </c>
      <c r="X122" s="49" t="str">
        <f t="shared" si="7"/>
        <v>'COMMON'</v>
      </c>
      <c r="Y122" s="49" t="str">
        <f t="shared" si="7"/>
        <v>'COMMON'</v>
      </c>
      <c r="Z122" s="69" t="s">
        <v>449</v>
      </c>
      <c r="AA122" s="49" t="str">
        <f t="shared" si="8"/>
        <v>'COMMON'</v>
      </c>
      <c r="AB122" s="67"/>
      <c r="AD122" s="70" t="str">
        <f t="shared" si="9"/>
        <v/>
      </c>
      <c r="AE122" s="67"/>
      <c r="AF122" s="67"/>
      <c r="AG122" s="67"/>
    </row>
    <row r="123" spans="1:33" ht="18" customHeight="1">
      <c r="A123" s="67"/>
      <c r="B123" s="49">
        <f t="shared" si="5"/>
        <v>117</v>
      </c>
      <c r="C123" s="73" t="str">
        <f>"'"&amp;プロジェクトデータ!$C$4&amp;"'"</f>
        <v>'80001'</v>
      </c>
      <c r="D123" s="80" t="s">
        <v>503</v>
      </c>
      <c r="E123" s="42" t="str">
        <f>"'"&amp;No.5＿契約者【データ】!E119&amp;"'"</f>
        <v>''</v>
      </c>
      <c r="F123" s="81" t="str">
        <f>"'"&amp;IF(No.5＿契約者【データ】!AA119="","","出席")&amp;"'"</f>
        <v>''</v>
      </c>
      <c r="G123" s="75" t="str">
        <f>"'"&amp;IF(No.5＿契約者【データ】!AA119="","",TEXT(No.5＿契約者【データ】!AA119,"yyyy/mm/dd"))&amp;"'"</f>
        <v>''</v>
      </c>
      <c r="H123" s="75" t="str">
        <f>"'"&amp;IF(No.5＿契約者【データ】!AB119="","",TEXT(No.5＿契約者【データ】!AB119,"hh:mm"))&amp;"'"</f>
        <v>''</v>
      </c>
      <c r="I123" s="82" t="s">
        <v>494</v>
      </c>
      <c r="J123" s="82" t="s">
        <v>494</v>
      </c>
      <c r="K123" s="82" t="s">
        <v>494</v>
      </c>
      <c r="L123" s="82" t="s">
        <v>494</v>
      </c>
      <c r="M123" s="82" t="s">
        <v>494</v>
      </c>
      <c r="N123" s="82" t="s">
        <v>494</v>
      </c>
      <c r="O123" s="82" t="s">
        <v>494</v>
      </c>
      <c r="P123" s="82" t="s">
        <v>494</v>
      </c>
      <c r="Q123" s="75" t="s">
        <v>497</v>
      </c>
      <c r="R123" s="75" t="s">
        <v>497</v>
      </c>
      <c r="S123" s="42" t="s">
        <v>448</v>
      </c>
      <c r="T123" s="75" t="s">
        <v>497</v>
      </c>
      <c r="U123" s="74" t="s">
        <v>497</v>
      </c>
      <c r="V123" s="49" t="str">
        <f t="shared" si="6"/>
        <v>'COMMON'</v>
      </c>
      <c r="W123" s="69" t="s">
        <v>449</v>
      </c>
      <c r="X123" s="49" t="str">
        <f t="shared" si="7"/>
        <v>'COMMON'</v>
      </c>
      <c r="Y123" s="49" t="str">
        <f t="shared" si="7"/>
        <v>'COMMON'</v>
      </c>
      <c r="Z123" s="69" t="s">
        <v>449</v>
      </c>
      <c r="AA123" s="49" t="str">
        <f t="shared" si="8"/>
        <v>'COMMON'</v>
      </c>
      <c r="AB123" s="67"/>
      <c r="AD123" s="70" t="str">
        <f t="shared" si="9"/>
        <v/>
      </c>
      <c r="AE123" s="67"/>
      <c r="AF123" s="67"/>
      <c r="AG123" s="67"/>
    </row>
    <row r="124" spans="1:33" ht="18" customHeight="1">
      <c r="A124" s="67"/>
      <c r="B124" s="49">
        <f t="shared" si="5"/>
        <v>118</v>
      </c>
      <c r="C124" s="73" t="str">
        <f>"'"&amp;プロジェクトデータ!$C$4&amp;"'"</f>
        <v>'80001'</v>
      </c>
      <c r="D124" s="80" t="s">
        <v>503</v>
      </c>
      <c r="E124" s="42" t="str">
        <f>"'"&amp;No.5＿契約者【データ】!E120&amp;"'"</f>
        <v>''</v>
      </c>
      <c r="F124" s="81" t="str">
        <f>"'"&amp;IF(No.5＿契約者【データ】!AA120="","","出席")&amp;"'"</f>
        <v>''</v>
      </c>
      <c r="G124" s="75" t="str">
        <f>"'"&amp;IF(No.5＿契約者【データ】!AA120="","",TEXT(No.5＿契約者【データ】!AA120,"yyyy/mm/dd"))&amp;"'"</f>
        <v>''</v>
      </c>
      <c r="H124" s="75" t="str">
        <f>"'"&amp;IF(No.5＿契約者【データ】!AB120="","",TEXT(No.5＿契約者【データ】!AB120,"hh:mm"))&amp;"'"</f>
        <v>''</v>
      </c>
      <c r="I124" s="82" t="s">
        <v>494</v>
      </c>
      <c r="J124" s="82" t="s">
        <v>494</v>
      </c>
      <c r="K124" s="82" t="s">
        <v>494</v>
      </c>
      <c r="L124" s="82" t="s">
        <v>494</v>
      </c>
      <c r="M124" s="82" t="s">
        <v>494</v>
      </c>
      <c r="N124" s="82" t="s">
        <v>494</v>
      </c>
      <c r="O124" s="82" t="s">
        <v>494</v>
      </c>
      <c r="P124" s="82" t="s">
        <v>494</v>
      </c>
      <c r="Q124" s="75" t="s">
        <v>497</v>
      </c>
      <c r="R124" s="75" t="s">
        <v>497</v>
      </c>
      <c r="S124" s="42" t="s">
        <v>448</v>
      </c>
      <c r="T124" s="75" t="s">
        <v>497</v>
      </c>
      <c r="U124" s="74" t="s">
        <v>497</v>
      </c>
      <c r="V124" s="49" t="str">
        <f t="shared" si="6"/>
        <v>'COMMON'</v>
      </c>
      <c r="W124" s="69" t="s">
        <v>449</v>
      </c>
      <c r="X124" s="49" t="str">
        <f t="shared" si="7"/>
        <v>'COMMON'</v>
      </c>
      <c r="Y124" s="49" t="str">
        <f t="shared" si="7"/>
        <v>'COMMON'</v>
      </c>
      <c r="Z124" s="69" t="s">
        <v>449</v>
      </c>
      <c r="AA124" s="49" t="str">
        <f t="shared" si="8"/>
        <v>'COMMON'</v>
      </c>
      <c r="AB124" s="67"/>
      <c r="AD124" s="70" t="str">
        <f t="shared" si="9"/>
        <v/>
      </c>
      <c r="AE124" s="67"/>
      <c r="AF124" s="67"/>
      <c r="AG124" s="67"/>
    </row>
    <row r="125" spans="1:33" ht="18" customHeight="1">
      <c r="A125" s="67"/>
      <c r="B125" s="49">
        <f t="shared" si="5"/>
        <v>119</v>
      </c>
      <c r="C125" s="73" t="str">
        <f>"'"&amp;プロジェクトデータ!$C$4&amp;"'"</f>
        <v>'80001'</v>
      </c>
      <c r="D125" s="80" t="s">
        <v>503</v>
      </c>
      <c r="E125" s="42" t="str">
        <f>"'"&amp;No.5＿契約者【データ】!E121&amp;"'"</f>
        <v>''</v>
      </c>
      <c r="F125" s="81" t="str">
        <f>"'"&amp;IF(No.5＿契約者【データ】!AA121="","","出席")&amp;"'"</f>
        <v>''</v>
      </c>
      <c r="G125" s="75" t="str">
        <f>"'"&amp;IF(No.5＿契約者【データ】!AA121="","",TEXT(No.5＿契約者【データ】!AA121,"yyyy/mm/dd"))&amp;"'"</f>
        <v>''</v>
      </c>
      <c r="H125" s="75" t="str">
        <f>"'"&amp;IF(No.5＿契約者【データ】!AB121="","",TEXT(No.5＿契約者【データ】!AB121,"hh:mm"))&amp;"'"</f>
        <v>''</v>
      </c>
      <c r="I125" s="82" t="s">
        <v>494</v>
      </c>
      <c r="J125" s="82" t="s">
        <v>494</v>
      </c>
      <c r="K125" s="82" t="s">
        <v>494</v>
      </c>
      <c r="L125" s="82" t="s">
        <v>494</v>
      </c>
      <c r="M125" s="82" t="s">
        <v>494</v>
      </c>
      <c r="N125" s="82" t="s">
        <v>494</v>
      </c>
      <c r="O125" s="82" t="s">
        <v>494</v>
      </c>
      <c r="P125" s="82" t="s">
        <v>494</v>
      </c>
      <c r="Q125" s="75" t="s">
        <v>497</v>
      </c>
      <c r="R125" s="75" t="s">
        <v>497</v>
      </c>
      <c r="S125" s="42" t="s">
        <v>448</v>
      </c>
      <c r="T125" s="75" t="s">
        <v>497</v>
      </c>
      <c r="U125" s="74" t="s">
        <v>497</v>
      </c>
      <c r="V125" s="49" t="str">
        <f t="shared" si="6"/>
        <v>'COMMON'</v>
      </c>
      <c r="W125" s="69" t="s">
        <v>449</v>
      </c>
      <c r="X125" s="49" t="str">
        <f t="shared" si="7"/>
        <v>'COMMON'</v>
      </c>
      <c r="Y125" s="49" t="str">
        <f t="shared" si="7"/>
        <v>'COMMON'</v>
      </c>
      <c r="Z125" s="69" t="s">
        <v>449</v>
      </c>
      <c r="AA125" s="49" t="str">
        <f t="shared" si="8"/>
        <v>'COMMON'</v>
      </c>
      <c r="AB125" s="67"/>
      <c r="AD125" s="70" t="str">
        <f t="shared" si="9"/>
        <v/>
      </c>
      <c r="AE125" s="67"/>
      <c r="AF125" s="67"/>
      <c r="AG125" s="67"/>
    </row>
    <row r="126" spans="1:33" ht="18" customHeight="1">
      <c r="A126" s="67"/>
      <c r="B126" s="49">
        <f t="shared" si="5"/>
        <v>120</v>
      </c>
      <c r="C126" s="73" t="str">
        <f>"'"&amp;プロジェクトデータ!$C$4&amp;"'"</f>
        <v>'80001'</v>
      </c>
      <c r="D126" s="80" t="s">
        <v>503</v>
      </c>
      <c r="E126" s="42" t="str">
        <f>"'"&amp;No.5＿契約者【データ】!E122&amp;"'"</f>
        <v>''</v>
      </c>
      <c r="F126" s="81" t="str">
        <f>"'"&amp;IF(No.5＿契約者【データ】!AA122="","","出席")&amp;"'"</f>
        <v>''</v>
      </c>
      <c r="G126" s="75" t="str">
        <f>"'"&amp;IF(No.5＿契約者【データ】!AA122="","",TEXT(No.5＿契約者【データ】!AA122,"yyyy/mm/dd"))&amp;"'"</f>
        <v>''</v>
      </c>
      <c r="H126" s="75" t="str">
        <f>"'"&amp;IF(No.5＿契約者【データ】!AB122="","",TEXT(No.5＿契約者【データ】!AB122,"hh:mm"))&amp;"'"</f>
        <v>''</v>
      </c>
      <c r="I126" s="82" t="s">
        <v>494</v>
      </c>
      <c r="J126" s="82" t="s">
        <v>494</v>
      </c>
      <c r="K126" s="82" t="s">
        <v>494</v>
      </c>
      <c r="L126" s="82" t="s">
        <v>494</v>
      </c>
      <c r="M126" s="82" t="s">
        <v>494</v>
      </c>
      <c r="N126" s="82" t="s">
        <v>494</v>
      </c>
      <c r="O126" s="82" t="s">
        <v>494</v>
      </c>
      <c r="P126" s="82" t="s">
        <v>494</v>
      </c>
      <c r="Q126" s="75" t="s">
        <v>497</v>
      </c>
      <c r="R126" s="75" t="s">
        <v>497</v>
      </c>
      <c r="S126" s="42" t="s">
        <v>448</v>
      </c>
      <c r="T126" s="75" t="s">
        <v>497</v>
      </c>
      <c r="U126" s="74" t="s">
        <v>497</v>
      </c>
      <c r="V126" s="49" t="str">
        <f t="shared" si="6"/>
        <v>'COMMON'</v>
      </c>
      <c r="W126" s="69" t="s">
        <v>449</v>
      </c>
      <c r="X126" s="49" t="str">
        <f t="shared" si="7"/>
        <v>'COMMON'</v>
      </c>
      <c r="Y126" s="49" t="str">
        <f t="shared" si="7"/>
        <v>'COMMON'</v>
      </c>
      <c r="Z126" s="69" t="s">
        <v>449</v>
      </c>
      <c r="AA126" s="49" t="str">
        <f t="shared" si="8"/>
        <v>'COMMON'</v>
      </c>
      <c r="AB126" s="67"/>
      <c r="AD126" s="70" t="str">
        <f t="shared" si="9"/>
        <v/>
      </c>
      <c r="AE126" s="67"/>
      <c r="AF126" s="67"/>
      <c r="AG126" s="67"/>
    </row>
    <row r="127" spans="1:33" ht="18" customHeight="1">
      <c r="A127" s="67"/>
      <c r="B127" s="49">
        <f t="shared" si="5"/>
        <v>121</v>
      </c>
      <c r="C127" s="73" t="str">
        <f>"'"&amp;プロジェクトデータ!$C$4&amp;"'"</f>
        <v>'80001'</v>
      </c>
      <c r="D127" s="80" t="s">
        <v>503</v>
      </c>
      <c r="E127" s="42" t="str">
        <f>"'"&amp;No.5＿契約者【データ】!E123&amp;"'"</f>
        <v>''</v>
      </c>
      <c r="F127" s="81" t="str">
        <f>"'"&amp;IF(No.5＿契約者【データ】!AA123="","","出席")&amp;"'"</f>
        <v>''</v>
      </c>
      <c r="G127" s="75" t="str">
        <f>"'"&amp;IF(No.5＿契約者【データ】!AA123="","",TEXT(No.5＿契約者【データ】!AA123,"yyyy/mm/dd"))&amp;"'"</f>
        <v>''</v>
      </c>
      <c r="H127" s="75" t="str">
        <f>"'"&amp;IF(No.5＿契約者【データ】!AB123="","",TEXT(No.5＿契約者【データ】!AB123,"hh:mm"))&amp;"'"</f>
        <v>''</v>
      </c>
      <c r="I127" s="82" t="s">
        <v>494</v>
      </c>
      <c r="J127" s="82" t="s">
        <v>494</v>
      </c>
      <c r="K127" s="82" t="s">
        <v>494</v>
      </c>
      <c r="L127" s="82" t="s">
        <v>494</v>
      </c>
      <c r="M127" s="82" t="s">
        <v>494</v>
      </c>
      <c r="N127" s="82" t="s">
        <v>494</v>
      </c>
      <c r="O127" s="82" t="s">
        <v>494</v>
      </c>
      <c r="P127" s="82" t="s">
        <v>494</v>
      </c>
      <c r="Q127" s="75" t="s">
        <v>497</v>
      </c>
      <c r="R127" s="75" t="s">
        <v>497</v>
      </c>
      <c r="S127" s="42" t="s">
        <v>448</v>
      </c>
      <c r="T127" s="75" t="s">
        <v>497</v>
      </c>
      <c r="U127" s="74" t="s">
        <v>497</v>
      </c>
      <c r="V127" s="49" t="str">
        <f t="shared" si="6"/>
        <v>'COMMON'</v>
      </c>
      <c r="W127" s="69" t="s">
        <v>449</v>
      </c>
      <c r="X127" s="49" t="str">
        <f t="shared" si="7"/>
        <v>'COMMON'</v>
      </c>
      <c r="Y127" s="49" t="str">
        <f t="shared" si="7"/>
        <v>'COMMON'</v>
      </c>
      <c r="Z127" s="69" t="s">
        <v>449</v>
      </c>
      <c r="AA127" s="49" t="str">
        <f t="shared" si="8"/>
        <v>'COMMON'</v>
      </c>
      <c r="AB127" s="67"/>
      <c r="AD127" s="70" t="str">
        <f t="shared" si="9"/>
        <v/>
      </c>
      <c r="AE127" s="67"/>
      <c r="AF127" s="67"/>
      <c r="AG127" s="67"/>
    </row>
    <row r="128" spans="1:33" ht="18" customHeight="1">
      <c r="A128" s="67"/>
      <c r="B128" s="49">
        <f t="shared" si="5"/>
        <v>122</v>
      </c>
      <c r="C128" s="73" t="str">
        <f>"'"&amp;プロジェクトデータ!$C$4&amp;"'"</f>
        <v>'80001'</v>
      </c>
      <c r="D128" s="80" t="s">
        <v>503</v>
      </c>
      <c r="E128" s="42" t="str">
        <f>"'"&amp;No.5＿契約者【データ】!E124&amp;"'"</f>
        <v>''</v>
      </c>
      <c r="F128" s="81" t="str">
        <f>"'"&amp;IF(No.5＿契約者【データ】!AA124="","","出席")&amp;"'"</f>
        <v>''</v>
      </c>
      <c r="G128" s="75" t="str">
        <f>"'"&amp;IF(No.5＿契約者【データ】!AA124="","",TEXT(No.5＿契約者【データ】!AA124,"yyyy/mm/dd"))&amp;"'"</f>
        <v>''</v>
      </c>
      <c r="H128" s="75" t="str">
        <f>"'"&amp;IF(No.5＿契約者【データ】!AB124="","",TEXT(No.5＿契約者【データ】!AB124,"hh:mm"))&amp;"'"</f>
        <v>''</v>
      </c>
      <c r="I128" s="82" t="s">
        <v>494</v>
      </c>
      <c r="J128" s="82" t="s">
        <v>494</v>
      </c>
      <c r="K128" s="82" t="s">
        <v>494</v>
      </c>
      <c r="L128" s="82" t="s">
        <v>494</v>
      </c>
      <c r="M128" s="82" t="s">
        <v>494</v>
      </c>
      <c r="N128" s="82" t="s">
        <v>494</v>
      </c>
      <c r="O128" s="82" t="s">
        <v>494</v>
      </c>
      <c r="P128" s="82" t="s">
        <v>494</v>
      </c>
      <c r="Q128" s="75" t="s">
        <v>497</v>
      </c>
      <c r="R128" s="75" t="s">
        <v>497</v>
      </c>
      <c r="S128" s="42" t="s">
        <v>448</v>
      </c>
      <c r="T128" s="75" t="s">
        <v>497</v>
      </c>
      <c r="U128" s="74" t="s">
        <v>497</v>
      </c>
      <c r="V128" s="49" t="str">
        <f t="shared" si="6"/>
        <v>'COMMON'</v>
      </c>
      <c r="W128" s="69" t="s">
        <v>449</v>
      </c>
      <c r="X128" s="49" t="str">
        <f t="shared" si="7"/>
        <v>'COMMON'</v>
      </c>
      <c r="Y128" s="49" t="str">
        <f t="shared" si="7"/>
        <v>'COMMON'</v>
      </c>
      <c r="Z128" s="69" t="s">
        <v>449</v>
      </c>
      <c r="AA128" s="49" t="str">
        <f t="shared" si="8"/>
        <v>'COMMON'</v>
      </c>
      <c r="AB128" s="67"/>
      <c r="AD128" s="70" t="str">
        <f t="shared" si="9"/>
        <v/>
      </c>
      <c r="AE128" s="67"/>
      <c r="AF128" s="67"/>
      <c r="AG128" s="67"/>
    </row>
    <row r="129" spans="1:33" ht="18" customHeight="1">
      <c r="A129" s="67"/>
      <c r="B129" s="49">
        <f t="shared" si="5"/>
        <v>123</v>
      </c>
      <c r="C129" s="73" t="str">
        <f>"'"&amp;プロジェクトデータ!$C$4&amp;"'"</f>
        <v>'80001'</v>
      </c>
      <c r="D129" s="80" t="s">
        <v>503</v>
      </c>
      <c r="E129" s="42" t="str">
        <f>"'"&amp;No.5＿契約者【データ】!E125&amp;"'"</f>
        <v>''</v>
      </c>
      <c r="F129" s="81" t="str">
        <f>"'"&amp;IF(No.5＿契約者【データ】!AA125="","","出席")&amp;"'"</f>
        <v>''</v>
      </c>
      <c r="G129" s="75" t="str">
        <f>"'"&amp;IF(No.5＿契約者【データ】!AA125="","",TEXT(No.5＿契約者【データ】!AA125,"yyyy/mm/dd"))&amp;"'"</f>
        <v>''</v>
      </c>
      <c r="H129" s="75" t="str">
        <f>"'"&amp;IF(No.5＿契約者【データ】!AB125="","",TEXT(No.5＿契約者【データ】!AB125,"hh:mm"))&amp;"'"</f>
        <v>''</v>
      </c>
      <c r="I129" s="82" t="s">
        <v>494</v>
      </c>
      <c r="J129" s="82" t="s">
        <v>494</v>
      </c>
      <c r="K129" s="82" t="s">
        <v>494</v>
      </c>
      <c r="L129" s="82" t="s">
        <v>494</v>
      </c>
      <c r="M129" s="82" t="s">
        <v>494</v>
      </c>
      <c r="N129" s="82" t="s">
        <v>494</v>
      </c>
      <c r="O129" s="82" t="s">
        <v>494</v>
      </c>
      <c r="P129" s="82" t="s">
        <v>494</v>
      </c>
      <c r="Q129" s="75" t="s">
        <v>497</v>
      </c>
      <c r="R129" s="75" t="s">
        <v>497</v>
      </c>
      <c r="S129" s="42" t="s">
        <v>448</v>
      </c>
      <c r="T129" s="75" t="s">
        <v>497</v>
      </c>
      <c r="U129" s="74" t="s">
        <v>497</v>
      </c>
      <c r="V129" s="49" t="str">
        <f t="shared" si="6"/>
        <v>'COMMON'</v>
      </c>
      <c r="W129" s="69" t="s">
        <v>449</v>
      </c>
      <c r="X129" s="49" t="str">
        <f t="shared" si="7"/>
        <v>'COMMON'</v>
      </c>
      <c r="Y129" s="49" t="str">
        <f t="shared" si="7"/>
        <v>'COMMON'</v>
      </c>
      <c r="Z129" s="69" t="s">
        <v>449</v>
      </c>
      <c r="AA129" s="49" t="str">
        <f t="shared" si="8"/>
        <v>'COMMON'</v>
      </c>
      <c r="AB129" s="67"/>
      <c r="AD129" s="70" t="str">
        <f t="shared" si="9"/>
        <v/>
      </c>
      <c r="AE129" s="67"/>
      <c r="AF129" s="67"/>
      <c r="AG129" s="67"/>
    </row>
    <row r="130" spans="1:33" ht="18" customHeight="1">
      <c r="A130" s="67"/>
      <c r="B130" s="49">
        <f t="shared" si="5"/>
        <v>124</v>
      </c>
      <c r="C130" s="73" t="str">
        <f>"'"&amp;プロジェクトデータ!$C$4&amp;"'"</f>
        <v>'80001'</v>
      </c>
      <c r="D130" s="80" t="s">
        <v>503</v>
      </c>
      <c r="E130" s="42" t="str">
        <f>"'"&amp;No.5＿契約者【データ】!E126&amp;"'"</f>
        <v>''</v>
      </c>
      <c r="F130" s="81" t="str">
        <f>"'"&amp;IF(No.5＿契約者【データ】!AA126="","","出席")&amp;"'"</f>
        <v>''</v>
      </c>
      <c r="G130" s="75" t="str">
        <f>"'"&amp;IF(No.5＿契約者【データ】!AA126="","",TEXT(No.5＿契約者【データ】!AA126,"yyyy/mm/dd"))&amp;"'"</f>
        <v>''</v>
      </c>
      <c r="H130" s="75" t="str">
        <f>"'"&amp;IF(No.5＿契約者【データ】!AB126="","",TEXT(No.5＿契約者【データ】!AB126,"hh:mm"))&amp;"'"</f>
        <v>''</v>
      </c>
      <c r="I130" s="82" t="s">
        <v>494</v>
      </c>
      <c r="J130" s="82" t="s">
        <v>494</v>
      </c>
      <c r="K130" s="82" t="s">
        <v>494</v>
      </c>
      <c r="L130" s="82" t="s">
        <v>494</v>
      </c>
      <c r="M130" s="82" t="s">
        <v>494</v>
      </c>
      <c r="N130" s="82" t="s">
        <v>494</v>
      </c>
      <c r="O130" s="82" t="s">
        <v>494</v>
      </c>
      <c r="P130" s="82" t="s">
        <v>494</v>
      </c>
      <c r="Q130" s="75" t="s">
        <v>497</v>
      </c>
      <c r="R130" s="75" t="s">
        <v>497</v>
      </c>
      <c r="S130" s="42" t="s">
        <v>448</v>
      </c>
      <c r="T130" s="75" t="s">
        <v>497</v>
      </c>
      <c r="U130" s="74" t="s">
        <v>497</v>
      </c>
      <c r="V130" s="49" t="str">
        <f t="shared" si="6"/>
        <v>'COMMON'</v>
      </c>
      <c r="W130" s="69" t="s">
        <v>449</v>
      </c>
      <c r="X130" s="49" t="str">
        <f t="shared" si="7"/>
        <v>'COMMON'</v>
      </c>
      <c r="Y130" s="49" t="str">
        <f t="shared" si="7"/>
        <v>'COMMON'</v>
      </c>
      <c r="Z130" s="69" t="s">
        <v>449</v>
      </c>
      <c r="AA130" s="49" t="str">
        <f t="shared" si="8"/>
        <v>'COMMON'</v>
      </c>
      <c r="AB130" s="67"/>
      <c r="AD130" s="70" t="str">
        <f t="shared" si="9"/>
        <v/>
      </c>
      <c r="AE130" s="67"/>
      <c r="AF130" s="67"/>
      <c r="AG130" s="67"/>
    </row>
    <row r="131" spans="1:33" ht="18" customHeight="1">
      <c r="A131" s="67"/>
      <c r="B131" s="49">
        <f t="shared" si="5"/>
        <v>125</v>
      </c>
      <c r="C131" s="73" t="str">
        <f>"'"&amp;プロジェクトデータ!$C$4&amp;"'"</f>
        <v>'80001'</v>
      </c>
      <c r="D131" s="80" t="s">
        <v>503</v>
      </c>
      <c r="E131" s="42" t="str">
        <f>"'"&amp;No.5＿契約者【データ】!E127&amp;"'"</f>
        <v>''</v>
      </c>
      <c r="F131" s="81" t="str">
        <f>"'"&amp;IF(No.5＿契約者【データ】!AA127="","","出席")&amp;"'"</f>
        <v>''</v>
      </c>
      <c r="G131" s="75" t="str">
        <f>"'"&amp;IF(No.5＿契約者【データ】!AA127="","",TEXT(No.5＿契約者【データ】!AA127,"yyyy/mm/dd"))&amp;"'"</f>
        <v>''</v>
      </c>
      <c r="H131" s="75" t="str">
        <f>"'"&amp;IF(No.5＿契約者【データ】!AB127="","",TEXT(No.5＿契約者【データ】!AB127,"hh:mm"))&amp;"'"</f>
        <v>''</v>
      </c>
      <c r="I131" s="82" t="s">
        <v>494</v>
      </c>
      <c r="J131" s="82" t="s">
        <v>494</v>
      </c>
      <c r="K131" s="82" t="s">
        <v>494</v>
      </c>
      <c r="L131" s="82" t="s">
        <v>494</v>
      </c>
      <c r="M131" s="82" t="s">
        <v>494</v>
      </c>
      <c r="N131" s="82" t="s">
        <v>494</v>
      </c>
      <c r="O131" s="82" t="s">
        <v>494</v>
      </c>
      <c r="P131" s="82" t="s">
        <v>494</v>
      </c>
      <c r="Q131" s="75" t="s">
        <v>497</v>
      </c>
      <c r="R131" s="75" t="s">
        <v>497</v>
      </c>
      <c r="S131" s="42" t="s">
        <v>448</v>
      </c>
      <c r="T131" s="75" t="s">
        <v>497</v>
      </c>
      <c r="U131" s="74" t="s">
        <v>497</v>
      </c>
      <c r="V131" s="49" t="str">
        <f t="shared" si="6"/>
        <v>'COMMON'</v>
      </c>
      <c r="W131" s="69" t="s">
        <v>449</v>
      </c>
      <c r="X131" s="49" t="str">
        <f t="shared" si="7"/>
        <v>'COMMON'</v>
      </c>
      <c r="Y131" s="49" t="str">
        <f t="shared" si="7"/>
        <v>'COMMON'</v>
      </c>
      <c r="Z131" s="69" t="s">
        <v>449</v>
      </c>
      <c r="AA131" s="49" t="str">
        <f t="shared" si="8"/>
        <v>'COMMON'</v>
      </c>
      <c r="AB131" s="67"/>
      <c r="AD131" s="70" t="str">
        <f t="shared" si="9"/>
        <v/>
      </c>
      <c r="AE131" s="67"/>
      <c r="AF131" s="67"/>
      <c r="AG131" s="67"/>
    </row>
    <row r="132" spans="1:33" ht="18" customHeight="1">
      <c r="A132" s="67"/>
      <c r="B132" s="49">
        <f t="shared" si="5"/>
        <v>126</v>
      </c>
      <c r="C132" s="73" t="str">
        <f>"'"&amp;プロジェクトデータ!$C$4&amp;"'"</f>
        <v>'80001'</v>
      </c>
      <c r="D132" s="80" t="s">
        <v>503</v>
      </c>
      <c r="E132" s="42" t="str">
        <f>"'"&amp;No.5＿契約者【データ】!E128&amp;"'"</f>
        <v>''</v>
      </c>
      <c r="F132" s="81" t="str">
        <f>"'"&amp;IF(No.5＿契約者【データ】!AA128="","","出席")&amp;"'"</f>
        <v>''</v>
      </c>
      <c r="G132" s="75" t="str">
        <f>"'"&amp;IF(No.5＿契約者【データ】!AA128="","",TEXT(No.5＿契約者【データ】!AA128,"yyyy/mm/dd"))&amp;"'"</f>
        <v>''</v>
      </c>
      <c r="H132" s="75" t="str">
        <f>"'"&amp;IF(No.5＿契約者【データ】!AB128="","",TEXT(No.5＿契約者【データ】!AB128,"hh:mm"))&amp;"'"</f>
        <v>''</v>
      </c>
      <c r="I132" s="82" t="s">
        <v>494</v>
      </c>
      <c r="J132" s="82" t="s">
        <v>494</v>
      </c>
      <c r="K132" s="82" t="s">
        <v>494</v>
      </c>
      <c r="L132" s="82" t="s">
        <v>494</v>
      </c>
      <c r="M132" s="82" t="s">
        <v>494</v>
      </c>
      <c r="N132" s="82" t="s">
        <v>494</v>
      </c>
      <c r="O132" s="82" t="s">
        <v>494</v>
      </c>
      <c r="P132" s="82" t="s">
        <v>494</v>
      </c>
      <c r="Q132" s="75" t="s">
        <v>497</v>
      </c>
      <c r="R132" s="75" t="s">
        <v>497</v>
      </c>
      <c r="S132" s="42" t="s">
        <v>448</v>
      </c>
      <c r="T132" s="75" t="s">
        <v>497</v>
      </c>
      <c r="U132" s="74" t="s">
        <v>497</v>
      </c>
      <c r="V132" s="49" t="str">
        <f t="shared" si="6"/>
        <v>'COMMON'</v>
      </c>
      <c r="W132" s="69" t="s">
        <v>449</v>
      </c>
      <c r="X132" s="49" t="str">
        <f t="shared" si="7"/>
        <v>'COMMON'</v>
      </c>
      <c r="Y132" s="49" t="str">
        <f t="shared" si="7"/>
        <v>'COMMON'</v>
      </c>
      <c r="Z132" s="69" t="s">
        <v>449</v>
      </c>
      <c r="AA132" s="49" t="str">
        <f t="shared" si="8"/>
        <v>'COMMON'</v>
      </c>
      <c r="AB132" s="67"/>
      <c r="AD132" s="70" t="str">
        <f t="shared" si="9"/>
        <v/>
      </c>
      <c r="AE132" s="67"/>
      <c r="AF132" s="67"/>
      <c r="AG132" s="67"/>
    </row>
    <row r="133" spans="1:33" ht="18" customHeight="1">
      <c r="A133" s="67"/>
      <c r="B133" s="49">
        <f t="shared" si="5"/>
        <v>127</v>
      </c>
      <c r="C133" s="73" t="str">
        <f>"'"&amp;プロジェクトデータ!$C$4&amp;"'"</f>
        <v>'80001'</v>
      </c>
      <c r="D133" s="80" t="s">
        <v>503</v>
      </c>
      <c r="E133" s="42" t="str">
        <f>"'"&amp;No.5＿契約者【データ】!E129&amp;"'"</f>
        <v>''</v>
      </c>
      <c r="F133" s="81" t="str">
        <f>"'"&amp;IF(No.5＿契約者【データ】!AA129="","","出席")&amp;"'"</f>
        <v>''</v>
      </c>
      <c r="G133" s="75" t="str">
        <f>"'"&amp;IF(No.5＿契約者【データ】!AA129="","",TEXT(No.5＿契約者【データ】!AA129,"yyyy/mm/dd"))&amp;"'"</f>
        <v>''</v>
      </c>
      <c r="H133" s="75" t="str">
        <f>"'"&amp;IF(No.5＿契約者【データ】!AB129="","",TEXT(No.5＿契約者【データ】!AB129,"hh:mm"))&amp;"'"</f>
        <v>''</v>
      </c>
      <c r="I133" s="82" t="s">
        <v>494</v>
      </c>
      <c r="J133" s="82" t="s">
        <v>494</v>
      </c>
      <c r="K133" s="82" t="s">
        <v>494</v>
      </c>
      <c r="L133" s="82" t="s">
        <v>494</v>
      </c>
      <c r="M133" s="82" t="s">
        <v>494</v>
      </c>
      <c r="N133" s="82" t="s">
        <v>494</v>
      </c>
      <c r="O133" s="82" t="s">
        <v>494</v>
      </c>
      <c r="P133" s="82" t="s">
        <v>494</v>
      </c>
      <c r="Q133" s="75" t="s">
        <v>497</v>
      </c>
      <c r="R133" s="75" t="s">
        <v>497</v>
      </c>
      <c r="S133" s="42" t="s">
        <v>448</v>
      </c>
      <c r="T133" s="75" t="s">
        <v>497</v>
      </c>
      <c r="U133" s="74" t="s">
        <v>497</v>
      </c>
      <c r="V133" s="49" t="str">
        <f t="shared" si="6"/>
        <v>'COMMON'</v>
      </c>
      <c r="W133" s="69" t="s">
        <v>449</v>
      </c>
      <c r="X133" s="49" t="str">
        <f t="shared" si="7"/>
        <v>'COMMON'</v>
      </c>
      <c r="Y133" s="49" t="str">
        <f t="shared" si="7"/>
        <v>'COMMON'</v>
      </c>
      <c r="Z133" s="69" t="s">
        <v>449</v>
      </c>
      <c r="AA133" s="49" t="str">
        <f t="shared" si="8"/>
        <v>'COMMON'</v>
      </c>
      <c r="AB133" s="67"/>
      <c r="AD133" s="70" t="str">
        <f t="shared" si="9"/>
        <v/>
      </c>
      <c r="AE133" s="67"/>
      <c r="AF133" s="67"/>
      <c r="AG133" s="67"/>
    </row>
    <row r="134" spans="1:33" ht="18" customHeight="1">
      <c r="A134" s="67"/>
      <c r="B134" s="49">
        <f t="shared" si="5"/>
        <v>128</v>
      </c>
      <c r="C134" s="73" t="str">
        <f>"'"&amp;プロジェクトデータ!$C$4&amp;"'"</f>
        <v>'80001'</v>
      </c>
      <c r="D134" s="80" t="s">
        <v>503</v>
      </c>
      <c r="E134" s="42" t="str">
        <f>"'"&amp;No.5＿契約者【データ】!E130&amp;"'"</f>
        <v>''</v>
      </c>
      <c r="F134" s="81" t="str">
        <f>"'"&amp;IF(No.5＿契約者【データ】!AA130="","","出席")&amp;"'"</f>
        <v>''</v>
      </c>
      <c r="G134" s="75" t="str">
        <f>"'"&amp;IF(No.5＿契約者【データ】!AA130="","",TEXT(No.5＿契約者【データ】!AA130,"yyyy/mm/dd"))&amp;"'"</f>
        <v>''</v>
      </c>
      <c r="H134" s="75" t="str">
        <f>"'"&amp;IF(No.5＿契約者【データ】!AB130="","",TEXT(No.5＿契約者【データ】!AB130,"hh:mm"))&amp;"'"</f>
        <v>''</v>
      </c>
      <c r="I134" s="82" t="s">
        <v>494</v>
      </c>
      <c r="J134" s="82" t="s">
        <v>494</v>
      </c>
      <c r="K134" s="82" t="s">
        <v>494</v>
      </c>
      <c r="L134" s="82" t="s">
        <v>494</v>
      </c>
      <c r="M134" s="82" t="s">
        <v>494</v>
      </c>
      <c r="N134" s="82" t="s">
        <v>494</v>
      </c>
      <c r="O134" s="82" t="s">
        <v>494</v>
      </c>
      <c r="P134" s="82" t="s">
        <v>494</v>
      </c>
      <c r="Q134" s="75" t="s">
        <v>497</v>
      </c>
      <c r="R134" s="75" t="s">
        <v>497</v>
      </c>
      <c r="S134" s="42" t="s">
        <v>448</v>
      </c>
      <c r="T134" s="75" t="s">
        <v>497</v>
      </c>
      <c r="U134" s="74" t="s">
        <v>497</v>
      </c>
      <c r="V134" s="49" t="str">
        <f t="shared" si="6"/>
        <v>'COMMON'</v>
      </c>
      <c r="W134" s="69" t="s">
        <v>449</v>
      </c>
      <c r="X134" s="49" t="str">
        <f t="shared" si="7"/>
        <v>'COMMON'</v>
      </c>
      <c r="Y134" s="49" t="str">
        <f t="shared" si="7"/>
        <v>'COMMON'</v>
      </c>
      <c r="Z134" s="69" t="s">
        <v>449</v>
      </c>
      <c r="AA134" s="49" t="str">
        <f t="shared" si="8"/>
        <v>'COMMON'</v>
      </c>
      <c r="AB134" s="67"/>
      <c r="AD134" s="70" t="str">
        <f t="shared" si="9"/>
        <v/>
      </c>
      <c r="AE134" s="67"/>
      <c r="AF134" s="67"/>
      <c r="AG134" s="67"/>
    </row>
    <row r="135" spans="1:33" ht="18" customHeight="1">
      <c r="A135" s="67"/>
      <c r="B135" s="49">
        <f t="shared" ref="B135:B198" si="10">ROW()-6</f>
        <v>129</v>
      </c>
      <c r="C135" s="73" t="str">
        <f>"'"&amp;プロジェクトデータ!$C$4&amp;"'"</f>
        <v>'80001'</v>
      </c>
      <c r="D135" s="80" t="s">
        <v>503</v>
      </c>
      <c r="E135" s="42" t="str">
        <f>"'"&amp;No.5＿契約者【データ】!E131&amp;"'"</f>
        <v>''</v>
      </c>
      <c r="F135" s="81" t="str">
        <f>"'"&amp;IF(No.5＿契約者【データ】!AA131="","","出席")&amp;"'"</f>
        <v>''</v>
      </c>
      <c r="G135" s="75" t="str">
        <f>"'"&amp;IF(No.5＿契約者【データ】!AA131="","",TEXT(No.5＿契約者【データ】!AA131,"yyyy/mm/dd"))&amp;"'"</f>
        <v>''</v>
      </c>
      <c r="H135" s="75" t="str">
        <f>"'"&amp;IF(No.5＿契約者【データ】!AB131="","",TEXT(No.5＿契約者【データ】!AB131,"hh:mm"))&amp;"'"</f>
        <v>''</v>
      </c>
      <c r="I135" s="82" t="s">
        <v>494</v>
      </c>
      <c r="J135" s="82" t="s">
        <v>494</v>
      </c>
      <c r="K135" s="82" t="s">
        <v>494</v>
      </c>
      <c r="L135" s="82" t="s">
        <v>494</v>
      </c>
      <c r="M135" s="82" t="s">
        <v>494</v>
      </c>
      <c r="N135" s="82" t="s">
        <v>494</v>
      </c>
      <c r="O135" s="82" t="s">
        <v>494</v>
      </c>
      <c r="P135" s="82" t="s">
        <v>494</v>
      </c>
      <c r="Q135" s="75" t="s">
        <v>497</v>
      </c>
      <c r="R135" s="75" t="s">
        <v>497</v>
      </c>
      <c r="S135" s="42" t="s">
        <v>448</v>
      </c>
      <c r="T135" s="75" t="s">
        <v>497</v>
      </c>
      <c r="U135" s="74" t="s">
        <v>497</v>
      </c>
      <c r="V135" s="49" t="str">
        <f t="shared" ref="V135:V198" si="11">"'COMMON'"</f>
        <v>'COMMON'</v>
      </c>
      <c r="W135" s="69" t="s">
        <v>449</v>
      </c>
      <c r="X135" s="49" t="str">
        <f t="shared" ref="X135:Y198" si="12">"'COMMON'"</f>
        <v>'COMMON'</v>
      </c>
      <c r="Y135" s="49" t="str">
        <f t="shared" si="12"/>
        <v>'COMMON'</v>
      </c>
      <c r="Z135" s="69" t="s">
        <v>449</v>
      </c>
      <c r="AA135" s="49" t="str">
        <f t="shared" ref="AA135:AA198" si="13">"'COMMON'"</f>
        <v>'COMMON'</v>
      </c>
      <c r="AB135" s="67"/>
      <c r="AD135" s="70" t="str">
        <f t="shared" ref="AD135" si="14">IF(F135="''","","INSERT INTO "&amp;$C$3&amp;" ("&amp;_xlfn.TEXTJOIN(",",FALSE,$C$5:$AA$5)&amp;") VALUES ("&amp;_xlfn.TEXTJOIN(",",FALSE,C135:AA135)&amp;");")</f>
        <v/>
      </c>
      <c r="AE135" s="67"/>
      <c r="AF135" s="67"/>
      <c r="AG135" s="67"/>
    </row>
    <row r="136" spans="1:33" ht="18" customHeight="1">
      <c r="A136" s="67"/>
      <c r="B136" s="49">
        <f t="shared" si="10"/>
        <v>130</v>
      </c>
      <c r="C136" s="73" t="str">
        <f>"'"&amp;プロジェクトデータ!$C$4&amp;"'"</f>
        <v>'80001'</v>
      </c>
      <c r="D136" s="80" t="s">
        <v>503</v>
      </c>
      <c r="E136" s="42" t="str">
        <f>"'"&amp;No.5＿契約者【データ】!E132&amp;"'"</f>
        <v>''</v>
      </c>
      <c r="F136" s="81" t="str">
        <f>"'"&amp;IF(No.5＿契約者【データ】!AA132="","","出席")&amp;"'"</f>
        <v>''</v>
      </c>
      <c r="G136" s="75" t="str">
        <f>"'"&amp;IF(No.5＿契約者【データ】!AA132="","",TEXT(No.5＿契約者【データ】!AA132,"yyyy/mm/dd"))&amp;"'"</f>
        <v>''</v>
      </c>
      <c r="H136" s="75" t="str">
        <f>"'"&amp;IF(No.5＿契約者【データ】!AB132="","",TEXT(No.5＿契約者【データ】!AB132,"hh:mm"))&amp;"'"</f>
        <v>''</v>
      </c>
      <c r="I136" s="82" t="s">
        <v>494</v>
      </c>
      <c r="J136" s="82" t="s">
        <v>494</v>
      </c>
      <c r="K136" s="82" t="s">
        <v>494</v>
      </c>
      <c r="L136" s="82" t="s">
        <v>494</v>
      </c>
      <c r="M136" s="82" t="s">
        <v>494</v>
      </c>
      <c r="N136" s="82" t="s">
        <v>494</v>
      </c>
      <c r="O136" s="82" t="s">
        <v>494</v>
      </c>
      <c r="P136" s="82" t="s">
        <v>494</v>
      </c>
      <c r="Q136" s="75" t="s">
        <v>497</v>
      </c>
      <c r="R136" s="75" t="s">
        <v>497</v>
      </c>
      <c r="S136" s="42" t="s">
        <v>448</v>
      </c>
      <c r="T136" s="75" t="s">
        <v>497</v>
      </c>
      <c r="U136" s="74" t="s">
        <v>497</v>
      </c>
      <c r="V136" s="49" t="str">
        <f t="shared" si="11"/>
        <v>'COMMON'</v>
      </c>
      <c r="W136" s="69" t="s">
        <v>449</v>
      </c>
      <c r="X136" s="49" t="str">
        <f t="shared" si="12"/>
        <v>'COMMON'</v>
      </c>
      <c r="Y136" s="49" t="str">
        <f t="shared" si="12"/>
        <v>'COMMON'</v>
      </c>
      <c r="Z136" s="69" t="s">
        <v>449</v>
      </c>
      <c r="AA136" s="49" t="str">
        <f t="shared" si="13"/>
        <v>'COMMON'</v>
      </c>
      <c r="AB136" s="67"/>
      <c r="AD136" s="70" t="str">
        <f t="shared" ref="AD136:AD199" si="15">IF(F136="''","","INSERT INTO "&amp;$C$3&amp;" ("&amp;_xlfn.TEXTJOIN(",",FALSE,$C$5:$AA$5)&amp;") VALUES ("&amp;_xlfn.TEXTJOIN(",",FALSE,C136:AA136)&amp;");")</f>
        <v/>
      </c>
      <c r="AE136" s="67"/>
      <c r="AF136" s="67"/>
      <c r="AG136" s="67"/>
    </row>
    <row r="137" spans="1:33" ht="18" customHeight="1">
      <c r="A137" s="67"/>
      <c r="B137" s="49">
        <f t="shared" si="10"/>
        <v>131</v>
      </c>
      <c r="C137" s="73" t="str">
        <f>"'"&amp;プロジェクトデータ!$C$4&amp;"'"</f>
        <v>'80001'</v>
      </c>
      <c r="D137" s="80" t="s">
        <v>503</v>
      </c>
      <c r="E137" s="42" t="str">
        <f>"'"&amp;No.5＿契約者【データ】!E133&amp;"'"</f>
        <v>''</v>
      </c>
      <c r="F137" s="81" t="str">
        <f>"'"&amp;IF(No.5＿契約者【データ】!AA133="","","出席")&amp;"'"</f>
        <v>''</v>
      </c>
      <c r="G137" s="75" t="str">
        <f>"'"&amp;IF(No.5＿契約者【データ】!AA133="","",TEXT(No.5＿契約者【データ】!AA133,"yyyy/mm/dd"))&amp;"'"</f>
        <v>''</v>
      </c>
      <c r="H137" s="75" t="str">
        <f>"'"&amp;IF(No.5＿契約者【データ】!AB133="","",TEXT(No.5＿契約者【データ】!AB133,"hh:mm"))&amp;"'"</f>
        <v>''</v>
      </c>
      <c r="I137" s="82" t="s">
        <v>494</v>
      </c>
      <c r="J137" s="82" t="s">
        <v>494</v>
      </c>
      <c r="K137" s="82" t="s">
        <v>494</v>
      </c>
      <c r="L137" s="82" t="s">
        <v>494</v>
      </c>
      <c r="M137" s="82" t="s">
        <v>494</v>
      </c>
      <c r="N137" s="82" t="s">
        <v>494</v>
      </c>
      <c r="O137" s="82" t="s">
        <v>494</v>
      </c>
      <c r="P137" s="82" t="s">
        <v>494</v>
      </c>
      <c r="Q137" s="75" t="s">
        <v>497</v>
      </c>
      <c r="R137" s="75" t="s">
        <v>497</v>
      </c>
      <c r="S137" s="42" t="s">
        <v>448</v>
      </c>
      <c r="T137" s="75" t="s">
        <v>497</v>
      </c>
      <c r="U137" s="74" t="s">
        <v>497</v>
      </c>
      <c r="V137" s="49" t="str">
        <f t="shared" si="11"/>
        <v>'COMMON'</v>
      </c>
      <c r="W137" s="69" t="s">
        <v>449</v>
      </c>
      <c r="X137" s="49" t="str">
        <f t="shared" si="12"/>
        <v>'COMMON'</v>
      </c>
      <c r="Y137" s="49" t="str">
        <f t="shared" si="12"/>
        <v>'COMMON'</v>
      </c>
      <c r="Z137" s="69" t="s">
        <v>449</v>
      </c>
      <c r="AA137" s="49" t="str">
        <f t="shared" si="13"/>
        <v>'COMMON'</v>
      </c>
      <c r="AB137" s="67"/>
      <c r="AD137" s="70" t="str">
        <f t="shared" si="15"/>
        <v/>
      </c>
      <c r="AE137" s="67"/>
      <c r="AF137" s="67"/>
      <c r="AG137" s="67"/>
    </row>
    <row r="138" spans="1:33" ht="18" customHeight="1">
      <c r="A138" s="67"/>
      <c r="B138" s="49">
        <f t="shared" si="10"/>
        <v>132</v>
      </c>
      <c r="C138" s="73" t="str">
        <f>"'"&amp;プロジェクトデータ!$C$4&amp;"'"</f>
        <v>'80001'</v>
      </c>
      <c r="D138" s="80" t="s">
        <v>503</v>
      </c>
      <c r="E138" s="42" t="str">
        <f>"'"&amp;No.5＿契約者【データ】!E134&amp;"'"</f>
        <v>''</v>
      </c>
      <c r="F138" s="81" t="str">
        <f>"'"&amp;IF(No.5＿契約者【データ】!AA134="","","出席")&amp;"'"</f>
        <v>''</v>
      </c>
      <c r="G138" s="75" t="str">
        <f>"'"&amp;IF(No.5＿契約者【データ】!AA134="","",TEXT(No.5＿契約者【データ】!AA134,"yyyy/mm/dd"))&amp;"'"</f>
        <v>''</v>
      </c>
      <c r="H138" s="75" t="str">
        <f>"'"&amp;IF(No.5＿契約者【データ】!AB134="","",TEXT(No.5＿契約者【データ】!AB134,"hh:mm"))&amp;"'"</f>
        <v>''</v>
      </c>
      <c r="I138" s="82" t="s">
        <v>494</v>
      </c>
      <c r="J138" s="82" t="s">
        <v>494</v>
      </c>
      <c r="K138" s="82" t="s">
        <v>494</v>
      </c>
      <c r="L138" s="82" t="s">
        <v>494</v>
      </c>
      <c r="M138" s="82" t="s">
        <v>494</v>
      </c>
      <c r="N138" s="82" t="s">
        <v>494</v>
      </c>
      <c r="O138" s="82" t="s">
        <v>494</v>
      </c>
      <c r="P138" s="82" t="s">
        <v>494</v>
      </c>
      <c r="Q138" s="75" t="s">
        <v>497</v>
      </c>
      <c r="R138" s="75" t="s">
        <v>497</v>
      </c>
      <c r="S138" s="42" t="s">
        <v>448</v>
      </c>
      <c r="T138" s="75" t="s">
        <v>497</v>
      </c>
      <c r="U138" s="74" t="s">
        <v>497</v>
      </c>
      <c r="V138" s="49" t="str">
        <f t="shared" si="11"/>
        <v>'COMMON'</v>
      </c>
      <c r="W138" s="69" t="s">
        <v>449</v>
      </c>
      <c r="X138" s="49" t="str">
        <f t="shared" si="12"/>
        <v>'COMMON'</v>
      </c>
      <c r="Y138" s="49" t="str">
        <f t="shared" si="12"/>
        <v>'COMMON'</v>
      </c>
      <c r="Z138" s="69" t="s">
        <v>449</v>
      </c>
      <c r="AA138" s="49" t="str">
        <f t="shared" si="13"/>
        <v>'COMMON'</v>
      </c>
      <c r="AB138" s="67"/>
      <c r="AD138" s="70" t="str">
        <f t="shared" si="15"/>
        <v/>
      </c>
      <c r="AE138" s="67"/>
      <c r="AF138" s="67"/>
      <c r="AG138" s="67"/>
    </row>
    <row r="139" spans="1:33" ht="18" customHeight="1">
      <c r="A139" s="67"/>
      <c r="B139" s="49">
        <f t="shared" si="10"/>
        <v>133</v>
      </c>
      <c r="C139" s="73" t="str">
        <f>"'"&amp;プロジェクトデータ!$C$4&amp;"'"</f>
        <v>'80001'</v>
      </c>
      <c r="D139" s="80" t="s">
        <v>503</v>
      </c>
      <c r="E139" s="42" t="str">
        <f>"'"&amp;No.5＿契約者【データ】!E135&amp;"'"</f>
        <v>''</v>
      </c>
      <c r="F139" s="81" t="str">
        <f>"'"&amp;IF(No.5＿契約者【データ】!AA135="","","出席")&amp;"'"</f>
        <v>''</v>
      </c>
      <c r="G139" s="75" t="str">
        <f>"'"&amp;IF(No.5＿契約者【データ】!AA135="","",TEXT(No.5＿契約者【データ】!AA135,"yyyy/mm/dd"))&amp;"'"</f>
        <v>''</v>
      </c>
      <c r="H139" s="75" t="str">
        <f>"'"&amp;IF(No.5＿契約者【データ】!AB135="","",TEXT(No.5＿契約者【データ】!AB135,"hh:mm"))&amp;"'"</f>
        <v>''</v>
      </c>
      <c r="I139" s="82" t="s">
        <v>494</v>
      </c>
      <c r="J139" s="82" t="s">
        <v>494</v>
      </c>
      <c r="K139" s="82" t="s">
        <v>494</v>
      </c>
      <c r="L139" s="82" t="s">
        <v>494</v>
      </c>
      <c r="M139" s="82" t="s">
        <v>494</v>
      </c>
      <c r="N139" s="82" t="s">
        <v>494</v>
      </c>
      <c r="O139" s="82" t="s">
        <v>494</v>
      </c>
      <c r="P139" s="82" t="s">
        <v>494</v>
      </c>
      <c r="Q139" s="75" t="s">
        <v>497</v>
      </c>
      <c r="R139" s="75" t="s">
        <v>497</v>
      </c>
      <c r="S139" s="42" t="s">
        <v>448</v>
      </c>
      <c r="T139" s="75" t="s">
        <v>497</v>
      </c>
      <c r="U139" s="74" t="s">
        <v>497</v>
      </c>
      <c r="V139" s="49" t="str">
        <f t="shared" si="11"/>
        <v>'COMMON'</v>
      </c>
      <c r="W139" s="69" t="s">
        <v>449</v>
      </c>
      <c r="X139" s="49" t="str">
        <f t="shared" si="12"/>
        <v>'COMMON'</v>
      </c>
      <c r="Y139" s="49" t="str">
        <f t="shared" si="12"/>
        <v>'COMMON'</v>
      </c>
      <c r="Z139" s="69" t="s">
        <v>449</v>
      </c>
      <c r="AA139" s="49" t="str">
        <f t="shared" si="13"/>
        <v>'COMMON'</v>
      </c>
      <c r="AB139" s="67"/>
      <c r="AD139" s="70" t="str">
        <f t="shared" si="15"/>
        <v/>
      </c>
      <c r="AE139" s="67"/>
      <c r="AF139" s="67"/>
      <c r="AG139" s="67"/>
    </row>
    <row r="140" spans="1:33" ht="18" customHeight="1">
      <c r="A140" s="67"/>
      <c r="B140" s="49">
        <f t="shared" si="10"/>
        <v>134</v>
      </c>
      <c r="C140" s="73" t="str">
        <f>"'"&amp;プロジェクトデータ!$C$4&amp;"'"</f>
        <v>'80001'</v>
      </c>
      <c r="D140" s="80" t="s">
        <v>503</v>
      </c>
      <c r="E140" s="42" t="str">
        <f>"'"&amp;No.5＿契約者【データ】!E136&amp;"'"</f>
        <v>''</v>
      </c>
      <c r="F140" s="81" t="str">
        <f>"'"&amp;IF(No.5＿契約者【データ】!AA136="","","出席")&amp;"'"</f>
        <v>''</v>
      </c>
      <c r="G140" s="75" t="str">
        <f>"'"&amp;IF(No.5＿契約者【データ】!AA136="","",TEXT(No.5＿契約者【データ】!AA136,"yyyy/mm/dd"))&amp;"'"</f>
        <v>''</v>
      </c>
      <c r="H140" s="75" t="str">
        <f>"'"&amp;IF(No.5＿契約者【データ】!AB136="","",TEXT(No.5＿契約者【データ】!AB136,"hh:mm"))&amp;"'"</f>
        <v>''</v>
      </c>
      <c r="I140" s="82" t="s">
        <v>494</v>
      </c>
      <c r="J140" s="82" t="s">
        <v>494</v>
      </c>
      <c r="K140" s="82" t="s">
        <v>494</v>
      </c>
      <c r="L140" s="82" t="s">
        <v>494</v>
      </c>
      <c r="M140" s="82" t="s">
        <v>494</v>
      </c>
      <c r="N140" s="82" t="s">
        <v>494</v>
      </c>
      <c r="O140" s="82" t="s">
        <v>494</v>
      </c>
      <c r="P140" s="82" t="s">
        <v>494</v>
      </c>
      <c r="Q140" s="75" t="s">
        <v>497</v>
      </c>
      <c r="R140" s="75" t="s">
        <v>497</v>
      </c>
      <c r="S140" s="42" t="s">
        <v>448</v>
      </c>
      <c r="T140" s="75" t="s">
        <v>497</v>
      </c>
      <c r="U140" s="74" t="s">
        <v>497</v>
      </c>
      <c r="V140" s="49" t="str">
        <f t="shared" si="11"/>
        <v>'COMMON'</v>
      </c>
      <c r="W140" s="69" t="s">
        <v>449</v>
      </c>
      <c r="X140" s="49" t="str">
        <f t="shared" si="12"/>
        <v>'COMMON'</v>
      </c>
      <c r="Y140" s="49" t="str">
        <f t="shared" si="12"/>
        <v>'COMMON'</v>
      </c>
      <c r="Z140" s="69" t="s">
        <v>449</v>
      </c>
      <c r="AA140" s="49" t="str">
        <f t="shared" si="13"/>
        <v>'COMMON'</v>
      </c>
      <c r="AB140" s="67"/>
      <c r="AD140" s="70" t="str">
        <f t="shared" si="15"/>
        <v/>
      </c>
      <c r="AE140" s="67"/>
      <c r="AF140" s="67"/>
      <c r="AG140" s="67"/>
    </row>
    <row r="141" spans="1:33" ht="18" customHeight="1">
      <c r="A141" s="67"/>
      <c r="B141" s="49">
        <f t="shared" si="10"/>
        <v>135</v>
      </c>
      <c r="C141" s="73" t="str">
        <f>"'"&amp;プロジェクトデータ!$C$4&amp;"'"</f>
        <v>'80001'</v>
      </c>
      <c r="D141" s="80" t="s">
        <v>503</v>
      </c>
      <c r="E141" s="42" t="str">
        <f>"'"&amp;No.5＿契約者【データ】!E137&amp;"'"</f>
        <v>''</v>
      </c>
      <c r="F141" s="81" t="str">
        <f>"'"&amp;IF(No.5＿契約者【データ】!AA137="","","出席")&amp;"'"</f>
        <v>''</v>
      </c>
      <c r="G141" s="75" t="str">
        <f>"'"&amp;IF(No.5＿契約者【データ】!AA137="","",TEXT(No.5＿契約者【データ】!AA137,"yyyy/mm/dd"))&amp;"'"</f>
        <v>''</v>
      </c>
      <c r="H141" s="75" t="str">
        <f>"'"&amp;IF(No.5＿契約者【データ】!AB137="","",TEXT(No.5＿契約者【データ】!AB137,"hh:mm"))&amp;"'"</f>
        <v>''</v>
      </c>
      <c r="I141" s="82" t="s">
        <v>494</v>
      </c>
      <c r="J141" s="82" t="s">
        <v>494</v>
      </c>
      <c r="K141" s="82" t="s">
        <v>494</v>
      </c>
      <c r="L141" s="82" t="s">
        <v>494</v>
      </c>
      <c r="M141" s="82" t="s">
        <v>494</v>
      </c>
      <c r="N141" s="82" t="s">
        <v>494</v>
      </c>
      <c r="O141" s="82" t="s">
        <v>494</v>
      </c>
      <c r="P141" s="82" t="s">
        <v>494</v>
      </c>
      <c r="Q141" s="75" t="s">
        <v>497</v>
      </c>
      <c r="R141" s="75" t="s">
        <v>497</v>
      </c>
      <c r="S141" s="42" t="s">
        <v>448</v>
      </c>
      <c r="T141" s="75" t="s">
        <v>497</v>
      </c>
      <c r="U141" s="74" t="s">
        <v>497</v>
      </c>
      <c r="V141" s="49" t="str">
        <f t="shared" si="11"/>
        <v>'COMMON'</v>
      </c>
      <c r="W141" s="69" t="s">
        <v>449</v>
      </c>
      <c r="X141" s="49" t="str">
        <f t="shared" si="12"/>
        <v>'COMMON'</v>
      </c>
      <c r="Y141" s="49" t="str">
        <f t="shared" si="12"/>
        <v>'COMMON'</v>
      </c>
      <c r="Z141" s="69" t="s">
        <v>449</v>
      </c>
      <c r="AA141" s="49" t="str">
        <f t="shared" si="13"/>
        <v>'COMMON'</v>
      </c>
      <c r="AB141" s="67"/>
      <c r="AD141" s="70" t="str">
        <f t="shared" si="15"/>
        <v/>
      </c>
      <c r="AE141" s="67"/>
      <c r="AF141" s="67"/>
      <c r="AG141" s="67"/>
    </row>
    <row r="142" spans="1:33" ht="18" customHeight="1">
      <c r="A142" s="67"/>
      <c r="B142" s="49">
        <f t="shared" si="10"/>
        <v>136</v>
      </c>
      <c r="C142" s="73" t="str">
        <f>"'"&amp;プロジェクトデータ!$C$4&amp;"'"</f>
        <v>'80001'</v>
      </c>
      <c r="D142" s="80" t="s">
        <v>503</v>
      </c>
      <c r="E142" s="42" t="str">
        <f>"'"&amp;No.5＿契約者【データ】!E138&amp;"'"</f>
        <v>''</v>
      </c>
      <c r="F142" s="81" t="str">
        <f>"'"&amp;IF(No.5＿契約者【データ】!AA138="","","出席")&amp;"'"</f>
        <v>''</v>
      </c>
      <c r="G142" s="75" t="str">
        <f>"'"&amp;IF(No.5＿契約者【データ】!AA138="","",TEXT(No.5＿契約者【データ】!AA138,"yyyy/mm/dd"))&amp;"'"</f>
        <v>''</v>
      </c>
      <c r="H142" s="75" t="str">
        <f>"'"&amp;IF(No.5＿契約者【データ】!AB138="","",TEXT(No.5＿契約者【データ】!AB138,"hh:mm"))&amp;"'"</f>
        <v>''</v>
      </c>
      <c r="I142" s="82" t="s">
        <v>494</v>
      </c>
      <c r="J142" s="82" t="s">
        <v>494</v>
      </c>
      <c r="K142" s="82" t="s">
        <v>494</v>
      </c>
      <c r="L142" s="82" t="s">
        <v>494</v>
      </c>
      <c r="M142" s="82" t="s">
        <v>494</v>
      </c>
      <c r="N142" s="82" t="s">
        <v>494</v>
      </c>
      <c r="O142" s="82" t="s">
        <v>494</v>
      </c>
      <c r="P142" s="82" t="s">
        <v>494</v>
      </c>
      <c r="Q142" s="75" t="s">
        <v>497</v>
      </c>
      <c r="R142" s="75" t="s">
        <v>497</v>
      </c>
      <c r="S142" s="42" t="s">
        <v>448</v>
      </c>
      <c r="T142" s="75" t="s">
        <v>497</v>
      </c>
      <c r="U142" s="74" t="s">
        <v>497</v>
      </c>
      <c r="V142" s="49" t="str">
        <f t="shared" si="11"/>
        <v>'COMMON'</v>
      </c>
      <c r="W142" s="69" t="s">
        <v>449</v>
      </c>
      <c r="X142" s="49" t="str">
        <f t="shared" si="12"/>
        <v>'COMMON'</v>
      </c>
      <c r="Y142" s="49" t="str">
        <f t="shared" si="12"/>
        <v>'COMMON'</v>
      </c>
      <c r="Z142" s="69" t="s">
        <v>449</v>
      </c>
      <c r="AA142" s="49" t="str">
        <f t="shared" si="13"/>
        <v>'COMMON'</v>
      </c>
      <c r="AB142" s="67"/>
      <c r="AD142" s="70" t="str">
        <f t="shared" si="15"/>
        <v/>
      </c>
      <c r="AE142" s="67"/>
      <c r="AF142" s="67"/>
      <c r="AG142" s="67"/>
    </row>
    <row r="143" spans="1:33" ht="18" customHeight="1">
      <c r="A143" s="67"/>
      <c r="B143" s="49">
        <f t="shared" si="10"/>
        <v>137</v>
      </c>
      <c r="C143" s="73" t="str">
        <f>"'"&amp;プロジェクトデータ!$C$4&amp;"'"</f>
        <v>'80001'</v>
      </c>
      <c r="D143" s="80" t="s">
        <v>503</v>
      </c>
      <c r="E143" s="42" t="str">
        <f>"'"&amp;No.5＿契約者【データ】!E139&amp;"'"</f>
        <v>''</v>
      </c>
      <c r="F143" s="81" t="str">
        <f>"'"&amp;IF(No.5＿契約者【データ】!AA139="","","出席")&amp;"'"</f>
        <v>''</v>
      </c>
      <c r="G143" s="75" t="str">
        <f>"'"&amp;IF(No.5＿契約者【データ】!AA139="","",TEXT(No.5＿契約者【データ】!AA139,"yyyy/mm/dd"))&amp;"'"</f>
        <v>''</v>
      </c>
      <c r="H143" s="75" t="str">
        <f>"'"&amp;IF(No.5＿契約者【データ】!AB139="","",TEXT(No.5＿契約者【データ】!AB139,"hh:mm"))&amp;"'"</f>
        <v>''</v>
      </c>
      <c r="I143" s="82" t="s">
        <v>494</v>
      </c>
      <c r="J143" s="82" t="s">
        <v>494</v>
      </c>
      <c r="K143" s="82" t="s">
        <v>494</v>
      </c>
      <c r="L143" s="82" t="s">
        <v>494</v>
      </c>
      <c r="M143" s="82" t="s">
        <v>494</v>
      </c>
      <c r="N143" s="82" t="s">
        <v>494</v>
      </c>
      <c r="O143" s="82" t="s">
        <v>494</v>
      </c>
      <c r="P143" s="82" t="s">
        <v>494</v>
      </c>
      <c r="Q143" s="75" t="s">
        <v>497</v>
      </c>
      <c r="R143" s="75" t="s">
        <v>497</v>
      </c>
      <c r="S143" s="42" t="s">
        <v>448</v>
      </c>
      <c r="T143" s="75" t="s">
        <v>497</v>
      </c>
      <c r="U143" s="74" t="s">
        <v>497</v>
      </c>
      <c r="V143" s="49" t="str">
        <f t="shared" si="11"/>
        <v>'COMMON'</v>
      </c>
      <c r="W143" s="69" t="s">
        <v>449</v>
      </c>
      <c r="X143" s="49" t="str">
        <f t="shared" si="12"/>
        <v>'COMMON'</v>
      </c>
      <c r="Y143" s="49" t="str">
        <f t="shared" si="12"/>
        <v>'COMMON'</v>
      </c>
      <c r="Z143" s="69" t="s">
        <v>449</v>
      </c>
      <c r="AA143" s="49" t="str">
        <f t="shared" si="13"/>
        <v>'COMMON'</v>
      </c>
      <c r="AB143" s="67"/>
      <c r="AD143" s="70" t="str">
        <f t="shared" si="15"/>
        <v/>
      </c>
      <c r="AE143" s="67"/>
      <c r="AF143" s="67"/>
      <c r="AG143" s="67"/>
    </row>
    <row r="144" spans="1:33" ht="18" customHeight="1">
      <c r="A144" s="67"/>
      <c r="B144" s="49">
        <f t="shared" si="10"/>
        <v>138</v>
      </c>
      <c r="C144" s="73" t="str">
        <f>"'"&amp;プロジェクトデータ!$C$4&amp;"'"</f>
        <v>'80001'</v>
      </c>
      <c r="D144" s="80" t="s">
        <v>503</v>
      </c>
      <c r="E144" s="42" t="str">
        <f>"'"&amp;No.5＿契約者【データ】!E140&amp;"'"</f>
        <v>''</v>
      </c>
      <c r="F144" s="81" t="str">
        <f>"'"&amp;IF(No.5＿契約者【データ】!AA140="","","出席")&amp;"'"</f>
        <v>''</v>
      </c>
      <c r="G144" s="75" t="str">
        <f>"'"&amp;IF(No.5＿契約者【データ】!AA140="","",TEXT(No.5＿契約者【データ】!AA140,"yyyy/mm/dd"))&amp;"'"</f>
        <v>''</v>
      </c>
      <c r="H144" s="75" t="str">
        <f>"'"&amp;IF(No.5＿契約者【データ】!AB140="","",TEXT(No.5＿契約者【データ】!AB140,"hh:mm"))&amp;"'"</f>
        <v>''</v>
      </c>
      <c r="I144" s="82" t="s">
        <v>494</v>
      </c>
      <c r="J144" s="82" t="s">
        <v>494</v>
      </c>
      <c r="K144" s="82" t="s">
        <v>494</v>
      </c>
      <c r="L144" s="82" t="s">
        <v>494</v>
      </c>
      <c r="M144" s="82" t="s">
        <v>494</v>
      </c>
      <c r="N144" s="82" t="s">
        <v>494</v>
      </c>
      <c r="O144" s="82" t="s">
        <v>494</v>
      </c>
      <c r="P144" s="82" t="s">
        <v>494</v>
      </c>
      <c r="Q144" s="75" t="s">
        <v>497</v>
      </c>
      <c r="R144" s="75" t="s">
        <v>497</v>
      </c>
      <c r="S144" s="42" t="s">
        <v>448</v>
      </c>
      <c r="T144" s="75" t="s">
        <v>497</v>
      </c>
      <c r="U144" s="74" t="s">
        <v>497</v>
      </c>
      <c r="V144" s="49" t="str">
        <f t="shared" si="11"/>
        <v>'COMMON'</v>
      </c>
      <c r="W144" s="69" t="s">
        <v>449</v>
      </c>
      <c r="X144" s="49" t="str">
        <f t="shared" si="12"/>
        <v>'COMMON'</v>
      </c>
      <c r="Y144" s="49" t="str">
        <f t="shared" si="12"/>
        <v>'COMMON'</v>
      </c>
      <c r="Z144" s="69" t="s">
        <v>449</v>
      </c>
      <c r="AA144" s="49" t="str">
        <f t="shared" si="13"/>
        <v>'COMMON'</v>
      </c>
      <c r="AB144" s="67"/>
      <c r="AD144" s="70" t="str">
        <f t="shared" si="15"/>
        <v/>
      </c>
      <c r="AE144" s="67"/>
      <c r="AF144" s="67"/>
      <c r="AG144" s="67"/>
    </row>
    <row r="145" spans="1:33" ht="18" customHeight="1">
      <c r="A145" s="67"/>
      <c r="B145" s="49">
        <f t="shared" si="10"/>
        <v>139</v>
      </c>
      <c r="C145" s="73" t="str">
        <f>"'"&amp;プロジェクトデータ!$C$4&amp;"'"</f>
        <v>'80001'</v>
      </c>
      <c r="D145" s="80" t="s">
        <v>503</v>
      </c>
      <c r="E145" s="42" t="str">
        <f>"'"&amp;No.5＿契約者【データ】!E141&amp;"'"</f>
        <v>''</v>
      </c>
      <c r="F145" s="81" t="str">
        <f>"'"&amp;IF(No.5＿契約者【データ】!AA141="","","出席")&amp;"'"</f>
        <v>''</v>
      </c>
      <c r="G145" s="75" t="str">
        <f>"'"&amp;IF(No.5＿契約者【データ】!AA141="","",TEXT(No.5＿契約者【データ】!AA141,"yyyy/mm/dd"))&amp;"'"</f>
        <v>''</v>
      </c>
      <c r="H145" s="75" t="str">
        <f>"'"&amp;IF(No.5＿契約者【データ】!AB141="","",TEXT(No.5＿契約者【データ】!AB141,"hh:mm"))&amp;"'"</f>
        <v>''</v>
      </c>
      <c r="I145" s="82" t="s">
        <v>494</v>
      </c>
      <c r="J145" s="82" t="s">
        <v>494</v>
      </c>
      <c r="K145" s="82" t="s">
        <v>494</v>
      </c>
      <c r="L145" s="82" t="s">
        <v>494</v>
      </c>
      <c r="M145" s="82" t="s">
        <v>494</v>
      </c>
      <c r="N145" s="82" t="s">
        <v>494</v>
      </c>
      <c r="O145" s="82" t="s">
        <v>494</v>
      </c>
      <c r="P145" s="82" t="s">
        <v>494</v>
      </c>
      <c r="Q145" s="75" t="s">
        <v>497</v>
      </c>
      <c r="R145" s="75" t="s">
        <v>497</v>
      </c>
      <c r="S145" s="42" t="s">
        <v>448</v>
      </c>
      <c r="T145" s="75" t="s">
        <v>497</v>
      </c>
      <c r="U145" s="74" t="s">
        <v>497</v>
      </c>
      <c r="V145" s="49" t="str">
        <f t="shared" si="11"/>
        <v>'COMMON'</v>
      </c>
      <c r="W145" s="69" t="s">
        <v>449</v>
      </c>
      <c r="X145" s="49" t="str">
        <f t="shared" si="12"/>
        <v>'COMMON'</v>
      </c>
      <c r="Y145" s="49" t="str">
        <f t="shared" si="12"/>
        <v>'COMMON'</v>
      </c>
      <c r="Z145" s="69" t="s">
        <v>449</v>
      </c>
      <c r="AA145" s="49" t="str">
        <f t="shared" si="13"/>
        <v>'COMMON'</v>
      </c>
      <c r="AB145" s="67"/>
      <c r="AD145" s="70" t="str">
        <f t="shared" si="15"/>
        <v/>
      </c>
      <c r="AE145" s="67"/>
      <c r="AF145" s="67"/>
      <c r="AG145" s="67"/>
    </row>
    <row r="146" spans="1:33" ht="18" customHeight="1">
      <c r="A146" s="67"/>
      <c r="B146" s="49">
        <f t="shared" si="10"/>
        <v>140</v>
      </c>
      <c r="C146" s="73" t="str">
        <f>"'"&amp;プロジェクトデータ!$C$4&amp;"'"</f>
        <v>'80001'</v>
      </c>
      <c r="D146" s="80" t="s">
        <v>503</v>
      </c>
      <c r="E146" s="42" t="str">
        <f>"'"&amp;No.5＿契約者【データ】!E142&amp;"'"</f>
        <v>''</v>
      </c>
      <c r="F146" s="81" t="str">
        <f>"'"&amp;IF(No.5＿契約者【データ】!AA142="","","出席")&amp;"'"</f>
        <v>''</v>
      </c>
      <c r="G146" s="75" t="str">
        <f>"'"&amp;IF(No.5＿契約者【データ】!AA142="","",TEXT(No.5＿契約者【データ】!AA142,"yyyy/mm/dd"))&amp;"'"</f>
        <v>''</v>
      </c>
      <c r="H146" s="75" t="str">
        <f>"'"&amp;IF(No.5＿契約者【データ】!AB142="","",TEXT(No.5＿契約者【データ】!AB142,"hh:mm"))&amp;"'"</f>
        <v>''</v>
      </c>
      <c r="I146" s="82" t="s">
        <v>494</v>
      </c>
      <c r="J146" s="82" t="s">
        <v>494</v>
      </c>
      <c r="K146" s="82" t="s">
        <v>494</v>
      </c>
      <c r="L146" s="82" t="s">
        <v>494</v>
      </c>
      <c r="M146" s="82" t="s">
        <v>494</v>
      </c>
      <c r="N146" s="82" t="s">
        <v>494</v>
      </c>
      <c r="O146" s="82" t="s">
        <v>494</v>
      </c>
      <c r="P146" s="82" t="s">
        <v>494</v>
      </c>
      <c r="Q146" s="75" t="s">
        <v>497</v>
      </c>
      <c r="R146" s="75" t="s">
        <v>497</v>
      </c>
      <c r="S146" s="42" t="s">
        <v>448</v>
      </c>
      <c r="T146" s="75" t="s">
        <v>497</v>
      </c>
      <c r="U146" s="74" t="s">
        <v>497</v>
      </c>
      <c r="V146" s="49" t="str">
        <f t="shared" si="11"/>
        <v>'COMMON'</v>
      </c>
      <c r="W146" s="69" t="s">
        <v>449</v>
      </c>
      <c r="X146" s="49" t="str">
        <f t="shared" si="12"/>
        <v>'COMMON'</v>
      </c>
      <c r="Y146" s="49" t="str">
        <f t="shared" si="12"/>
        <v>'COMMON'</v>
      </c>
      <c r="Z146" s="69" t="s">
        <v>449</v>
      </c>
      <c r="AA146" s="49" t="str">
        <f t="shared" si="13"/>
        <v>'COMMON'</v>
      </c>
      <c r="AB146" s="67"/>
      <c r="AD146" s="70" t="str">
        <f t="shared" si="15"/>
        <v/>
      </c>
      <c r="AE146" s="67"/>
      <c r="AF146" s="67"/>
      <c r="AG146" s="67"/>
    </row>
    <row r="147" spans="1:33" ht="18" customHeight="1">
      <c r="A147" s="67"/>
      <c r="B147" s="49">
        <f t="shared" si="10"/>
        <v>141</v>
      </c>
      <c r="C147" s="73" t="str">
        <f>"'"&amp;プロジェクトデータ!$C$4&amp;"'"</f>
        <v>'80001'</v>
      </c>
      <c r="D147" s="80" t="s">
        <v>503</v>
      </c>
      <c r="E147" s="42" t="str">
        <f>"'"&amp;No.5＿契約者【データ】!E143&amp;"'"</f>
        <v>''</v>
      </c>
      <c r="F147" s="81" t="str">
        <f>"'"&amp;IF(No.5＿契約者【データ】!AA143="","","出席")&amp;"'"</f>
        <v>''</v>
      </c>
      <c r="G147" s="75" t="str">
        <f>"'"&amp;IF(No.5＿契約者【データ】!AA143="","",TEXT(No.5＿契約者【データ】!AA143,"yyyy/mm/dd"))&amp;"'"</f>
        <v>''</v>
      </c>
      <c r="H147" s="75" t="str">
        <f>"'"&amp;IF(No.5＿契約者【データ】!AB143="","",TEXT(No.5＿契約者【データ】!AB143,"hh:mm"))&amp;"'"</f>
        <v>''</v>
      </c>
      <c r="I147" s="82" t="s">
        <v>494</v>
      </c>
      <c r="J147" s="82" t="s">
        <v>494</v>
      </c>
      <c r="K147" s="82" t="s">
        <v>494</v>
      </c>
      <c r="L147" s="82" t="s">
        <v>494</v>
      </c>
      <c r="M147" s="82" t="s">
        <v>494</v>
      </c>
      <c r="N147" s="82" t="s">
        <v>494</v>
      </c>
      <c r="O147" s="82" t="s">
        <v>494</v>
      </c>
      <c r="P147" s="82" t="s">
        <v>494</v>
      </c>
      <c r="Q147" s="75" t="s">
        <v>497</v>
      </c>
      <c r="R147" s="75" t="s">
        <v>497</v>
      </c>
      <c r="S147" s="42" t="s">
        <v>448</v>
      </c>
      <c r="T147" s="75" t="s">
        <v>497</v>
      </c>
      <c r="U147" s="74" t="s">
        <v>497</v>
      </c>
      <c r="V147" s="49" t="str">
        <f t="shared" si="11"/>
        <v>'COMMON'</v>
      </c>
      <c r="W147" s="69" t="s">
        <v>449</v>
      </c>
      <c r="X147" s="49" t="str">
        <f t="shared" si="12"/>
        <v>'COMMON'</v>
      </c>
      <c r="Y147" s="49" t="str">
        <f t="shared" si="12"/>
        <v>'COMMON'</v>
      </c>
      <c r="Z147" s="69" t="s">
        <v>449</v>
      </c>
      <c r="AA147" s="49" t="str">
        <f t="shared" si="13"/>
        <v>'COMMON'</v>
      </c>
      <c r="AB147" s="67"/>
      <c r="AD147" s="70" t="str">
        <f t="shared" si="15"/>
        <v/>
      </c>
      <c r="AE147" s="67"/>
      <c r="AF147" s="67"/>
      <c r="AG147" s="67"/>
    </row>
    <row r="148" spans="1:33" ht="18" customHeight="1">
      <c r="A148" s="67"/>
      <c r="B148" s="49">
        <f t="shared" si="10"/>
        <v>142</v>
      </c>
      <c r="C148" s="73" t="str">
        <f>"'"&amp;プロジェクトデータ!$C$4&amp;"'"</f>
        <v>'80001'</v>
      </c>
      <c r="D148" s="80" t="s">
        <v>503</v>
      </c>
      <c r="E148" s="42" t="str">
        <f>"'"&amp;No.5＿契約者【データ】!E144&amp;"'"</f>
        <v>''</v>
      </c>
      <c r="F148" s="81" t="str">
        <f>"'"&amp;IF(No.5＿契約者【データ】!AA144="","","出席")&amp;"'"</f>
        <v>''</v>
      </c>
      <c r="G148" s="75" t="str">
        <f>"'"&amp;IF(No.5＿契約者【データ】!AA144="","",TEXT(No.5＿契約者【データ】!AA144,"yyyy/mm/dd"))&amp;"'"</f>
        <v>''</v>
      </c>
      <c r="H148" s="75" t="str">
        <f>"'"&amp;IF(No.5＿契約者【データ】!AB144="","",TEXT(No.5＿契約者【データ】!AB144,"hh:mm"))&amp;"'"</f>
        <v>''</v>
      </c>
      <c r="I148" s="82" t="s">
        <v>494</v>
      </c>
      <c r="J148" s="82" t="s">
        <v>494</v>
      </c>
      <c r="K148" s="82" t="s">
        <v>494</v>
      </c>
      <c r="L148" s="82" t="s">
        <v>494</v>
      </c>
      <c r="M148" s="82" t="s">
        <v>494</v>
      </c>
      <c r="N148" s="82" t="s">
        <v>494</v>
      </c>
      <c r="O148" s="82" t="s">
        <v>494</v>
      </c>
      <c r="P148" s="82" t="s">
        <v>494</v>
      </c>
      <c r="Q148" s="75" t="s">
        <v>497</v>
      </c>
      <c r="R148" s="75" t="s">
        <v>497</v>
      </c>
      <c r="S148" s="42" t="s">
        <v>448</v>
      </c>
      <c r="T148" s="75" t="s">
        <v>497</v>
      </c>
      <c r="U148" s="74" t="s">
        <v>497</v>
      </c>
      <c r="V148" s="49" t="str">
        <f t="shared" si="11"/>
        <v>'COMMON'</v>
      </c>
      <c r="W148" s="69" t="s">
        <v>449</v>
      </c>
      <c r="X148" s="49" t="str">
        <f t="shared" si="12"/>
        <v>'COMMON'</v>
      </c>
      <c r="Y148" s="49" t="str">
        <f t="shared" si="12"/>
        <v>'COMMON'</v>
      </c>
      <c r="Z148" s="69" t="s">
        <v>449</v>
      </c>
      <c r="AA148" s="49" t="str">
        <f t="shared" si="13"/>
        <v>'COMMON'</v>
      </c>
      <c r="AB148" s="67"/>
      <c r="AD148" s="70" t="str">
        <f t="shared" si="15"/>
        <v/>
      </c>
      <c r="AE148" s="67"/>
      <c r="AF148" s="67"/>
      <c r="AG148" s="67"/>
    </row>
    <row r="149" spans="1:33" ht="18" customHeight="1">
      <c r="A149" s="67"/>
      <c r="B149" s="49">
        <f t="shared" si="10"/>
        <v>143</v>
      </c>
      <c r="C149" s="73" t="str">
        <f>"'"&amp;プロジェクトデータ!$C$4&amp;"'"</f>
        <v>'80001'</v>
      </c>
      <c r="D149" s="80" t="s">
        <v>503</v>
      </c>
      <c r="E149" s="42" t="str">
        <f>"'"&amp;No.5＿契約者【データ】!E145&amp;"'"</f>
        <v>''</v>
      </c>
      <c r="F149" s="81" t="str">
        <f>"'"&amp;IF(No.5＿契約者【データ】!AA145="","","出席")&amp;"'"</f>
        <v>''</v>
      </c>
      <c r="G149" s="75" t="str">
        <f>"'"&amp;IF(No.5＿契約者【データ】!AA145="","",TEXT(No.5＿契約者【データ】!AA145,"yyyy/mm/dd"))&amp;"'"</f>
        <v>''</v>
      </c>
      <c r="H149" s="75" t="str">
        <f>"'"&amp;IF(No.5＿契約者【データ】!AB145="","",TEXT(No.5＿契約者【データ】!AB145,"hh:mm"))&amp;"'"</f>
        <v>''</v>
      </c>
      <c r="I149" s="82" t="s">
        <v>494</v>
      </c>
      <c r="J149" s="82" t="s">
        <v>494</v>
      </c>
      <c r="K149" s="82" t="s">
        <v>494</v>
      </c>
      <c r="L149" s="82" t="s">
        <v>494</v>
      </c>
      <c r="M149" s="82" t="s">
        <v>494</v>
      </c>
      <c r="N149" s="82" t="s">
        <v>494</v>
      </c>
      <c r="O149" s="82" t="s">
        <v>494</v>
      </c>
      <c r="P149" s="82" t="s">
        <v>494</v>
      </c>
      <c r="Q149" s="75" t="s">
        <v>497</v>
      </c>
      <c r="R149" s="75" t="s">
        <v>497</v>
      </c>
      <c r="S149" s="42" t="s">
        <v>448</v>
      </c>
      <c r="T149" s="75" t="s">
        <v>497</v>
      </c>
      <c r="U149" s="74" t="s">
        <v>497</v>
      </c>
      <c r="V149" s="49" t="str">
        <f t="shared" si="11"/>
        <v>'COMMON'</v>
      </c>
      <c r="W149" s="69" t="s">
        <v>449</v>
      </c>
      <c r="X149" s="49" t="str">
        <f t="shared" si="12"/>
        <v>'COMMON'</v>
      </c>
      <c r="Y149" s="49" t="str">
        <f t="shared" si="12"/>
        <v>'COMMON'</v>
      </c>
      <c r="Z149" s="69" t="s">
        <v>449</v>
      </c>
      <c r="AA149" s="49" t="str">
        <f t="shared" si="13"/>
        <v>'COMMON'</v>
      </c>
      <c r="AB149" s="67"/>
      <c r="AD149" s="70" t="str">
        <f t="shared" si="15"/>
        <v/>
      </c>
      <c r="AE149" s="67"/>
      <c r="AF149" s="67"/>
      <c r="AG149" s="67"/>
    </row>
    <row r="150" spans="1:33" ht="18" customHeight="1">
      <c r="A150" s="67"/>
      <c r="B150" s="49">
        <f t="shared" si="10"/>
        <v>144</v>
      </c>
      <c r="C150" s="73" t="str">
        <f>"'"&amp;プロジェクトデータ!$C$4&amp;"'"</f>
        <v>'80001'</v>
      </c>
      <c r="D150" s="80" t="s">
        <v>503</v>
      </c>
      <c r="E150" s="42" t="str">
        <f>"'"&amp;No.5＿契約者【データ】!E146&amp;"'"</f>
        <v>''</v>
      </c>
      <c r="F150" s="81" t="str">
        <f>"'"&amp;IF(No.5＿契約者【データ】!AA146="","","出席")&amp;"'"</f>
        <v>''</v>
      </c>
      <c r="G150" s="75" t="str">
        <f>"'"&amp;IF(No.5＿契約者【データ】!AA146="","",TEXT(No.5＿契約者【データ】!AA146,"yyyy/mm/dd"))&amp;"'"</f>
        <v>''</v>
      </c>
      <c r="H150" s="75" t="str">
        <f>"'"&amp;IF(No.5＿契約者【データ】!AB146="","",TEXT(No.5＿契約者【データ】!AB146,"hh:mm"))&amp;"'"</f>
        <v>''</v>
      </c>
      <c r="I150" s="82" t="s">
        <v>494</v>
      </c>
      <c r="J150" s="82" t="s">
        <v>494</v>
      </c>
      <c r="K150" s="82" t="s">
        <v>494</v>
      </c>
      <c r="L150" s="82" t="s">
        <v>494</v>
      </c>
      <c r="M150" s="82" t="s">
        <v>494</v>
      </c>
      <c r="N150" s="82" t="s">
        <v>494</v>
      </c>
      <c r="O150" s="82" t="s">
        <v>494</v>
      </c>
      <c r="P150" s="82" t="s">
        <v>494</v>
      </c>
      <c r="Q150" s="75" t="s">
        <v>497</v>
      </c>
      <c r="R150" s="75" t="s">
        <v>497</v>
      </c>
      <c r="S150" s="42" t="s">
        <v>448</v>
      </c>
      <c r="T150" s="75" t="s">
        <v>497</v>
      </c>
      <c r="U150" s="74" t="s">
        <v>497</v>
      </c>
      <c r="V150" s="49" t="str">
        <f t="shared" si="11"/>
        <v>'COMMON'</v>
      </c>
      <c r="W150" s="69" t="s">
        <v>449</v>
      </c>
      <c r="X150" s="49" t="str">
        <f t="shared" si="12"/>
        <v>'COMMON'</v>
      </c>
      <c r="Y150" s="49" t="str">
        <f t="shared" si="12"/>
        <v>'COMMON'</v>
      </c>
      <c r="Z150" s="69" t="s">
        <v>449</v>
      </c>
      <c r="AA150" s="49" t="str">
        <f t="shared" si="13"/>
        <v>'COMMON'</v>
      </c>
      <c r="AB150" s="67"/>
      <c r="AD150" s="70" t="str">
        <f t="shared" si="15"/>
        <v/>
      </c>
      <c r="AE150" s="67"/>
      <c r="AF150" s="67"/>
      <c r="AG150" s="67"/>
    </row>
    <row r="151" spans="1:33" ht="18" customHeight="1">
      <c r="A151" s="67"/>
      <c r="B151" s="49">
        <f t="shared" si="10"/>
        <v>145</v>
      </c>
      <c r="C151" s="73" t="str">
        <f>"'"&amp;プロジェクトデータ!$C$4&amp;"'"</f>
        <v>'80001'</v>
      </c>
      <c r="D151" s="80" t="s">
        <v>503</v>
      </c>
      <c r="E151" s="42" t="str">
        <f>"'"&amp;No.5＿契約者【データ】!E147&amp;"'"</f>
        <v>''</v>
      </c>
      <c r="F151" s="81" t="str">
        <f>"'"&amp;IF(No.5＿契約者【データ】!AA147="","","出席")&amp;"'"</f>
        <v>''</v>
      </c>
      <c r="G151" s="75" t="str">
        <f>"'"&amp;IF(No.5＿契約者【データ】!AA147="","",TEXT(No.5＿契約者【データ】!AA147,"yyyy/mm/dd"))&amp;"'"</f>
        <v>''</v>
      </c>
      <c r="H151" s="75" t="str">
        <f>"'"&amp;IF(No.5＿契約者【データ】!AB147="","",TEXT(No.5＿契約者【データ】!AB147,"hh:mm"))&amp;"'"</f>
        <v>''</v>
      </c>
      <c r="I151" s="82" t="s">
        <v>494</v>
      </c>
      <c r="J151" s="82" t="s">
        <v>494</v>
      </c>
      <c r="K151" s="82" t="s">
        <v>494</v>
      </c>
      <c r="L151" s="82" t="s">
        <v>494</v>
      </c>
      <c r="M151" s="82" t="s">
        <v>494</v>
      </c>
      <c r="N151" s="82" t="s">
        <v>494</v>
      </c>
      <c r="O151" s="82" t="s">
        <v>494</v>
      </c>
      <c r="P151" s="82" t="s">
        <v>494</v>
      </c>
      <c r="Q151" s="75" t="s">
        <v>497</v>
      </c>
      <c r="R151" s="75" t="s">
        <v>497</v>
      </c>
      <c r="S151" s="42" t="s">
        <v>448</v>
      </c>
      <c r="T151" s="75" t="s">
        <v>497</v>
      </c>
      <c r="U151" s="74" t="s">
        <v>497</v>
      </c>
      <c r="V151" s="49" t="str">
        <f t="shared" si="11"/>
        <v>'COMMON'</v>
      </c>
      <c r="W151" s="69" t="s">
        <v>449</v>
      </c>
      <c r="X151" s="49" t="str">
        <f t="shared" si="12"/>
        <v>'COMMON'</v>
      </c>
      <c r="Y151" s="49" t="str">
        <f t="shared" si="12"/>
        <v>'COMMON'</v>
      </c>
      <c r="Z151" s="69" t="s">
        <v>449</v>
      </c>
      <c r="AA151" s="49" t="str">
        <f t="shared" si="13"/>
        <v>'COMMON'</v>
      </c>
      <c r="AB151" s="67"/>
      <c r="AD151" s="70" t="str">
        <f t="shared" si="15"/>
        <v/>
      </c>
      <c r="AE151" s="67"/>
      <c r="AF151" s="67"/>
      <c r="AG151" s="67"/>
    </row>
    <row r="152" spans="1:33" ht="18" customHeight="1">
      <c r="A152" s="67"/>
      <c r="B152" s="49">
        <f t="shared" si="10"/>
        <v>146</v>
      </c>
      <c r="C152" s="73" t="str">
        <f>"'"&amp;プロジェクトデータ!$C$4&amp;"'"</f>
        <v>'80001'</v>
      </c>
      <c r="D152" s="80" t="s">
        <v>503</v>
      </c>
      <c r="E152" s="42" t="str">
        <f>"'"&amp;No.5＿契約者【データ】!E148&amp;"'"</f>
        <v>''</v>
      </c>
      <c r="F152" s="81" t="str">
        <f>"'"&amp;IF(No.5＿契約者【データ】!AA148="","","出席")&amp;"'"</f>
        <v>''</v>
      </c>
      <c r="G152" s="75" t="str">
        <f>"'"&amp;IF(No.5＿契約者【データ】!AA148="","",TEXT(No.5＿契約者【データ】!AA148,"yyyy/mm/dd"))&amp;"'"</f>
        <v>''</v>
      </c>
      <c r="H152" s="75" t="str">
        <f>"'"&amp;IF(No.5＿契約者【データ】!AB148="","",TEXT(No.5＿契約者【データ】!AB148,"hh:mm"))&amp;"'"</f>
        <v>''</v>
      </c>
      <c r="I152" s="82" t="s">
        <v>494</v>
      </c>
      <c r="J152" s="82" t="s">
        <v>494</v>
      </c>
      <c r="K152" s="82" t="s">
        <v>494</v>
      </c>
      <c r="L152" s="82" t="s">
        <v>494</v>
      </c>
      <c r="M152" s="82" t="s">
        <v>494</v>
      </c>
      <c r="N152" s="82" t="s">
        <v>494</v>
      </c>
      <c r="O152" s="82" t="s">
        <v>494</v>
      </c>
      <c r="P152" s="82" t="s">
        <v>494</v>
      </c>
      <c r="Q152" s="75" t="s">
        <v>497</v>
      </c>
      <c r="R152" s="75" t="s">
        <v>497</v>
      </c>
      <c r="S152" s="42" t="s">
        <v>448</v>
      </c>
      <c r="T152" s="75" t="s">
        <v>497</v>
      </c>
      <c r="U152" s="74" t="s">
        <v>497</v>
      </c>
      <c r="V152" s="49" t="str">
        <f t="shared" si="11"/>
        <v>'COMMON'</v>
      </c>
      <c r="W152" s="69" t="s">
        <v>449</v>
      </c>
      <c r="X152" s="49" t="str">
        <f t="shared" si="12"/>
        <v>'COMMON'</v>
      </c>
      <c r="Y152" s="49" t="str">
        <f t="shared" si="12"/>
        <v>'COMMON'</v>
      </c>
      <c r="Z152" s="69" t="s">
        <v>449</v>
      </c>
      <c r="AA152" s="49" t="str">
        <f t="shared" si="13"/>
        <v>'COMMON'</v>
      </c>
      <c r="AB152" s="67"/>
      <c r="AD152" s="70" t="str">
        <f t="shared" si="15"/>
        <v/>
      </c>
      <c r="AE152" s="67"/>
      <c r="AF152" s="67"/>
      <c r="AG152" s="67"/>
    </row>
    <row r="153" spans="1:33" ht="18" customHeight="1">
      <c r="A153" s="67"/>
      <c r="B153" s="49">
        <f t="shared" si="10"/>
        <v>147</v>
      </c>
      <c r="C153" s="73" t="str">
        <f>"'"&amp;プロジェクトデータ!$C$4&amp;"'"</f>
        <v>'80001'</v>
      </c>
      <c r="D153" s="80" t="s">
        <v>503</v>
      </c>
      <c r="E153" s="42" t="str">
        <f>"'"&amp;No.5＿契約者【データ】!E149&amp;"'"</f>
        <v>''</v>
      </c>
      <c r="F153" s="81" t="str">
        <f>"'"&amp;IF(No.5＿契約者【データ】!AA149="","","出席")&amp;"'"</f>
        <v>''</v>
      </c>
      <c r="G153" s="75" t="str">
        <f>"'"&amp;IF(No.5＿契約者【データ】!AA149="","",TEXT(No.5＿契約者【データ】!AA149,"yyyy/mm/dd"))&amp;"'"</f>
        <v>''</v>
      </c>
      <c r="H153" s="75" t="str">
        <f>"'"&amp;IF(No.5＿契約者【データ】!AB149="","",TEXT(No.5＿契約者【データ】!AB149,"hh:mm"))&amp;"'"</f>
        <v>''</v>
      </c>
      <c r="I153" s="82" t="s">
        <v>494</v>
      </c>
      <c r="J153" s="82" t="s">
        <v>494</v>
      </c>
      <c r="K153" s="82" t="s">
        <v>494</v>
      </c>
      <c r="L153" s="82" t="s">
        <v>494</v>
      </c>
      <c r="M153" s="82" t="s">
        <v>494</v>
      </c>
      <c r="N153" s="82" t="s">
        <v>494</v>
      </c>
      <c r="O153" s="82" t="s">
        <v>494</v>
      </c>
      <c r="P153" s="82" t="s">
        <v>494</v>
      </c>
      <c r="Q153" s="75" t="s">
        <v>497</v>
      </c>
      <c r="R153" s="75" t="s">
        <v>497</v>
      </c>
      <c r="S153" s="42" t="s">
        <v>448</v>
      </c>
      <c r="T153" s="75" t="s">
        <v>497</v>
      </c>
      <c r="U153" s="74" t="s">
        <v>497</v>
      </c>
      <c r="V153" s="49" t="str">
        <f t="shared" si="11"/>
        <v>'COMMON'</v>
      </c>
      <c r="W153" s="69" t="s">
        <v>449</v>
      </c>
      <c r="X153" s="49" t="str">
        <f t="shared" si="12"/>
        <v>'COMMON'</v>
      </c>
      <c r="Y153" s="49" t="str">
        <f t="shared" si="12"/>
        <v>'COMMON'</v>
      </c>
      <c r="Z153" s="69" t="s">
        <v>449</v>
      </c>
      <c r="AA153" s="49" t="str">
        <f t="shared" si="13"/>
        <v>'COMMON'</v>
      </c>
      <c r="AB153" s="67"/>
      <c r="AD153" s="70" t="str">
        <f t="shared" si="15"/>
        <v/>
      </c>
      <c r="AE153" s="67"/>
      <c r="AF153" s="67"/>
      <c r="AG153" s="67"/>
    </row>
    <row r="154" spans="1:33" ht="18" customHeight="1">
      <c r="A154" s="67"/>
      <c r="B154" s="49">
        <f t="shared" si="10"/>
        <v>148</v>
      </c>
      <c r="C154" s="73" t="str">
        <f>"'"&amp;プロジェクトデータ!$C$4&amp;"'"</f>
        <v>'80001'</v>
      </c>
      <c r="D154" s="80" t="s">
        <v>503</v>
      </c>
      <c r="E154" s="42" t="str">
        <f>"'"&amp;No.5＿契約者【データ】!E150&amp;"'"</f>
        <v>''</v>
      </c>
      <c r="F154" s="81" t="str">
        <f>"'"&amp;IF(No.5＿契約者【データ】!AA150="","","出席")&amp;"'"</f>
        <v>''</v>
      </c>
      <c r="G154" s="75" t="str">
        <f>"'"&amp;IF(No.5＿契約者【データ】!AA150="","",TEXT(No.5＿契約者【データ】!AA150,"yyyy/mm/dd"))&amp;"'"</f>
        <v>''</v>
      </c>
      <c r="H154" s="75" t="str">
        <f>"'"&amp;IF(No.5＿契約者【データ】!AB150="","",TEXT(No.5＿契約者【データ】!AB150,"hh:mm"))&amp;"'"</f>
        <v>''</v>
      </c>
      <c r="I154" s="82" t="s">
        <v>494</v>
      </c>
      <c r="J154" s="82" t="s">
        <v>494</v>
      </c>
      <c r="K154" s="82" t="s">
        <v>494</v>
      </c>
      <c r="L154" s="82" t="s">
        <v>494</v>
      </c>
      <c r="M154" s="82" t="s">
        <v>494</v>
      </c>
      <c r="N154" s="82" t="s">
        <v>494</v>
      </c>
      <c r="O154" s="82" t="s">
        <v>494</v>
      </c>
      <c r="P154" s="82" t="s">
        <v>494</v>
      </c>
      <c r="Q154" s="75" t="s">
        <v>497</v>
      </c>
      <c r="R154" s="75" t="s">
        <v>497</v>
      </c>
      <c r="S154" s="42" t="s">
        <v>448</v>
      </c>
      <c r="T154" s="75" t="s">
        <v>497</v>
      </c>
      <c r="U154" s="74" t="s">
        <v>497</v>
      </c>
      <c r="V154" s="49" t="str">
        <f t="shared" si="11"/>
        <v>'COMMON'</v>
      </c>
      <c r="W154" s="69" t="s">
        <v>449</v>
      </c>
      <c r="X154" s="49" t="str">
        <f t="shared" si="12"/>
        <v>'COMMON'</v>
      </c>
      <c r="Y154" s="49" t="str">
        <f t="shared" si="12"/>
        <v>'COMMON'</v>
      </c>
      <c r="Z154" s="69" t="s">
        <v>449</v>
      </c>
      <c r="AA154" s="49" t="str">
        <f t="shared" si="13"/>
        <v>'COMMON'</v>
      </c>
      <c r="AB154" s="67"/>
      <c r="AD154" s="70" t="str">
        <f t="shared" si="15"/>
        <v/>
      </c>
      <c r="AE154" s="67"/>
      <c r="AF154" s="67"/>
      <c r="AG154" s="67"/>
    </row>
    <row r="155" spans="1:33" ht="18" customHeight="1">
      <c r="A155" s="67"/>
      <c r="B155" s="49">
        <f t="shared" si="10"/>
        <v>149</v>
      </c>
      <c r="C155" s="73" t="str">
        <f>"'"&amp;プロジェクトデータ!$C$4&amp;"'"</f>
        <v>'80001'</v>
      </c>
      <c r="D155" s="80" t="s">
        <v>503</v>
      </c>
      <c r="E155" s="42" t="str">
        <f>"'"&amp;No.5＿契約者【データ】!E151&amp;"'"</f>
        <v>''</v>
      </c>
      <c r="F155" s="81" t="str">
        <f>"'"&amp;IF(No.5＿契約者【データ】!AA151="","","出席")&amp;"'"</f>
        <v>''</v>
      </c>
      <c r="G155" s="75" t="str">
        <f>"'"&amp;IF(No.5＿契約者【データ】!AA151="","",TEXT(No.5＿契約者【データ】!AA151,"yyyy/mm/dd"))&amp;"'"</f>
        <v>''</v>
      </c>
      <c r="H155" s="75" t="str">
        <f>"'"&amp;IF(No.5＿契約者【データ】!AB151="","",TEXT(No.5＿契約者【データ】!AB151,"hh:mm"))&amp;"'"</f>
        <v>''</v>
      </c>
      <c r="I155" s="82" t="s">
        <v>494</v>
      </c>
      <c r="J155" s="82" t="s">
        <v>494</v>
      </c>
      <c r="K155" s="82" t="s">
        <v>494</v>
      </c>
      <c r="L155" s="82" t="s">
        <v>494</v>
      </c>
      <c r="M155" s="82" t="s">
        <v>494</v>
      </c>
      <c r="N155" s="82" t="s">
        <v>494</v>
      </c>
      <c r="O155" s="82" t="s">
        <v>494</v>
      </c>
      <c r="P155" s="82" t="s">
        <v>494</v>
      </c>
      <c r="Q155" s="75" t="s">
        <v>497</v>
      </c>
      <c r="R155" s="75" t="s">
        <v>497</v>
      </c>
      <c r="S155" s="42" t="s">
        <v>448</v>
      </c>
      <c r="T155" s="75" t="s">
        <v>497</v>
      </c>
      <c r="U155" s="74" t="s">
        <v>497</v>
      </c>
      <c r="V155" s="49" t="str">
        <f t="shared" si="11"/>
        <v>'COMMON'</v>
      </c>
      <c r="W155" s="69" t="s">
        <v>449</v>
      </c>
      <c r="X155" s="49" t="str">
        <f t="shared" si="12"/>
        <v>'COMMON'</v>
      </c>
      <c r="Y155" s="49" t="str">
        <f t="shared" si="12"/>
        <v>'COMMON'</v>
      </c>
      <c r="Z155" s="69" t="s">
        <v>449</v>
      </c>
      <c r="AA155" s="49" t="str">
        <f t="shared" si="13"/>
        <v>'COMMON'</v>
      </c>
      <c r="AB155" s="67"/>
      <c r="AD155" s="70" t="str">
        <f t="shared" si="15"/>
        <v/>
      </c>
      <c r="AE155" s="67"/>
      <c r="AF155" s="67"/>
      <c r="AG155" s="67"/>
    </row>
    <row r="156" spans="1:33" ht="18" customHeight="1">
      <c r="A156" s="67"/>
      <c r="B156" s="49">
        <f t="shared" si="10"/>
        <v>150</v>
      </c>
      <c r="C156" s="73" t="str">
        <f>"'"&amp;プロジェクトデータ!$C$4&amp;"'"</f>
        <v>'80001'</v>
      </c>
      <c r="D156" s="80" t="s">
        <v>503</v>
      </c>
      <c r="E156" s="42" t="str">
        <f>"'"&amp;No.5＿契約者【データ】!E152&amp;"'"</f>
        <v>''</v>
      </c>
      <c r="F156" s="81" t="str">
        <f>"'"&amp;IF(No.5＿契約者【データ】!AA152="","","出席")&amp;"'"</f>
        <v>''</v>
      </c>
      <c r="G156" s="75" t="str">
        <f>"'"&amp;IF(No.5＿契約者【データ】!AA152="","",TEXT(No.5＿契約者【データ】!AA152,"yyyy/mm/dd"))&amp;"'"</f>
        <v>''</v>
      </c>
      <c r="H156" s="75" t="str">
        <f>"'"&amp;IF(No.5＿契約者【データ】!AB152="","",TEXT(No.5＿契約者【データ】!AB152,"hh:mm"))&amp;"'"</f>
        <v>''</v>
      </c>
      <c r="I156" s="82" t="s">
        <v>494</v>
      </c>
      <c r="J156" s="82" t="s">
        <v>494</v>
      </c>
      <c r="K156" s="82" t="s">
        <v>494</v>
      </c>
      <c r="L156" s="82" t="s">
        <v>494</v>
      </c>
      <c r="M156" s="82" t="s">
        <v>494</v>
      </c>
      <c r="N156" s="82" t="s">
        <v>494</v>
      </c>
      <c r="O156" s="82" t="s">
        <v>494</v>
      </c>
      <c r="P156" s="82" t="s">
        <v>494</v>
      </c>
      <c r="Q156" s="75" t="s">
        <v>497</v>
      </c>
      <c r="R156" s="75" t="s">
        <v>497</v>
      </c>
      <c r="S156" s="42" t="s">
        <v>448</v>
      </c>
      <c r="T156" s="75" t="s">
        <v>497</v>
      </c>
      <c r="U156" s="74" t="s">
        <v>497</v>
      </c>
      <c r="V156" s="49" t="str">
        <f t="shared" si="11"/>
        <v>'COMMON'</v>
      </c>
      <c r="W156" s="69" t="s">
        <v>449</v>
      </c>
      <c r="X156" s="49" t="str">
        <f t="shared" si="12"/>
        <v>'COMMON'</v>
      </c>
      <c r="Y156" s="49" t="str">
        <f t="shared" si="12"/>
        <v>'COMMON'</v>
      </c>
      <c r="Z156" s="69" t="s">
        <v>449</v>
      </c>
      <c r="AA156" s="49" t="str">
        <f t="shared" si="13"/>
        <v>'COMMON'</v>
      </c>
      <c r="AB156" s="67"/>
      <c r="AD156" s="70" t="str">
        <f t="shared" si="15"/>
        <v/>
      </c>
      <c r="AE156" s="67"/>
      <c r="AF156" s="67"/>
      <c r="AG156" s="67"/>
    </row>
    <row r="157" spans="1:33" ht="18" customHeight="1">
      <c r="A157" s="67"/>
      <c r="B157" s="49">
        <f t="shared" si="10"/>
        <v>151</v>
      </c>
      <c r="C157" s="73" t="str">
        <f>"'"&amp;プロジェクトデータ!$C$4&amp;"'"</f>
        <v>'80001'</v>
      </c>
      <c r="D157" s="80" t="s">
        <v>503</v>
      </c>
      <c r="E157" s="42" t="str">
        <f>"'"&amp;No.5＿契約者【データ】!E153&amp;"'"</f>
        <v>''</v>
      </c>
      <c r="F157" s="81" t="str">
        <f>"'"&amp;IF(No.5＿契約者【データ】!AA153="","","出席")&amp;"'"</f>
        <v>''</v>
      </c>
      <c r="G157" s="75" t="str">
        <f>"'"&amp;IF(No.5＿契約者【データ】!AA153="","",TEXT(No.5＿契約者【データ】!AA153,"yyyy/mm/dd"))&amp;"'"</f>
        <v>''</v>
      </c>
      <c r="H157" s="75" t="str">
        <f>"'"&amp;IF(No.5＿契約者【データ】!AB153="","",TEXT(No.5＿契約者【データ】!AB153,"hh:mm"))&amp;"'"</f>
        <v>''</v>
      </c>
      <c r="I157" s="82" t="s">
        <v>494</v>
      </c>
      <c r="J157" s="82" t="s">
        <v>494</v>
      </c>
      <c r="K157" s="82" t="s">
        <v>494</v>
      </c>
      <c r="L157" s="82" t="s">
        <v>494</v>
      </c>
      <c r="M157" s="82" t="s">
        <v>494</v>
      </c>
      <c r="N157" s="82" t="s">
        <v>494</v>
      </c>
      <c r="O157" s="82" t="s">
        <v>494</v>
      </c>
      <c r="P157" s="82" t="s">
        <v>494</v>
      </c>
      <c r="Q157" s="75" t="s">
        <v>497</v>
      </c>
      <c r="R157" s="75" t="s">
        <v>497</v>
      </c>
      <c r="S157" s="42" t="s">
        <v>448</v>
      </c>
      <c r="T157" s="75" t="s">
        <v>497</v>
      </c>
      <c r="U157" s="74" t="s">
        <v>497</v>
      </c>
      <c r="V157" s="49" t="str">
        <f t="shared" si="11"/>
        <v>'COMMON'</v>
      </c>
      <c r="W157" s="69" t="s">
        <v>449</v>
      </c>
      <c r="X157" s="49" t="str">
        <f t="shared" si="12"/>
        <v>'COMMON'</v>
      </c>
      <c r="Y157" s="49" t="str">
        <f t="shared" si="12"/>
        <v>'COMMON'</v>
      </c>
      <c r="Z157" s="69" t="s">
        <v>449</v>
      </c>
      <c r="AA157" s="49" t="str">
        <f t="shared" si="13"/>
        <v>'COMMON'</v>
      </c>
      <c r="AB157" s="67"/>
      <c r="AD157" s="70" t="str">
        <f t="shared" si="15"/>
        <v/>
      </c>
      <c r="AE157" s="67"/>
      <c r="AF157" s="67"/>
      <c r="AG157" s="67"/>
    </row>
    <row r="158" spans="1:33" ht="18" customHeight="1">
      <c r="A158" s="67"/>
      <c r="B158" s="49">
        <f t="shared" si="10"/>
        <v>152</v>
      </c>
      <c r="C158" s="73" t="str">
        <f>"'"&amp;プロジェクトデータ!$C$4&amp;"'"</f>
        <v>'80001'</v>
      </c>
      <c r="D158" s="80" t="s">
        <v>503</v>
      </c>
      <c r="E158" s="42" t="str">
        <f>"'"&amp;No.5＿契約者【データ】!E154&amp;"'"</f>
        <v>''</v>
      </c>
      <c r="F158" s="81" t="str">
        <f>"'"&amp;IF(No.5＿契約者【データ】!AA154="","","出席")&amp;"'"</f>
        <v>''</v>
      </c>
      <c r="G158" s="75" t="str">
        <f>"'"&amp;IF(No.5＿契約者【データ】!AA154="","",TEXT(No.5＿契約者【データ】!AA154,"yyyy/mm/dd"))&amp;"'"</f>
        <v>''</v>
      </c>
      <c r="H158" s="75" t="str">
        <f>"'"&amp;IF(No.5＿契約者【データ】!AB154="","",TEXT(No.5＿契約者【データ】!AB154,"hh:mm"))&amp;"'"</f>
        <v>''</v>
      </c>
      <c r="I158" s="82" t="s">
        <v>494</v>
      </c>
      <c r="J158" s="82" t="s">
        <v>494</v>
      </c>
      <c r="K158" s="82" t="s">
        <v>494</v>
      </c>
      <c r="L158" s="82" t="s">
        <v>494</v>
      </c>
      <c r="M158" s="82" t="s">
        <v>494</v>
      </c>
      <c r="N158" s="82" t="s">
        <v>494</v>
      </c>
      <c r="O158" s="82" t="s">
        <v>494</v>
      </c>
      <c r="P158" s="82" t="s">
        <v>494</v>
      </c>
      <c r="Q158" s="75" t="s">
        <v>497</v>
      </c>
      <c r="R158" s="75" t="s">
        <v>497</v>
      </c>
      <c r="S158" s="42" t="s">
        <v>448</v>
      </c>
      <c r="T158" s="75" t="s">
        <v>497</v>
      </c>
      <c r="U158" s="74" t="s">
        <v>497</v>
      </c>
      <c r="V158" s="49" t="str">
        <f t="shared" si="11"/>
        <v>'COMMON'</v>
      </c>
      <c r="W158" s="69" t="s">
        <v>449</v>
      </c>
      <c r="X158" s="49" t="str">
        <f t="shared" si="12"/>
        <v>'COMMON'</v>
      </c>
      <c r="Y158" s="49" t="str">
        <f t="shared" si="12"/>
        <v>'COMMON'</v>
      </c>
      <c r="Z158" s="69" t="s">
        <v>449</v>
      </c>
      <c r="AA158" s="49" t="str">
        <f t="shared" si="13"/>
        <v>'COMMON'</v>
      </c>
      <c r="AB158" s="67"/>
      <c r="AD158" s="70" t="str">
        <f t="shared" si="15"/>
        <v/>
      </c>
      <c r="AE158" s="67"/>
      <c r="AF158" s="67"/>
      <c r="AG158" s="67"/>
    </row>
    <row r="159" spans="1:33" ht="18" customHeight="1">
      <c r="A159" s="67"/>
      <c r="B159" s="49">
        <f t="shared" si="10"/>
        <v>153</v>
      </c>
      <c r="C159" s="73" t="str">
        <f>"'"&amp;プロジェクトデータ!$C$4&amp;"'"</f>
        <v>'80001'</v>
      </c>
      <c r="D159" s="80" t="s">
        <v>503</v>
      </c>
      <c r="E159" s="42" t="str">
        <f>"'"&amp;No.5＿契約者【データ】!E155&amp;"'"</f>
        <v>''</v>
      </c>
      <c r="F159" s="81" t="str">
        <f>"'"&amp;IF(No.5＿契約者【データ】!AA155="","","出席")&amp;"'"</f>
        <v>''</v>
      </c>
      <c r="G159" s="75" t="str">
        <f>"'"&amp;IF(No.5＿契約者【データ】!AA155="","",TEXT(No.5＿契約者【データ】!AA155,"yyyy/mm/dd"))&amp;"'"</f>
        <v>''</v>
      </c>
      <c r="H159" s="75" t="str">
        <f>"'"&amp;IF(No.5＿契約者【データ】!AB155="","",TEXT(No.5＿契約者【データ】!AB155,"hh:mm"))&amp;"'"</f>
        <v>''</v>
      </c>
      <c r="I159" s="82" t="s">
        <v>494</v>
      </c>
      <c r="J159" s="82" t="s">
        <v>494</v>
      </c>
      <c r="K159" s="82" t="s">
        <v>494</v>
      </c>
      <c r="L159" s="82" t="s">
        <v>494</v>
      </c>
      <c r="M159" s="82" t="s">
        <v>494</v>
      </c>
      <c r="N159" s="82" t="s">
        <v>494</v>
      </c>
      <c r="O159" s="82" t="s">
        <v>494</v>
      </c>
      <c r="P159" s="82" t="s">
        <v>494</v>
      </c>
      <c r="Q159" s="75" t="s">
        <v>497</v>
      </c>
      <c r="R159" s="75" t="s">
        <v>497</v>
      </c>
      <c r="S159" s="42" t="s">
        <v>448</v>
      </c>
      <c r="T159" s="75" t="s">
        <v>497</v>
      </c>
      <c r="U159" s="74" t="s">
        <v>497</v>
      </c>
      <c r="V159" s="49" t="str">
        <f t="shared" si="11"/>
        <v>'COMMON'</v>
      </c>
      <c r="W159" s="69" t="s">
        <v>449</v>
      </c>
      <c r="X159" s="49" t="str">
        <f t="shared" si="12"/>
        <v>'COMMON'</v>
      </c>
      <c r="Y159" s="49" t="str">
        <f t="shared" si="12"/>
        <v>'COMMON'</v>
      </c>
      <c r="Z159" s="69" t="s">
        <v>449</v>
      </c>
      <c r="AA159" s="49" t="str">
        <f t="shared" si="13"/>
        <v>'COMMON'</v>
      </c>
      <c r="AB159" s="67"/>
      <c r="AD159" s="70" t="str">
        <f t="shared" si="15"/>
        <v/>
      </c>
      <c r="AE159" s="67"/>
      <c r="AF159" s="67"/>
      <c r="AG159" s="67"/>
    </row>
    <row r="160" spans="1:33" ht="18" customHeight="1">
      <c r="A160" s="67"/>
      <c r="B160" s="49">
        <f t="shared" si="10"/>
        <v>154</v>
      </c>
      <c r="C160" s="73" t="str">
        <f>"'"&amp;プロジェクトデータ!$C$4&amp;"'"</f>
        <v>'80001'</v>
      </c>
      <c r="D160" s="80" t="s">
        <v>503</v>
      </c>
      <c r="E160" s="42" t="str">
        <f>"'"&amp;No.5＿契約者【データ】!E156&amp;"'"</f>
        <v>''</v>
      </c>
      <c r="F160" s="81" t="str">
        <f>"'"&amp;IF(No.5＿契約者【データ】!AA156="","","出席")&amp;"'"</f>
        <v>''</v>
      </c>
      <c r="G160" s="75" t="str">
        <f>"'"&amp;IF(No.5＿契約者【データ】!AA156="","",TEXT(No.5＿契約者【データ】!AA156,"yyyy/mm/dd"))&amp;"'"</f>
        <v>''</v>
      </c>
      <c r="H160" s="75" t="str">
        <f>"'"&amp;IF(No.5＿契約者【データ】!AB156="","",TEXT(No.5＿契約者【データ】!AB156,"hh:mm"))&amp;"'"</f>
        <v>''</v>
      </c>
      <c r="I160" s="82" t="s">
        <v>494</v>
      </c>
      <c r="J160" s="82" t="s">
        <v>494</v>
      </c>
      <c r="K160" s="82" t="s">
        <v>494</v>
      </c>
      <c r="L160" s="82" t="s">
        <v>494</v>
      </c>
      <c r="M160" s="82" t="s">
        <v>494</v>
      </c>
      <c r="N160" s="82" t="s">
        <v>494</v>
      </c>
      <c r="O160" s="82" t="s">
        <v>494</v>
      </c>
      <c r="P160" s="82" t="s">
        <v>494</v>
      </c>
      <c r="Q160" s="75" t="s">
        <v>497</v>
      </c>
      <c r="R160" s="75" t="s">
        <v>497</v>
      </c>
      <c r="S160" s="42" t="s">
        <v>448</v>
      </c>
      <c r="T160" s="75" t="s">
        <v>497</v>
      </c>
      <c r="U160" s="74" t="s">
        <v>497</v>
      </c>
      <c r="V160" s="49" t="str">
        <f t="shared" si="11"/>
        <v>'COMMON'</v>
      </c>
      <c r="W160" s="69" t="s">
        <v>449</v>
      </c>
      <c r="X160" s="49" t="str">
        <f t="shared" si="12"/>
        <v>'COMMON'</v>
      </c>
      <c r="Y160" s="49" t="str">
        <f t="shared" si="12"/>
        <v>'COMMON'</v>
      </c>
      <c r="Z160" s="69" t="s">
        <v>449</v>
      </c>
      <c r="AA160" s="49" t="str">
        <f t="shared" si="13"/>
        <v>'COMMON'</v>
      </c>
      <c r="AB160" s="67"/>
      <c r="AD160" s="70" t="str">
        <f t="shared" si="15"/>
        <v/>
      </c>
      <c r="AE160" s="67"/>
      <c r="AF160" s="67"/>
      <c r="AG160" s="67"/>
    </row>
    <row r="161" spans="1:33" ht="18" customHeight="1">
      <c r="A161" s="67"/>
      <c r="B161" s="49">
        <f t="shared" si="10"/>
        <v>155</v>
      </c>
      <c r="C161" s="73" t="str">
        <f>"'"&amp;プロジェクトデータ!$C$4&amp;"'"</f>
        <v>'80001'</v>
      </c>
      <c r="D161" s="80" t="s">
        <v>503</v>
      </c>
      <c r="E161" s="42" t="str">
        <f>"'"&amp;No.5＿契約者【データ】!E157&amp;"'"</f>
        <v>''</v>
      </c>
      <c r="F161" s="81" t="str">
        <f>"'"&amp;IF(No.5＿契約者【データ】!AA157="","","出席")&amp;"'"</f>
        <v>''</v>
      </c>
      <c r="G161" s="75" t="str">
        <f>"'"&amp;IF(No.5＿契約者【データ】!AA157="","",TEXT(No.5＿契約者【データ】!AA157,"yyyy/mm/dd"))&amp;"'"</f>
        <v>''</v>
      </c>
      <c r="H161" s="75" t="str">
        <f>"'"&amp;IF(No.5＿契約者【データ】!AB157="","",TEXT(No.5＿契約者【データ】!AB157,"hh:mm"))&amp;"'"</f>
        <v>''</v>
      </c>
      <c r="I161" s="82" t="s">
        <v>494</v>
      </c>
      <c r="J161" s="82" t="s">
        <v>494</v>
      </c>
      <c r="K161" s="82" t="s">
        <v>494</v>
      </c>
      <c r="L161" s="82" t="s">
        <v>494</v>
      </c>
      <c r="M161" s="82" t="s">
        <v>494</v>
      </c>
      <c r="N161" s="82" t="s">
        <v>494</v>
      </c>
      <c r="O161" s="82" t="s">
        <v>494</v>
      </c>
      <c r="P161" s="82" t="s">
        <v>494</v>
      </c>
      <c r="Q161" s="75" t="s">
        <v>497</v>
      </c>
      <c r="R161" s="75" t="s">
        <v>497</v>
      </c>
      <c r="S161" s="42" t="s">
        <v>448</v>
      </c>
      <c r="T161" s="75" t="s">
        <v>497</v>
      </c>
      <c r="U161" s="74" t="s">
        <v>497</v>
      </c>
      <c r="V161" s="49" t="str">
        <f t="shared" si="11"/>
        <v>'COMMON'</v>
      </c>
      <c r="W161" s="69" t="s">
        <v>449</v>
      </c>
      <c r="X161" s="49" t="str">
        <f t="shared" si="12"/>
        <v>'COMMON'</v>
      </c>
      <c r="Y161" s="49" t="str">
        <f t="shared" si="12"/>
        <v>'COMMON'</v>
      </c>
      <c r="Z161" s="69" t="s">
        <v>449</v>
      </c>
      <c r="AA161" s="49" t="str">
        <f t="shared" si="13"/>
        <v>'COMMON'</v>
      </c>
      <c r="AB161" s="67"/>
      <c r="AD161" s="70" t="str">
        <f t="shared" si="15"/>
        <v/>
      </c>
      <c r="AE161" s="67"/>
      <c r="AF161" s="67"/>
      <c r="AG161" s="67"/>
    </row>
    <row r="162" spans="1:33" ht="18" customHeight="1">
      <c r="A162" s="67"/>
      <c r="B162" s="49">
        <f t="shared" si="10"/>
        <v>156</v>
      </c>
      <c r="C162" s="73" t="str">
        <f>"'"&amp;プロジェクトデータ!$C$4&amp;"'"</f>
        <v>'80001'</v>
      </c>
      <c r="D162" s="80" t="s">
        <v>503</v>
      </c>
      <c r="E162" s="42" t="str">
        <f>"'"&amp;No.5＿契約者【データ】!E158&amp;"'"</f>
        <v>''</v>
      </c>
      <c r="F162" s="81" t="str">
        <f>"'"&amp;IF(No.5＿契約者【データ】!AA158="","","出席")&amp;"'"</f>
        <v>''</v>
      </c>
      <c r="G162" s="75" t="str">
        <f>"'"&amp;IF(No.5＿契約者【データ】!AA158="","",TEXT(No.5＿契約者【データ】!AA158,"yyyy/mm/dd"))&amp;"'"</f>
        <v>''</v>
      </c>
      <c r="H162" s="75" t="str">
        <f>"'"&amp;IF(No.5＿契約者【データ】!AB158="","",TEXT(No.5＿契約者【データ】!AB158,"hh:mm"))&amp;"'"</f>
        <v>''</v>
      </c>
      <c r="I162" s="82" t="s">
        <v>494</v>
      </c>
      <c r="J162" s="82" t="s">
        <v>494</v>
      </c>
      <c r="K162" s="82" t="s">
        <v>494</v>
      </c>
      <c r="L162" s="82" t="s">
        <v>494</v>
      </c>
      <c r="M162" s="82" t="s">
        <v>494</v>
      </c>
      <c r="N162" s="82" t="s">
        <v>494</v>
      </c>
      <c r="O162" s="82" t="s">
        <v>494</v>
      </c>
      <c r="P162" s="82" t="s">
        <v>494</v>
      </c>
      <c r="Q162" s="75" t="s">
        <v>497</v>
      </c>
      <c r="R162" s="75" t="s">
        <v>497</v>
      </c>
      <c r="S162" s="42" t="s">
        <v>448</v>
      </c>
      <c r="T162" s="75" t="s">
        <v>497</v>
      </c>
      <c r="U162" s="74" t="s">
        <v>497</v>
      </c>
      <c r="V162" s="49" t="str">
        <f t="shared" si="11"/>
        <v>'COMMON'</v>
      </c>
      <c r="W162" s="69" t="s">
        <v>449</v>
      </c>
      <c r="X162" s="49" t="str">
        <f t="shared" si="12"/>
        <v>'COMMON'</v>
      </c>
      <c r="Y162" s="49" t="str">
        <f t="shared" si="12"/>
        <v>'COMMON'</v>
      </c>
      <c r="Z162" s="69" t="s">
        <v>449</v>
      </c>
      <c r="AA162" s="49" t="str">
        <f t="shared" si="13"/>
        <v>'COMMON'</v>
      </c>
      <c r="AB162" s="67"/>
      <c r="AD162" s="70" t="str">
        <f t="shared" si="15"/>
        <v/>
      </c>
      <c r="AE162" s="67"/>
      <c r="AF162" s="67"/>
      <c r="AG162" s="67"/>
    </row>
    <row r="163" spans="1:33" ht="18" customHeight="1">
      <c r="A163" s="67"/>
      <c r="B163" s="49">
        <f t="shared" si="10"/>
        <v>157</v>
      </c>
      <c r="C163" s="73" t="str">
        <f>"'"&amp;プロジェクトデータ!$C$4&amp;"'"</f>
        <v>'80001'</v>
      </c>
      <c r="D163" s="80" t="s">
        <v>503</v>
      </c>
      <c r="E163" s="42" t="str">
        <f>"'"&amp;No.5＿契約者【データ】!E159&amp;"'"</f>
        <v>''</v>
      </c>
      <c r="F163" s="81" t="str">
        <f>"'"&amp;IF(No.5＿契約者【データ】!AA159="","","出席")&amp;"'"</f>
        <v>''</v>
      </c>
      <c r="G163" s="75" t="str">
        <f>"'"&amp;IF(No.5＿契約者【データ】!AA159="","",TEXT(No.5＿契約者【データ】!AA159,"yyyy/mm/dd"))&amp;"'"</f>
        <v>''</v>
      </c>
      <c r="H163" s="75" t="str">
        <f>"'"&amp;IF(No.5＿契約者【データ】!AB159="","",TEXT(No.5＿契約者【データ】!AB159,"hh:mm"))&amp;"'"</f>
        <v>''</v>
      </c>
      <c r="I163" s="82" t="s">
        <v>494</v>
      </c>
      <c r="J163" s="82" t="s">
        <v>494</v>
      </c>
      <c r="K163" s="82" t="s">
        <v>494</v>
      </c>
      <c r="L163" s="82" t="s">
        <v>494</v>
      </c>
      <c r="M163" s="82" t="s">
        <v>494</v>
      </c>
      <c r="N163" s="82" t="s">
        <v>494</v>
      </c>
      <c r="O163" s="82" t="s">
        <v>494</v>
      </c>
      <c r="P163" s="82" t="s">
        <v>494</v>
      </c>
      <c r="Q163" s="75" t="s">
        <v>497</v>
      </c>
      <c r="R163" s="75" t="s">
        <v>497</v>
      </c>
      <c r="S163" s="42" t="s">
        <v>448</v>
      </c>
      <c r="T163" s="75" t="s">
        <v>497</v>
      </c>
      <c r="U163" s="74" t="s">
        <v>497</v>
      </c>
      <c r="V163" s="49" t="str">
        <f t="shared" si="11"/>
        <v>'COMMON'</v>
      </c>
      <c r="W163" s="69" t="s">
        <v>449</v>
      </c>
      <c r="X163" s="49" t="str">
        <f t="shared" si="12"/>
        <v>'COMMON'</v>
      </c>
      <c r="Y163" s="49" t="str">
        <f t="shared" si="12"/>
        <v>'COMMON'</v>
      </c>
      <c r="Z163" s="69" t="s">
        <v>449</v>
      </c>
      <c r="AA163" s="49" t="str">
        <f t="shared" si="13"/>
        <v>'COMMON'</v>
      </c>
      <c r="AB163" s="67"/>
      <c r="AD163" s="70" t="str">
        <f t="shared" si="15"/>
        <v/>
      </c>
      <c r="AE163" s="67"/>
      <c r="AF163" s="67"/>
      <c r="AG163" s="67"/>
    </row>
    <row r="164" spans="1:33" ht="18" customHeight="1">
      <c r="A164" s="67"/>
      <c r="B164" s="49">
        <f t="shared" si="10"/>
        <v>158</v>
      </c>
      <c r="C164" s="73" t="str">
        <f>"'"&amp;プロジェクトデータ!$C$4&amp;"'"</f>
        <v>'80001'</v>
      </c>
      <c r="D164" s="80" t="s">
        <v>503</v>
      </c>
      <c r="E164" s="42" t="str">
        <f>"'"&amp;No.5＿契約者【データ】!E160&amp;"'"</f>
        <v>''</v>
      </c>
      <c r="F164" s="81" t="str">
        <f>"'"&amp;IF(No.5＿契約者【データ】!AA160="","","出席")&amp;"'"</f>
        <v>''</v>
      </c>
      <c r="G164" s="75" t="str">
        <f>"'"&amp;IF(No.5＿契約者【データ】!AA160="","",TEXT(No.5＿契約者【データ】!AA160,"yyyy/mm/dd"))&amp;"'"</f>
        <v>''</v>
      </c>
      <c r="H164" s="75" t="str">
        <f>"'"&amp;IF(No.5＿契約者【データ】!AB160="","",TEXT(No.5＿契約者【データ】!AB160,"hh:mm"))&amp;"'"</f>
        <v>''</v>
      </c>
      <c r="I164" s="82" t="s">
        <v>494</v>
      </c>
      <c r="J164" s="82" t="s">
        <v>494</v>
      </c>
      <c r="K164" s="82" t="s">
        <v>494</v>
      </c>
      <c r="L164" s="82" t="s">
        <v>494</v>
      </c>
      <c r="M164" s="82" t="s">
        <v>494</v>
      </c>
      <c r="N164" s="82" t="s">
        <v>494</v>
      </c>
      <c r="O164" s="82" t="s">
        <v>494</v>
      </c>
      <c r="P164" s="82" t="s">
        <v>494</v>
      </c>
      <c r="Q164" s="75" t="s">
        <v>497</v>
      </c>
      <c r="R164" s="75" t="s">
        <v>497</v>
      </c>
      <c r="S164" s="42" t="s">
        <v>448</v>
      </c>
      <c r="T164" s="75" t="s">
        <v>497</v>
      </c>
      <c r="U164" s="74" t="s">
        <v>497</v>
      </c>
      <c r="V164" s="49" t="str">
        <f t="shared" si="11"/>
        <v>'COMMON'</v>
      </c>
      <c r="W164" s="69" t="s">
        <v>449</v>
      </c>
      <c r="X164" s="49" t="str">
        <f t="shared" si="12"/>
        <v>'COMMON'</v>
      </c>
      <c r="Y164" s="49" t="str">
        <f t="shared" si="12"/>
        <v>'COMMON'</v>
      </c>
      <c r="Z164" s="69" t="s">
        <v>449</v>
      </c>
      <c r="AA164" s="49" t="str">
        <f t="shared" si="13"/>
        <v>'COMMON'</v>
      </c>
      <c r="AB164" s="67"/>
      <c r="AD164" s="70" t="str">
        <f t="shared" si="15"/>
        <v/>
      </c>
      <c r="AE164" s="67"/>
      <c r="AF164" s="67"/>
      <c r="AG164" s="67"/>
    </row>
    <row r="165" spans="1:33" ht="18" customHeight="1">
      <c r="A165" s="67"/>
      <c r="B165" s="49">
        <f t="shared" si="10"/>
        <v>159</v>
      </c>
      <c r="C165" s="73" t="str">
        <f>"'"&amp;プロジェクトデータ!$C$4&amp;"'"</f>
        <v>'80001'</v>
      </c>
      <c r="D165" s="80" t="s">
        <v>503</v>
      </c>
      <c r="E165" s="42" t="str">
        <f>"'"&amp;No.5＿契約者【データ】!E161&amp;"'"</f>
        <v>''</v>
      </c>
      <c r="F165" s="81" t="str">
        <f>"'"&amp;IF(No.5＿契約者【データ】!AA161="","","出席")&amp;"'"</f>
        <v>''</v>
      </c>
      <c r="G165" s="75" t="str">
        <f>"'"&amp;IF(No.5＿契約者【データ】!AA161="","",TEXT(No.5＿契約者【データ】!AA161,"yyyy/mm/dd"))&amp;"'"</f>
        <v>''</v>
      </c>
      <c r="H165" s="75" t="str">
        <f>"'"&amp;IF(No.5＿契約者【データ】!AB161="","",TEXT(No.5＿契約者【データ】!AB161,"hh:mm"))&amp;"'"</f>
        <v>''</v>
      </c>
      <c r="I165" s="82" t="s">
        <v>494</v>
      </c>
      <c r="J165" s="82" t="s">
        <v>494</v>
      </c>
      <c r="K165" s="82" t="s">
        <v>494</v>
      </c>
      <c r="L165" s="82" t="s">
        <v>494</v>
      </c>
      <c r="M165" s="82" t="s">
        <v>494</v>
      </c>
      <c r="N165" s="82" t="s">
        <v>494</v>
      </c>
      <c r="O165" s="82" t="s">
        <v>494</v>
      </c>
      <c r="P165" s="82" t="s">
        <v>494</v>
      </c>
      <c r="Q165" s="75" t="s">
        <v>497</v>
      </c>
      <c r="R165" s="75" t="s">
        <v>497</v>
      </c>
      <c r="S165" s="42" t="s">
        <v>448</v>
      </c>
      <c r="T165" s="75" t="s">
        <v>497</v>
      </c>
      <c r="U165" s="74" t="s">
        <v>497</v>
      </c>
      <c r="V165" s="49" t="str">
        <f t="shared" si="11"/>
        <v>'COMMON'</v>
      </c>
      <c r="W165" s="69" t="s">
        <v>449</v>
      </c>
      <c r="X165" s="49" t="str">
        <f t="shared" si="12"/>
        <v>'COMMON'</v>
      </c>
      <c r="Y165" s="49" t="str">
        <f t="shared" si="12"/>
        <v>'COMMON'</v>
      </c>
      <c r="Z165" s="69" t="s">
        <v>449</v>
      </c>
      <c r="AA165" s="49" t="str">
        <f t="shared" si="13"/>
        <v>'COMMON'</v>
      </c>
      <c r="AB165" s="67"/>
      <c r="AD165" s="70" t="str">
        <f t="shared" si="15"/>
        <v/>
      </c>
      <c r="AE165" s="67"/>
      <c r="AF165" s="67"/>
      <c r="AG165" s="67"/>
    </row>
    <row r="166" spans="1:33" ht="18" customHeight="1">
      <c r="A166" s="67"/>
      <c r="B166" s="49">
        <f t="shared" si="10"/>
        <v>160</v>
      </c>
      <c r="C166" s="73" t="str">
        <f>"'"&amp;プロジェクトデータ!$C$4&amp;"'"</f>
        <v>'80001'</v>
      </c>
      <c r="D166" s="80" t="s">
        <v>503</v>
      </c>
      <c r="E166" s="42" t="str">
        <f>"'"&amp;No.5＿契約者【データ】!E162&amp;"'"</f>
        <v>''</v>
      </c>
      <c r="F166" s="81" t="str">
        <f>"'"&amp;IF(No.5＿契約者【データ】!AA162="","","出席")&amp;"'"</f>
        <v>''</v>
      </c>
      <c r="G166" s="75" t="str">
        <f>"'"&amp;IF(No.5＿契約者【データ】!AA162="","",TEXT(No.5＿契約者【データ】!AA162,"yyyy/mm/dd"))&amp;"'"</f>
        <v>''</v>
      </c>
      <c r="H166" s="75" t="str">
        <f>"'"&amp;IF(No.5＿契約者【データ】!AB162="","",TEXT(No.5＿契約者【データ】!AB162,"hh:mm"))&amp;"'"</f>
        <v>''</v>
      </c>
      <c r="I166" s="82" t="s">
        <v>494</v>
      </c>
      <c r="J166" s="82" t="s">
        <v>494</v>
      </c>
      <c r="K166" s="82" t="s">
        <v>494</v>
      </c>
      <c r="L166" s="82" t="s">
        <v>494</v>
      </c>
      <c r="M166" s="82" t="s">
        <v>494</v>
      </c>
      <c r="N166" s="82" t="s">
        <v>494</v>
      </c>
      <c r="O166" s="82" t="s">
        <v>494</v>
      </c>
      <c r="P166" s="82" t="s">
        <v>494</v>
      </c>
      <c r="Q166" s="75" t="s">
        <v>497</v>
      </c>
      <c r="R166" s="75" t="s">
        <v>497</v>
      </c>
      <c r="S166" s="42" t="s">
        <v>448</v>
      </c>
      <c r="T166" s="75" t="s">
        <v>497</v>
      </c>
      <c r="U166" s="74" t="s">
        <v>497</v>
      </c>
      <c r="V166" s="49" t="str">
        <f t="shared" si="11"/>
        <v>'COMMON'</v>
      </c>
      <c r="W166" s="69" t="s">
        <v>449</v>
      </c>
      <c r="X166" s="49" t="str">
        <f t="shared" si="12"/>
        <v>'COMMON'</v>
      </c>
      <c r="Y166" s="49" t="str">
        <f t="shared" si="12"/>
        <v>'COMMON'</v>
      </c>
      <c r="Z166" s="69" t="s">
        <v>449</v>
      </c>
      <c r="AA166" s="49" t="str">
        <f t="shared" si="13"/>
        <v>'COMMON'</v>
      </c>
      <c r="AB166" s="67"/>
      <c r="AD166" s="70" t="str">
        <f t="shared" si="15"/>
        <v/>
      </c>
      <c r="AE166" s="67"/>
      <c r="AF166" s="67"/>
      <c r="AG166" s="67"/>
    </row>
    <row r="167" spans="1:33" ht="18" customHeight="1">
      <c r="A167" s="67"/>
      <c r="B167" s="49">
        <f t="shared" si="10"/>
        <v>161</v>
      </c>
      <c r="C167" s="73" t="str">
        <f>"'"&amp;プロジェクトデータ!$C$4&amp;"'"</f>
        <v>'80001'</v>
      </c>
      <c r="D167" s="80" t="s">
        <v>503</v>
      </c>
      <c r="E167" s="42" t="str">
        <f>"'"&amp;No.5＿契約者【データ】!E163&amp;"'"</f>
        <v>''</v>
      </c>
      <c r="F167" s="81" t="str">
        <f>"'"&amp;IF(No.5＿契約者【データ】!AA163="","","出席")&amp;"'"</f>
        <v>''</v>
      </c>
      <c r="G167" s="75" t="str">
        <f>"'"&amp;IF(No.5＿契約者【データ】!AA163="","",TEXT(No.5＿契約者【データ】!AA163,"yyyy/mm/dd"))&amp;"'"</f>
        <v>''</v>
      </c>
      <c r="H167" s="75" t="str">
        <f>"'"&amp;IF(No.5＿契約者【データ】!AB163="","",TEXT(No.5＿契約者【データ】!AB163,"hh:mm"))&amp;"'"</f>
        <v>''</v>
      </c>
      <c r="I167" s="82" t="s">
        <v>494</v>
      </c>
      <c r="J167" s="82" t="s">
        <v>494</v>
      </c>
      <c r="K167" s="82" t="s">
        <v>494</v>
      </c>
      <c r="L167" s="82" t="s">
        <v>494</v>
      </c>
      <c r="M167" s="82" t="s">
        <v>494</v>
      </c>
      <c r="N167" s="82" t="s">
        <v>494</v>
      </c>
      <c r="O167" s="82" t="s">
        <v>494</v>
      </c>
      <c r="P167" s="82" t="s">
        <v>494</v>
      </c>
      <c r="Q167" s="75" t="s">
        <v>497</v>
      </c>
      <c r="R167" s="75" t="s">
        <v>497</v>
      </c>
      <c r="S167" s="42" t="s">
        <v>448</v>
      </c>
      <c r="T167" s="75" t="s">
        <v>497</v>
      </c>
      <c r="U167" s="74" t="s">
        <v>497</v>
      </c>
      <c r="V167" s="49" t="str">
        <f t="shared" si="11"/>
        <v>'COMMON'</v>
      </c>
      <c r="W167" s="69" t="s">
        <v>449</v>
      </c>
      <c r="X167" s="49" t="str">
        <f t="shared" si="12"/>
        <v>'COMMON'</v>
      </c>
      <c r="Y167" s="49" t="str">
        <f t="shared" si="12"/>
        <v>'COMMON'</v>
      </c>
      <c r="Z167" s="69" t="s">
        <v>449</v>
      </c>
      <c r="AA167" s="49" t="str">
        <f t="shared" si="13"/>
        <v>'COMMON'</v>
      </c>
      <c r="AB167" s="67"/>
      <c r="AD167" s="70" t="str">
        <f t="shared" si="15"/>
        <v/>
      </c>
      <c r="AE167" s="67"/>
      <c r="AF167" s="67"/>
      <c r="AG167" s="67"/>
    </row>
    <row r="168" spans="1:33" ht="18" customHeight="1">
      <c r="A168" s="67"/>
      <c r="B168" s="49">
        <f t="shared" si="10"/>
        <v>162</v>
      </c>
      <c r="C168" s="73" t="str">
        <f>"'"&amp;プロジェクトデータ!$C$4&amp;"'"</f>
        <v>'80001'</v>
      </c>
      <c r="D168" s="80" t="s">
        <v>503</v>
      </c>
      <c r="E168" s="42" t="str">
        <f>"'"&amp;No.5＿契約者【データ】!E164&amp;"'"</f>
        <v>''</v>
      </c>
      <c r="F168" s="81" t="str">
        <f>"'"&amp;IF(No.5＿契約者【データ】!AA164="","","出席")&amp;"'"</f>
        <v>''</v>
      </c>
      <c r="G168" s="75" t="str">
        <f>"'"&amp;IF(No.5＿契約者【データ】!AA164="","",TEXT(No.5＿契約者【データ】!AA164,"yyyy/mm/dd"))&amp;"'"</f>
        <v>''</v>
      </c>
      <c r="H168" s="75" t="str">
        <f>"'"&amp;IF(No.5＿契約者【データ】!AB164="","",TEXT(No.5＿契約者【データ】!AB164,"hh:mm"))&amp;"'"</f>
        <v>''</v>
      </c>
      <c r="I168" s="82" t="s">
        <v>494</v>
      </c>
      <c r="J168" s="82" t="s">
        <v>494</v>
      </c>
      <c r="K168" s="82" t="s">
        <v>494</v>
      </c>
      <c r="L168" s="82" t="s">
        <v>494</v>
      </c>
      <c r="M168" s="82" t="s">
        <v>494</v>
      </c>
      <c r="N168" s="82" t="s">
        <v>494</v>
      </c>
      <c r="O168" s="82" t="s">
        <v>494</v>
      </c>
      <c r="P168" s="82" t="s">
        <v>494</v>
      </c>
      <c r="Q168" s="75" t="s">
        <v>497</v>
      </c>
      <c r="R168" s="75" t="s">
        <v>497</v>
      </c>
      <c r="S168" s="42" t="s">
        <v>448</v>
      </c>
      <c r="T168" s="75" t="s">
        <v>497</v>
      </c>
      <c r="U168" s="74" t="s">
        <v>497</v>
      </c>
      <c r="V168" s="49" t="str">
        <f t="shared" si="11"/>
        <v>'COMMON'</v>
      </c>
      <c r="W168" s="69" t="s">
        <v>449</v>
      </c>
      <c r="X168" s="49" t="str">
        <f t="shared" si="12"/>
        <v>'COMMON'</v>
      </c>
      <c r="Y168" s="49" t="str">
        <f t="shared" si="12"/>
        <v>'COMMON'</v>
      </c>
      <c r="Z168" s="69" t="s">
        <v>449</v>
      </c>
      <c r="AA168" s="49" t="str">
        <f t="shared" si="13"/>
        <v>'COMMON'</v>
      </c>
      <c r="AB168" s="67"/>
      <c r="AD168" s="70" t="str">
        <f t="shared" si="15"/>
        <v/>
      </c>
      <c r="AE168" s="67"/>
      <c r="AF168" s="67"/>
      <c r="AG168" s="67"/>
    </row>
    <row r="169" spans="1:33" ht="18" customHeight="1">
      <c r="A169" s="67"/>
      <c r="B169" s="49">
        <f t="shared" si="10"/>
        <v>163</v>
      </c>
      <c r="C169" s="73" t="str">
        <f>"'"&amp;プロジェクトデータ!$C$4&amp;"'"</f>
        <v>'80001'</v>
      </c>
      <c r="D169" s="80" t="s">
        <v>503</v>
      </c>
      <c r="E169" s="42" t="str">
        <f>"'"&amp;No.5＿契約者【データ】!E165&amp;"'"</f>
        <v>''</v>
      </c>
      <c r="F169" s="81" t="str">
        <f>"'"&amp;IF(No.5＿契約者【データ】!AA165="","","出席")&amp;"'"</f>
        <v>''</v>
      </c>
      <c r="G169" s="75" t="str">
        <f>"'"&amp;IF(No.5＿契約者【データ】!AA165="","",TEXT(No.5＿契約者【データ】!AA165,"yyyy/mm/dd"))&amp;"'"</f>
        <v>''</v>
      </c>
      <c r="H169" s="75" t="str">
        <f>"'"&amp;IF(No.5＿契約者【データ】!AB165="","",TEXT(No.5＿契約者【データ】!AB165,"hh:mm"))&amp;"'"</f>
        <v>''</v>
      </c>
      <c r="I169" s="82" t="s">
        <v>494</v>
      </c>
      <c r="J169" s="82" t="s">
        <v>494</v>
      </c>
      <c r="K169" s="82" t="s">
        <v>494</v>
      </c>
      <c r="L169" s="82" t="s">
        <v>494</v>
      </c>
      <c r="M169" s="82" t="s">
        <v>494</v>
      </c>
      <c r="N169" s="82" t="s">
        <v>494</v>
      </c>
      <c r="O169" s="82" t="s">
        <v>494</v>
      </c>
      <c r="P169" s="82" t="s">
        <v>494</v>
      </c>
      <c r="Q169" s="75" t="s">
        <v>497</v>
      </c>
      <c r="R169" s="75" t="s">
        <v>497</v>
      </c>
      <c r="S169" s="42" t="s">
        <v>448</v>
      </c>
      <c r="T169" s="75" t="s">
        <v>497</v>
      </c>
      <c r="U169" s="74" t="s">
        <v>497</v>
      </c>
      <c r="V169" s="49" t="str">
        <f t="shared" si="11"/>
        <v>'COMMON'</v>
      </c>
      <c r="W169" s="69" t="s">
        <v>449</v>
      </c>
      <c r="X169" s="49" t="str">
        <f t="shared" si="12"/>
        <v>'COMMON'</v>
      </c>
      <c r="Y169" s="49" t="str">
        <f t="shared" si="12"/>
        <v>'COMMON'</v>
      </c>
      <c r="Z169" s="69" t="s">
        <v>449</v>
      </c>
      <c r="AA169" s="49" t="str">
        <f t="shared" si="13"/>
        <v>'COMMON'</v>
      </c>
      <c r="AB169" s="67"/>
      <c r="AD169" s="70" t="str">
        <f t="shared" si="15"/>
        <v/>
      </c>
      <c r="AE169" s="67"/>
      <c r="AF169" s="67"/>
      <c r="AG169" s="67"/>
    </row>
    <row r="170" spans="1:33" ht="18" customHeight="1">
      <c r="A170" s="67"/>
      <c r="B170" s="49">
        <f t="shared" si="10"/>
        <v>164</v>
      </c>
      <c r="C170" s="73" t="str">
        <f>"'"&amp;プロジェクトデータ!$C$4&amp;"'"</f>
        <v>'80001'</v>
      </c>
      <c r="D170" s="80" t="s">
        <v>503</v>
      </c>
      <c r="E170" s="42" t="str">
        <f>"'"&amp;No.5＿契約者【データ】!E166&amp;"'"</f>
        <v>''</v>
      </c>
      <c r="F170" s="81" t="str">
        <f>"'"&amp;IF(No.5＿契約者【データ】!AA166="","","出席")&amp;"'"</f>
        <v>''</v>
      </c>
      <c r="G170" s="75" t="str">
        <f>"'"&amp;IF(No.5＿契約者【データ】!AA166="","",TEXT(No.5＿契約者【データ】!AA166,"yyyy/mm/dd"))&amp;"'"</f>
        <v>''</v>
      </c>
      <c r="H170" s="75" t="str">
        <f>"'"&amp;IF(No.5＿契約者【データ】!AB166="","",TEXT(No.5＿契約者【データ】!AB166,"hh:mm"))&amp;"'"</f>
        <v>''</v>
      </c>
      <c r="I170" s="82" t="s">
        <v>494</v>
      </c>
      <c r="J170" s="82" t="s">
        <v>494</v>
      </c>
      <c r="K170" s="82" t="s">
        <v>494</v>
      </c>
      <c r="L170" s="82" t="s">
        <v>494</v>
      </c>
      <c r="M170" s="82" t="s">
        <v>494</v>
      </c>
      <c r="N170" s="82" t="s">
        <v>494</v>
      </c>
      <c r="O170" s="82" t="s">
        <v>494</v>
      </c>
      <c r="P170" s="82" t="s">
        <v>494</v>
      </c>
      <c r="Q170" s="75" t="s">
        <v>497</v>
      </c>
      <c r="R170" s="75" t="s">
        <v>497</v>
      </c>
      <c r="S170" s="42" t="s">
        <v>448</v>
      </c>
      <c r="T170" s="75" t="s">
        <v>497</v>
      </c>
      <c r="U170" s="74" t="s">
        <v>497</v>
      </c>
      <c r="V170" s="49" t="str">
        <f t="shared" si="11"/>
        <v>'COMMON'</v>
      </c>
      <c r="W170" s="69" t="s">
        <v>449</v>
      </c>
      <c r="X170" s="49" t="str">
        <f t="shared" si="12"/>
        <v>'COMMON'</v>
      </c>
      <c r="Y170" s="49" t="str">
        <f t="shared" si="12"/>
        <v>'COMMON'</v>
      </c>
      <c r="Z170" s="69" t="s">
        <v>449</v>
      </c>
      <c r="AA170" s="49" t="str">
        <f t="shared" si="13"/>
        <v>'COMMON'</v>
      </c>
      <c r="AB170" s="67"/>
      <c r="AD170" s="70" t="str">
        <f t="shared" si="15"/>
        <v/>
      </c>
      <c r="AE170" s="67"/>
      <c r="AF170" s="67"/>
      <c r="AG170" s="67"/>
    </row>
    <row r="171" spans="1:33" ht="18" customHeight="1">
      <c r="A171" s="67"/>
      <c r="B171" s="49">
        <f t="shared" si="10"/>
        <v>165</v>
      </c>
      <c r="C171" s="73" t="str">
        <f>"'"&amp;プロジェクトデータ!$C$4&amp;"'"</f>
        <v>'80001'</v>
      </c>
      <c r="D171" s="80" t="s">
        <v>503</v>
      </c>
      <c r="E171" s="42" t="str">
        <f>"'"&amp;No.5＿契約者【データ】!E167&amp;"'"</f>
        <v>''</v>
      </c>
      <c r="F171" s="81" t="str">
        <f>"'"&amp;IF(No.5＿契約者【データ】!AA167="","","出席")&amp;"'"</f>
        <v>''</v>
      </c>
      <c r="G171" s="75" t="str">
        <f>"'"&amp;IF(No.5＿契約者【データ】!AA167="","",TEXT(No.5＿契約者【データ】!AA167,"yyyy/mm/dd"))&amp;"'"</f>
        <v>''</v>
      </c>
      <c r="H171" s="75" t="str">
        <f>"'"&amp;IF(No.5＿契約者【データ】!AB167="","",TEXT(No.5＿契約者【データ】!AB167,"hh:mm"))&amp;"'"</f>
        <v>''</v>
      </c>
      <c r="I171" s="82" t="s">
        <v>494</v>
      </c>
      <c r="J171" s="82" t="s">
        <v>494</v>
      </c>
      <c r="K171" s="82" t="s">
        <v>494</v>
      </c>
      <c r="L171" s="82" t="s">
        <v>494</v>
      </c>
      <c r="M171" s="82" t="s">
        <v>494</v>
      </c>
      <c r="N171" s="82" t="s">
        <v>494</v>
      </c>
      <c r="O171" s="82" t="s">
        <v>494</v>
      </c>
      <c r="P171" s="82" t="s">
        <v>494</v>
      </c>
      <c r="Q171" s="75" t="s">
        <v>497</v>
      </c>
      <c r="R171" s="75" t="s">
        <v>497</v>
      </c>
      <c r="S171" s="42" t="s">
        <v>448</v>
      </c>
      <c r="T171" s="75" t="s">
        <v>497</v>
      </c>
      <c r="U171" s="74" t="s">
        <v>497</v>
      </c>
      <c r="V171" s="49" t="str">
        <f t="shared" si="11"/>
        <v>'COMMON'</v>
      </c>
      <c r="W171" s="69" t="s">
        <v>449</v>
      </c>
      <c r="X171" s="49" t="str">
        <f t="shared" si="12"/>
        <v>'COMMON'</v>
      </c>
      <c r="Y171" s="49" t="str">
        <f t="shared" si="12"/>
        <v>'COMMON'</v>
      </c>
      <c r="Z171" s="69" t="s">
        <v>449</v>
      </c>
      <c r="AA171" s="49" t="str">
        <f t="shared" si="13"/>
        <v>'COMMON'</v>
      </c>
      <c r="AB171" s="67"/>
      <c r="AD171" s="70" t="str">
        <f t="shared" si="15"/>
        <v/>
      </c>
      <c r="AE171" s="67"/>
      <c r="AF171" s="67"/>
      <c r="AG171" s="67"/>
    </row>
    <row r="172" spans="1:33" ht="18" customHeight="1">
      <c r="A172" s="67"/>
      <c r="B172" s="49">
        <f t="shared" si="10"/>
        <v>166</v>
      </c>
      <c r="C172" s="73" t="str">
        <f>"'"&amp;プロジェクトデータ!$C$4&amp;"'"</f>
        <v>'80001'</v>
      </c>
      <c r="D172" s="80" t="s">
        <v>503</v>
      </c>
      <c r="E172" s="42" t="str">
        <f>"'"&amp;No.5＿契約者【データ】!E168&amp;"'"</f>
        <v>''</v>
      </c>
      <c r="F172" s="81" t="str">
        <f>"'"&amp;IF(No.5＿契約者【データ】!AA168="","","出席")&amp;"'"</f>
        <v>''</v>
      </c>
      <c r="G172" s="75" t="str">
        <f>"'"&amp;IF(No.5＿契約者【データ】!AA168="","",TEXT(No.5＿契約者【データ】!AA168,"yyyy/mm/dd"))&amp;"'"</f>
        <v>''</v>
      </c>
      <c r="H172" s="75" t="str">
        <f>"'"&amp;IF(No.5＿契約者【データ】!AB168="","",TEXT(No.5＿契約者【データ】!AB168,"hh:mm"))&amp;"'"</f>
        <v>''</v>
      </c>
      <c r="I172" s="82" t="s">
        <v>494</v>
      </c>
      <c r="J172" s="82" t="s">
        <v>494</v>
      </c>
      <c r="K172" s="82" t="s">
        <v>494</v>
      </c>
      <c r="L172" s="82" t="s">
        <v>494</v>
      </c>
      <c r="M172" s="82" t="s">
        <v>494</v>
      </c>
      <c r="N172" s="82" t="s">
        <v>494</v>
      </c>
      <c r="O172" s="82" t="s">
        <v>494</v>
      </c>
      <c r="P172" s="82" t="s">
        <v>494</v>
      </c>
      <c r="Q172" s="75" t="s">
        <v>497</v>
      </c>
      <c r="R172" s="75" t="s">
        <v>497</v>
      </c>
      <c r="S172" s="42" t="s">
        <v>448</v>
      </c>
      <c r="T172" s="75" t="s">
        <v>497</v>
      </c>
      <c r="U172" s="74" t="s">
        <v>497</v>
      </c>
      <c r="V172" s="49" t="str">
        <f t="shared" si="11"/>
        <v>'COMMON'</v>
      </c>
      <c r="W172" s="69" t="s">
        <v>449</v>
      </c>
      <c r="X172" s="49" t="str">
        <f t="shared" si="12"/>
        <v>'COMMON'</v>
      </c>
      <c r="Y172" s="49" t="str">
        <f t="shared" si="12"/>
        <v>'COMMON'</v>
      </c>
      <c r="Z172" s="69" t="s">
        <v>449</v>
      </c>
      <c r="AA172" s="49" t="str">
        <f t="shared" si="13"/>
        <v>'COMMON'</v>
      </c>
      <c r="AB172" s="67"/>
      <c r="AD172" s="70" t="str">
        <f t="shared" si="15"/>
        <v/>
      </c>
      <c r="AE172" s="67"/>
      <c r="AF172" s="67"/>
      <c r="AG172" s="67"/>
    </row>
    <row r="173" spans="1:33" ht="18" customHeight="1">
      <c r="A173" s="67"/>
      <c r="B173" s="49">
        <f t="shared" si="10"/>
        <v>167</v>
      </c>
      <c r="C173" s="73" t="str">
        <f>"'"&amp;プロジェクトデータ!$C$4&amp;"'"</f>
        <v>'80001'</v>
      </c>
      <c r="D173" s="80" t="s">
        <v>503</v>
      </c>
      <c r="E173" s="42" t="str">
        <f>"'"&amp;No.5＿契約者【データ】!E169&amp;"'"</f>
        <v>''</v>
      </c>
      <c r="F173" s="81" t="str">
        <f>"'"&amp;IF(No.5＿契約者【データ】!AA169="","","出席")&amp;"'"</f>
        <v>''</v>
      </c>
      <c r="G173" s="75" t="str">
        <f>"'"&amp;IF(No.5＿契約者【データ】!AA169="","",TEXT(No.5＿契約者【データ】!AA169,"yyyy/mm/dd"))&amp;"'"</f>
        <v>''</v>
      </c>
      <c r="H173" s="75" t="str">
        <f>"'"&amp;IF(No.5＿契約者【データ】!AB169="","",TEXT(No.5＿契約者【データ】!AB169,"hh:mm"))&amp;"'"</f>
        <v>''</v>
      </c>
      <c r="I173" s="82" t="s">
        <v>494</v>
      </c>
      <c r="J173" s="82" t="s">
        <v>494</v>
      </c>
      <c r="K173" s="82" t="s">
        <v>494</v>
      </c>
      <c r="L173" s="82" t="s">
        <v>494</v>
      </c>
      <c r="M173" s="82" t="s">
        <v>494</v>
      </c>
      <c r="N173" s="82" t="s">
        <v>494</v>
      </c>
      <c r="O173" s="82" t="s">
        <v>494</v>
      </c>
      <c r="P173" s="82" t="s">
        <v>494</v>
      </c>
      <c r="Q173" s="75" t="s">
        <v>497</v>
      </c>
      <c r="R173" s="75" t="s">
        <v>497</v>
      </c>
      <c r="S173" s="42" t="s">
        <v>448</v>
      </c>
      <c r="T173" s="75" t="s">
        <v>497</v>
      </c>
      <c r="U173" s="74" t="s">
        <v>497</v>
      </c>
      <c r="V173" s="49" t="str">
        <f t="shared" si="11"/>
        <v>'COMMON'</v>
      </c>
      <c r="W173" s="69" t="s">
        <v>449</v>
      </c>
      <c r="X173" s="49" t="str">
        <f t="shared" si="12"/>
        <v>'COMMON'</v>
      </c>
      <c r="Y173" s="49" t="str">
        <f t="shared" si="12"/>
        <v>'COMMON'</v>
      </c>
      <c r="Z173" s="69" t="s">
        <v>449</v>
      </c>
      <c r="AA173" s="49" t="str">
        <f t="shared" si="13"/>
        <v>'COMMON'</v>
      </c>
      <c r="AB173" s="67"/>
      <c r="AD173" s="70" t="str">
        <f t="shared" si="15"/>
        <v/>
      </c>
      <c r="AE173" s="67"/>
      <c r="AF173" s="67"/>
      <c r="AG173" s="67"/>
    </row>
    <row r="174" spans="1:33" ht="18" customHeight="1">
      <c r="A174" s="67"/>
      <c r="B174" s="49">
        <f t="shared" si="10"/>
        <v>168</v>
      </c>
      <c r="C174" s="73" t="str">
        <f>"'"&amp;プロジェクトデータ!$C$4&amp;"'"</f>
        <v>'80001'</v>
      </c>
      <c r="D174" s="80" t="s">
        <v>503</v>
      </c>
      <c r="E174" s="42" t="str">
        <f>"'"&amp;No.5＿契約者【データ】!E170&amp;"'"</f>
        <v>''</v>
      </c>
      <c r="F174" s="81" t="str">
        <f>"'"&amp;IF(No.5＿契約者【データ】!AA170="","","出席")&amp;"'"</f>
        <v>''</v>
      </c>
      <c r="G174" s="75" t="str">
        <f>"'"&amp;IF(No.5＿契約者【データ】!AA170="","",TEXT(No.5＿契約者【データ】!AA170,"yyyy/mm/dd"))&amp;"'"</f>
        <v>''</v>
      </c>
      <c r="H174" s="75" t="str">
        <f>"'"&amp;IF(No.5＿契約者【データ】!AB170="","",TEXT(No.5＿契約者【データ】!AB170,"hh:mm"))&amp;"'"</f>
        <v>''</v>
      </c>
      <c r="I174" s="82" t="s">
        <v>494</v>
      </c>
      <c r="J174" s="82" t="s">
        <v>494</v>
      </c>
      <c r="K174" s="82" t="s">
        <v>494</v>
      </c>
      <c r="L174" s="82" t="s">
        <v>494</v>
      </c>
      <c r="M174" s="82" t="s">
        <v>494</v>
      </c>
      <c r="N174" s="82" t="s">
        <v>494</v>
      </c>
      <c r="O174" s="82" t="s">
        <v>494</v>
      </c>
      <c r="P174" s="82" t="s">
        <v>494</v>
      </c>
      <c r="Q174" s="75" t="s">
        <v>497</v>
      </c>
      <c r="R174" s="75" t="s">
        <v>497</v>
      </c>
      <c r="S174" s="42" t="s">
        <v>448</v>
      </c>
      <c r="T174" s="75" t="s">
        <v>497</v>
      </c>
      <c r="U174" s="74" t="s">
        <v>497</v>
      </c>
      <c r="V174" s="49" t="str">
        <f t="shared" si="11"/>
        <v>'COMMON'</v>
      </c>
      <c r="W174" s="69" t="s">
        <v>449</v>
      </c>
      <c r="X174" s="49" t="str">
        <f t="shared" si="12"/>
        <v>'COMMON'</v>
      </c>
      <c r="Y174" s="49" t="str">
        <f t="shared" si="12"/>
        <v>'COMMON'</v>
      </c>
      <c r="Z174" s="69" t="s">
        <v>449</v>
      </c>
      <c r="AA174" s="49" t="str">
        <f t="shared" si="13"/>
        <v>'COMMON'</v>
      </c>
      <c r="AB174" s="67"/>
      <c r="AD174" s="70" t="str">
        <f t="shared" si="15"/>
        <v/>
      </c>
      <c r="AE174" s="67"/>
      <c r="AF174" s="67"/>
      <c r="AG174" s="67"/>
    </row>
    <row r="175" spans="1:33" ht="18" customHeight="1">
      <c r="A175" s="67"/>
      <c r="B175" s="49">
        <f t="shared" si="10"/>
        <v>169</v>
      </c>
      <c r="C175" s="73" t="str">
        <f>"'"&amp;プロジェクトデータ!$C$4&amp;"'"</f>
        <v>'80001'</v>
      </c>
      <c r="D175" s="80" t="s">
        <v>503</v>
      </c>
      <c r="E175" s="42" t="str">
        <f>"'"&amp;No.5＿契約者【データ】!E171&amp;"'"</f>
        <v>''</v>
      </c>
      <c r="F175" s="81" t="str">
        <f>"'"&amp;IF(No.5＿契約者【データ】!AA171="","","出席")&amp;"'"</f>
        <v>''</v>
      </c>
      <c r="G175" s="75" t="str">
        <f>"'"&amp;IF(No.5＿契約者【データ】!AA171="","",TEXT(No.5＿契約者【データ】!AA171,"yyyy/mm/dd"))&amp;"'"</f>
        <v>''</v>
      </c>
      <c r="H175" s="75" t="str">
        <f>"'"&amp;IF(No.5＿契約者【データ】!AB171="","",TEXT(No.5＿契約者【データ】!AB171,"hh:mm"))&amp;"'"</f>
        <v>''</v>
      </c>
      <c r="I175" s="82" t="s">
        <v>494</v>
      </c>
      <c r="J175" s="82" t="s">
        <v>494</v>
      </c>
      <c r="K175" s="82" t="s">
        <v>494</v>
      </c>
      <c r="L175" s="82" t="s">
        <v>494</v>
      </c>
      <c r="M175" s="82" t="s">
        <v>494</v>
      </c>
      <c r="N175" s="82" t="s">
        <v>494</v>
      </c>
      <c r="O175" s="82" t="s">
        <v>494</v>
      </c>
      <c r="P175" s="82" t="s">
        <v>494</v>
      </c>
      <c r="Q175" s="75" t="s">
        <v>497</v>
      </c>
      <c r="R175" s="75" t="s">
        <v>497</v>
      </c>
      <c r="S175" s="42" t="s">
        <v>448</v>
      </c>
      <c r="T175" s="75" t="s">
        <v>497</v>
      </c>
      <c r="U175" s="74" t="s">
        <v>497</v>
      </c>
      <c r="V175" s="49" t="str">
        <f t="shared" si="11"/>
        <v>'COMMON'</v>
      </c>
      <c r="W175" s="69" t="s">
        <v>449</v>
      </c>
      <c r="X175" s="49" t="str">
        <f t="shared" si="12"/>
        <v>'COMMON'</v>
      </c>
      <c r="Y175" s="49" t="str">
        <f t="shared" si="12"/>
        <v>'COMMON'</v>
      </c>
      <c r="Z175" s="69" t="s">
        <v>449</v>
      </c>
      <c r="AA175" s="49" t="str">
        <f t="shared" si="13"/>
        <v>'COMMON'</v>
      </c>
      <c r="AB175" s="67"/>
      <c r="AD175" s="70" t="str">
        <f t="shared" si="15"/>
        <v/>
      </c>
      <c r="AE175" s="67"/>
      <c r="AF175" s="67"/>
      <c r="AG175" s="67"/>
    </row>
    <row r="176" spans="1:33" ht="18" customHeight="1">
      <c r="A176" s="67"/>
      <c r="B176" s="49">
        <f t="shared" si="10"/>
        <v>170</v>
      </c>
      <c r="C176" s="73" t="str">
        <f>"'"&amp;プロジェクトデータ!$C$4&amp;"'"</f>
        <v>'80001'</v>
      </c>
      <c r="D176" s="80" t="s">
        <v>503</v>
      </c>
      <c r="E176" s="42" t="str">
        <f>"'"&amp;No.5＿契約者【データ】!E172&amp;"'"</f>
        <v>''</v>
      </c>
      <c r="F176" s="81" t="str">
        <f>"'"&amp;IF(No.5＿契約者【データ】!AA172="","","出席")&amp;"'"</f>
        <v>''</v>
      </c>
      <c r="G176" s="75" t="str">
        <f>"'"&amp;IF(No.5＿契約者【データ】!AA172="","",TEXT(No.5＿契約者【データ】!AA172,"yyyy/mm/dd"))&amp;"'"</f>
        <v>''</v>
      </c>
      <c r="H176" s="75" t="str">
        <f>"'"&amp;IF(No.5＿契約者【データ】!AB172="","",TEXT(No.5＿契約者【データ】!AB172,"hh:mm"))&amp;"'"</f>
        <v>''</v>
      </c>
      <c r="I176" s="82" t="s">
        <v>494</v>
      </c>
      <c r="J176" s="82" t="s">
        <v>494</v>
      </c>
      <c r="K176" s="82" t="s">
        <v>494</v>
      </c>
      <c r="L176" s="82" t="s">
        <v>494</v>
      </c>
      <c r="M176" s="82" t="s">
        <v>494</v>
      </c>
      <c r="N176" s="82" t="s">
        <v>494</v>
      </c>
      <c r="O176" s="82" t="s">
        <v>494</v>
      </c>
      <c r="P176" s="82" t="s">
        <v>494</v>
      </c>
      <c r="Q176" s="75" t="s">
        <v>497</v>
      </c>
      <c r="R176" s="75" t="s">
        <v>497</v>
      </c>
      <c r="S176" s="42" t="s">
        <v>448</v>
      </c>
      <c r="T176" s="75" t="s">
        <v>497</v>
      </c>
      <c r="U176" s="74" t="s">
        <v>497</v>
      </c>
      <c r="V176" s="49" t="str">
        <f t="shared" si="11"/>
        <v>'COMMON'</v>
      </c>
      <c r="W176" s="69" t="s">
        <v>449</v>
      </c>
      <c r="X176" s="49" t="str">
        <f t="shared" si="12"/>
        <v>'COMMON'</v>
      </c>
      <c r="Y176" s="49" t="str">
        <f t="shared" si="12"/>
        <v>'COMMON'</v>
      </c>
      <c r="Z176" s="69" t="s">
        <v>449</v>
      </c>
      <c r="AA176" s="49" t="str">
        <f t="shared" si="13"/>
        <v>'COMMON'</v>
      </c>
      <c r="AB176" s="67"/>
      <c r="AD176" s="70" t="str">
        <f t="shared" si="15"/>
        <v/>
      </c>
      <c r="AE176" s="67"/>
      <c r="AF176" s="67"/>
      <c r="AG176" s="67"/>
    </row>
    <row r="177" spans="1:33" ht="18" customHeight="1">
      <c r="A177" s="67"/>
      <c r="B177" s="49">
        <f t="shared" si="10"/>
        <v>171</v>
      </c>
      <c r="C177" s="73" t="str">
        <f>"'"&amp;プロジェクトデータ!$C$4&amp;"'"</f>
        <v>'80001'</v>
      </c>
      <c r="D177" s="80" t="s">
        <v>503</v>
      </c>
      <c r="E177" s="42" t="str">
        <f>"'"&amp;No.5＿契約者【データ】!E173&amp;"'"</f>
        <v>''</v>
      </c>
      <c r="F177" s="81" t="str">
        <f>"'"&amp;IF(No.5＿契約者【データ】!AA173="","","出席")&amp;"'"</f>
        <v>''</v>
      </c>
      <c r="G177" s="75" t="str">
        <f>"'"&amp;IF(No.5＿契約者【データ】!AA173="","",TEXT(No.5＿契約者【データ】!AA173,"yyyy/mm/dd"))&amp;"'"</f>
        <v>''</v>
      </c>
      <c r="H177" s="75" t="str">
        <f>"'"&amp;IF(No.5＿契約者【データ】!AB173="","",TEXT(No.5＿契約者【データ】!AB173,"hh:mm"))&amp;"'"</f>
        <v>''</v>
      </c>
      <c r="I177" s="82" t="s">
        <v>494</v>
      </c>
      <c r="J177" s="82" t="s">
        <v>494</v>
      </c>
      <c r="K177" s="82" t="s">
        <v>494</v>
      </c>
      <c r="L177" s="82" t="s">
        <v>494</v>
      </c>
      <c r="M177" s="82" t="s">
        <v>494</v>
      </c>
      <c r="N177" s="82" t="s">
        <v>494</v>
      </c>
      <c r="O177" s="82" t="s">
        <v>494</v>
      </c>
      <c r="P177" s="82" t="s">
        <v>494</v>
      </c>
      <c r="Q177" s="75" t="s">
        <v>497</v>
      </c>
      <c r="R177" s="75" t="s">
        <v>497</v>
      </c>
      <c r="S177" s="42" t="s">
        <v>448</v>
      </c>
      <c r="T177" s="75" t="s">
        <v>497</v>
      </c>
      <c r="U177" s="74" t="s">
        <v>497</v>
      </c>
      <c r="V177" s="49" t="str">
        <f t="shared" si="11"/>
        <v>'COMMON'</v>
      </c>
      <c r="W177" s="69" t="s">
        <v>449</v>
      </c>
      <c r="X177" s="49" t="str">
        <f t="shared" si="12"/>
        <v>'COMMON'</v>
      </c>
      <c r="Y177" s="49" t="str">
        <f t="shared" si="12"/>
        <v>'COMMON'</v>
      </c>
      <c r="Z177" s="69" t="s">
        <v>449</v>
      </c>
      <c r="AA177" s="49" t="str">
        <f t="shared" si="13"/>
        <v>'COMMON'</v>
      </c>
      <c r="AB177" s="67"/>
      <c r="AD177" s="70" t="str">
        <f t="shared" si="15"/>
        <v/>
      </c>
      <c r="AE177" s="67"/>
      <c r="AF177" s="67"/>
      <c r="AG177" s="67"/>
    </row>
    <row r="178" spans="1:33" ht="18" customHeight="1">
      <c r="A178" s="67"/>
      <c r="B178" s="49">
        <f t="shared" si="10"/>
        <v>172</v>
      </c>
      <c r="C178" s="73" t="str">
        <f>"'"&amp;プロジェクトデータ!$C$4&amp;"'"</f>
        <v>'80001'</v>
      </c>
      <c r="D178" s="80" t="s">
        <v>503</v>
      </c>
      <c r="E178" s="42" t="str">
        <f>"'"&amp;No.5＿契約者【データ】!E174&amp;"'"</f>
        <v>''</v>
      </c>
      <c r="F178" s="81" t="str">
        <f>"'"&amp;IF(No.5＿契約者【データ】!AA174="","","出席")&amp;"'"</f>
        <v>''</v>
      </c>
      <c r="G178" s="75" t="str">
        <f>"'"&amp;IF(No.5＿契約者【データ】!AA174="","",TEXT(No.5＿契約者【データ】!AA174,"yyyy/mm/dd"))&amp;"'"</f>
        <v>''</v>
      </c>
      <c r="H178" s="75" t="str">
        <f>"'"&amp;IF(No.5＿契約者【データ】!AB174="","",TEXT(No.5＿契約者【データ】!AB174,"hh:mm"))&amp;"'"</f>
        <v>''</v>
      </c>
      <c r="I178" s="82" t="s">
        <v>494</v>
      </c>
      <c r="J178" s="82" t="s">
        <v>494</v>
      </c>
      <c r="K178" s="82" t="s">
        <v>494</v>
      </c>
      <c r="L178" s="82" t="s">
        <v>494</v>
      </c>
      <c r="M178" s="82" t="s">
        <v>494</v>
      </c>
      <c r="N178" s="82" t="s">
        <v>494</v>
      </c>
      <c r="O178" s="82" t="s">
        <v>494</v>
      </c>
      <c r="P178" s="82" t="s">
        <v>494</v>
      </c>
      <c r="Q178" s="75" t="s">
        <v>497</v>
      </c>
      <c r="R178" s="75" t="s">
        <v>497</v>
      </c>
      <c r="S178" s="42" t="s">
        <v>448</v>
      </c>
      <c r="T178" s="75" t="s">
        <v>497</v>
      </c>
      <c r="U178" s="74" t="s">
        <v>497</v>
      </c>
      <c r="V178" s="49" t="str">
        <f t="shared" si="11"/>
        <v>'COMMON'</v>
      </c>
      <c r="W178" s="69" t="s">
        <v>449</v>
      </c>
      <c r="X178" s="49" t="str">
        <f t="shared" si="12"/>
        <v>'COMMON'</v>
      </c>
      <c r="Y178" s="49" t="str">
        <f t="shared" si="12"/>
        <v>'COMMON'</v>
      </c>
      <c r="Z178" s="69" t="s">
        <v>449</v>
      </c>
      <c r="AA178" s="49" t="str">
        <f t="shared" si="13"/>
        <v>'COMMON'</v>
      </c>
      <c r="AB178" s="67"/>
      <c r="AD178" s="70" t="str">
        <f t="shared" si="15"/>
        <v/>
      </c>
      <c r="AE178" s="67"/>
      <c r="AF178" s="67"/>
      <c r="AG178" s="67"/>
    </row>
    <row r="179" spans="1:33" ht="18" customHeight="1">
      <c r="A179" s="67"/>
      <c r="B179" s="49">
        <f t="shared" si="10"/>
        <v>173</v>
      </c>
      <c r="C179" s="73" t="str">
        <f>"'"&amp;プロジェクトデータ!$C$4&amp;"'"</f>
        <v>'80001'</v>
      </c>
      <c r="D179" s="80" t="s">
        <v>503</v>
      </c>
      <c r="E179" s="42" t="str">
        <f>"'"&amp;No.5＿契約者【データ】!E175&amp;"'"</f>
        <v>''</v>
      </c>
      <c r="F179" s="81" t="str">
        <f>"'"&amp;IF(No.5＿契約者【データ】!AA175="","","出席")&amp;"'"</f>
        <v>''</v>
      </c>
      <c r="G179" s="75" t="str">
        <f>"'"&amp;IF(No.5＿契約者【データ】!AA175="","",TEXT(No.5＿契約者【データ】!AA175,"yyyy/mm/dd"))&amp;"'"</f>
        <v>''</v>
      </c>
      <c r="H179" s="75" t="str">
        <f>"'"&amp;IF(No.5＿契約者【データ】!AB175="","",TEXT(No.5＿契約者【データ】!AB175,"hh:mm"))&amp;"'"</f>
        <v>''</v>
      </c>
      <c r="I179" s="82" t="s">
        <v>494</v>
      </c>
      <c r="J179" s="82" t="s">
        <v>494</v>
      </c>
      <c r="K179" s="82" t="s">
        <v>494</v>
      </c>
      <c r="L179" s="82" t="s">
        <v>494</v>
      </c>
      <c r="M179" s="82" t="s">
        <v>494</v>
      </c>
      <c r="N179" s="82" t="s">
        <v>494</v>
      </c>
      <c r="O179" s="82" t="s">
        <v>494</v>
      </c>
      <c r="P179" s="82" t="s">
        <v>494</v>
      </c>
      <c r="Q179" s="75" t="s">
        <v>497</v>
      </c>
      <c r="R179" s="75" t="s">
        <v>497</v>
      </c>
      <c r="S179" s="42" t="s">
        <v>448</v>
      </c>
      <c r="T179" s="75" t="s">
        <v>497</v>
      </c>
      <c r="U179" s="74" t="s">
        <v>497</v>
      </c>
      <c r="V179" s="49" t="str">
        <f t="shared" si="11"/>
        <v>'COMMON'</v>
      </c>
      <c r="W179" s="69" t="s">
        <v>449</v>
      </c>
      <c r="X179" s="49" t="str">
        <f t="shared" si="12"/>
        <v>'COMMON'</v>
      </c>
      <c r="Y179" s="49" t="str">
        <f t="shared" si="12"/>
        <v>'COMMON'</v>
      </c>
      <c r="Z179" s="69" t="s">
        <v>449</v>
      </c>
      <c r="AA179" s="49" t="str">
        <f t="shared" si="13"/>
        <v>'COMMON'</v>
      </c>
      <c r="AB179" s="67"/>
      <c r="AD179" s="70" t="str">
        <f t="shared" si="15"/>
        <v/>
      </c>
      <c r="AE179" s="67"/>
      <c r="AF179" s="67"/>
      <c r="AG179" s="67"/>
    </row>
    <row r="180" spans="1:33" ht="18" customHeight="1">
      <c r="A180" s="67"/>
      <c r="B180" s="49">
        <f t="shared" si="10"/>
        <v>174</v>
      </c>
      <c r="C180" s="73" t="str">
        <f>"'"&amp;プロジェクトデータ!$C$4&amp;"'"</f>
        <v>'80001'</v>
      </c>
      <c r="D180" s="80" t="s">
        <v>503</v>
      </c>
      <c r="E180" s="42" t="str">
        <f>"'"&amp;No.5＿契約者【データ】!E176&amp;"'"</f>
        <v>''</v>
      </c>
      <c r="F180" s="81" t="str">
        <f>"'"&amp;IF(No.5＿契約者【データ】!AA176="","","出席")&amp;"'"</f>
        <v>''</v>
      </c>
      <c r="G180" s="75" t="str">
        <f>"'"&amp;IF(No.5＿契約者【データ】!AA176="","",TEXT(No.5＿契約者【データ】!AA176,"yyyy/mm/dd"))&amp;"'"</f>
        <v>''</v>
      </c>
      <c r="H180" s="75" t="str">
        <f>"'"&amp;IF(No.5＿契約者【データ】!AB176="","",TEXT(No.5＿契約者【データ】!AB176,"hh:mm"))&amp;"'"</f>
        <v>''</v>
      </c>
      <c r="I180" s="82" t="s">
        <v>494</v>
      </c>
      <c r="J180" s="82" t="s">
        <v>494</v>
      </c>
      <c r="K180" s="82" t="s">
        <v>494</v>
      </c>
      <c r="L180" s="82" t="s">
        <v>494</v>
      </c>
      <c r="M180" s="82" t="s">
        <v>494</v>
      </c>
      <c r="N180" s="82" t="s">
        <v>494</v>
      </c>
      <c r="O180" s="82" t="s">
        <v>494</v>
      </c>
      <c r="P180" s="82" t="s">
        <v>494</v>
      </c>
      <c r="Q180" s="75" t="s">
        <v>497</v>
      </c>
      <c r="R180" s="75" t="s">
        <v>497</v>
      </c>
      <c r="S180" s="42" t="s">
        <v>448</v>
      </c>
      <c r="T180" s="75" t="s">
        <v>497</v>
      </c>
      <c r="U180" s="74" t="s">
        <v>497</v>
      </c>
      <c r="V180" s="49" t="str">
        <f t="shared" si="11"/>
        <v>'COMMON'</v>
      </c>
      <c r="W180" s="69" t="s">
        <v>449</v>
      </c>
      <c r="X180" s="49" t="str">
        <f t="shared" si="12"/>
        <v>'COMMON'</v>
      </c>
      <c r="Y180" s="49" t="str">
        <f t="shared" si="12"/>
        <v>'COMMON'</v>
      </c>
      <c r="Z180" s="69" t="s">
        <v>449</v>
      </c>
      <c r="AA180" s="49" t="str">
        <f t="shared" si="13"/>
        <v>'COMMON'</v>
      </c>
      <c r="AB180" s="67"/>
      <c r="AD180" s="70" t="str">
        <f t="shared" si="15"/>
        <v/>
      </c>
      <c r="AE180" s="67"/>
      <c r="AF180" s="67"/>
      <c r="AG180" s="67"/>
    </row>
    <row r="181" spans="1:33" ht="18" customHeight="1">
      <c r="A181" s="67"/>
      <c r="B181" s="49">
        <f t="shared" si="10"/>
        <v>175</v>
      </c>
      <c r="C181" s="73" t="str">
        <f>"'"&amp;プロジェクトデータ!$C$4&amp;"'"</f>
        <v>'80001'</v>
      </c>
      <c r="D181" s="80" t="s">
        <v>503</v>
      </c>
      <c r="E181" s="42" t="str">
        <f>"'"&amp;No.5＿契約者【データ】!E177&amp;"'"</f>
        <v>''</v>
      </c>
      <c r="F181" s="81" t="str">
        <f>"'"&amp;IF(No.5＿契約者【データ】!AA177="","","出席")&amp;"'"</f>
        <v>''</v>
      </c>
      <c r="G181" s="75" t="str">
        <f>"'"&amp;IF(No.5＿契約者【データ】!AA177="","",TEXT(No.5＿契約者【データ】!AA177,"yyyy/mm/dd"))&amp;"'"</f>
        <v>''</v>
      </c>
      <c r="H181" s="75" t="str">
        <f>"'"&amp;IF(No.5＿契約者【データ】!AB177="","",TEXT(No.5＿契約者【データ】!AB177,"hh:mm"))&amp;"'"</f>
        <v>''</v>
      </c>
      <c r="I181" s="82" t="s">
        <v>494</v>
      </c>
      <c r="J181" s="82" t="s">
        <v>494</v>
      </c>
      <c r="K181" s="82" t="s">
        <v>494</v>
      </c>
      <c r="L181" s="82" t="s">
        <v>494</v>
      </c>
      <c r="M181" s="82" t="s">
        <v>494</v>
      </c>
      <c r="N181" s="82" t="s">
        <v>494</v>
      </c>
      <c r="O181" s="82" t="s">
        <v>494</v>
      </c>
      <c r="P181" s="82" t="s">
        <v>494</v>
      </c>
      <c r="Q181" s="75" t="s">
        <v>497</v>
      </c>
      <c r="R181" s="75" t="s">
        <v>497</v>
      </c>
      <c r="S181" s="42" t="s">
        <v>448</v>
      </c>
      <c r="T181" s="75" t="s">
        <v>497</v>
      </c>
      <c r="U181" s="74" t="s">
        <v>497</v>
      </c>
      <c r="V181" s="49" t="str">
        <f t="shared" si="11"/>
        <v>'COMMON'</v>
      </c>
      <c r="W181" s="69" t="s">
        <v>449</v>
      </c>
      <c r="X181" s="49" t="str">
        <f t="shared" si="12"/>
        <v>'COMMON'</v>
      </c>
      <c r="Y181" s="49" t="str">
        <f t="shared" si="12"/>
        <v>'COMMON'</v>
      </c>
      <c r="Z181" s="69" t="s">
        <v>449</v>
      </c>
      <c r="AA181" s="49" t="str">
        <f t="shared" si="13"/>
        <v>'COMMON'</v>
      </c>
      <c r="AB181" s="67"/>
      <c r="AD181" s="70" t="str">
        <f t="shared" si="15"/>
        <v/>
      </c>
      <c r="AE181" s="67"/>
      <c r="AF181" s="67"/>
      <c r="AG181" s="67"/>
    </row>
    <row r="182" spans="1:33" ht="18" customHeight="1">
      <c r="A182" s="67"/>
      <c r="B182" s="49">
        <f t="shared" si="10"/>
        <v>176</v>
      </c>
      <c r="C182" s="73" t="str">
        <f>"'"&amp;プロジェクトデータ!$C$4&amp;"'"</f>
        <v>'80001'</v>
      </c>
      <c r="D182" s="80" t="s">
        <v>503</v>
      </c>
      <c r="E182" s="42" t="str">
        <f>"'"&amp;No.5＿契約者【データ】!E178&amp;"'"</f>
        <v>''</v>
      </c>
      <c r="F182" s="81" t="str">
        <f>"'"&amp;IF(No.5＿契約者【データ】!AA178="","","出席")&amp;"'"</f>
        <v>''</v>
      </c>
      <c r="G182" s="75" t="str">
        <f>"'"&amp;IF(No.5＿契約者【データ】!AA178="","",TEXT(No.5＿契約者【データ】!AA178,"yyyy/mm/dd"))&amp;"'"</f>
        <v>''</v>
      </c>
      <c r="H182" s="75" t="str">
        <f>"'"&amp;IF(No.5＿契約者【データ】!AB178="","",TEXT(No.5＿契約者【データ】!AB178,"hh:mm"))&amp;"'"</f>
        <v>''</v>
      </c>
      <c r="I182" s="82" t="s">
        <v>494</v>
      </c>
      <c r="J182" s="82" t="s">
        <v>494</v>
      </c>
      <c r="K182" s="82" t="s">
        <v>494</v>
      </c>
      <c r="L182" s="82" t="s">
        <v>494</v>
      </c>
      <c r="M182" s="82" t="s">
        <v>494</v>
      </c>
      <c r="N182" s="82" t="s">
        <v>494</v>
      </c>
      <c r="O182" s="82" t="s">
        <v>494</v>
      </c>
      <c r="P182" s="82" t="s">
        <v>494</v>
      </c>
      <c r="Q182" s="75" t="s">
        <v>497</v>
      </c>
      <c r="R182" s="75" t="s">
        <v>497</v>
      </c>
      <c r="S182" s="42" t="s">
        <v>448</v>
      </c>
      <c r="T182" s="75" t="s">
        <v>497</v>
      </c>
      <c r="U182" s="74" t="s">
        <v>497</v>
      </c>
      <c r="V182" s="49" t="str">
        <f t="shared" si="11"/>
        <v>'COMMON'</v>
      </c>
      <c r="W182" s="69" t="s">
        <v>449</v>
      </c>
      <c r="X182" s="49" t="str">
        <f t="shared" si="12"/>
        <v>'COMMON'</v>
      </c>
      <c r="Y182" s="49" t="str">
        <f t="shared" si="12"/>
        <v>'COMMON'</v>
      </c>
      <c r="Z182" s="69" t="s">
        <v>449</v>
      </c>
      <c r="AA182" s="49" t="str">
        <f t="shared" si="13"/>
        <v>'COMMON'</v>
      </c>
      <c r="AB182" s="67"/>
      <c r="AD182" s="70" t="str">
        <f t="shared" si="15"/>
        <v/>
      </c>
      <c r="AE182" s="67"/>
      <c r="AF182" s="67"/>
      <c r="AG182" s="67"/>
    </row>
    <row r="183" spans="1:33" ht="18" customHeight="1">
      <c r="A183" s="67"/>
      <c r="B183" s="49">
        <f t="shared" si="10"/>
        <v>177</v>
      </c>
      <c r="C183" s="73" t="str">
        <f>"'"&amp;プロジェクトデータ!$C$4&amp;"'"</f>
        <v>'80001'</v>
      </c>
      <c r="D183" s="80" t="s">
        <v>503</v>
      </c>
      <c r="E183" s="42" t="str">
        <f>"'"&amp;No.5＿契約者【データ】!E179&amp;"'"</f>
        <v>''</v>
      </c>
      <c r="F183" s="81" t="str">
        <f>"'"&amp;IF(No.5＿契約者【データ】!AA179="","","出席")&amp;"'"</f>
        <v>''</v>
      </c>
      <c r="G183" s="75" t="str">
        <f>"'"&amp;IF(No.5＿契約者【データ】!AA179="","",TEXT(No.5＿契約者【データ】!AA179,"yyyy/mm/dd"))&amp;"'"</f>
        <v>''</v>
      </c>
      <c r="H183" s="75" t="str">
        <f>"'"&amp;IF(No.5＿契約者【データ】!AB179="","",TEXT(No.5＿契約者【データ】!AB179,"hh:mm"))&amp;"'"</f>
        <v>''</v>
      </c>
      <c r="I183" s="82" t="s">
        <v>494</v>
      </c>
      <c r="J183" s="82" t="s">
        <v>494</v>
      </c>
      <c r="K183" s="82" t="s">
        <v>494</v>
      </c>
      <c r="L183" s="82" t="s">
        <v>494</v>
      </c>
      <c r="M183" s="82" t="s">
        <v>494</v>
      </c>
      <c r="N183" s="82" t="s">
        <v>494</v>
      </c>
      <c r="O183" s="82" t="s">
        <v>494</v>
      </c>
      <c r="P183" s="82" t="s">
        <v>494</v>
      </c>
      <c r="Q183" s="75" t="s">
        <v>497</v>
      </c>
      <c r="R183" s="75" t="s">
        <v>497</v>
      </c>
      <c r="S183" s="42" t="s">
        <v>448</v>
      </c>
      <c r="T183" s="75" t="s">
        <v>497</v>
      </c>
      <c r="U183" s="74" t="s">
        <v>497</v>
      </c>
      <c r="V183" s="49" t="str">
        <f t="shared" si="11"/>
        <v>'COMMON'</v>
      </c>
      <c r="W183" s="69" t="s">
        <v>449</v>
      </c>
      <c r="X183" s="49" t="str">
        <f t="shared" si="12"/>
        <v>'COMMON'</v>
      </c>
      <c r="Y183" s="49" t="str">
        <f t="shared" si="12"/>
        <v>'COMMON'</v>
      </c>
      <c r="Z183" s="69" t="s">
        <v>449</v>
      </c>
      <c r="AA183" s="49" t="str">
        <f t="shared" si="13"/>
        <v>'COMMON'</v>
      </c>
      <c r="AB183" s="67"/>
      <c r="AD183" s="70" t="str">
        <f t="shared" si="15"/>
        <v/>
      </c>
      <c r="AE183" s="67"/>
      <c r="AF183" s="67"/>
      <c r="AG183" s="67"/>
    </row>
    <row r="184" spans="1:33" ht="18" customHeight="1">
      <c r="A184" s="67"/>
      <c r="B184" s="49">
        <f t="shared" si="10"/>
        <v>178</v>
      </c>
      <c r="C184" s="73" t="str">
        <f>"'"&amp;プロジェクトデータ!$C$4&amp;"'"</f>
        <v>'80001'</v>
      </c>
      <c r="D184" s="80" t="s">
        <v>503</v>
      </c>
      <c r="E184" s="42" t="str">
        <f>"'"&amp;No.5＿契約者【データ】!E180&amp;"'"</f>
        <v>''</v>
      </c>
      <c r="F184" s="81" t="str">
        <f>"'"&amp;IF(No.5＿契約者【データ】!AA180="","","出席")&amp;"'"</f>
        <v>''</v>
      </c>
      <c r="G184" s="75" t="str">
        <f>"'"&amp;IF(No.5＿契約者【データ】!AA180="","",TEXT(No.5＿契約者【データ】!AA180,"yyyy/mm/dd"))&amp;"'"</f>
        <v>''</v>
      </c>
      <c r="H184" s="75" t="str">
        <f>"'"&amp;IF(No.5＿契約者【データ】!AB180="","",TEXT(No.5＿契約者【データ】!AB180,"hh:mm"))&amp;"'"</f>
        <v>''</v>
      </c>
      <c r="I184" s="82" t="s">
        <v>494</v>
      </c>
      <c r="J184" s="82" t="s">
        <v>494</v>
      </c>
      <c r="K184" s="82" t="s">
        <v>494</v>
      </c>
      <c r="L184" s="82" t="s">
        <v>494</v>
      </c>
      <c r="M184" s="82" t="s">
        <v>494</v>
      </c>
      <c r="N184" s="82" t="s">
        <v>494</v>
      </c>
      <c r="O184" s="82" t="s">
        <v>494</v>
      </c>
      <c r="P184" s="82" t="s">
        <v>494</v>
      </c>
      <c r="Q184" s="75" t="s">
        <v>497</v>
      </c>
      <c r="R184" s="75" t="s">
        <v>497</v>
      </c>
      <c r="S184" s="42" t="s">
        <v>448</v>
      </c>
      <c r="T184" s="75" t="s">
        <v>497</v>
      </c>
      <c r="U184" s="74" t="s">
        <v>497</v>
      </c>
      <c r="V184" s="49" t="str">
        <f t="shared" si="11"/>
        <v>'COMMON'</v>
      </c>
      <c r="W184" s="69" t="s">
        <v>449</v>
      </c>
      <c r="X184" s="49" t="str">
        <f t="shared" si="12"/>
        <v>'COMMON'</v>
      </c>
      <c r="Y184" s="49" t="str">
        <f t="shared" si="12"/>
        <v>'COMMON'</v>
      </c>
      <c r="Z184" s="69" t="s">
        <v>449</v>
      </c>
      <c r="AA184" s="49" t="str">
        <f t="shared" si="13"/>
        <v>'COMMON'</v>
      </c>
      <c r="AB184" s="67"/>
      <c r="AD184" s="70" t="str">
        <f t="shared" si="15"/>
        <v/>
      </c>
      <c r="AE184" s="67"/>
      <c r="AF184" s="67"/>
      <c r="AG184" s="67"/>
    </row>
    <row r="185" spans="1:33" ht="18" customHeight="1">
      <c r="A185" s="67"/>
      <c r="B185" s="49">
        <f t="shared" si="10"/>
        <v>179</v>
      </c>
      <c r="C185" s="73" t="str">
        <f>"'"&amp;プロジェクトデータ!$C$4&amp;"'"</f>
        <v>'80001'</v>
      </c>
      <c r="D185" s="80" t="s">
        <v>503</v>
      </c>
      <c r="E185" s="42" t="str">
        <f>"'"&amp;No.5＿契約者【データ】!E181&amp;"'"</f>
        <v>''</v>
      </c>
      <c r="F185" s="81" t="str">
        <f>"'"&amp;IF(No.5＿契約者【データ】!AA181="","","出席")&amp;"'"</f>
        <v>''</v>
      </c>
      <c r="G185" s="75" t="str">
        <f>"'"&amp;IF(No.5＿契約者【データ】!AA181="","",TEXT(No.5＿契約者【データ】!AA181,"yyyy/mm/dd"))&amp;"'"</f>
        <v>''</v>
      </c>
      <c r="H185" s="75" t="str">
        <f>"'"&amp;IF(No.5＿契約者【データ】!AB181="","",TEXT(No.5＿契約者【データ】!AB181,"hh:mm"))&amp;"'"</f>
        <v>''</v>
      </c>
      <c r="I185" s="82" t="s">
        <v>494</v>
      </c>
      <c r="J185" s="82" t="s">
        <v>494</v>
      </c>
      <c r="K185" s="82" t="s">
        <v>494</v>
      </c>
      <c r="L185" s="82" t="s">
        <v>494</v>
      </c>
      <c r="M185" s="82" t="s">
        <v>494</v>
      </c>
      <c r="N185" s="82" t="s">
        <v>494</v>
      </c>
      <c r="O185" s="82" t="s">
        <v>494</v>
      </c>
      <c r="P185" s="82" t="s">
        <v>494</v>
      </c>
      <c r="Q185" s="75" t="s">
        <v>497</v>
      </c>
      <c r="R185" s="75" t="s">
        <v>497</v>
      </c>
      <c r="S185" s="42" t="s">
        <v>448</v>
      </c>
      <c r="T185" s="75" t="s">
        <v>497</v>
      </c>
      <c r="U185" s="74" t="s">
        <v>497</v>
      </c>
      <c r="V185" s="49" t="str">
        <f t="shared" si="11"/>
        <v>'COMMON'</v>
      </c>
      <c r="W185" s="69" t="s">
        <v>449</v>
      </c>
      <c r="X185" s="49" t="str">
        <f t="shared" si="12"/>
        <v>'COMMON'</v>
      </c>
      <c r="Y185" s="49" t="str">
        <f t="shared" si="12"/>
        <v>'COMMON'</v>
      </c>
      <c r="Z185" s="69" t="s">
        <v>449</v>
      </c>
      <c r="AA185" s="49" t="str">
        <f t="shared" si="13"/>
        <v>'COMMON'</v>
      </c>
      <c r="AB185" s="67"/>
      <c r="AD185" s="70" t="str">
        <f t="shared" si="15"/>
        <v/>
      </c>
      <c r="AE185" s="67"/>
      <c r="AF185" s="67"/>
      <c r="AG185" s="67"/>
    </row>
    <row r="186" spans="1:33" ht="18" customHeight="1">
      <c r="A186" s="67"/>
      <c r="B186" s="49">
        <f t="shared" si="10"/>
        <v>180</v>
      </c>
      <c r="C186" s="73" t="str">
        <f>"'"&amp;プロジェクトデータ!$C$4&amp;"'"</f>
        <v>'80001'</v>
      </c>
      <c r="D186" s="80" t="s">
        <v>503</v>
      </c>
      <c r="E186" s="42" t="str">
        <f>"'"&amp;No.5＿契約者【データ】!E182&amp;"'"</f>
        <v>''</v>
      </c>
      <c r="F186" s="81" t="str">
        <f>"'"&amp;IF(No.5＿契約者【データ】!AA182="","","出席")&amp;"'"</f>
        <v>''</v>
      </c>
      <c r="G186" s="75" t="str">
        <f>"'"&amp;IF(No.5＿契約者【データ】!AA182="","",TEXT(No.5＿契約者【データ】!AA182,"yyyy/mm/dd"))&amp;"'"</f>
        <v>''</v>
      </c>
      <c r="H186" s="75" t="str">
        <f>"'"&amp;IF(No.5＿契約者【データ】!AB182="","",TEXT(No.5＿契約者【データ】!AB182,"hh:mm"))&amp;"'"</f>
        <v>''</v>
      </c>
      <c r="I186" s="82" t="s">
        <v>494</v>
      </c>
      <c r="J186" s="82" t="s">
        <v>494</v>
      </c>
      <c r="K186" s="82" t="s">
        <v>494</v>
      </c>
      <c r="L186" s="82" t="s">
        <v>494</v>
      </c>
      <c r="M186" s="82" t="s">
        <v>494</v>
      </c>
      <c r="N186" s="82" t="s">
        <v>494</v>
      </c>
      <c r="O186" s="82" t="s">
        <v>494</v>
      </c>
      <c r="P186" s="82" t="s">
        <v>494</v>
      </c>
      <c r="Q186" s="75" t="s">
        <v>497</v>
      </c>
      <c r="R186" s="75" t="s">
        <v>497</v>
      </c>
      <c r="S186" s="42" t="s">
        <v>448</v>
      </c>
      <c r="T186" s="75" t="s">
        <v>497</v>
      </c>
      <c r="U186" s="74" t="s">
        <v>497</v>
      </c>
      <c r="V186" s="49" t="str">
        <f t="shared" si="11"/>
        <v>'COMMON'</v>
      </c>
      <c r="W186" s="69" t="s">
        <v>449</v>
      </c>
      <c r="X186" s="49" t="str">
        <f t="shared" si="12"/>
        <v>'COMMON'</v>
      </c>
      <c r="Y186" s="49" t="str">
        <f t="shared" si="12"/>
        <v>'COMMON'</v>
      </c>
      <c r="Z186" s="69" t="s">
        <v>449</v>
      </c>
      <c r="AA186" s="49" t="str">
        <f t="shared" si="13"/>
        <v>'COMMON'</v>
      </c>
      <c r="AB186" s="67"/>
      <c r="AD186" s="70" t="str">
        <f t="shared" si="15"/>
        <v/>
      </c>
      <c r="AE186" s="67"/>
      <c r="AF186" s="67"/>
      <c r="AG186" s="67"/>
    </row>
    <row r="187" spans="1:33" ht="18" customHeight="1">
      <c r="A187" s="67"/>
      <c r="B187" s="49">
        <f t="shared" si="10"/>
        <v>181</v>
      </c>
      <c r="C187" s="73" t="str">
        <f>"'"&amp;プロジェクトデータ!$C$4&amp;"'"</f>
        <v>'80001'</v>
      </c>
      <c r="D187" s="80" t="s">
        <v>503</v>
      </c>
      <c r="E187" s="42" t="str">
        <f>"'"&amp;No.5＿契約者【データ】!E183&amp;"'"</f>
        <v>''</v>
      </c>
      <c r="F187" s="81" t="str">
        <f>"'"&amp;IF(No.5＿契約者【データ】!AA183="","","出席")&amp;"'"</f>
        <v>''</v>
      </c>
      <c r="G187" s="75" t="str">
        <f>"'"&amp;IF(No.5＿契約者【データ】!AA183="","",TEXT(No.5＿契約者【データ】!AA183,"yyyy/mm/dd"))&amp;"'"</f>
        <v>''</v>
      </c>
      <c r="H187" s="75" t="str">
        <f>"'"&amp;IF(No.5＿契約者【データ】!AB183="","",TEXT(No.5＿契約者【データ】!AB183,"hh:mm"))&amp;"'"</f>
        <v>''</v>
      </c>
      <c r="I187" s="82" t="s">
        <v>494</v>
      </c>
      <c r="J187" s="82" t="s">
        <v>494</v>
      </c>
      <c r="K187" s="82" t="s">
        <v>494</v>
      </c>
      <c r="L187" s="82" t="s">
        <v>494</v>
      </c>
      <c r="M187" s="82" t="s">
        <v>494</v>
      </c>
      <c r="N187" s="82" t="s">
        <v>494</v>
      </c>
      <c r="O187" s="82" t="s">
        <v>494</v>
      </c>
      <c r="P187" s="82" t="s">
        <v>494</v>
      </c>
      <c r="Q187" s="75" t="s">
        <v>497</v>
      </c>
      <c r="R187" s="75" t="s">
        <v>497</v>
      </c>
      <c r="S187" s="42" t="s">
        <v>448</v>
      </c>
      <c r="T187" s="75" t="s">
        <v>497</v>
      </c>
      <c r="U187" s="74" t="s">
        <v>497</v>
      </c>
      <c r="V187" s="49" t="str">
        <f t="shared" si="11"/>
        <v>'COMMON'</v>
      </c>
      <c r="W187" s="69" t="s">
        <v>449</v>
      </c>
      <c r="X187" s="49" t="str">
        <f t="shared" si="12"/>
        <v>'COMMON'</v>
      </c>
      <c r="Y187" s="49" t="str">
        <f t="shared" si="12"/>
        <v>'COMMON'</v>
      </c>
      <c r="Z187" s="69" t="s">
        <v>449</v>
      </c>
      <c r="AA187" s="49" t="str">
        <f t="shared" si="13"/>
        <v>'COMMON'</v>
      </c>
      <c r="AB187" s="67"/>
      <c r="AD187" s="70" t="str">
        <f t="shared" si="15"/>
        <v/>
      </c>
      <c r="AE187" s="67"/>
      <c r="AF187" s="67"/>
      <c r="AG187" s="67"/>
    </row>
    <row r="188" spans="1:33" ht="18" customHeight="1">
      <c r="A188" s="67"/>
      <c r="B188" s="49">
        <f t="shared" si="10"/>
        <v>182</v>
      </c>
      <c r="C188" s="73" t="str">
        <f>"'"&amp;プロジェクトデータ!$C$4&amp;"'"</f>
        <v>'80001'</v>
      </c>
      <c r="D188" s="80" t="s">
        <v>503</v>
      </c>
      <c r="E188" s="42" t="str">
        <f>"'"&amp;No.5＿契約者【データ】!E184&amp;"'"</f>
        <v>''</v>
      </c>
      <c r="F188" s="81" t="str">
        <f>"'"&amp;IF(No.5＿契約者【データ】!AA184="","","出席")&amp;"'"</f>
        <v>''</v>
      </c>
      <c r="G188" s="75" t="str">
        <f>"'"&amp;IF(No.5＿契約者【データ】!AA184="","",TEXT(No.5＿契約者【データ】!AA184,"yyyy/mm/dd"))&amp;"'"</f>
        <v>''</v>
      </c>
      <c r="H188" s="75" t="str">
        <f>"'"&amp;IF(No.5＿契約者【データ】!AB184="","",TEXT(No.5＿契約者【データ】!AB184,"hh:mm"))&amp;"'"</f>
        <v>''</v>
      </c>
      <c r="I188" s="82" t="s">
        <v>494</v>
      </c>
      <c r="J188" s="82" t="s">
        <v>494</v>
      </c>
      <c r="K188" s="82" t="s">
        <v>494</v>
      </c>
      <c r="L188" s="82" t="s">
        <v>494</v>
      </c>
      <c r="M188" s="82" t="s">
        <v>494</v>
      </c>
      <c r="N188" s="82" t="s">
        <v>494</v>
      </c>
      <c r="O188" s="82" t="s">
        <v>494</v>
      </c>
      <c r="P188" s="82" t="s">
        <v>494</v>
      </c>
      <c r="Q188" s="75" t="s">
        <v>497</v>
      </c>
      <c r="R188" s="75" t="s">
        <v>497</v>
      </c>
      <c r="S188" s="42" t="s">
        <v>448</v>
      </c>
      <c r="T188" s="75" t="s">
        <v>497</v>
      </c>
      <c r="U188" s="74" t="s">
        <v>497</v>
      </c>
      <c r="V188" s="49" t="str">
        <f t="shared" si="11"/>
        <v>'COMMON'</v>
      </c>
      <c r="W188" s="69" t="s">
        <v>449</v>
      </c>
      <c r="X188" s="49" t="str">
        <f t="shared" si="12"/>
        <v>'COMMON'</v>
      </c>
      <c r="Y188" s="49" t="str">
        <f t="shared" si="12"/>
        <v>'COMMON'</v>
      </c>
      <c r="Z188" s="69" t="s">
        <v>449</v>
      </c>
      <c r="AA188" s="49" t="str">
        <f t="shared" si="13"/>
        <v>'COMMON'</v>
      </c>
      <c r="AB188" s="67"/>
      <c r="AD188" s="70" t="str">
        <f t="shared" si="15"/>
        <v/>
      </c>
      <c r="AE188" s="67"/>
      <c r="AF188" s="67"/>
      <c r="AG188" s="67"/>
    </row>
    <row r="189" spans="1:33" ht="18" customHeight="1">
      <c r="A189" s="67"/>
      <c r="B189" s="49">
        <f t="shared" si="10"/>
        <v>183</v>
      </c>
      <c r="C189" s="73" t="str">
        <f>"'"&amp;プロジェクトデータ!$C$4&amp;"'"</f>
        <v>'80001'</v>
      </c>
      <c r="D189" s="80" t="s">
        <v>503</v>
      </c>
      <c r="E189" s="42" t="str">
        <f>"'"&amp;No.5＿契約者【データ】!E185&amp;"'"</f>
        <v>''</v>
      </c>
      <c r="F189" s="81" t="str">
        <f>"'"&amp;IF(No.5＿契約者【データ】!AA185="","","出席")&amp;"'"</f>
        <v>''</v>
      </c>
      <c r="G189" s="75" t="str">
        <f>"'"&amp;IF(No.5＿契約者【データ】!AA185="","",TEXT(No.5＿契約者【データ】!AA185,"yyyy/mm/dd"))&amp;"'"</f>
        <v>''</v>
      </c>
      <c r="H189" s="75" t="str">
        <f>"'"&amp;IF(No.5＿契約者【データ】!AB185="","",TEXT(No.5＿契約者【データ】!AB185,"hh:mm"))&amp;"'"</f>
        <v>''</v>
      </c>
      <c r="I189" s="82" t="s">
        <v>494</v>
      </c>
      <c r="J189" s="82" t="s">
        <v>494</v>
      </c>
      <c r="K189" s="82" t="s">
        <v>494</v>
      </c>
      <c r="L189" s="82" t="s">
        <v>494</v>
      </c>
      <c r="M189" s="82" t="s">
        <v>494</v>
      </c>
      <c r="N189" s="82" t="s">
        <v>494</v>
      </c>
      <c r="O189" s="82" t="s">
        <v>494</v>
      </c>
      <c r="P189" s="82" t="s">
        <v>494</v>
      </c>
      <c r="Q189" s="75" t="s">
        <v>497</v>
      </c>
      <c r="R189" s="75" t="s">
        <v>497</v>
      </c>
      <c r="S189" s="42" t="s">
        <v>448</v>
      </c>
      <c r="T189" s="75" t="s">
        <v>497</v>
      </c>
      <c r="U189" s="74" t="s">
        <v>497</v>
      </c>
      <c r="V189" s="49" t="str">
        <f t="shared" si="11"/>
        <v>'COMMON'</v>
      </c>
      <c r="W189" s="69" t="s">
        <v>449</v>
      </c>
      <c r="X189" s="49" t="str">
        <f t="shared" si="12"/>
        <v>'COMMON'</v>
      </c>
      <c r="Y189" s="49" t="str">
        <f t="shared" si="12"/>
        <v>'COMMON'</v>
      </c>
      <c r="Z189" s="69" t="s">
        <v>449</v>
      </c>
      <c r="AA189" s="49" t="str">
        <f t="shared" si="13"/>
        <v>'COMMON'</v>
      </c>
      <c r="AB189" s="67"/>
      <c r="AD189" s="70" t="str">
        <f t="shared" si="15"/>
        <v/>
      </c>
      <c r="AE189" s="67"/>
      <c r="AF189" s="67"/>
      <c r="AG189" s="67"/>
    </row>
    <row r="190" spans="1:33" ht="18" customHeight="1">
      <c r="A190" s="67"/>
      <c r="B190" s="49">
        <f t="shared" si="10"/>
        <v>184</v>
      </c>
      <c r="C190" s="73" t="str">
        <f>"'"&amp;プロジェクトデータ!$C$4&amp;"'"</f>
        <v>'80001'</v>
      </c>
      <c r="D190" s="80" t="s">
        <v>503</v>
      </c>
      <c r="E190" s="42" t="str">
        <f>"'"&amp;No.5＿契約者【データ】!E186&amp;"'"</f>
        <v>''</v>
      </c>
      <c r="F190" s="81" t="str">
        <f>"'"&amp;IF(No.5＿契約者【データ】!AA186="","","出席")&amp;"'"</f>
        <v>''</v>
      </c>
      <c r="G190" s="75" t="str">
        <f>"'"&amp;IF(No.5＿契約者【データ】!AA186="","",TEXT(No.5＿契約者【データ】!AA186,"yyyy/mm/dd"))&amp;"'"</f>
        <v>''</v>
      </c>
      <c r="H190" s="75" t="str">
        <f>"'"&amp;IF(No.5＿契約者【データ】!AB186="","",TEXT(No.5＿契約者【データ】!AB186,"hh:mm"))&amp;"'"</f>
        <v>''</v>
      </c>
      <c r="I190" s="82" t="s">
        <v>494</v>
      </c>
      <c r="J190" s="82" t="s">
        <v>494</v>
      </c>
      <c r="K190" s="82" t="s">
        <v>494</v>
      </c>
      <c r="L190" s="82" t="s">
        <v>494</v>
      </c>
      <c r="M190" s="82" t="s">
        <v>494</v>
      </c>
      <c r="N190" s="82" t="s">
        <v>494</v>
      </c>
      <c r="O190" s="82" t="s">
        <v>494</v>
      </c>
      <c r="P190" s="82" t="s">
        <v>494</v>
      </c>
      <c r="Q190" s="75" t="s">
        <v>497</v>
      </c>
      <c r="R190" s="75" t="s">
        <v>497</v>
      </c>
      <c r="S190" s="42" t="s">
        <v>448</v>
      </c>
      <c r="T190" s="75" t="s">
        <v>497</v>
      </c>
      <c r="U190" s="74" t="s">
        <v>497</v>
      </c>
      <c r="V190" s="49" t="str">
        <f t="shared" si="11"/>
        <v>'COMMON'</v>
      </c>
      <c r="W190" s="69" t="s">
        <v>449</v>
      </c>
      <c r="X190" s="49" t="str">
        <f t="shared" si="12"/>
        <v>'COMMON'</v>
      </c>
      <c r="Y190" s="49" t="str">
        <f t="shared" si="12"/>
        <v>'COMMON'</v>
      </c>
      <c r="Z190" s="69" t="s">
        <v>449</v>
      </c>
      <c r="AA190" s="49" t="str">
        <f t="shared" si="13"/>
        <v>'COMMON'</v>
      </c>
      <c r="AB190" s="67"/>
      <c r="AD190" s="70" t="str">
        <f t="shared" si="15"/>
        <v/>
      </c>
      <c r="AE190" s="67"/>
      <c r="AF190" s="67"/>
      <c r="AG190" s="67"/>
    </row>
    <row r="191" spans="1:33" ht="18" customHeight="1">
      <c r="A191" s="67"/>
      <c r="B191" s="49">
        <f t="shared" si="10"/>
        <v>185</v>
      </c>
      <c r="C191" s="73" t="str">
        <f>"'"&amp;プロジェクトデータ!$C$4&amp;"'"</f>
        <v>'80001'</v>
      </c>
      <c r="D191" s="80" t="s">
        <v>503</v>
      </c>
      <c r="E191" s="42" t="str">
        <f>"'"&amp;No.5＿契約者【データ】!E187&amp;"'"</f>
        <v>''</v>
      </c>
      <c r="F191" s="81" t="str">
        <f>"'"&amp;IF(No.5＿契約者【データ】!AA187="","","出席")&amp;"'"</f>
        <v>''</v>
      </c>
      <c r="G191" s="75" t="str">
        <f>"'"&amp;IF(No.5＿契約者【データ】!AA187="","",TEXT(No.5＿契約者【データ】!AA187,"yyyy/mm/dd"))&amp;"'"</f>
        <v>''</v>
      </c>
      <c r="H191" s="75" t="str">
        <f>"'"&amp;IF(No.5＿契約者【データ】!AB187="","",TEXT(No.5＿契約者【データ】!AB187,"hh:mm"))&amp;"'"</f>
        <v>''</v>
      </c>
      <c r="I191" s="82" t="s">
        <v>494</v>
      </c>
      <c r="J191" s="82" t="s">
        <v>494</v>
      </c>
      <c r="K191" s="82" t="s">
        <v>494</v>
      </c>
      <c r="L191" s="82" t="s">
        <v>494</v>
      </c>
      <c r="M191" s="82" t="s">
        <v>494</v>
      </c>
      <c r="N191" s="82" t="s">
        <v>494</v>
      </c>
      <c r="O191" s="82" t="s">
        <v>494</v>
      </c>
      <c r="P191" s="82" t="s">
        <v>494</v>
      </c>
      <c r="Q191" s="75" t="s">
        <v>497</v>
      </c>
      <c r="R191" s="75" t="s">
        <v>497</v>
      </c>
      <c r="S191" s="42" t="s">
        <v>448</v>
      </c>
      <c r="T191" s="75" t="s">
        <v>497</v>
      </c>
      <c r="U191" s="74" t="s">
        <v>497</v>
      </c>
      <c r="V191" s="49" t="str">
        <f t="shared" si="11"/>
        <v>'COMMON'</v>
      </c>
      <c r="W191" s="69" t="s">
        <v>449</v>
      </c>
      <c r="X191" s="49" t="str">
        <f t="shared" si="12"/>
        <v>'COMMON'</v>
      </c>
      <c r="Y191" s="49" t="str">
        <f t="shared" si="12"/>
        <v>'COMMON'</v>
      </c>
      <c r="Z191" s="69" t="s">
        <v>449</v>
      </c>
      <c r="AA191" s="49" t="str">
        <f t="shared" si="13"/>
        <v>'COMMON'</v>
      </c>
      <c r="AB191" s="67"/>
      <c r="AD191" s="70" t="str">
        <f t="shared" si="15"/>
        <v/>
      </c>
      <c r="AE191" s="67"/>
      <c r="AF191" s="67"/>
      <c r="AG191" s="67"/>
    </row>
    <row r="192" spans="1:33" ht="18" customHeight="1">
      <c r="A192" s="67"/>
      <c r="B192" s="49">
        <f t="shared" si="10"/>
        <v>186</v>
      </c>
      <c r="C192" s="73" t="str">
        <f>"'"&amp;プロジェクトデータ!$C$4&amp;"'"</f>
        <v>'80001'</v>
      </c>
      <c r="D192" s="80" t="s">
        <v>503</v>
      </c>
      <c r="E192" s="42" t="str">
        <f>"'"&amp;No.5＿契約者【データ】!E188&amp;"'"</f>
        <v>''</v>
      </c>
      <c r="F192" s="81" t="str">
        <f>"'"&amp;IF(No.5＿契約者【データ】!AA188="","","出席")&amp;"'"</f>
        <v>''</v>
      </c>
      <c r="G192" s="75" t="str">
        <f>"'"&amp;IF(No.5＿契約者【データ】!AA188="","",TEXT(No.5＿契約者【データ】!AA188,"yyyy/mm/dd"))&amp;"'"</f>
        <v>''</v>
      </c>
      <c r="H192" s="75" t="str">
        <f>"'"&amp;IF(No.5＿契約者【データ】!AB188="","",TEXT(No.5＿契約者【データ】!AB188,"hh:mm"))&amp;"'"</f>
        <v>''</v>
      </c>
      <c r="I192" s="82" t="s">
        <v>494</v>
      </c>
      <c r="J192" s="82" t="s">
        <v>494</v>
      </c>
      <c r="K192" s="82" t="s">
        <v>494</v>
      </c>
      <c r="L192" s="82" t="s">
        <v>494</v>
      </c>
      <c r="M192" s="82" t="s">
        <v>494</v>
      </c>
      <c r="N192" s="82" t="s">
        <v>494</v>
      </c>
      <c r="O192" s="82" t="s">
        <v>494</v>
      </c>
      <c r="P192" s="82" t="s">
        <v>494</v>
      </c>
      <c r="Q192" s="75" t="s">
        <v>497</v>
      </c>
      <c r="R192" s="75" t="s">
        <v>497</v>
      </c>
      <c r="S192" s="42" t="s">
        <v>448</v>
      </c>
      <c r="T192" s="75" t="s">
        <v>497</v>
      </c>
      <c r="U192" s="74" t="s">
        <v>497</v>
      </c>
      <c r="V192" s="49" t="str">
        <f t="shared" si="11"/>
        <v>'COMMON'</v>
      </c>
      <c r="W192" s="69" t="s">
        <v>449</v>
      </c>
      <c r="X192" s="49" t="str">
        <f t="shared" si="12"/>
        <v>'COMMON'</v>
      </c>
      <c r="Y192" s="49" t="str">
        <f t="shared" si="12"/>
        <v>'COMMON'</v>
      </c>
      <c r="Z192" s="69" t="s">
        <v>449</v>
      </c>
      <c r="AA192" s="49" t="str">
        <f t="shared" si="13"/>
        <v>'COMMON'</v>
      </c>
      <c r="AB192" s="67"/>
      <c r="AD192" s="70" t="str">
        <f t="shared" si="15"/>
        <v/>
      </c>
      <c r="AE192" s="67"/>
      <c r="AF192" s="67"/>
      <c r="AG192" s="67"/>
    </row>
    <row r="193" spans="1:33" ht="18" customHeight="1">
      <c r="A193" s="67"/>
      <c r="B193" s="49">
        <f t="shared" si="10"/>
        <v>187</v>
      </c>
      <c r="C193" s="73" t="str">
        <f>"'"&amp;プロジェクトデータ!$C$4&amp;"'"</f>
        <v>'80001'</v>
      </c>
      <c r="D193" s="80" t="s">
        <v>503</v>
      </c>
      <c r="E193" s="42" t="str">
        <f>"'"&amp;No.5＿契約者【データ】!E189&amp;"'"</f>
        <v>''</v>
      </c>
      <c r="F193" s="81" t="str">
        <f>"'"&amp;IF(No.5＿契約者【データ】!AA189="","","出席")&amp;"'"</f>
        <v>''</v>
      </c>
      <c r="G193" s="75" t="str">
        <f>"'"&amp;IF(No.5＿契約者【データ】!AA189="","",TEXT(No.5＿契約者【データ】!AA189,"yyyy/mm/dd"))&amp;"'"</f>
        <v>''</v>
      </c>
      <c r="H193" s="75" t="str">
        <f>"'"&amp;IF(No.5＿契約者【データ】!AB189="","",TEXT(No.5＿契約者【データ】!AB189,"hh:mm"))&amp;"'"</f>
        <v>''</v>
      </c>
      <c r="I193" s="82" t="s">
        <v>494</v>
      </c>
      <c r="J193" s="82" t="s">
        <v>494</v>
      </c>
      <c r="K193" s="82" t="s">
        <v>494</v>
      </c>
      <c r="L193" s="82" t="s">
        <v>494</v>
      </c>
      <c r="M193" s="82" t="s">
        <v>494</v>
      </c>
      <c r="N193" s="82" t="s">
        <v>494</v>
      </c>
      <c r="O193" s="82" t="s">
        <v>494</v>
      </c>
      <c r="P193" s="82" t="s">
        <v>494</v>
      </c>
      <c r="Q193" s="75" t="s">
        <v>497</v>
      </c>
      <c r="R193" s="75" t="s">
        <v>497</v>
      </c>
      <c r="S193" s="42" t="s">
        <v>448</v>
      </c>
      <c r="T193" s="75" t="s">
        <v>497</v>
      </c>
      <c r="U193" s="74" t="s">
        <v>497</v>
      </c>
      <c r="V193" s="49" t="str">
        <f t="shared" si="11"/>
        <v>'COMMON'</v>
      </c>
      <c r="W193" s="69" t="s">
        <v>449</v>
      </c>
      <c r="X193" s="49" t="str">
        <f t="shared" si="12"/>
        <v>'COMMON'</v>
      </c>
      <c r="Y193" s="49" t="str">
        <f t="shared" si="12"/>
        <v>'COMMON'</v>
      </c>
      <c r="Z193" s="69" t="s">
        <v>449</v>
      </c>
      <c r="AA193" s="49" t="str">
        <f t="shared" si="13"/>
        <v>'COMMON'</v>
      </c>
      <c r="AB193" s="67"/>
      <c r="AD193" s="70" t="str">
        <f t="shared" si="15"/>
        <v/>
      </c>
      <c r="AE193" s="67"/>
      <c r="AF193" s="67"/>
      <c r="AG193" s="67"/>
    </row>
    <row r="194" spans="1:33" ht="18" customHeight="1">
      <c r="A194" s="67"/>
      <c r="B194" s="49">
        <f t="shared" si="10"/>
        <v>188</v>
      </c>
      <c r="C194" s="73" t="str">
        <f>"'"&amp;プロジェクトデータ!$C$4&amp;"'"</f>
        <v>'80001'</v>
      </c>
      <c r="D194" s="80" t="s">
        <v>503</v>
      </c>
      <c r="E194" s="42" t="str">
        <f>"'"&amp;No.5＿契約者【データ】!E190&amp;"'"</f>
        <v>''</v>
      </c>
      <c r="F194" s="81" t="str">
        <f>"'"&amp;IF(No.5＿契約者【データ】!AA190="","","出席")&amp;"'"</f>
        <v>''</v>
      </c>
      <c r="G194" s="75" t="str">
        <f>"'"&amp;IF(No.5＿契約者【データ】!AA190="","",TEXT(No.5＿契約者【データ】!AA190,"yyyy/mm/dd"))&amp;"'"</f>
        <v>''</v>
      </c>
      <c r="H194" s="75" t="str">
        <f>"'"&amp;IF(No.5＿契約者【データ】!AB190="","",TEXT(No.5＿契約者【データ】!AB190,"hh:mm"))&amp;"'"</f>
        <v>''</v>
      </c>
      <c r="I194" s="82" t="s">
        <v>494</v>
      </c>
      <c r="J194" s="82" t="s">
        <v>494</v>
      </c>
      <c r="K194" s="82" t="s">
        <v>494</v>
      </c>
      <c r="L194" s="82" t="s">
        <v>494</v>
      </c>
      <c r="M194" s="82" t="s">
        <v>494</v>
      </c>
      <c r="N194" s="82" t="s">
        <v>494</v>
      </c>
      <c r="O194" s="82" t="s">
        <v>494</v>
      </c>
      <c r="P194" s="82" t="s">
        <v>494</v>
      </c>
      <c r="Q194" s="75" t="s">
        <v>497</v>
      </c>
      <c r="R194" s="75" t="s">
        <v>497</v>
      </c>
      <c r="S194" s="42" t="s">
        <v>448</v>
      </c>
      <c r="T194" s="75" t="s">
        <v>497</v>
      </c>
      <c r="U194" s="74" t="s">
        <v>497</v>
      </c>
      <c r="V194" s="49" t="str">
        <f t="shared" si="11"/>
        <v>'COMMON'</v>
      </c>
      <c r="W194" s="69" t="s">
        <v>449</v>
      </c>
      <c r="X194" s="49" t="str">
        <f t="shared" si="12"/>
        <v>'COMMON'</v>
      </c>
      <c r="Y194" s="49" t="str">
        <f t="shared" si="12"/>
        <v>'COMMON'</v>
      </c>
      <c r="Z194" s="69" t="s">
        <v>449</v>
      </c>
      <c r="AA194" s="49" t="str">
        <f t="shared" si="13"/>
        <v>'COMMON'</v>
      </c>
      <c r="AB194" s="67"/>
      <c r="AD194" s="70" t="str">
        <f t="shared" si="15"/>
        <v/>
      </c>
      <c r="AE194" s="67"/>
      <c r="AF194" s="67"/>
      <c r="AG194" s="67"/>
    </row>
    <row r="195" spans="1:33" ht="18" customHeight="1">
      <c r="A195" s="67"/>
      <c r="B195" s="49">
        <f t="shared" si="10"/>
        <v>189</v>
      </c>
      <c r="C195" s="73" t="str">
        <f>"'"&amp;プロジェクトデータ!$C$4&amp;"'"</f>
        <v>'80001'</v>
      </c>
      <c r="D195" s="80" t="s">
        <v>503</v>
      </c>
      <c r="E195" s="42" t="str">
        <f>"'"&amp;No.5＿契約者【データ】!E191&amp;"'"</f>
        <v>''</v>
      </c>
      <c r="F195" s="81" t="str">
        <f>"'"&amp;IF(No.5＿契約者【データ】!AA191="","","出席")&amp;"'"</f>
        <v>''</v>
      </c>
      <c r="G195" s="75" t="str">
        <f>"'"&amp;IF(No.5＿契約者【データ】!AA191="","",TEXT(No.5＿契約者【データ】!AA191,"yyyy/mm/dd"))&amp;"'"</f>
        <v>''</v>
      </c>
      <c r="H195" s="75" t="str">
        <f>"'"&amp;IF(No.5＿契約者【データ】!AB191="","",TEXT(No.5＿契約者【データ】!AB191,"hh:mm"))&amp;"'"</f>
        <v>''</v>
      </c>
      <c r="I195" s="82" t="s">
        <v>494</v>
      </c>
      <c r="J195" s="82" t="s">
        <v>494</v>
      </c>
      <c r="K195" s="82" t="s">
        <v>494</v>
      </c>
      <c r="L195" s="82" t="s">
        <v>494</v>
      </c>
      <c r="M195" s="82" t="s">
        <v>494</v>
      </c>
      <c r="N195" s="82" t="s">
        <v>494</v>
      </c>
      <c r="O195" s="82" t="s">
        <v>494</v>
      </c>
      <c r="P195" s="82" t="s">
        <v>494</v>
      </c>
      <c r="Q195" s="75" t="s">
        <v>497</v>
      </c>
      <c r="R195" s="75" t="s">
        <v>497</v>
      </c>
      <c r="S195" s="42" t="s">
        <v>448</v>
      </c>
      <c r="T195" s="75" t="s">
        <v>497</v>
      </c>
      <c r="U195" s="74" t="s">
        <v>497</v>
      </c>
      <c r="V195" s="49" t="str">
        <f t="shared" si="11"/>
        <v>'COMMON'</v>
      </c>
      <c r="W195" s="69" t="s">
        <v>449</v>
      </c>
      <c r="X195" s="49" t="str">
        <f t="shared" si="12"/>
        <v>'COMMON'</v>
      </c>
      <c r="Y195" s="49" t="str">
        <f t="shared" si="12"/>
        <v>'COMMON'</v>
      </c>
      <c r="Z195" s="69" t="s">
        <v>449</v>
      </c>
      <c r="AA195" s="49" t="str">
        <f t="shared" si="13"/>
        <v>'COMMON'</v>
      </c>
      <c r="AB195" s="67"/>
      <c r="AD195" s="70" t="str">
        <f t="shared" si="15"/>
        <v/>
      </c>
      <c r="AE195" s="67"/>
      <c r="AF195" s="67"/>
      <c r="AG195" s="67"/>
    </row>
    <row r="196" spans="1:33" ht="18" customHeight="1">
      <c r="A196" s="67"/>
      <c r="B196" s="49">
        <f t="shared" si="10"/>
        <v>190</v>
      </c>
      <c r="C196" s="73" t="str">
        <f>"'"&amp;プロジェクトデータ!$C$4&amp;"'"</f>
        <v>'80001'</v>
      </c>
      <c r="D196" s="80" t="s">
        <v>503</v>
      </c>
      <c r="E196" s="42" t="str">
        <f>"'"&amp;No.5＿契約者【データ】!E192&amp;"'"</f>
        <v>''</v>
      </c>
      <c r="F196" s="81" t="str">
        <f>"'"&amp;IF(No.5＿契約者【データ】!AA192="","","出席")&amp;"'"</f>
        <v>''</v>
      </c>
      <c r="G196" s="75" t="str">
        <f>"'"&amp;IF(No.5＿契約者【データ】!AA192="","",TEXT(No.5＿契約者【データ】!AA192,"yyyy/mm/dd"))&amp;"'"</f>
        <v>''</v>
      </c>
      <c r="H196" s="75" t="str">
        <f>"'"&amp;IF(No.5＿契約者【データ】!AB192="","",TEXT(No.5＿契約者【データ】!AB192,"hh:mm"))&amp;"'"</f>
        <v>''</v>
      </c>
      <c r="I196" s="82" t="s">
        <v>494</v>
      </c>
      <c r="J196" s="82" t="s">
        <v>494</v>
      </c>
      <c r="K196" s="82" t="s">
        <v>494</v>
      </c>
      <c r="L196" s="82" t="s">
        <v>494</v>
      </c>
      <c r="M196" s="82" t="s">
        <v>494</v>
      </c>
      <c r="N196" s="82" t="s">
        <v>494</v>
      </c>
      <c r="O196" s="82" t="s">
        <v>494</v>
      </c>
      <c r="P196" s="82" t="s">
        <v>494</v>
      </c>
      <c r="Q196" s="75" t="s">
        <v>497</v>
      </c>
      <c r="R196" s="75" t="s">
        <v>497</v>
      </c>
      <c r="S196" s="42" t="s">
        <v>448</v>
      </c>
      <c r="T196" s="75" t="s">
        <v>497</v>
      </c>
      <c r="U196" s="74" t="s">
        <v>497</v>
      </c>
      <c r="V196" s="49" t="str">
        <f t="shared" si="11"/>
        <v>'COMMON'</v>
      </c>
      <c r="W196" s="69" t="s">
        <v>449</v>
      </c>
      <c r="X196" s="49" t="str">
        <f t="shared" si="12"/>
        <v>'COMMON'</v>
      </c>
      <c r="Y196" s="49" t="str">
        <f t="shared" si="12"/>
        <v>'COMMON'</v>
      </c>
      <c r="Z196" s="69" t="s">
        <v>449</v>
      </c>
      <c r="AA196" s="49" t="str">
        <f t="shared" si="13"/>
        <v>'COMMON'</v>
      </c>
      <c r="AB196" s="67"/>
      <c r="AD196" s="70" t="str">
        <f t="shared" si="15"/>
        <v/>
      </c>
      <c r="AE196" s="67"/>
      <c r="AF196" s="67"/>
      <c r="AG196" s="67"/>
    </row>
    <row r="197" spans="1:33" ht="18" customHeight="1">
      <c r="A197" s="67"/>
      <c r="B197" s="49">
        <f t="shared" si="10"/>
        <v>191</v>
      </c>
      <c r="C197" s="73" t="str">
        <f>"'"&amp;プロジェクトデータ!$C$4&amp;"'"</f>
        <v>'80001'</v>
      </c>
      <c r="D197" s="80" t="s">
        <v>503</v>
      </c>
      <c r="E197" s="42" t="str">
        <f>"'"&amp;No.5＿契約者【データ】!E193&amp;"'"</f>
        <v>''</v>
      </c>
      <c r="F197" s="81" t="str">
        <f>"'"&amp;IF(No.5＿契約者【データ】!AA193="","","出席")&amp;"'"</f>
        <v>''</v>
      </c>
      <c r="G197" s="75" t="str">
        <f>"'"&amp;IF(No.5＿契約者【データ】!AA193="","",TEXT(No.5＿契約者【データ】!AA193,"yyyy/mm/dd"))&amp;"'"</f>
        <v>''</v>
      </c>
      <c r="H197" s="75" t="str">
        <f>"'"&amp;IF(No.5＿契約者【データ】!AB193="","",TEXT(No.5＿契約者【データ】!AB193,"hh:mm"))&amp;"'"</f>
        <v>''</v>
      </c>
      <c r="I197" s="82" t="s">
        <v>494</v>
      </c>
      <c r="J197" s="82" t="s">
        <v>494</v>
      </c>
      <c r="K197" s="82" t="s">
        <v>494</v>
      </c>
      <c r="L197" s="82" t="s">
        <v>494</v>
      </c>
      <c r="M197" s="82" t="s">
        <v>494</v>
      </c>
      <c r="N197" s="82" t="s">
        <v>494</v>
      </c>
      <c r="O197" s="82" t="s">
        <v>494</v>
      </c>
      <c r="P197" s="82" t="s">
        <v>494</v>
      </c>
      <c r="Q197" s="75" t="s">
        <v>497</v>
      </c>
      <c r="R197" s="75" t="s">
        <v>497</v>
      </c>
      <c r="S197" s="42" t="s">
        <v>448</v>
      </c>
      <c r="T197" s="75" t="s">
        <v>497</v>
      </c>
      <c r="U197" s="74" t="s">
        <v>497</v>
      </c>
      <c r="V197" s="49" t="str">
        <f t="shared" si="11"/>
        <v>'COMMON'</v>
      </c>
      <c r="W197" s="69" t="s">
        <v>449</v>
      </c>
      <c r="X197" s="49" t="str">
        <f t="shared" si="12"/>
        <v>'COMMON'</v>
      </c>
      <c r="Y197" s="49" t="str">
        <f t="shared" si="12"/>
        <v>'COMMON'</v>
      </c>
      <c r="Z197" s="69" t="s">
        <v>449</v>
      </c>
      <c r="AA197" s="49" t="str">
        <f t="shared" si="13"/>
        <v>'COMMON'</v>
      </c>
      <c r="AB197" s="67"/>
      <c r="AD197" s="70" t="str">
        <f t="shared" si="15"/>
        <v/>
      </c>
      <c r="AE197" s="67"/>
      <c r="AF197" s="67"/>
      <c r="AG197" s="67"/>
    </row>
    <row r="198" spans="1:33" ht="18" customHeight="1">
      <c r="A198" s="67"/>
      <c r="B198" s="49">
        <f t="shared" si="10"/>
        <v>192</v>
      </c>
      <c r="C198" s="73" t="str">
        <f>"'"&amp;プロジェクトデータ!$C$4&amp;"'"</f>
        <v>'80001'</v>
      </c>
      <c r="D198" s="80" t="s">
        <v>503</v>
      </c>
      <c r="E198" s="42" t="str">
        <f>"'"&amp;No.5＿契約者【データ】!E194&amp;"'"</f>
        <v>''</v>
      </c>
      <c r="F198" s="81" t="str">
        <f>"'"&amp;IF(No.5＿契約者【データ】!AA194="","","出席")&amp;"'"</f>
        <v>''</v>
      </c>
      <c r="G198" s="75" t="str">
        <f>"'"&amp;IF(No.5＿契約者【データ】!AA194="","",TEXT(No.5＿契約者【データ】!AA194,"yyyy/mm/dd"))&amp;"'"</f>
        <v>''</v>
      </c>
      <c r="H198" s="75" t="str">
        <f>"'"&amp;IF(No.5＿契約者【データ】!AB194="","",TEXT(No.5＿契約者【データ】!AB194,"hh:mm"))&amp;"'"</f>
        <v>''</v>
      </c>
      <c r="I198" s="82" t="s">
        <v>494</v>
      </c>
      <c r="J198" s="82" t="s">
        <v>494</v>
      </c>
      <c r="K198" s="82" t="s">
        <v>494</v>
      </c>
      <c r="L198" s="82" t="s">
        <v>494</v>
      </c>
      <c r="M198" s="82" t="s">
        <v>494</v>
      </c>
      <c r="N198" s="82" t="s">
        <v>494</v>
      </c>
      <c r="O198" s="82" t="s">
        <v>494</v>
      </c>
      <c r="P198" s="82" t="s">
        <v>494</v>
      </c>
      <c r="Q198" s="75" t="s">
        <v>497</v>
      </c>
      <c r="R198" s="75" t="s">
        <v>497</v>
      </c>
      <c r="S198" s="42" t="s">
        <v>448</v>
      </c>
      <c r="T198" s="75" t="s">
        <v>497</v>
      </c>
      <c r="U198" s="74" t="s">
        <v>497</v>
      </c>
      <c r="V198" s="49" t="str">
        <f t="shared" si="11"/>
        <v>'COMMON'</v>
      </c>
      <c r="W198" s="69" t="s">
        <v>449</v>
      </c>
      <c r="X198" s="49" t="str">
        <f t="shared" si="12"/>
        <v>'COMMON'</v>
      </c>
      <c r="Y198" s="49" t="str">
        <f t="shared" si="12"/>
        <v>'COMMON'</v>
      </c>
      <c r="Z198" s="69" t="s">
        <v>449</v>
      </c>
      <c r="AA198" s="49" t="str">
        <f t="shared" si="13"/>
        <v>'COMMON'</v>
      </c>
      <c r="AB198" s="67"/>
      <c r="AD198" s="70" t="str">
        <f t="shared" si="15"/>
        <v/>
      </c>
      <c r="AE198" s="67"/>
      <c r="AF198" s="67"/>
      <c r="AG198" s="67"/>
    </row>
    <row r="199" spans="1:33" ht="18" customHeight="1">
      <c r="A199" s="67"/>
      <c r="B199" s="49">
        <f t="shared" ref="B199:B262" si="16">ROW()-6</f>
        <v>193</v>
      </c>
      <c r="C199" s="73" t="str">
        <f>"'"&amp;プロジェクトデータ!$C$4&amp;"'"</f>
        <v>'80001'</v>
      </c>
      <c r="D199" s="80" t="s">
        <v>503</v>
      </c>
      <c r="E199" s="42" t="str">
        <f>"'"&amp;No.5＿契約者【データ】!E195&amp;"'"</f>
        <v>''</v>
      </c>
      <c r="F199" s="81" t="str">
        <f>"'"&amp;IF(No.5＿契約者【データ】!AA195="","","出席")&amp;"'"</f>
        <v>''</v>
      </c>
      <c r="G199" s="75" t="str">
        <f>"'"&amp;IF(No.5＿契約者【データ】!AA195="","",TEXT(No.5＿契約者【データ】!AA195,"yyyy/mm/dd"))&amp;"'"</f>
        <v>''</v>
      </c>
      <c r="H199" s="75" t="str">
        <f>"'"&amp;IF(No.5＿契約者【データ】!AB195="","",TEXT(No.5＿契約者【データ】!AB195,"hh:mm"))&amp;"'"</f>
        <v>''</v>
      </c>
      <c r="I199" s="82" t="s">
        <v>494</v>
      </c>
      <c r="J199" s="82" t="s">
        <v>494</v>
      </c>
      <c r="K199" s="82" t="s">
        <v>494</v>
      </c>
      <c r="L199" s="82" t="s">
        <v>494</v>
      </c>
      <c r="M199" s="82" t="s">
        <v>494</v>
      </c>
      <c r="N199" s="82" t="s">
        <v>494</v>
      </c>
      <c r="O199" s="82" t="s">
        <v>494</v>
      </c>
      <c r="P199" s="82" t="s">
        <v>494</v>
      </c>
      <c r="Q199" s="75" t="s">
        <v>497</v>
      </c>
      <c r="R199" s="75" t="s">
        <v>497</v>
      </c>
      <c r="S199" s="42" t="s">
        <v>448</v>
      </c>
      <c r="T199" s="75" t="s">
        <v>497</v>
      </c>
      <c r="U199" s="74" t="s">
        <v>497</v>
      </c>
      <c r="V199" s="49" t="str">
        <f t="shared" ref="V199:V262" si="17">"'COMMON'"</f>
        <v>'COMMON'</v>
      </c>
      <c r="W199" s="69" t="s">
        <v>449</v>
      </c>
      <c r="X199" s="49" t="str">
        <f t="shared" ref="X199:Y262" si="18">"'COMMON'"</f>
        <v>'COMMON'</v>
      </c>
      <c r="Y199" s="49" t="str">
        <f t="shared" si="18"/>
        <v>'COMMON'</v>
      </c>
      <c r="Z199" s="69" t="s">
        <v>449</v>
      </c>
      <c r="AA199" s="49" t="str">
        <f t="shared" ref="AA199:AA262" si="19">"'COMMON'"</f>
        <v>'COMMON'</v>
      </c>
      <c r="AB199" s="67"/>
      <c r="AD199" s="70" t="str">
        <f t="shared" si="15"/>
        <v/>
      </c>
      <c r="AE199" s="67"/>
      <c r="AF199" s="67"/>
      <c r="AG199" s="67"/>
    </row>
    <row r="200" spans="1:33" ht="18" customHeight="1">
      <c r="A200" s="67"/>
      <c r="B200" s="49">
        <f t="shared" si="16"/>
        <v>194</v>
      </c>
      <c r="C200" s="73" t="str">
        <f>"'"&amp;プロジェクトデータ!$C$4&amp;"'"</f>
        <v>'80001'</v>
      </c>
      <c r="D200" s="80" t="s">
        <v>503</v>
      </c>
      <c r="E200" s="42" t="str">
        <f>"'"&amp;No.5＿契約者【データ】!E196&amp;"'"</f>
        <v>''</v>
      </c>
      <c r="F200" s="81" t="str">
        <f>"'"&amp;IF(No.5＿契約者【データ】!AA196="","","出席")&amp;"'"</f>
        <v>''</v>
      </c>
      <c r="G200" s="75" t="str">
        <f>"'"&amp;IF(No.5＿契約者【データ】!AA196="","",TEXT(No.5＿契約者【データ】!AA196,"yyyy/mm/dd"))&amp;"'"</f>
        <v>''</v>
      </c>
      <c r="H200" s="75" t="str">
        <f>"'"&amp;IF(No.5＿契約者【データ】!AB196="","",TEXT(No.5＿契約者【データ】!AB196,"hh:mm"))&amp;"'"</f>
        <v>''</v>
      </c>
      <c r="I200" s="82" t="s">
        <v>494</v>
      </c>
      <c r="J200" s="82" t="s">
        <v>494</v>
      </c>
      <c r="K200" s="82" t="s">
        <v>494</v>
      </c>
      <c r="L200" s="82" t="s">
        <v>494</v>
      </c>
      <c r="M200" s="82" t="s">
        <v>494</v>
      </c>
      <c r="N200" s="82" t="s">
        <v>494</v>
      </c>
      <c r="O200" s="82" t="s">
        <v>494</v>
      </c>
      <c r="P200" s="82" t="s">
        <v>494</v>
      </c>
      <c r="Q200" s="75" t="s">
        <v>497</v>
      </c>
      <c r="R200" s="75" t="s">
        <v>497</v>
      </c>
      <c r="S200" s="42" t="s">
        <v>448</v>
      </c>
      <c r="T200" s="75" t="s">
        <v>497</v>
      </c>
      <c r="U200" s="74" t="s">
        <v>497</v>
      </c>
      <c r="V200" s="49" t="str">
        <f t="shared" si="17"/>
        <v>'COMMON'</v>
      </c>
      <c r="W200" s="69" t="s">
        <v>449</v>
      </c>
      <c r="X200" s="49" t="str">
        <f t="shared" si="18"/>
        <v>'COMMON'</v>
      </c>
      <c r="Y200" s="49" t="str">
        <f t="shared" si="18"/>
        <v>'COMMON'</v>
      </c>
      <c r="Z200" s="69" t="s">
        <v>449</v>
      </c>
      <c r="AA200" s="49" t="str">
        <f t="shared" si="19"/>
        <v>'COMMON'</v>
      </c>
      <c r="AB200" s="67"/>
      <c r="AD200" s="70" t="str">
        <f t="shared" ref="AD200:AD263" si="20">IF(F200="''","","INSERT INTO "&amp;$C$3&amp;" ("&amp;_xlfn.TEXTJOIN(",",FALSE,$C$5:$AA$5)&amp;") VALUES ("&amp;_xlfn.TEXTJOIN(",",FALSE,C200:AA200)&amp;");")</f>
        <v/>
      </c>
      <c r="AE200" s="67"/>
      <c r="AF200" s="67"/>
      <c r="AG200" s="67"/>
    </row>
    <row r="201" spans="1:33" ht="18" customHeight="1">
      <c r="A201" s="67"/>
      <c r="B201" s="49">
        <f t="shared" si="16"/>
        <v>195</v>
      </c>
      <c r="C201" s="73" t="str">
        <f>"'"&amp;プロジェクトデータ!$C$4&amp;"'"</f>
        <v>'80001'</v>
      </c>
      <c r="D201" s="80" t="s">
        <v>503</v>
      </c>
      <c r="E201" s="42" t="str">
        <f>"'"&amp;No.5＿契約者【データ】!E197&amp;"'"</f>
        <v>''</v>
      </c>
      <c r="F201" s="81" t="str">
        <f>"'"&amp;IF(No.5＿契約者【データ】!AA197="","","出席")&amp;"'"</f>
        <v>''</v>
      </c>
      <c r="G201" s="75" t="str">
        <f>"'"&amp;IF(No.5＿契約者【データ】!AA197="","",TEXT(No.5＿契約者【データ】!AA197,"yyyy/mm/dd"))&amp;"'"</f>
        <v>''</v>
      </c>
      <c r="H201" s="75" t="str">
        <f>"'"&amp;IF(No.5＿契約者【データ】!AB197="","",TEXT(No.5＿契約者【データ】!AB197,"hh:mm"))&amp;"'"</f>
        <v>''</v>
      </c>
      <c r="I201" s="82" t="s">
        <v>494</v>
      </c>
      <c r="J201" s="82" t="s">
        <v>494</v>
      </c>
      <c r="K201" s="82" t="s">
        <v>494</v>
      </c>
      <c r="L201" s="82" t="s">
        <v>494</v>
      </c>
      <c r="M201" s="82" t="s">
        <v>494</v>
      </c>
      <c r="N201" s="82" t="s">
        <v>494</v>
      </c>
      <c r="O201" s="82" t="s">
        <v>494</v>
      </c>
      <c r="P201" s="82" t="s">
        <v>494</v>
      </c>
      <c r="Q201" s="75" t="s">
        <v>497</v>
      </c>
      <c r="R201" s="75" t="s">
        <v>497</v>
      </c>
      <c r="S201" s="42" t="s">
        <v>448</v>
      </c>
      <c r="T201" s="75" t="s">
        <v>497</v>
      </c>
      <c r="U201" s="74" t="s">
        <v>497</v>
      </c>
      <c r="V201" s="49" t="str">
        <f t="shared" si="17"/>
        <v>'COMMON'</v>
      </c>
      <c r="W201" s="69" t="s">
        <v>449</v>
      </c>
      <c r="X201" s="49" t="str">
        <f t="shared" si="18"/>
        <v>'COMMON'</v>
      </c>
      <c r="Y201" s="49" t="str">
        <f t="shared" si="18"/>
        <v>'COMMON'</v>
      </c>
      <c r="Z201" s="69" t="s">
        <v>449</v>
      </c>
      <c r="AA201" s="49" t="str">
        <f t="shared" si="19"/>
        <v>'COMMON'</v>
      </c>
      <c r="AB201" s="67"/>
      <c r="AD201" s="70" t="str">
        <f t="shared" si="20"/>
        <v/>
      </c>
      <c r="AE201" s="67"/>
      <c r="AF201" s="67"/>
      <c r="AG201" s="67"/>
    </row>
    <row r="202" spans="1:33" ht="18" customHeight="1">
      <c r="A202" s="67"/>
      <c r="B202" s="49">
        <f t="shared" si="16"/>
        <v>196</v>
      </c>
      <c r="C202" s="73" t="str">
        <f>"'"&amp;プロジェクトデータ!$C$4&amp;"'"</f>
        <v>'80001'</v>
      </c>
      <c r="D202" s="80" t="s">
        <v>503</v>
      </c>
      <c r="E202" s="42" t="str">
        <f>"'"&amp;No.5＿契約者【データ】!E198&amp;"'"</f>
        <v>''</v>
      </c>
      <c r="F202" s="81" t="str">
        <f>"'"&amp;IF(No.5＿契約者【データ】!AA198="","","出席")&amp;"'"</f>
        <v>''</v>
      </c>
      <c r="G202" s="75" t="str">
        <f>"'"&amp;IF(No.5＿契約者【データ】!AA198="","",TEXT(No.5＿契約者【データ】!AA198,"yyyy/mm/dd"))&amp;"'"</f>
        <v>''</v>
      </c>
      <c r="H202" s="75" t="str">
        <f>"'"&amp;IF(No.5＿契約者【データ】!AB198="","",TEXT(No.5＿契約者【データ】!AB198,"hh:mm"))&amp;"'"</f>
        <v>''</v>
      </c>
      <c r="I202" s="82" t="s">
        <v>494</v>
      </c>
      <c r="J202" s="82" t="s">
        <v>494</v>
      </c>
      <c r="K202" s="82" t="s">
        <v>494</v>
      </c>
      <c r="L202" s="82" t="s">
        <v>494</v>
      </c>
      <c r="M202" s="82" t="s">
        <v>494</v>
      </c>
      <c r="N202" s="82" t="s">
        <v>494</v>
      </c>
      <c r="O202" s="82" t="s">
        <v>494</v>
      </c>
      <c r="P202" s="82" t="s">
        <v>494</v>
      </c>
      <c r="Q202" s="75" t="s">
        <v>497</v>
      </c>
      <c r="R202" s="75" t="s">
        <v>497</v>
      </c>
      <c r="S202" s="42" t="s">
        <v>448</v>
      </c>
      <c r="T202" s="75" t="s">
        <v>497</v>
      </c>
      <c r="U202" s="74" t="s">
        <v>497</v>
      </c>
      <c r="V202" s="49" t="str">
        <f t="shared" si="17"/>
        <v>'COMMON'</v>
      </c>
      <c r="W202" s="69" t="s">
        <v>449</v>
      </c>
      <c r="X202" s="49" t="str">
        <f t="shared" si="18"/>
        <v>'COMMON'</v>
      </c>
      <c r="Y202" s="49" t="str">
        <f t="shared" si="18"/>
        <v>'COMMON'</v>
      </c>
      <c r="Z202" s="69" t="s">
        <v>449</v>
      </c>
      <c r="AA202" s="49" t="str">
        <f t="shared" si="19"/>
        <v>'COMMON'</v>
      </c>
      <c r="AB202" s="67"/>
      <c r="AD202" s="70" t="str">
        <f t="shared" si="20"/>
        <v/>
      </c>
      <c r="AE202" s="67"/>
      <c r="AF202" s="67"/>
      <c r="AG202" s="67"/>
    </row>
    <row r="203" spans="1:33" ht="18" customHeight="1">
      <c r="A203" s="67"/>
      <c r="B203" s="49">
        <f t="shared" si="16"/>
        <v>197</v>
      </c>
      <c r="C203" s="73" t="str">
        <f>"'"&amp;プロジェクトデータ!$C$4&amp;"'"</f>
        <v>'80001'</v>
      </c>
      <c r="D203" s="80" t="s">
        <v>503</v>
      </c>
      <c r="E203" s="42" t="str">
        <f>"'"&amp;No.5＿契約者【データ】!E199&amp;"'"</f>
        <v>''</v>
      </c>
      <c r="F203" s="81" t="str">
        <f>"'"&amp;IF(No.5＿契約者【データ】!AA199="","","出席")&amp;"'"</f>
        <v>''</v>
      </c>
      <c r="G203" s="75" t="str">
        <f>"'"&amp;IF(No.5＿契約者【データ】!AA199="","",TEXT(No.5＿契約者【データ】!AA199,"yyyy/mm/dd"))&amp;"'"</f>
        <v>''</v>
      </c>
      <c r="H203" s="75" t="str">
        <f>"'"&amp;IF(No.5＿契約者【データ】!AB199="","",TEXT(No.5＿契約者【データ】!AB199,"hh:mm"))&amp;"'"</f>
        <v>''</v>
      </c>
      <c r="I203" s="82" t="s">
        <v>494</v>
      </c>
      <c r="J203" s="82" t="s">
        <v>494</v>
      </c>
      <c r="K203" s="82" t="s">
        <v>494</v>
      </c>
      <c r="L203" s="82" t="s">
        <v>494</v>
      </c>
      <c r="M203" s="82" t="s">
        <v>494</v>
      </c>
      <c r="N203" s="82" t="s">
        <v>494</v>
      </c>
      <c r="O203" s="82" t="s">
        <v>494</v>
      </c>
      <c r="P203" s="82" t="s">
        <v>494</v>
      </c>
      <c r="Q203" s="75" t="s">
        <v>497</v>
      </c>
      <c r="R203" s="75" t="s">
        <v>497</v>
      </c>
      <c r="S203" s="42" t="s">
        <v>448</v>
      </c>
      <c r="T203" s="75" t="s">
        <v>497</v>
      </c>
      <c r="U203" s="74" t="s">
        <v>497</v>
      </c>
      <c r="V203" s="49" t="str">
        <f t="shared" si="17"/>
        <v>'COMMON'</v>
      </c>
      <c r="W203" s="69" t="s">
        <v>449</v>
      </c>
      <c r="X203" s="49" t="str">
        <f t="shared" si="18"/>
        <v>'COMMON'</v>
      </c>
      <c r="Y203" s="49" t="str">
        <f t="shared" si="18"/>
        <v>'COMMON'</v>
      </c>
      <c r="Z203" s="69" t="s">
        <v>449</v>
      </c>
      <c r="AA203" s="49" t="str">
        <f t="shared" si="19"/>
        <v>'COMMON'</v>
      </c>
      <c r="AB203" s="67"/>
      <c r="AD203" s="70" t="str">
        <f t="shared" si="20"/>
        <v/>
      </c>
      <c r="AE203" s="67"/>
      <c r="AF203" s="67"/>
      <c r="AG203" s="67"/>
    </row>
    <row r="204" spans="1:33" ht="18" customHeight="1">
      <c r="A204" s="67"/>
      <c r="B204" s="49">
        <f t="shared" si="16"/>
        <v>198</v>
      </c>
      <c r="C204" s="73" t="str">
        <f>"'"&amp;プロジェクトデータ!$C$4&amp;"'"</f>
        <v>'80001'</v>
      </c>
      <c r="D204" s="80" t="s">
        <v>503</v>
      </c>
      <c r="E204" s="42" t="str">
        <f>"'"&amp;No.5＿契約者【データ】!E200&amp;"'"</f>
        <v>''</v>
      </c>
      <c r="F204" s="81" t="str">
        <f>"'"&amp;IF(No.5＿契約者【データ】!AA200="","","出席")&amp;"'"</f>
        <v>''</v>
      </c>
      <c r="G204" s="75" t="str">
        <f>"'"&amp;IF(No.5＿契約者【データ】!AA200="","",TEXT(No.5＿契約者【データ】!AA200,"yyyy/mm/dd"))&amp;"'"</f>
        <v>''</v>
      </c>
      <c r="H204" s="75" t="str">
        <f>"'"&amp;IF(No.5＿契約者【データ】!AB200="","",TEXT(No.5＿契約者【データ】!AB200,"hh:mm"))&amp;"'"</f>
        <v>''</v>
      </c>
      <c r="I204" s="82" t="s">
        <v>494</v>
      </c>
      <c r="J204" s="82" t="s">
        <v>494</v>
      </c>
      <c r="K204" s="82" t="s">
        <v>494</v>
      </c>
      <c r="L204" s="82" t="s">
        <v>494</v>
      </c>
      <c r="M204" s="82" t="s">
        <v>494</v>
      </c>
      <c r="N204" s="82" t="s">
        <v>494</v>
      </c>
      <c r="O204" s="82" t="s">
        <v>494</v>
      </c>
      <c r="P204" s="82" t="s">
        <v>494</v>
      </c>
      <c r="Q204" s="75" t="s">
        <v>497</v>
      </c>
      <c r="R204" s="75" t="s">
        <v>497</v>
      </c>
      <c r="S204" s="42" t="s">
        <v>448</v>
      </c>
      <c r="T204" s="75" t="s">
        <v>497</v>
      </c>
      <c r="U204" s="74" t="s">
        <v>497</v>
      </c>
      <c r="V204" s="49" t="str">
        <f t="shared" si="17"/>
        <v>'COMMON'</v>
      </c>
      <c r="W204" s="69" t="s">
        <v>449</v>
      </c>
      <c r="X204" s="49" t="str">
        <f t="shared" si="18"/>
        <v>'COMMON'</v>
      </c>
      <c r="Y204" s="49" t="str">
        <f t="shared" si="18"/>
        <v>'COMMON'</v>
      </c>
      <c r="Z204" s="69" t="s">
        <v>449</v>
      </c>
      <c r="AA204" s="49" t="str">
        <f t="shared" si="19"/>
        <v>'COMMON'</v>
      </c>
      <c r="AB204" s="67"/>
      <c r="AD204" s="70" t="str">
        <f t="shared" si="20"/>
        <v/>
      </c>
      <c r="AE204" s="67"/>
      <c r="AF204" s="67"/>
      <c r="AG204" s="67"/>
    </row>
    <row r="205" spans="1:33" ht="18" customHeight="1">
      <c r="A205" s="67"/>
      <c r="B205" s="49">
        <f t="shared" si="16"/>
        <v>199</v>
      </c>
      <c r="C205" s="73" t="str">
        <f>"'"&amp;プロジェクトデータ!$C$4&amp;"'"</f>
        <v>'80001'</v>
      </c>
      <c r="D205" s="80" t="s">
        <v>503</v>
      </c>
      <c r="E205" s="42" t="str">
        <f>"'"&amp;No.5＿契約者【データ】!E201&amp;"'"</f>
        <v>''</v>
      </c>
      <c r="F205" s="81" t="str">
        <f>"'"&amp;IF(No.5＿契約者【データ】!AA201="","","出席")&amp;"'"</f>
        <v>''</v>
      </c>
      <c r="G205" s="75" t="str">
        <f>"'"&amp;IF(No.5＿契約者【データ】!AA201="","",TEXT(No.5＿契約者【データ】!AA201,"yyyy/mm/dd"))&amp;"'"</f>
        <v>''</v>
      </c>
      <c r="H205" s="75" t="str">
        <f>"'"&amp;IF(No.5＿契約者【データ】!AB201="","",TEXT(No.5＿契約者【データ】!AB201,"hh:mm"))&amp;"'"</f>
        <v>''</v>
      </c>
      <c r="I205" s="82" t="s">
        <v>494</v>
      </c>
      <c r="J205" s="82" t="s">
        <v>494</v>
      </c>
      <c r="K205" s="82" t="s">
        <v>494</v>
      </c>
      <c r="L205" s="82" t="s">
        <v>494</v>
      </c>
      <c r="M205" s="82" t="s">
        <v>494</v>
      </c>
      <c r="N205" s="82" t="s">
        <v>494</v>
      </c>
      <c r="O205" s="82" t="s">
        <v>494</v>
      </c>
      <c r="P205" s="82" t="s">
        <v>494</v>
      </c>
      <c r="Q205" s="75" t="s">
        <v>497</v>
      </c>
      <c r="R205" s="75" t="s">
        <v>497</v>
      </c>
      <c r="S205" s="42" t="s">
        <v>448</v>
      </c>
      <c r="T205" s="75" t="s">
        <v>497</v>
      </c>
      <c r="U205" s="74" t="s">
        <v>497</v>
      </c>
      <c r="V205" s="49" t="str">
        <f t="shared" si="17"/>
        <v>'COMMON'</v>
      </c>
      <c r="W205" s="69" t="s">
        <v>449</v>
      </c>
      <c r="X205" s="49" t="str">
        <f t="shared" si="18"/>
        <v>'COMMON'</v>
      </c>
      <c r="Y205" s="49" t="str">
        <f t="shared" si="18"/>
        <v>'COMMON'</v>
      </c>
      <c r="Z205" s="69" t="s">
        <v>449</v>
      </c>
      <c r="AA205" s="49" t="str">
        <f t="shared" si="19"/>
        <v>'COMMON'</v>
      </c>
      <c r="AB205" s="67"/>
      <c r="AD205" s="70" t="str">
        <f t="shared" si="20"/>
        <v/>
      </c>
      <c r="AE205" s="67"/>
      <c r="AF205" s="67"/>
      <c r="AG205" s="67"/>
    </row>
    <row r="206" spans="1:33" ht="18" customHeight="1">
      <c r="A206" s="67"/>
      <c r="B206" s="49">
        <f t="shared" si="16"/>
        <v>200</v>
      </c>
      <c r="C206" s="73" t="str">
        <f>"'"&amp;プロジェクトデータ!$C$4&amp;"'"</f>
        <v>'80001'</v>
      </c>
      <c r="D206" s="80" t="s">
        <v>503</v>
      </c>
      <c r="E206" s="42" t="str">
        <f>"'"&amp;No.5＿契約者【データ】!E202&amp;"'"</f>
        <v>''</v>
      </c>
      <c r="F206" s="81" t="str">
        <f>"'"&amp;IF(No.5＿契約者【データ】!AA202="","","出席")&amp;"'"</f>
        <v>''</v>
      </c>
      <c r="G206" s="75" t="str">
        <f>"'"&amp;IF(No.5＿契約者【データ】!AA202="","",TEXT(No.5＿契約者【データ】!AA202,"yyyy/mm/dd"))&amp;"'"</f>
        <v>''</v>
      </c>
      <c r="H206" s="75" t="str">
        <f>"'"&amp;IF(No.5＿契約者【データ】!AB202="","",TEXT(No.5＿契約者【データ】!AB202,"hh:mm"))&amp;"'"</f>
        <v>''</v>
      </c>
      <c r="I206" s="82" t="s">
        <v>494</v>
      </c>
      <c r="J206" s="82" t="s">
        <v>494</v>
      </c>
      <c r="K206" s="82" t="s">
        <v>494</v>
      </c>
      <c r="L206" s="82" t="s">
        <v>494</v>
      </c>
      <c r="M206" s="82" t="s">
        <v>494</v>
      </c>
      <c r="N206" s="82" t="s">
        <v>494</v>
      </c>
      <c r="O206" s="82" t="s">
        <v>494</v>
      </c>
      <c r="P206" s="82" t="s">
        <v>494</v>
      </c>
      <c r="Q206" s="75" t="s">
        <v>497</v>
      </c>
      <c r="R206" s="75" t="s">
        <v>497</v>
      </c>
      <c r="S206" s="42" t="s">
        <v>448</v>
      </c>
      <c r="T206" s="75" t="s">
        <v>497</v>
      </c>
      <c r="U206" s="74" t="s">
        <v>497</v>
      </c>
      <c r="V206" s="49" t="str">
        <f t="shared" si="17"/>
        <v>'COMMON'</v>
      </c>
      <c r="W206" s="69" t="s">
        <v>449</v>
      </c>
      <c r="X206" s="49" t="str">
        <f t="shared" si="18"/>
        <v>'COMMON'</v>
      </c>
      <c r="Y206" s="49" t="str">
        <f t="shared" si="18"/>
        <v>'COMMON'</v>
      </c>
      <c r="Z206" s="69" t="s">
        <v>449</v>
      </c>
      <c r="AA206" s="49" t="str">
        <f t="shared" si="19"/>
        <v>'COMMON'</v>
      </c>
      <c r="AB206" s="67"/>
      <c r="AD206" s="70" t="str">
        <f t="shared" si="20"/>
        <v/>
      </c>
      <c r="AE206" s="67"/>
      <c r="AF206" s="67"/>
      <c r="AG206" s="67"/>
    </row>
    <row r="207" spans="1:33" ht="18" customHeight="1">
      <c r="A207" s="67"/>
      <c r="B207" s="49">
        <f t="shared" si="16"/>
        <v>201</v>
      </c>
      <c r="C207" s="73" t="str">
        <f>"'"&amp;プロジェクトデータ!$C$4&amp;"'"</f>
        <v>'80001'</v>
      </c>
      <c r="D207" s="80" t="s">
        <v>503</v>
      </c>
      <c r="E207" s="42" t="str">
        <f>"'"&amp;No.5＿契約者【データ】!E203&amp;"'"</f>
        <v>''</v>
      </c>
      <c r="F207" s="81" t="str">
        <f>"'"&amp;IF(No.5＿契約者【データ】!AA203="","","出席")&amp;"'"</f>
        <v>''</v>
      </c>
      <c r="G207" s="75" t="str">
        <f>"'"&amp;IF(No.5＿契約者【データ】!AA203="","",TEXT(No.5＿契約者【データ】!AA203,"yyyy/mm/dd"))&amp;"'"</f>
        <v>''</v>
      </c>
      <c r="H207" s="75" t="str">
        <f>"'"&amp;IF(No.5＿契約者【データ】!AB203="","",TEXT(No.5＿契約者【データ】!AB203,"hh:mm"))&amp;"'"</f>
        <v>''</v>
      </c>
      <c r="I207" s="82" t="s">
        <v>494</v>
      </c>
      <c r="J207" s="82" t="s">
        <v>494</v>
      </c>
      <c r="K207" s="82" t="s">
        <v>494</v>
      </c>
      <c r="L207" s="82" t="s">
        <v>494</v>
      </c>
      <c r="M207" s="82" t="s">
        <v>494</v>
      </c>
      <c r="N207" s="82" t="s">
        <v>494</v>
      </c>
      <c r="O207" s="82" t="s">
        <v>494</v>
      </c>
      <c r="P207" s="82" t="s">
        <v>494</v>
      </c>
      <c r="Q207" s="75" t="s">
        <v>497</v>
      </c>
      <c r="R207" s="75" t="s">
        <v>497</v>
      </c>
      <c r="S207" s="42" t="s">
        <v>448</v>
      </c>
      <c r="T207" s="75" t="s">
        <v>497</v>
      </c>
      <c r="U207" s="74" t="s">
        <v>497</v>
      </c>
      <c r="V207" s="49" t="str">
        <f t="shared" si="17"/>
        <v>'COMMON'</v>
      </c>
      <c r="W207" s="69" t="s">
        <v>449</v>
      </c>
      <c r="X207" s="49" t="str">
        <f t="shared" si="18"/>
        <v>'COMMON'</v>
      </c>
      <c r="Y207" s="49" t="str">
        <f t="shared" si="18"/>
        <v>'COMMON'</v>
      </c>
      <c r="Z207" s="69" t="s">
        <v>449</v>
      </c>
      <c r="AA207" s="49" t="str">
        <f t="shared" si="19"/>
        <v>'COMMON'</v>
      </c>
      <c r="AB207" s="67"/>
      <c r="AD207" s="70" t="str">
        <f t="shared" si="20"/>
        <v/>
      </c>
      <c r="AE207" s="67"/>
      <c r="AF207" s="67"/>
      <c r="AG207" s="67"/>
    </row>
    <row r="208" spans="1:33" ht="18" customHeight="1">
      <c r="A208" s="67"/>
      <c r="B208" s="49">
        <f t="shared" si="16"/>
        <v>202</v>
      </c>
      <c r="C208" s="73" t="str">
        <f>"'"&amp;プロジェクトデータ!$C$4&amp;"'"</f>
        <v>'80001'</v>
      </c>
      <c r="D208" s="80" t="s">
        <v>503</v>
      </c>
      <c r="E208" s="42" t="str">
        <f>"'"&amp;No.5＿契約者【データ】!E204&amp;"'"</f>
        <v>''</v>
      </c>
      <c r="F208" s="81" t="str">
        <f>"'"&amp;IF(No.5＿契約者【データ】!AA204="","","出席")&amp;"'"</f>
        <v>''</v>
      </c>
      <c r="G208" s="75" t="str">
        <f>"'"&amp;IF(No.5＿契約者【データ】!AA204="","",TEXT(No.5＿契約者【データ】!AA204,"yyyy/mm/dd"))&amp;"'"</f>
        <v>''</v>
      </c>
      <c r="H208" s="75" t="str">
        <f>"'"&amp;IF(No.5＿契約者【データ】!AB204="","",TEXT(No.5＿契約者【データ】!AB204,"hh:mm"))&amp;"'"</f>
        <v>''</v>
      </c>
      <c r="I208" s="82" t="s">
        <v>494</v>
      </c>
      <c r="J208" s="82" t="s">
        <v>494</v>
      </c>
      <c r="K208" s="82" t="s">
        <v>494</v>
      </c>
      <c r="L208" s="82" t="s">
        <v>494</v>
      </c>
      <c r="M208" s="82" t="s">
        <v>494</v>
      </c>
      <c r="N208" s="82" t="s">
        <v>494</v>
      </c>
      <c r="O208" s="82" t="s">
        <v>494</v>
      </c>
      <c r="P208" s="82" t="s">
        <v>494</v>
      </c>
      <c r="Q208" s="75" t="s">
        <v>497</v>
      </c>
      <c r="R208" s="75" t="s">
        <v>497</v>
      </c>
      <c r="S208" s="42" t="s">
        <v>448</v>
      </c>
      <c r="T208" s="75" t="s">
        <v>497</v>
      </c>
      <c r="U208" s="74" t="s">
        <v>497</v>
      </c>
      <c r="V208" s="49" t="str">
        <f t="shared" si="17"/>
        <v>'COMMON'</v>
      </c>
      <c r="W208" s="69" t="s">
        <v>449</v>
      </c>
      <c r="X208" s="49" t="str">
        <f t="shared" si="18"/>
        <v>'COMMON'</v>
      </c>
      <c r="Y208" s="49" t="str">
        <f t="shared" si="18"/>
        <v>'COMMON'</v>
      </c>
      <c r="Z208" s="69" t="s">
        <v>449</v>
      </c>
      <c r="AA208" s="49" t="str">
        <f t="shared" si="19"/>
        <v>'COMMON'</v>
      </c>
      <c r="AB208" s="67"/>
      <c r="AD208" s="70" t="str">
        <f t="shared" si="20"/>
        <v/>
      </c>
      <c r="AE208" s="67"/>
      <c r="AF208" s="67"/>
      <c r="AG208" s="67"/>
    </row>
    <row r="209" spans="1:33" ht="18" customHeight="1">
      <c r="A209" s="67"/>
      <c r="B209" s="49">
        <f t="shared" si="16"/>
        <v>203</v>
      </c>
      <c r="C209" s="73" t="str">
        <f>"'"&amp;プロジェクトデータ!$C$4&amp;"'"</f>
        <v>'80001'</v>
      </c>
      <c r="D209" s="80" t="s">
        <v>503</v>
      </c>
      <c r="E209" s="42" t="str">
        <f>"'"&amp;No.5＿契約者【データ】!E205&amp;"'"</f>
        <v>''</v>
      </c>
      <c r="F209" s="81" t="str">
        <f>"'"&amp;IF(No.5＿契約者【データ】!AA205="","","出席")&amp;"'"</f>
        <v>''</v>
      </c>
      <c r="G209" s="75" t="str">
        <f>"'"&amp;IF(No.5＿契約者【データ】!AA205="","",TEXT(No.5＿契約者【データ】!AA205,"yyyy/mm/dd"))&amp;"'"</f>
        <v>''</v>
      </c>
      <c r="H209" s="75" t="str">
        <f>"'"&amp;IF(No.5＿契約者【データ】!AB205="","",TEXT(No.5＿契約者【データ】!AB205,"hh:mm"))&amp;"'"</f>
        <v>''</v>
      </c>
      <c r="I209" s="82" t="s">
        <v>494</v>
      </c>
      <c r="J209" s="82" t="s">
        <v>494</v>
      </c>
      <c r="K209" s="82" t="s">
        <v>494</v>
      </c>
      <c r="L209" s="82" t="s">
        <v>494</v>
      </c>
      <c r="M209" s="82" t="s">
        <v>494</v>
      </c>
      <c r="N209" s="82" t="s">
        <v>494</v>
      </c>
      <c r="O209" s="82" t="s">
        <v>494</v>
      </c>
      <c r="P209" s="82" t="s">
        <v>494</v>
      </c>
      <c r="Q209" s="75" t="s">
        <v>497</v>
      </c>
      <c r="R209" s="75" t="s">
        <v>497</v>
      </c>
      <c r="S209" s="42" t="s">
        <v>448</v>
      </c>
      <c r="T209" s="75" t="s">
        <v>497</v>
      </c>
      <c r="U209" s="74" t="s">
        <v>497</v>
      </c>
      <c r="V209" s="49" t="str">
        <f t="shared" si="17"/>
        <v>'COMMON'</v>
      </c>
      <c r="W209" s="69" t="s">
        <v>449</v>
      </c>
      <c r="X209" s="49" t="str">
        <f t="shared" si="18"/>
        <v>'COMMON'</v>
      </c>
      <c r="Y209" s="49" t="str">
        <f t="shared" si="18"/>
        <v>'COMMON'</v>
      </c>
      <c r="Z209" s="69" t="s">
        <v>449</v>
      </c>
      <c r="AA209" s="49" t="str">
        <f t="shared" si="19"/>
        <v>'COMMON'</v>
      </c>
      <c r="AB209" s="67"/>
      <c r="AD209" s="70" t="str">
        <f t="shared" si="20"/>
        <v/>
      </c>
      <c r="AE209" s="67"/>
      <c r="AF209" s="67"/>
      <c r="AG209" s="67"/>
    </row>
    <row r="210" spans="1:33" ht="18" customHeight="1">
      <c r="A210" s="67"/>
      <c r="B210" s="49">
        <f t="shared" si="16"/>
        <v>204</v>
      </c>
      <c r="C210" s="73" t="str">
        <f>"'"&amp;プロジェクトデータ!$C$4&amp;"'"</f>
        <v>'80001'</v>
      </c>
      <c r="D210" s="80" t="s">
        <v>503</v>
      </c>
      <c r="E210" s="42" t="str">
        <f>"'"&amp;No.5＿契約者【データ】!E206&amp;"'"</f>
        <v>''</v>
      </c>
      <c r="F210" s="81" t="str">
        <f>"'"&amp;IF(No.5＿契約者【データ】!AA206="","","出席")&amp;"'"</f>
        <v>''</v>
      </c>
      <c r="G210" s="75" t="str">
        <f>"'"&amp;IF(No.5＿契約者【データ】!AA206="","",TEXT(No.5＿契約者【データ】!AA206,"yyyy/mm/dd"))&amp;"'"</f>
        <v>''</v>
      </c>
      <c r="H210" s="75" t="str">
        <f>"'"&amp;IF(No.5＿契約者【データ】!AB206="","",TEXT(No.5＿契約者【データ】!AB206,"hh:mm"))&amp;"'"</f>
        <v>''</v>
      </c>
      <c r="I210" s="82" t="s">
        <v>494</v>
      </c>
      <c r="J210" s="82" t="s">
        <v>494</v>
      </c>
      <c r="K210" s="82" t="s">
        <v>494</v>
      </c>
      <c r="L210" s="82" t="s">
        <v>494</v>
      </c>
      <c r="M210" s="82" t="s">
        <v>494</v>
      </c>
      <c r="N210" s="82" t="s">
        <v>494</v>
      </c>
      <c r="O210" s="82" t="s">
        <v>494</v>
      </c>
      <c r="P210" s="82" t="s">
        <v>494</v>
      </c>
      <c r="Q210" s="75" t="s">
        <v>497</v>
      </c>
      <c r="R210" s="75" t="s">
        <v>497</v>
      </c>
      <c r="S210" s="42" t="s">
        <v>448</v>
      </c>
      <c r="T210" s="75" t="s">
        <v>497</v>
      </c>
      <c r="U210" s="74" t="s">
        <v>497</v>
      </c>
      <c r="V210" s="49" t="str">
        <f t="shared" si="17"/>
        <v>'COMMON'</v>
      </c>
      <c r="W210" s="69" t="s">
        <v>449</v>
      </c>
      <c r="X210" s="49" t="str">
        <f t="shared" si="18"/>
        <v>'COMMON'</v>
      </c>
      <c r="Y210" s="49" t="str">
        <f t="shared" si="18"/>
        <v>'COMMON'</v>
      </c>
      <c r="Z210" s="69" t="s">
        <v>449</v>
      </c>
      <c r="AA210" s="49" t="str">
        <f t="shared" si="19"/>
        <v>'COMMON'</v>
      </c>
      <c r="AB210" s="67"/>
      <c r="AD210" s="70" t="str">
        <f t="shared" si="20"/>
        <v/>
      </c>
      <c r="AE210" s="67"/>
      <c r="AF210" s="67"/>
      <c r="AG210" s="67"/>
    </row>
    <row r="211" spans="1:33" ht="18" customHeight="1">
      <c r="A211" s="67"/>
      <c r="B211" s="49">
        <f t="shared" si="16"/>
        <v>205</v>
      </c>
      <c r="C211" s="73" t="str">
        <f>"'"&amp;プロジェクトデータ!$C$4&amp;"'"</f>
        <v>'80001'</v>
      </c>
      <c r="D211" s="80" t="s">
        <v>503</v>
      </c>
      <c r="E211" s="42" t="str">
        <f>"'"&amp;No.5＿契約者【データ】!E207&amp;"'"</f>
        <v>''</v>
      </c>
      <c r="F211" s="81" t="str">
        <f>"'"&amp;IF(No.5＿契約者【データ】!AA207="","","出席")&amp;"'"</f>
        <v>''</v>
      </c>
      <c r="G211" s="75" t="str">
        <f>"'"&amp;IF(No.5＿契約者【データ】!AA207="","",TEXT(No.5＿契約者【データ】!AA207,"yyyy/mm/dd"))&amp;"'"</f>
        <v>''</v>
      </c>
      <c r="H211" s="75" t="str">
        <f>"'"&amp;IF(No.5＿契約者【データ】!AB207="","",TEXT(No.5＿契約者【データ】!AB207,"hh:mm"))&amp;"'"</f>
        <v>''</v>
      </c>
      <c r="I211" s="82" t="s">
        <v>494</v>
      </c>
      <c r="J211" s="82" t="s">
        <v>494</v>
      </c>
      <c r="K211" s="82" t="s">
        <v>494</v>
      </c>
      <c r="L211" s="82" t="s">
        <v>494</v>
      </c>
      <c r="M211" s="82" t="s">
        <v>494</v>
      </c>
      <c r="N211" s="82" t="s">
        <v>494</v>
      </c>
      <c r="O211" s="82" t="s">
        <v>494</v>
      </c>
      <c r="P211" s="82" t="s">
        <v>494</v>
      </c>
      <c r="Q211" s="75" t="s">
        <v>497</v>
      </c>
      <c r="R211" s="75" t="s">
        <v>497</v>
      </c>
      <c r="S211" s="42" t="s">
        <v>448</v>
      </c>
      <c r="T211" s="75" t="s">
        <v>497</v>
      </c>
      <c r="U211" s="74" t="s">
        <v>497</v>
      </c>
      <c r="V211" s="49" t="str">
        <f t="shared" si="17"/>
        <v>'COMMON'</v>
      </c>
      <c r="W211" s="69" t="s">
        <v>449</v>
      </c>
      <c r="X211" s="49" t="str">
        <f t="shared" si="18"/>
        <v>'COMMON'</v>
      </c>
      <c r="Y211" s="49" t="str">
        <f t="shared" si="18"/>
        <v>'COMMON'</v>
      </c>
      <c r="Z211" s="69" t="s">
        <v>449</v>
      </c>
      <c r="AA211" s="49" t="str">
        <f t="shared" si="19"/>
        <v>'COMMON'</v>
      </c>
      <c r="AB211" s="67"/>
      <c r="AD211" s="70" t="str">
        <f t="shared" si="20"/>
        <v/>
      </c>
      <c r="AE211" s="67"/>
      <c r="AF211" s="67"/>
      <c r="AG211" s="67"/>
    </row>
    <row r="212" spans="1:33" ht="18" customHeight="1">
      <c r="A212" s="67"/>
      <c r="B212" s="49">
        <f t="shared" si="16"/>
        <v>206</v>
      </c>
      <c r="C212" s="73" t="str">
        <f>"'"&amp;プロジェクトデータ!$C$4&amp;"'"</f>
        <v>'80001'</v>
      </c>
      <c r="D212" s="80" t="s">
        <v>503</v>
      </c>
      <c r="E212" s="42" t="str">
        <f>"'"&amp;No.5＿契約者【データ】!E208&amp;"'"</f>
        <v>''</v>
      </c>
      <c r="F212" s="81" t="str">
        <f>"'"&amp;IF(No.5＿契約者【データ】!AA208="","","出席")&amp;"'"</f>
        <v>''</v>
      </c>
      <c r="G212" s="75" t="str">
        <f>"'"&amp;IF(No.5＿契約者【データ】!AA208="","",TEXT(No.5＿契約者【データ】!AA208,"yyyy/mm/dd"))&amp;"'"</f>
        <v>''</v>
      </c>
      <c r="H212" s="75" t="str">
        <f>"'"&amp;IF(No.5＿契約者【データ】!AB208="","",TEXT(No.5＿契約者【データ】!AB208,"hh:mm"))&amp;"'"</f>
        <v>''</v>
      </c>
      <c r="I212" s="82" t="s">
        <v>494</v>
      </c>
      <c r="J212" s="82" t="s">
        <v>494</v>
      </c>
      <c r="K212" s="82" t="s">
        <v>494</v>
      </c>
      <c r="L212" s="82" t="s">
        <v>494</v>
      </c>
      <c r="M212" s="82" t="s">
        <v>494</v>
      </c>
      <c r="N212" s="82" t="s">
        <v>494</v>
      </c>
      <c r="O212" s="82" t="s">
        <v>494</v>
      </c>
      <c r="P212" s="82" t="s">
        <v>494</v>
      </c>
      <c r="Q212" s="75" t="s">
        <v>497</v>
      </c>
      <c r="R212" s="75" t="s">
        <v>497</v>
      </c>
      <c r="S212" s="42" t="s">
        <v>448</v>
      </c>
      <c r="T212" s="75" t="s">
        <v>497</v>
      </c>
      <c r="U212" s="74" t="s">
        <v>497</v>
      </c>
      <c r="V212" s="49" t="str">
        <f t="shared" si="17"/>
        <v>'COMMON'</v>
      </c>
      <c r="W212" s="69" t="s">
        <v>449</v>
      </c>
      <c r="X212" s="49" t="str">
        <f t="shared" si="18"/>
        <v>'COMMON'</v>
      </c>
      <c r="Y212" s="49" t="str">
        <f t="shared" si="18"/>
        <v>'COMMON'</v>
      </c>
      <c r="Z212" s="69" t="s">
        <v>449</v>
      </c>
      <c r="AA212" s="49" t="str">
        <f t="shared" si="19"/>
        <v>'COMMON'</v>
      </c>
      <c r="AB212" s="67"/>
      <c r="AD212" s="70" t="str">
        <f t="shared" si="20"/>
        <v/>
      </c>
      <c r="AE212" s="67"/>
      <c r="AF212" s="67"/>
      <c r="AG212" s="67"/>
    </row>
    <row r="213" spans="1:33" ht="18" customHeight="1">
      <c r="A213" s="67"/>
      <c r="B213" s="49">
        <f t="shared" si="16"/>
        <v>207</v>
      </c>
      <c r="C213" s="73" t="str">
        <f>"'"&amp;プロジェクトデータ!$C$4&amp;"'"</f>
        <v>'80001'</v>
      </c>
      <c r="D213" s="80" t="s">
        <v>503</v>
      </c>
      <c r="E213" s="42" t="str">
        <f>"'"&amp;No.5＿契約者【データ】!E209&amp;"'"</f>
        <v>''</v>
      </c>
      <c r="F213" s="81" t="str">
        <f>"'"&amp;IF(No.5＿契約者【データ】!AA209="","","出席")&amp;"'"</f>
        <v>''</v>
      </c>
      <c r="G213" s="75" t="str">
        <f>"'"&amp;IF(No.5＿契約者【データ】!AA209="","",TEXT(No.5＿契約者【データ】!AA209,"yyyy/mm/dd"))&amp;"'"</f>
        <v>''</v>
      </c>
      <c r="H213" s="75" t="str">
        <f>"'"&amp;IF(No.5＿契約者【データ】!AB209="","",TEXT(No.5＿契約者【データ】!AB209,"hh:mm"))&amp;"'"</f>
        <v>''</v>
      </c>
      <c r="I213" s="82" t="s">
        <v>494</v>
      </c>
      <c r="J213" s="82" t="s">
        <v>494</v>
      </c>
      <c r="K213" s="82" t="s">
        <v>494</v>
      </c>
      <c r="L213" s="82" t="s">
        <v>494</v>
      </c>
      <c r="M213" s="82" t="s">
        <v>494</v>
      </c>
      <c r="N213" s="82" t="s">
        <v>494</v>
      </c>
      <c r="O213" s="82" t="s">
        <v>494</v>
      </c>
      <c r="P213" s="82" t="s">
        <v>494</v>
      </c>
      <c r="Q213" s="75" t="s">
        <v>497</v>
      </c>
      <c r="R213" s="75" t="s">
        <v>497</v>
      </c>
      <c r="S213" s="42" t="s">
        <v>448</v>
      </c>
      <c r="T213" s="75" t="s">
        <v>497</v>
      </c>
      <c r="U213" s="74" t="s">
        <v>497</v>
      </c>
      <c r="V213" s="49" t="str">
        <f t="shared" si="17"/>
        <v>'COMMON'</v>
      </c>
      <c r="W213" s="69" t="s">
        <v>449</v>
      </c>
      <c r="X213" s="49" t="str">
        <f t="shared" si="18"/>
        <v>'COMMON'</v>
      </c>
      <c r="Y213" s="49" t="str">
        <f t="shared" si="18"/>
        <v>'COMMON'</v>
      </c>
      <c r="Z213" s="69" t="s">
        <v>449</v>
      </c>
      <c r="AA213" s="49" t="str">
        <f t="shared" si="19"/>
        <v>'COMMON'</v>
      </c>
      <c r="AB213" s="67"/>
      <c r="AD213" s="70" t="str">
        <f t="shared" si="20"/>
        <v/>
      </c>
      <c r="AE213" s="67"/>
      <c r="AF213" s="67"/>
      <c r="AG213" s="67"/>
    </row>
    <row r="214" spans="1:33" ht="18" customHeight="1">
      <c r="A214" s="67"/>
      <c r="B214" s="49">
        <f t="shared" si="16"/>
        <v>208</v>
      </c>
      <c r="C214" s="73" t="str">
        <f>"'"&amp;プロジェクトデータ!$C$4&amp;"'"</f>
        <v>'80001'</v>
      </c>
      <c r="D214" s="80" t="s">
        <v>503</v>
      </c>
      <c r="E214" s="42" t="str">
        <f>"'"&amp;No.5＿契約者【データ】!E210&amp;"'"</f>
        <v>''</v>
      </c>
      <c r="F214" s="81" t="str">
        <f>"'"&amp;IF(No.5＿契約者【データ】!AA210="","","出席")&amp;"'"</f>
        <v>''</v>
      </c>
      <c r="G214" s="75" t="str">
        <f>"'"&amp;IF(No.5＿契約者【データ】!AA210="","",TEXT(No.5＿契約者【データ】!AA210,"yyyy/mm/dd"))&amp;"'"</f>
        <v>''</v>
      </c>
      <c r="H214" s="75" t="str">
        <f>"'"&amp;IF(No.5＿契約者【データ】!AB210="","",TEXT(No.5＿契約者【データ】!AB210,"hh:mm"))&amp;"'"</f>
        <v>''</v>
      </c>
      <c r="I214" s="82" t="s">
        <v>494</v>
      </c>
      <c r="J214" s="82" t="s">
        <v>494</v>
      </c>
      <c r="K214" s="82" t="s">
        <v>494</v>
      </c>
      <c r="L214" s="82" t="s">
        <v>494</v>
      </c>
      <c r="M214" s="82" t="s">
        <v>494</v>
      </c>
      <c r="N214" s="82" t="s">
        <v>494</v>
      </c>
      <c r="O214" s="82" t="s">
        <v>494</v>
      </c>
      <c r="P214" s="82" t="s">
        <v>494</v>
      </c>
      <c r="Q214" s="75" t="s">
        <v>497</v>
      </c>
      <c r="R214" s="75" t="s">
        <v>497</v>
      </c>
      <c r="S214" s="42" t="s">
        <v>448</v>
      </c>
      <c r="T214" s="75" t="s">
        <v>497</v>
      </c>
      <c r="U214" s="74" t="s">
        <v>497</v>
      </c>
      <c r="V214" s="49" t="str">
        <f t="shared" si="17"/>
        <v>'COMMON'</v>
      </c>
      <c r="W214" s="69" t="s">
        <v>449</v>
      </c>
      <c r="X214" s="49" t="str">
        <f t="shared" si="18"/>
        <v>'COMMON'</v>
      </c>
      <c r="Y214" s="49" t="str">
        <f t="shared" si="18"/>
        <v>'COMMON'</v>
      </c>
      <c r="Z214" s="69" t="s">
        <v>449</v>
      </c>
      <c r="AA214" s="49" t="str">
        <f t="shared" si="19"/>
        <v>'COMMON'</v>
      </c>
      <c r="AB214" s="67"/>
      <c r="AD214" s="70" t="str">
        <f t="shared" si="20"/>
        <v/>
      </c>
      <c r="AE214" s="67"/>
      <c r="AF214" s="67"/>
      <c r="AG214" s="67"/>
    </row>
    <row r="215" spans="1:33" ht="18" customHeight="1">
      <c r="A215" s="67"/>
      <c r="B215" s="49">
        <f t="shared" si="16"/>
        <v>209</v>
      </c>
      <c r="C215" s="73" t="str">
        <f>"'"&amp;プロジェクトデータ!$C$4&amp;"'"</f>
        <v>'80001'</v>
      </c>
      <c r="D215" s="80" t="s">
        <v>503</v>
      </c>
      <c r="E215" s="42" t="str">
        <f>"'"&amp;No.5＿契約者【データ】!E211&amp;"'"</f>
        <v>''</v>
      </c>
      <c r="F215" s="81" t="str">
        <f>"'"&amp;IF(No.5＿契約者【データ】!AA211="","","出席")&amp;"'"</f>
        <v>''</v>
      </c>
      <c r="G215" s="75" t="str">
        <f>"'"&amp;IF(No.5＿契約者【データ】!AA211="","",TEXT(No.5＿契約者【データ】!AA211,"yyyy/mm/dd"))&amp;"'"</f>
        <v>''</v>
      </c>
      <c r="H215" s="75" t="str">
        <f>"'"&amp;IF(No.5＿契約者【データ】!AB211="","",TEXT(No.5＿契約者【データ】!AB211,"hh:mm"))&amp;"'"</f>
        <v>''</v>
      </c>
      <c r="I215" s="82" t="s">
        <v>494</v>
      </c>
      <c r="J215" s="82" t="s">
        <v>494</v>
      </c>
      <c r="K215" s="82" t="s">
        <v>494</v>
      </c>
      <c r="L215" s="82" t="s">
        <v>494</v>
      </c>
      <c r="M215" s="82" t="s">
        <v>494</v>
      </c>
      <c r="N215" s="82" t="s">
        <v>494</v>
      </c>
      <c r="O215" s="82" t="s">
        <v>494</v>
      </c>
      <c r="P215" s="82" t="s">
        <v>494</v>
      </c>
      <c r="Q215" s="75" t="s">
        <v>497</v>
      </c>
      <c r="R215" s="75" t="s">
        <v>497</v>
      </c>
      <c r="S215" s="42" t="s">
        <v>448</v>
      </c>
      <c r="T215" s="75" t="s">
        <v>497</v>
      </c>
      <c r="U215" s="74" t="s">
        <v>497</v>
      </c>
      <c r="V215" s="49" t="str">
        <f t="shared" si="17"/>
        <v>'COMMON'</v>
      </c>
      <c r="W215" s="69" t="s">
        <v>449</v>
      </c>
      <c r="X215" s="49" t="str">
        <f t="shared" si="18"/>
        <v>'COMMON'</v>
      </c>
      <c r="Y215" s="49" t="str">
        <f t="shared" si="18"/>
        <v>'COMMON'</v>
      </c>
      <c r="Z215" s="69" t="s">
        <v>449</v>
      </c>
      <c r="AA215" s="49" t="str">
        <f t="shared" si="19"/>
        <v>'COMMON'</v>
      </c>
      <c r="AB215" s="67"/>
      <c r="AD215" s="70" t="str">
        <f t="shared" si="20"/>
        <v/>
      </c>
      <c r="AE215" s="67"/>
      <c r="AF215" s="67"/>
      <c r="AG215" s="67"/>
    </row>
    <row r="216" spans="1:33" ht="18" customHeight="1">
      <c r="A216" s="67"/>
      <c r="B216" s="49">
        <f t="shared" si="16"/>
        <v>210</v>
      </c>
      <c r="C216" s="73" t="str">
        <f>"'"&amp;プロジェクトデータ!$C$4&amp;"'"</f>
        <v>'80001'</v>
      </c>
      <c r="D216" s="80" t="s">
        <v>503</v>
      </c>
      <c r="E216" s="42" t="str">
        <f>"'"&amp;No.5＿契約者【データ】!E212&amp;"'"</f>
        <v>''</v>
      </c>
      <c r="F216" s="81" t="str">
        <f>"'"&amp;IF(No.5＿契約者【データ】!AA212="","","出席")&amp;"'"</f>
        <v>''</v>
      </c>
      <c r="G216" s="75" t="str">
        <f>"'"&amp;IF(No.5＿契約者【データ】!AA212="","",TEXT(No.5＿契約者【データ】!AA212,"yyyy/mm/dd"))&amp;"'"</f>
        <v>''</v>
      </c>
      <c r="H216" s="75" t="str">
        <f>"'"&amp;IF(No.5＿契約者【データ】!AB212="","",TEXT(No.5＿契約者【データ】!AB212,"hh:mm"))&amp;"'"</f>
        <v>''</v>
      </c>
      <c r="I216" s="82" t="s">
        <v>494</v>
      </c>
      <c r="J216" s="82" t="s">
        <v>494</v>
      </c>
      <c r="K216" s="82" t="s">
        <v>494</v>
      </c>
      <c r="L216" s="82" t="s">
        <v>494</v>
      </c>
      <c r="M216" s="82" t="s">
        <v>494</v>
      </c>
      <c r="N216" s="82" t="s">
        <v>494</v>
      </c>
      <c r="O216" s="82" t="s">
        <v>494</v>
      </c>
      <c r="P216" s="82" t="s">
        <v>494</v>
      </c>
      <c r="Q216" s="75" t="s">
        <v>497</v>
      </c>
      <c r="R216" s="75" t="s">
        <v>497</v>
      </c>
      <c r="S216" s="42" t="s">
        <v>448</v>
      </c>
      <c r="T216" s="75" t="s">
        <v>497</v>
      </c>
      <c r="U216" s="74" t="s">
        <v>497</v>
      </c>
      <c r="V216" s="49" t="str">
        <f t="shared" si="17"/>
        <v>'COMMON'</v>
      </c>
      <c r="W216" s="69" t="s">
        <v>449</v>
      </c>
      <c r="X216" s="49" t="str">
        <f t="shared" si="18"/>
        <v>'COMMON'</v>
      </c>
      <c r="Y216" s="49" t="str">
        <f t="shared" si="18"/>
        <v>'COMMON'</v>
      </c>
      <c r="Z216" s="69" t="s">
        <v>449</v>
      </c>
      <c r="AA216" s="49" t="str">
        <f t="shared" si="19"/>
        <v>'COMMON'</v>
      </c>
      <c r="AB216" s="67"/>
      <c r="AD216" s="70" t="str">
        <f t="shared" si="20"/>
        <v/>
      </c>
      <c r="AE216" s="67"/>
      <c r="AF216" s="67"/>
      <c r="AG216" s="67"/>
    </row>
    <row r="217" spans="1:33" ht="18" customHeight="1">
      <c r="A217" s="67"/>
      <c r="B217" s="49">
        <f t="shared" si="16"/>
        <v>211</v>
      </c>
      <c r="C217" s="73" t="str">
        <f>"'"&amp;プロジェクトデータ!$C$4&amp;"'"</f>
        <v>'80001'</v>
      </c>
      <c r="D217" s="80" t="s">
        <v>503</v>
      </c>
      <c r="E217" s="42" t="str">
        <f>"'"&amp;No.5＿契約者【データ】!E213&amp;"'"</f>
        <v>''</v>
      </c>
      <c r="F217" s="81" t="str">
        <f>"'"&amp;IF(No.5＿契約者【データ】!AA213="","","出席")&amp;"'"</f>
        <v>''</v>
      </c>
      <c r="G217" s="75" t="str">
        <f>"'"&amp;IF(No.5＿契約者【データ】!AA213="","",TEXT(No.5＿契約者【データ】!AA213,"yyyy/mm/dd"))&amp;"'"</f>
        <v>''</v>
      </c>
      <c r="H217" s="75" t="str">
        <f>"'"&amp;IF(No.5＿契約者【データ】!AB213="","",TEXT(No.5＿契約者【データ】!AB213,"hh:mm"))&amp;"'"</f>
        <v>''</v>
      </c>
      <c r="I217" s="82" t="s">
        <v>494</v>
      </c>
      <c r="J217" s="82" t="s">
        <v>494</v>
      </c>
      <c r="K217" s="82" t="s">
        <v>494</v>
      </c>
      <c r="L217" s="82" t="s">
        <v>494</v>
      </c>
      <c r="M217" s="82" t="s">
        <v>494</v>
      </c>
      <c r="N217" s="82" t="s">
        <v>494</v>
      </c>
      <c r="O217" s="82" t="s">
        <v>494</v>
      </c>
      <c r="P217" s="82" t="s">
        <v>494</v>
      </c>
      <c r="Q217" s="75" t="s">
        <v>497</v>
      </c>
      <c r="R217" s="75" t="s">
        <v>497</v>
      </c>
      <c r="S217" s="42" t="s">
        <v>448</v>
      </c>
      <c r="T217" s="75" t="s">
        <v>497</v>
      </c>
      <c r="U217" s="74" t="s">
        <v>497</v>
      </c>
      <c r="V217" s="49" t="str">
        <f t="shared" si="17"/>
        <v>'COMMON'</v>
      </c>
      <c r="W217" s="69" t="s">
        <v>449</v>
      </c>
      <c r="X217" s="49" t="str">
        <f t="shared" si="18"/>
        <v>'COMMON'</v>
      </c>
      <c r="Y217" s="49" t="str">
        <f t="shared" si="18"/>
        <v>'COMMON'</v>
      </c>
      <c r="Z217" s="69" t="s">
        <v>449</v>
      </c>
      <c r="AA217" s="49" t="str">
        <f t="shared" si="19"/>
        <v>'COMMON'</v>
      </c>
      <c r="AB217" s="67"/>
      <c r="AD217" s="70" t="str">
        <f t="shared" si="20"/>
        <v/>
      </c>
      <c r="AE217" s="67"/>
      <c r="AF217" s="67"/>
      <c r="AG217" s="67"/>
    </row>
    <row r="218" spans="1:33" ht="18" customHeight="1">
      <c r="A218" s="67"/>
      <c r="B218" s="49">
        <f t="shared" si="16"/>
        <v>212</v>
      </c>
      <c r="C218" s="73" t="str">
        <f>"'"&amp;プロジェクトデータ!$C$4&amp;"'"</f>
        <v>'80001'</v>
      </c>
      <c r="D218" s="80" t="s">
        <v>503</v>
      </c>
      <c r="E218" s="42" t="str">
        <f>"'"&amp;No.5＿契約者【データ】!E214&amp;"'"</f>
        <v>''</v>
      </c>
      <c r="F218" s="81" t="str">
        <f>"'"&amp;IF(No.5＿契約者【データ】!AA214="","","出席")&amp;"'"</f>
        <v>''</v>
      </c>
      <c r="G218" s="75" t="str">
        <f>"'"&amp;IF(No.5＿契約者【データ】!AA214="","",TEXT(No.5＿契約者【データ】!AA214,"yyyy/mm/dd"))&amp;"'"</f>
        <v>''</v>
      </c>
      <c r="H218" s="75" t="str">
        <f>"'"&amp;IF(No.5＿契約者【データ】!AB214="","",TEXT(No.5＿契約者【データ】!AB214,"hh:mm"))&amp;"'"</f>
        <v>''</v>
      </c>
      <c r="I218" s="82" t="s">
        <v>494</v>
      </c>
      <c r="J218" s="82" t="s">
        <v>494</v>
      </c>
      <c r="K218" s="82" t="s">
        <v>494</v>
      </c>
      <c r="L218" s="82" t="s">
        <v>494</v>
      </c>
      <c r="M218" s="82" t="s">
        <v>494</v>
      </c>
      <c r="N218" s="82" t="s">
        <v>494</v>
      </c>
      <c r="O218" s="82" t="s">
        <v>494</v>
      </c>
      <c r="P218" s="82" t="s">
        <v>494</v>
      </c>
      <c r="Q218" s="75" t="s">
        <v>497</v>
      </c>
      <c r="R218" s="75" t="s">
        <v>497</v>
      </c>
      <c r="S218" s="42" t="s">
        <v>448</v>
      </c>
      <c r="T218" s="75" t="s">
        <v>497</v>
      </c>
      <c r="U218" s="74" t="s">
        <v>497</v>
      </c>
      <c r="V218" s="49" t="str">
        <f t="shared" si="17"/>
        <v>'COMMON'</v>
      </c>
      <c r="W218" s="69" t="s">
        <v>449</v>
      </c>
      <c r="X218" s="49" t="str">
        <f t="shared" si="18"/>
        <v>'COMMON'</v>
      </c>
      <c r="Y218" s="49" t="str">
        <f t="shared" si="18"/>
        <v>'COMMON'</v>
      </c>
      <c r="Z218" s="69" t="s">
        <v>449</v>
      </c>
      <c r="AA218" s="49" t="str">
        <f t="shared" si="19"/>
        <v>'COMMON'</v>
      </c>
      <c r="AB218" s="67"/>
      <c r="AD218" s="70" t="str">
        <f t="shared" si="20"/>
        <v/>
      </c>
      <c r="AE218" s="67"/>
      <c r="AF218" s="67"/>
      <c r="AG218" s="67"/>
    </row>
    <row r="219" spans="1:33" ht="18" customHeight="1">
      <c r="A219" s="67"/>
      <c r="B219" s="49">
        <f t="shared" si="16"/>
        <v>213</v>
      </c>
      <c r="C219" s="73" t="str">
        <f>"'"&amp;プロジェクトデータ!$C$4&amp;"'"</f>
        <v>'80001'</v>
      </c>
      <c r="D219" s="80" t="s">
        <v>503</v>
      </c>
      <c r="E219" s="42" t="str">
        <f>"'"&amp;No.5＿契約者【データ】!E215&amp;"'"</f>
        <v>''</v>
      </c>
      <c r="F219" s="81" t="str">
        <f>"'"&amp;IF(No.5＿契約者【データ】!AA215="","","出席")&amp;"'"</f>
        <v>''</v>
      </c>
      <c r="G219" s="75" t="str">
        <f>"'"&amp;IF(No.5＿契約者【データ】!AA215="","",TEXT(No.5＿契約者【データ】!AA215,"yyyy/mm/dd"))&amp;"'"</f>
        <v>''</v>
      </c>
      <c r="H219" s="75" t="str">
        <f>"'"&amp;IF(No.5＿契約者【データ】!AB215="","",TEXT(No.5＿契約者【データ】!AB215,"hh:mm"))&amp;"'"</f>
        <v>''</v>
      </c>
      <c r="I219" s="82" t="s">
        <v>494</v>
      </c>
      <c r="J219" s="82" t="s">
        <v>494</v>
      </c>
      <c r="K219" s="82" t="s">
        <v>494</v>
      </c>
      <c r="L219" s="82" t="s">
        <v>494</v>
      </c>
      <c r="M219" s="82" t="s">
        <v>494</v>
      </c>
      <c r="N219" s="82" t="s">
        <v>494</v>
      </c>
      <c r="O219" s="82" t="s">
        <v>494</v>
      </c>
      <c r="P219" s="82" t="s">
        <v>494</v>
      </c>
      <c r="Q219" s="75" t="s">
        <v>497</v>
      </c>
      <c r="R219" s="75" t="s">
        <v>497</v>
      </c>
      <c r="S219" s="42" t="s">
        <v>448</v>
      </c>
      <c r="T219" s="75" t="s">
        <v>497</v>
      </c>
      <c r="U219" s="74" t="s">
        <v>497</v>
      </c>
      <c r="V219" s="49" t="str">
        <f t="shared" si="17"/>
        <v>'COMMON'</v>
      </c>
      <c r="W219" s="69" t="s">
        <v>449</v>
      </c>
      <c r="X219" s="49" t="str">
        <f t="shared" si="18"/>
        <v>'COMMON'</v>
      </c>
      <c r="Y219" s="49" t="str">
        <f t="shared" si="18"/>
        <v>'COMMON'</v>
      </c>
      <c r="Z219" s="69" t="s">
        <v>449</v>
      </c>
      <c r="AA219" s="49" t="str">
        <f t="shared" si="19"/>
        <v>'COMMON'</v>
      </c>
      <c r="AB219" s="67"/>
      <c r="AD219" s="70" t="str">
        <f t="shared" si="20"/>
        <v/>
      </c>
      <c r="AE219" s="67"/>
      <c r="AF219" s="67"/>
      <c r="AG219" s="67"/>
    </row>
    <row r="220" spans="1:33" ht="18" customHeight="1">
      <c r="A220" s="67"/>
      <c r="B220" s="49">
        <f t="shared" si="16"/>
        <v>214</v>
      </c>
      <c r="C220" s="73" t="str">
        <f>"'"&amp;プロジェクトデータ!$C$4&amp;"'"</f>
        <v>'80001'</v>
      </c>
      <c r="D220" s="80" t="s">
        <v>503</v>
      </c>
      <c r="E220" s="42" t="str">
        <f>"'"&amp;No.5＿契約者【データ】!E216&amp;"'"</f>
        <v>''</v>
      </c>
      <c r="F220" s="81" t="str">
        <f>"'"&amp;IF(No.5＿契約者【データ】!AA216="","","出席")&amp;"'"</f>
        <v>''</v>
      </c>
      <c r="G220" s="75" t="str">
        <f>"'"&amp;IF(No.5＿契約者【データ】!AA216="","",TEXT(No.5＿契約者【データ】!AA216,"yyyy/mm/dd"))&amp;"'"</f>
        <v>''</v>
      </c>
      <c r="H220" s="75" t="str">
        <f>"'"&amp;IF(No.5＿契約者【データ】!AB216="","",TEXT(No.5＿契約者【データ】!AB216,"hh:mm"))&amp;"'"</f>
        <v>''</v>
      </c>
      <c r="I220" s="82" t="s">
        <v>494</v>
      </c>
      <c r="J220" s="82" t="s">
        <v>494</v>
      </c>
      <c r="K220" s="82" t="s">
        <v>494</v>
      </c>
      <c r="L220" s="82" t="s">
        <v>494</v>
      </c>
      <c r="M220" s="82" t="s">
        <v>494</v>
      </c>
      <c r="N220" s="82" t="s">
        <v>494</v>
      </c>
      <c r="O220" s="82" t="s">
        <v>494</v>
      </c>
      <c r="P220" s="82" t="s">
        <v>494</v>
      </c>
      <c r="Q220" s="75" t="s">
        <v>497</v>
      </c>
      <c r="R220" s="75" t="s">
        <v>497</v>
      </c>
      <c r="S220" s="42" t="s">
        <v>448</v>
      </c>
      <c r="T220" s="75" t="s">
        <v>497</v>
      </c>
      <c r="U220" s="74" t="s">
        <v>497</v>
      </c>
      <c r="V220" s="49" t="str">
        <f t="shared" si="17"/>
        <v>'COMMON'</v>
      </c>
      <c r="W220" s="69" t="s">
        <v>449</v>
      </c>
      <c r="X220" s="49" t="str">
        <f t="shared" si="18"/>
        <v>'COMMON'</v>
      </c>
      <c r="Y220" s="49" t="str">
        <f t="shared" si="18"/>
        <v>'COMMON'</v>
      </c>
      <c r="Z220" s="69" t="s">
        <v>449</v>
      </c>
      <c r="AA220" s="49" t="str">
        <f t="shared" si="19"/>
        <v>'COMMON'</v>
      </c>
      <c r="AB220" s="67"/>
      <c r="AD220" s="70" t="str">
        <f t="shared" si="20"/>
        <v/>
      </c>
      <c r="AE220" s="67"/>
      <c r="AF220" s="67"/>
      <c r="AG220" s="67"/>
    </row>
    <row r="221" spans="1:33" ht="18" customHeight="1">
      <c r="A221" s="67"/>
      <c r="B221" s="49">
        <f t="shared" si="16"/>
        <v>215</v>
      </c>
      <c r="C221" s="73" t="str">
        <f>"'"&amp;プロジェクトデータ!$C$4&amp;"'"</f>
        <v>'80001'</v>
      </c>
      <c r="D221" s="80" t="s">
        <v>503</v>
      </c>
      <c r="E221" s="42" t="str">
        <f>"'"&amp;No.5＿契約者【データ】!E217&amp;"'"</f>
        <v>''</v>
      </c>
      <c r="F221" s="81" t="str">
        <f>"'"&amp;IF(No.5＿契約者【データ】!AA217="","","出席")&amp;"'"</f>
        <v>''</v>
      </c>
      <c r="G221" s="75" t="str">
        <f>"'"&amp;IF(No.5＿契約者【データ】!AA217="","",TEXT(No.5＿契約者【データ】!AA217,"yyyy/mm/dd"))&amp;"'"</f>
        <v>''</v>
      </c>
      <c r="H221" s="75" t="str">
        <f>"'"&amp;IF(No.5＿契約者【データ】!AB217="","",TEXT(No.5＿契約者【データ】!AB217,"hh:mm"))&amp;"'"</f>
        <v>''</v>
      </c>
      <c r="I221" s="82" t="s">
        <v>494</v>
      </c>
      <c r="J221" s="82" t="s">
        <v>494</v>
      </c>
      <c r="K221" s="82" t="s">
        <v>494</v>
      </c>
      <c r="L221" s="82" t="s">
        <v>494</v>
      </c>
      <c r="M221" s="82" t="s">
        <v>494</v>
      </c>
      <c r="N221" s="82" t="s">
        <v>494</v>
      </c>
      <c r="O221" s="82" t="s">
        <v>494</v>
      </c>
      <c r="P221" s="82" t="s">
        <v>494</v>
      </c>
      <c r="Q221" s="75" t="s">
        <v>497</v>
      </c>
      <c r="R221" s="75" t="s">
        <v>497</v>
      </c>
      <c r="S221" s="42" t="s">
        <v>448</v>
      </c>
      <c r="T221" s="75" t="s">
        <v>497</v>
      </c>
      <c r="U221" s="74" t="s">
        <v>497</v>
      </c>
      <c r="V221" s="49" t="str">
        <f t="shared" si="17"/>
        <v>'COMMON'</v>
      </c>
      <c r="W221" s="69" t="s">
        <v>449</v>
      </c>
      <c r="X221" s="49" t="str">
        <f t="shared" si="18"/>
        <v>'COMMON'</v>
      </c>
      <c r="Y221" s="49" t="str">
        <f t="shared" si="18"/>
        <v>'COMMON'</v>
      </c>
      <c r="Z221" s="69" t="s">
        <v>449</v>
      </c>
      <c r="AA221" s="49" t="str">
        <f t="shared" si="19"/>
        <v>'COMMON'</v>
      </c>
      <c r="AB221" s="67"/>
      <c r="AD221" s="70" t="str">
        <f t="shared" si="20"/>
        <v/>
      </c>
      <c r="AE221" s="67"/>
      <c r="AF221" s="67"/>
      <c r="AG221" s="67"/>
    </row>
    <row r="222" spans="1:33" ht="18" customHeight="1">
      <c r="A222" s="67"/>
      <c r="B222" s="49">
        <f t="shared" si="16"/>
        <v>216</v>
      </c>
      <c r="C222" s="73" t="str">
        <f>"'"&amp;プロジェクトデータ!$C$4&amp;"'"</f>
        <v>'80001'</v>
      </c>
      <c r="D222" s="80" t="s">
        <v>503</v>
      </c>
      <c r="E222" s="42" t="str">
        <f>"'"&amp;No.5＿契約者【データ】!E218&amp;"'"</f>
        <v>''</v>
      </c>
      <c r="F222" s="81" t="str">
        <f>"'"&amp;IF(No.5＿契約者【データ】!AA218="","","出席")&amp;"'"</f>
        <v>''</v>
      </c>
      <c r="G222" s="75" t="str">
        <f>"'"&amp;IF(No.5＿契約者【データ】!AA218="","",TEXT(No.5＿契約者【データ】!AA218,"yyyy/mm/dd"))&amp;"'"</f>
        <v>''</v>
      </c>
      <c r="H222" s="75" t="str">
        <f>"'"&amp;IF(No.5＿契約者【データ】!AB218="","",TEXT(No.5＿契約者【データ】!AB218,"hh:mm"))&amp;"'"</f>
        <v>''</v>
      </c>
      <c r="I222" s="82" t="s">
        <v>494</v>
      </c>
      <c r="J222" s="82" t="s">
        <v>494</v>
      </c>
      <c r="K222" s="82" t="s">
        <v>494</v>
      </c>
      <c r="L222" s="82" t="s">
        <v>494</v>
      </c>
      <c r="M222" s="82" t="s">
        <v>494</v>
      </c>
      <c r="N222" s="82" t="s">
        <v>494</v>
      </c>
      <c r="O222" s="82" t="s">
        <v>494</v>
      </c>
      <c r="P222" s="82" t="s">
        <v>494</v>
      </c>
      <c r="Q222" s="75" t="s">
        <v>497</v>
      </c>
      <c r="R222" s="75" t="s">
        <v>497</v>
      </c>
      <c r="S222" s="42" t="s">
        <v>448</v>
      </c>
      <c r="T222" s="75" t="s">
        <v>497</v>
      </c>
      <c r="U222" s="74" t="s">
        <v>497</v>
      </c>
      <c r="V222" s="49" t="str">
        <f t="shared" si="17"/>
        <v>'COMMON'</v>
      </c>
      <c r="W222" s="69" t="s">
        <v>449</v>
      </c>
      <c r="X222" s="49" t="str">
        <f t="shared" si="18"/>
        <v>'COMMON'</v>
      </c>
      <c r="Y222" s="49" t="str">
        <f t="shared" si="18"/>
        <v>'COMMON'</v>
      </c>
      <c r="Z222" s="69" t="s">
        <v>449</v>
      </c>
      <c r="AA222" s="49" t="str">
        <f t="shared" si="19"/>
        <v>'COMMON'</v>
      </c>
      <c r="AB222" s="67"/>
      <c r="AD222" s="70" t="str">
        <f t="shared" si="20"/>
        <v/>
      </c>
      <c r="AE222" s="67"/>
      <c r="AF222" s="67"/>
      <c r="AG222" s="67"/>
    </row>
    <row r="223" spans="1:33" ht="18" customHeight="1">
      <c r="A223" s="67"/>
      <c r="B223" s="49">
        <f t="shared" si="16"/>
        <v>217</v>
      </c>
      <c r="C223" s="73" t="str">
        <f>"'"&amp;プロジェクトデータ!$C$4&amp;"'"</f>
        <v>'80001'</v>
      </c>
      <c r="D223" s="80" t="s">
        <v>503</v>
      </c>
      <c r="E223" s="42" t="str">
        <f>"'"&amp;No.5＿契約者【データ】!E219&amp;"'"</f>
        <v>''</v>
      </c>
      <c r="F223" s="81" t="str">
        <f>"'"&amp;IF(No.5＿契約者【データ】!AA219="","","出席")&amp;"'"</f>
        <v>''</v>
      </c>
      <c r="G223" s="75" t="str">
        <f>"'"&amp;IF(No.5＿契約者【データ】!AA219="","",TEXT(No.5＿契約者【データ】!AA219,"yyyy/mm/dd"))&amp;"'"</f>
        <v>''</v>
      </c>
      <c r="H223" s="75" t="str">
        <f>"'"&amp;IF(No.5＿契約者【データ】!AB219="","",TEXT(No.5＿契約者【データ】!AB219,"hh:mm"))&amp;"'"</f>
        <v>''</v>
      </c>
      <c r="I223" s="82" t="s">
        <v>494</v>
      </c>
      <c r="J223" s="82" t="s">
        <v>494</v>
      </c>
      <c r="K223" s="82" t="s">
        <v>494</v>
      </c>
      <c r="L223" s="82" t="s">
        <v>494</v>
      </c>
      <c r="M223" s="82" t="s">
        <v>494</v>
      </c>
      <c r="N223" s="82" t="s">
        <v>494</v>
      </c>
      <c r="O223" s="82" t="s">
        <v>494</v>
      </c>
      <c r="P223" s="82" t="s">
        <v>494</v>
      </c>
      <c r="Q223" s="75" t="s">
        <v>497</v>
      </c>
      <c r="R223" s="75" t="s">
        <v>497</v>
      </c>
      <c r="S223" s="42" t="s">
        <v>448</v>
      </c>
      <c r="T223" s="75" t="s">
        <v>497</v>
      </c>
      <c r="U223" s="74" t="s">
        <v>497</v>
      </c>
      <c r="V223" s="49" t="str">
        <f t="shared" si="17"/>
        <v>'COMMON'</v>
      </c>
      <c r="W223" s="69" t="s">
        <v>449</v>
      </c>
      <c r="X223" s="49" t="str">
        <f t="shared" si="18"/>
        <v>'COMMON'</v>
      </c>
      <c r="Y223" s="49" t="str">
        <f t="shared" si="18"/>
        <v>'COMMON'</v>
      </c>
      <c r="Z223" s="69" t="s">
        <v>449</v>
      </c>
      <c r="AA223" s="49" t="str">
        <f t="shared" si="19"/>
        <v>'COMMON'</v>
      </c>
      <c r="AB223" s="67"/>
      <c r="AD223" s="70" t="str">
        <f t="shared" si="20"/>
        <v/>
      </c>
      <c r="AE223" s="67"/>
      <c r="AF223" s="67"/>
      <c r="AG223" s="67"/>
    </row>
    <row r="224" spans="1:33" ht="18" customHeight="1">
      <c r="A224" s="67"/>
      <c r="B224" s="49">
        <f t="shared" si="16"/>
        <v>218</v>
      </c>
      <c r="C224" s="73" t="str">
        <f>"'"&amp;プロジェクトデータ!$C$4&amp;"'"</f>
        <v>'80001'</v>
      </c>
      <c r="D224" s="80" t="s">
        <v>503</v>
      </c>
      <c r="E224" s="42" t="str">
        <f>"'"&amp;No.5＿契約者【データ】!E220&amp;"'"</f>
        <v>''</v>
      </c>
      <c r="F224" s="81" t="str">
        <f>"'"&amp;IF(No.5＿契約者【データ】!AA220="","","出席")&amp;"'"</f>
        <v>''</v>
      </c>
      <c r="G224" s="75" t="str">
        <f>"'"&amp;IF(No.5＿契約者【データ】!AA220="","",TEXT(No.5＿契約者【データ】!AA220,"yyyy/mm/dd"))&amp;"'"</f>
        <v>''</v>
      </c>
      <c r="H224" s="75" t="str">
        <f>"'"&amp;IF(No.5＿契約者【データ】!AB220="","",TEXT(No.5＿契約者【データ】!AB220,"hh:mm"))&amp;"'"</f>
        <v>''</v>
      </c>
      <c r="I224" s="82" t="s">
        <v>494</v>
      </c>
      <c r="J224" s="82" t="s">
        <v>494</v>
      </c>
      <c r="K224" s="82" t="s">
        <v>494</v>
      </c>
      <c r="L224" s="82" t="s">
        <v>494</v>
      </c>
      <c r="M224" s="82" t="s">
        <v>494</v>
      </c>
      <c r="N224" s="82" t="s">
        <v>494</v>
      </c>
      <c r="O224" s="82" t="s">
        <v>494</v>
      </c>
      <c r="P224" s="82" t="s">
        <v>494</v>
      </c>
      <c r="Q224" s="75" t="s">
        <v>497</v>
      </c>
      <c r="R224" s="75" t="s">
        <v>497</v>
      </c>
      <c r="S224" s="42" t="s">
        <v>448</v>
      </c>
      <c r="T224" s="75" t="s">
        <v>497</v>
      </c>
      <c r="U224" s="74" t="s">
        <v>497</v>
      </c>
      <c r="V224" s="49" t="str">
        <f t="shared" si="17"/>
        <v>'COMMON'</v>
      </c>
      <c r="W224" s="69" t="s">
        <v>449</v>
      </c>
      <c r="X224" s="49" t="str">
        <f t="shared" si="18"/>
        <v>'COMMON'</v>
      </c>
      <c r="Y224" s="49" t="str">
        <f t="shared" si="18"/>
        <v>'COMMON'</v>
      </c>
      <c r="Z224" s="69" t="s">
        <v>449</v>
      </c>
      <c r="AA224" s="49" t="str">
        <f t="shared" si="19"/>
        <v>'COMMON'</v>
      </c>
      <c r="AB224" s="67"/>
      <c r="AD224" s="70" t="str">
        <f t="shared" si="20"/>
        <v/>
      </c>
      <c r="AE224" s="67"/>
      <c r="AF224" s="67"/>
      <c r="AG224" s="67"/>
    </row>
    <row r="225" spans="1:33" ht="18" customHeight="1">
      <c r="A225" s="67"/>
      <c r="B225" s="49">
        <f t="shared" si="16"/>
        <v>219</v>
      </c>
      <c r="C225" s="73" t="str">
        <f>"'"&amp;プロジェクトデータ!$C$4&amp;"'"</f>
        <v>'80001'</v>
      </c>
      <c r="D225" s="80" t="s">
        <v>503</v>
      </c>
      <c r="E225" s="42" t="str">
        <f>"'"&amp;No.5＿契約者【データ】!E221&amp;"'"</f>
        <v>''</v>
      </c>
      <c r="F225" s="81" t="str">
        <f>"'"&amp;IF(No.5＿契約者【データ】!AA221="","","出席")&amp;"'"</f>
        <v>''</v>
      </c>
      <c r="G225" s="75" t="str">
        <f>"'"&amp;IF(No.5＿契約者【データ】!AA221="","",TEXT(No.5＿契約者【データ】!AA221,"yyyy/mm/dd"))&amp;"'"</f>
        <v>''</v>
      </c>
      <c r="H225" s="75" t="str">
        <f>"'"&amp;IF(No.5＿契約者【データ】!AB221="","",TEXT(No.5＿契約者【データ】!AB221,"hh:mm"))&amp;"'"</f>
        <v>''</v>
      </c>
      <c r="I225" s="82" t="s">
        <v>494</v>
      </c>
      <c r="J225" s="82" t="s">
        <v>494</v>
      </c>
      <c r="K225" s="82" t="s">
        <v>494</v>
      </c>
      <c r="L225" s="82" t="s">
        <v>494</v>
      </c>
      <c r="M225" s="82" t="s">
        <v>494</v>
      </c>
      <c r="N225" s="82" t="s">
        <v>494</v>
      </c>
      <c r="O225" s="82" t="s">
        <v>494</v>
      </c>
      <c r="P225" s="82" t="s">
        <v>494</v>
      </c>
      <c r="Q225" s="75" t="s">
        <v>497</v>
      </c>
      <c r="R225" s="75" t="s">
        <v>497</v>
      </c>
      <c r="S225" s="42" t="s">
        <v>448</v>
      </c>
      <c r="T225" s="75" t="s">
        <v>497</v>
      </c>
      <c r="U225" s="74" t="s">
        <v>497</v>
      </c>
      <c r="V225" s="49" t="str">
        <f t="shared" si="17"/>
        <v>'COMMON'</v>
      </c>
      <c r="W225" s="69" t="s">
        <v>449</v>
      </c>
      <c r="X225" s="49" t="str">
        <f t="shared" si="18"/>
        <v>'COMMON'</v>
      </c>
      <c r="Y225" s="49" t="str">
        <f t="shared" si="18"/>
        <v>'COMMON'</v>
      </c>
      <c r="Z225" s="69" t="s">
        <v>449</v>
      </c>
      <c r="AA225" s="49" t="str">
        <f t="shared" si="19"/>
        <v>'COMMON'</v>
      </c>
      <c r="AB225" s="67"/>
      <c r="AD225" s="70" t="str">
        <f t="shared" si="20"/>
        <v/>
      </c>
      <c r="AE225" s="67"/>
      <c r="AF225" s="67"/>
      <c r="AG225" s="67"/>
    </row>
    <row r="226" spans="1:33" ht="18" customHeight="1">
      <c r="A226" s="67"/>
      <c r="B226" s="49">
        <f t="shared" si="16"/>
        <v>220</v>
      </c>
      <c r="C226" s="73" t="str">
        <f>"'"&amp;プロジェクトデータ!$C$4&amp;"'"</f>
        <v>'80001'</v>
      </c>
      <c r="D226" s="80" t="s">
        <v>503</v>
      </c>
      <c r="E226" s="42" t="str">
        <f>"'"&amp;No.5＿契約者【データ】!E222&amp;"'"</f>
        <v>''</v>
      </c>
      <c r="F226" s="81" t="str">
        <f>"'"&amp;IF(No.5＿契約者【データ】!AA222="","","出席")&amp;"'"</f>
        <v>''</v>
      </c>
      <c r="G226" s="75" t="str">
        <f>"'"&amp;IF(No.5＿契約者【データ】!AA222="","",TEXT(No.5＿契約者【データ】!AA222,"yyyy/mm/dd"))&amp;"'"</f>
        <v>''</v>
      </c>
      <c r="H226" s="75" t="str">
        <f>"'"&amp;IF(No.5＿契約者【データ】!AB222="","",TEXT(No.5＿契約者【データ】!AB222,"hh:mm"))&amp;"'"</f>
        <v>''</v>
      </c>
      <c r="I226" s="82" t="s">
        <v>494</v>
      </c>
      <c r="J226" s="82" t="s">
        <v>494</v>
      </c>
      <c r="K226" s="82" t="s">
        <v>494</v>
      </c>
      <c r="L226" s="82" t="s">
        <v>494</v>
      </c>
      <c r="M226" s="82" t="s">
        <v>494</v>
      </c>
      <c r="N226" s="82" t="s">
        <v>494</v>
      </c>
      <c r="O226" s="82" t="s">
        <v>494</v>
      </c>
      <c r="P226" s="82" t="s">
        <v>494</v>
      </c>
      <c r="Q226" s="75" t="s">
        <v>497</v>
      </c>
      <c r="R226" s="75" t="s">
        <v>497</v>
      </c>
      <c r="S226" s="42" t="s">
        <v>448</v>
      </c>
      <c r="T226" s="75" t="s">
        <v>497</v>
      </c>
      <c r="U226" s="74" t="s">
        <v>497</v>
      </c>
      <c r="V226" s="49" t="str">
        <f t="shared" si="17"/>
        <v>'COMMON'</v>
      </c>
      <c r="W226" s="69" t="s">
        <v>449</v>
      </c>
      <c r="X226" s="49" t="str">
        <f t="shared" si="18"/>
        <v>'COMMON'</v>
      </c>
      <c r="Y226" s="49" t="str">
        <f t="shared" si="18"/>
        <v>'COMMON'</v>
      </c>
      <c r="Z226" s="69" t="s">
        <v>449</v>
      </c>
      <c r="AA226" s="49" t="str">
        <f t="shared" si="19"/>
        <v>'COMMON'</v>
      </c>
      <c r="AB226" s="67"/>
      <c r="AD226" s="70" t="str">
        <f t="shared" si="20"/>
        <v/>
      </c>
      <c r="AE226" s="67"/>
      <c r="AF226" s="67"/>
      <c r="AG226" s="67"/>
    </row>
    <row r="227" spans="1:33" ht="18" customHeight="1">
      <c r="A227" s="67"/>
      <c r="B227" s="49">
        <f t="shared" si="16"/>
        <v>221</v>
      </c>
      <c r="C227" s="73" t="str">
        <f>"'"&amp;プロジェクトデータ!$C$4&amp;"'"</f>
        <v>'80001'</v>
      </c>
      <c r="D227" s="80" t="s">
        <v>503</v>
      </c>
      <c r="E227" s="42" t="str">
        <f>"'"&amp;No.5＿契約者【データ】!E223&amp;"'"</f>
        <v>''</v>
      </c>
      <c r="F227" s="81" t="str">
        <f>"'"&amp;IF(No.5＿契約者【データ】!AA223="","","出席")&amp;"'"</f>
        <v>''</v>
      </c>
      <c r="G227" s="75" t="str">
        <f>"'"&amp;IF(No.5＿契約者【データ】!AA223="","",TEXT(No.5＿契約者【データ】!AA223,"yyyy/mm/dd"))&amp;"'"</f>
        <v>''</v>
      </c>
      <c r="H227" s="75" t="str">
        <f>"'"&amp;IF(No.5＿契約者【データ】!AB223="","",TEXT(No.5＿契約者【データ】!AB223,"hh:mm"))&amp;"'"</f>
        <v>''</v>
      </c>
      <c r="I227" s="82" t="s">
        <v>494</v>
      </c>
      <c r="J227" s="82" t="s">
        <v>494</v>
      </c>
      <c r="K227" s="82" t="s">
        <v>494</v>
      </c>
      <c r="L227" s="82" t="s">
        <v>494</v>
      </c>
      <c r="M227" s="82" t="s">
        <v>494</v>
      </c>
      <c r="N227" s="82" t="s">
        <v>494</v>
      </c>
      <c r="O227" s="82" t="s">
        <v>494</v>
      </c>
      <c r="P227" s="82" t="s">
        <v>494</v>
      </c>
      <c r="Q227" s="75" t="s">
        <v>497</v>
      </c>
      <c r="R227" s="75" t="s">
        <v>497</v>
      </c>
      <c r="S227" s="42" t="s">
        <v>448</v>
      </c>
      <c r="T227" s="75" t="s">
        <v>497</v>
      </c>
      <c r="U227" s="74" t="s">
        <v>497</v>
      </c>
      <c r="V227" s="49" t="str">
        <f t="shared" si="17"/>
        <v>'COMMON'</v>
      </c>
      <c r="W227" s="69" t="s">
        <v>449</v>
      </c>
      <c r="X227" s="49" t="str">
        <f t="shared" si="18"/>
        <v>'COMMON'</v>
      </c>
      <c r="Y227" s="49" t="str">
        <f t="shared" si="18"/>
        <v>'COMMON'</v>
      </c>
      <c r="Z227" s="69" t="s">
        <v>449</v>
      </c>
      <c r="AA227" s="49" t="str">
        <f t="shared" si="19"/>
        <v>'COMMON'</v>
      </c>
      <c r="AB227" s="67"/>
      <c r="AD227" s="70" t="str">
        <f t="shared" si="20"/>
        <v/>
      </c>
      <c r="AE227" s="67"/>
      <c r="AF227" s="67"/>
      <c r="AG227" s="67"/>
    </row>
    <row r="228" spans="1:33" ht="18" customHeight="1">
      <c r="A228" s="67"/>
      <c r="B228" s="49">
        <f t="shared" si="16"/>
        <v>222</v>
      </c>
      <c r="C228" s="73" t="str">
        <f>"'"&amp;プロジェクトデータ!$C$4&amp;"'"</f>
        <v>'80001'</v>
      </c>
      <c r="D228" s="80" t="s">
        <v>503</v>
      </c>
      <c r="E228" s="42" t="str">
        <f>"'"&amp;No.5＿契約者【データ】!E224&amp;"'"</f>
        <v>''</v>
      </c>
      <c r="F228" s="81" t="str">
        <f>"'"&amp;IF(No.5＿契約者【データ】!AA224="","","出席")&amp;"'"</f>
        <v>''</v>
      </c>
      <c r="G228" s="75" t="str">
        <f>"'"&amp;IF(No.5＿契約者【データ】!AA224="","",TEXT(No.5＿契約者【データ】!AA224,"yyyy/mm/dd"))&amp;"'"</f>
        <v>''</v>
      </c>
      <c r="H228" s="75" t="str">
        <f>"'"&amp;IF(No.5＿契約者【データ】!AB224="","",TEXT(No.5＿契約者【データ】!AB224,"hh:mm"))&amp;"'"</f>
        <v>''</v>
      </c>
      <c r="I228" s="82" t="s">
        <v>494</v>
      </c>
      <c r="J228" s="82" t="s">
        <v>494</v>
      </c>
      <c r="K228" s="82" t="s">
        <v>494</v>
      </c>
      <c r="L228" s="82" t="s">
        <v>494</v>
      </c>
      <c r="M228" s="82" t="s">
        <v>494</v>
      </c>
      <c r="N228" s="82" t="s">
        <v>494</v>
      </c>
      <c r="O228" s="82" t="s">
        <v>494</v>
      </c>
      <c r="P228" s="82" t="s">
        <v>494</v>
      </c>
      <c r="Q228" s="75" t="s">
        <v>497</v>
      </c>
      <c r="R228" s="75" t="s">
        <v>497</v>
      </c>
      <c r="S228" s="42" t="s">
        <v>448</v>
      </c>
      <c r="T228" s="75" t="s">
        <v>497</v>
      </c>
      <c r="U228" s="74" t="s">
        <v>497</v>
      </c>
      <c r="V228" s="49" t="str">
        <f t="shared" si="17"/>
        <v>'COMMON'</v>
      </c>
      <c r="W228" s="69" t="s">
        <v>449</v>
      </c>
      <c r="X228" s="49" t="str">
        <f t="shared" si="18"/>
        <v>'COMMON'</v>
      </c>
      <c r="Y228" s="49" t="str">
        <f t="shared" si="18"/>
        <v>'COMMON'</v>
      </c>
      <c r="Z228" s="69" t="s">
        <v>449</v>
      </c>
      <c r="AA228" s="49" t="str">
        <f t="shared" si="19"/>
        <v>'COMMON'</v>
      </c>
      <c r="AB228" s="67"/>
      <c r="AD228" s="70" t="str">
        <f t="shared" si="20"/>
        <v/>
      </c>
      <c r="AE228" s="67"/>
      <c r="AF228" s="67"/>
      <c r="AG228" s="67"/>
    </row>
    <row r="229" spans="1:33" ht="18" customHeight="1">
      <c r="A229" s="67"/>
      <c r="B229" s="49">
        <f t="shared" si="16"/>
        <v>223</v>
      </c>
      <c r="C229" s="73" t="str">
        <f>"'"&amp;プロジェクトデータ!$C$4&amp;"'"</f>
        <v>'80001'</v>
      </c>
      <c r="D229" s="80" t="s">
        <v>503</v>
      </c>
      <c r="E229" s="42" t="str">
        <f>"'"&amp;No.5＿契約者【データ】!E225&amp;"'"</f>
        <v>''</v>
      </c>
      <c r="F229" s="81" t="str">
        <f>"'"&amp;IF(No.5＿契約者【データ】!AA225="","","出席")&amp;"'"</f>
        <v>''</v>
      </c>
      <c r="G229" s="75" t="str">
        <f>"'"&amp;IF(No.5＿契約者【データ】!AA225="","",TEXT(No.5＿契約者【データ】!AA225,"yyyy/mm/dd"))&amp;"'"</f>
        <v>''</v>
      </c>
      <c r="H229" s="75" t="str">
        <f>"'"&amp;IF(No.5＿契約者【データ】!AB225="","",TEXT(No.5＿契約者【データ】!AB225,"hh:mm"))&amp;"'"</f>
        <v>''</v>
      </c>
      <c r="I229" s="82" t="s">
        <v>494</v>
      </c>
      <c r="J229" s="82" t="s">
        <v>494</v>
      </c>
      <c r="K229" s="82" t="s">
        <v>494</v>
      </c>
      <c r="L229" s="82" t="s">
        <v>494</v>
      </c>
      <c r="M229" s="82" t="s">
        <v>494</v>
      </c>
      <c r="N229" s="82" t="s">
        <v>494</v>
      </c>
      <c r="O229" s="82" t="s">
        <v>494</v>
      </c>
      <c r="P229" s="82" t="s">
        <v>494</v>
      </c>
      <c r="Q229" s="75" t="s">
        <v>497</v>
      </c>
      <c r="R229" s="75" t="s">
        <v>497</v>
      </c>
      <c r="S229" s="42" t="s">
        <v>448</v>
      </c>
      <c r="T229" s="75" t="s">
        <v>497</v>
      </c>
      <c r="U229" s="74" t="s">
        <v>497</v>
      </c>
      <c r="V229" s="49" t="str">
        <f t="shared" si="17"/>
        <v>'COMMON'</v>
      </c>
      <c r="W229" s="69" t="s">
        <v>449</v>
      </c>
      <c r="X229" s="49" t="str">
        <f t="shared" si="18"/>
        <v>'COMMON'</v>
      </c>
      <c r="Y229" s="49" t="str">
        <f t="shared" si="18"/>
        <v>'COMMON'</v>
      </c>
      <c r="Z229" s="69" t="s">
        <v>449</v>
      </c>
      <c r="AA229" s="49" t="str">
        <f t="shared" si="19"/>
        <v>'COMMON'</v>
      </c>
      <c r="AB229" s="67"/>
      <c r="AD229" s="70" t="str">
        <f t="shared" si="20"/>
        <v/>
      </c>
      <c r="AE229" s="67"/>
      <c r="AF229" s="67"/>
      <c r="AG229" s="67"/>
    </row>
    <row r="230" spans="1:33" ht="18" customHeight="1">
      <c r="A230" s="67"/>
      <c r="B230" s="49">
        <f t="shared" si="16"/>
        <v>224</v>
      </c>
      <c r="C230" s="73" t="str">
        <f>"'"&amp;プロジェクトデータ!$C$4&amp;"'"</f>
        <v>'80001'</v>
      </c>
      <c r="D230" s="80" t="s">
        <v>503</v>
      </c>
      <c r="E230" s="42" t="str">
        <f>"'"&amp;No.5＿契約者【データ】!E226&amp;"'"</f>
        <v>''</v>
      </c>
      <c r="F230" s="81" t="str">
        <f>"'"&amp;IF(No.5＿契約者【データ】!AA226="","","出席")&amp;"'"</f>
        <v>''</v>
      </c>
      <c r="G230" s="75" t="str">
        <f>"'"&amp;IF(No.5＿契約者【データ】!AA226="","",TEXT(No.5＿契約者【データ】!AA226,"yyyy/mm/dd"))&amp;"'"</f>
        <v>''</v>
      </c>
      <c r="H230" s="75" t="str">
        <f>"'"&amp;IF(No.5＿契約者【データ】!AB226="","",TEXT(No.5＿契約者【データ】!AB226,"hh:mm"))&amp;"'"</f>
        <v>''</v>
      </c>
      <c r="I230" s="82" t="s">
        <v>494</v>
      </c>
      <c r="J230" s="82" t="s">
        <v>494</v>
      </c>
      <c r="K230" s="82" t="s">
        <v>494</v>
      </c>
      <c r="L230" s="82" t="s">
        <v>494</v>
      </c>
      <c r="M230" s="82" t="s">
        <v>494</v>
      </c>
      <c r="N230" s="82" t="s">
        <v>494</v>
      </c>
      <c r="O230" s="82" t="s">
        <v>494</v>
      </c>
      <c r="P230" s="82" t="s">
        <v>494</v>
      </c>
      <c r="Q230" s="75" t="s">
        <v>497</v>
      </c>
      <c r="R230" s="75" t="s">
        <v>497</v>
      </c>
      <c r="S230" s="42" t="s">
        <v>448</v>
      </c>
      <c r="T230" s="75" t="s">
        <v>497</v>
      </c>
      <c r="U230" s="74" t="s">
        <v>497</v>
      </c>
      <c r="V230" s="49" t="str">
        <f t="shared" si="17"/>
        <v>'COMMON'</v>
      </c>
      <c r="W230" s="69" t="s">
        <v>449</v>
      </c>
      <c r="X230" s="49" t="str">
        <f t="shared" si="18"/>
        <v>'COMMON'</v>
      </c>
      <c r="Y230" s="49" t="str">
        <f t="shared" si="18"/>
        <v>'COMMON'</v>
      </c>
      <c r="Z230" s="69" t="s">
        <v>449</v>
      </c>
      <c r="AA230" s="49" t="str">
        <f t="shared" si="19"/>
        <v>'COMMON'</v>
      </c>
      <c r="AB230" s="67"/>
      <c r="AD230" s="70" t="str">
        <f t="shared" si="20"/>
        <v/>
      </c>
      <c r="AE230" s="67"/>
      <c r="AF230" s="67"/>
      <c r="AG230" s="67"/>
    </row>
    <row r="231" spans="1:33" ht="18" customHeight="1">
      <c r="A231" s="67"/>
      <c r="B231" s="49">
        <f t="shared" si="16"/>
        <v>225</v>
      </c>
      <c r="C231" s="73" t="str">
        <f>"'"&amp;プロジェクトデータ!$C$4&amp;"'"</f>
        <v>'80001'</v>
      </c>
      <c r="D231" s="80" t="s">
        <v>503</v>
      </c>
      <c r="E231" s="42" t="str">
        <f>"'"&amp;No.5＿契約者【データ】!E227&amp;"'"</f>
        <v>''</v>
      </c>
      <c r="F231" s="81" t="str">
        <f>"'"&amp;IF(No.5＿契約者【データ】!AA227="","","出席")&amp;"'"</f>
        <v>''</v>
      </c>
      <c r="G231" s="75" t="str">
        <f>"'"&amp;IF(No.5＿契約者【データ】!AA227="","",TEXT(No.5＿契約者【データ】!AA227,"yyyy/mm/dd"))&amp;"'"</f>
        <v>''</v>
      </c>
      <c r="H231" s="75" t="str">
        <f>"'"&amp;IF(No.5＿契約者【データ】!AB227="","",TEXT(No.5＿契約者【データ】!AB227,"hh:mm"))&amp;"'"</f>
        <v>''</v>
      </c>
      <c r="I231" s="82" t="s">
        <v>494</v>
      </c>
      <c r="J231" s="82" t="s">
        <v>494</v>
      </c>
      <c r="K231" s="82" t="s">
        <v>494</v>
      </c>
      <c r="L231" s="82" t="s">
        <v>494</v>
      </c>
      <c r="M231" s="82" t="s">
        <v>494</v>
      </c>
      <c r="N231" s="82" t="s">
        <v>494</v>
      </c>
      <c r="O231" s="82" t="s">
        <v>494</v>
      </c>
      <c r="P231" s="82" t="s">
        <v>494</v>
      </c>
      <c r="Q231" s="75" t="s">
        <v>497</v>
      </c>
      <c r="R231" s="75" t="s">
        <v>497</v>
      </c>
      <c r="S231" s="42" t="s">
        <v>448</v>
      </c>
      <c r="T231" s="75" t="s">
        <v>497</v>
      </c>
      <c r="U231" s="74" t="s">
        <v>497</v>
      </c>
      <c r="V231" s="49" t="str">
        <f t="shared" si="17"/>
        <v>'COMMON'</v>
      </c>
      <c r="W231" s="69" t="s">
        <v>449</v>
      </c>
      <c r="X231" s="49" t="str">
        <f t="shared" si="18"/>
        <v>'COMMON'</v>
      </c>
      <c r="Y231" s="49" t="str">
        <f t="shared" si="18"/>
        <v>'COMMON'</v>
      </c>
      <c r="Z231" s="69" t="s">
        <v>449</v>
      </c>
      <c r="AA231" s="49" t="str">
        <f t="shared" si="19"/>
        <v>'COMMON'</v>
      </c>
      <c r="AB231" s="67"/>
      <c r="AD231" s="70" t="str">
        <f t="shared" si="20"/>
        <v/>
      </c>
      <c r="AE231" s="67"/>
      <c r="AF231" s="67"/>
      <c r="AG231" s="67"/>
    </row>
    <row r="232" spans="1:33" ht="18" customHeight="1">
      <c r="A232" s="67"/>
      <c r="B232" s="49">
        <f t="shared" si="16"/>
        <v>226</v>
      </c>
      <c r="C232" s="73" t="str">
        <f>"'"&amp;プロジェクトデータ!$C$4&amp;"'"</f>
        <v>'80001'</v>
      </c>
      <c r="D232" s="80" t="s">
        <v>503</v>
      </c>
      <c r="E232" s="42" t="str">
        <f>"'"&amp;No.5＿契約者【データ】!E228&amp;"'"</f>
        <v>''</v>
      </c>
      <c r="F232" s="81" t="str">
        <f>"'"&amp;IF(No.5＿契約者【データ】!AA228="","","出席")&amp;"'"</f>
        <v>''</v>
      </c>
      <c r="G232" s="75" t="str">
        <f>"'"&amp;IF(No.5＿契約者【データ】!AA228="","",TEXT(No.5＿契約者【データ】!AA228,"yyyy/mm/dd"))&amp;"'"</f>
        <v>''</v>
      </c>
      <c r="H232" s="75" t="str">
        <f>"'"&amp;IF(No.5＿契約者【データ】!AB228="","",TEXT(No.5＿契約者【データ】!AB228,"hh:mm"))&amp;"'"</f>
        <v>''</v>
      </c>
      <c r="I232" s="82" t="s">
        <v>494</v>
      </c>
      <c r="J232" s="82" t="s">
        <v>494</v>
      </c>
      <c r="K232" s="82" t="s">
        <v>494</v>
      </c>
      <c r="L232" s="82" t="s">
        <v>494</v>
      </c>
      <c r="M232" s="82" t="s">
        <v>494</v>
      </c>
      <c r="N232" s="82" t="s">
        <v>494</v>
      </c>
      <c r="O232" s="82" t="s">
        <v>494</v>
      </c>
      <c r="P232" s="82" t="s">
        <v>494</v>
      </c>
      <c r="Q232" s="75" t="s">
        <v>497</v>
      </c>
      <c r="R232" s="75" t="s">
        <v>497</v>
      </c>
      <c r="S232" s="42" t="s">
        <v>448</v>
      </c>
      <c r="T232" s="75" t="s">
        <v>497</v>
      </c>
      <c r="U232" s="74" t="s">
        <v>497</v>
      </c>
      <c r="V232" s="49" t="str">
        <f t="shared" si="17"/>
        <v>'COMMON'</v>
      </c>
      <c r="W232" s="69" t="s">
        <v>449</v>
      </c>
      <c r="X232" s="49" t="str">
        <f t="shared" si="18"/>
        <v>'COMMON'</v>
      </c>
      <c r="Y232" s="49" t="str">
        <f t="shared" si="18"/>
        <v>'COMMON'</v>
      </c>
      <c r="Z232" s="69" t="s">
        <v>449</v>
      </c>
      <c r="AA232" s="49" t="str">
        <f t="shared" si="19"/>
        <v>'COMMON'</v>
      </c>
      <c r="AB232" s="67"/>
      <c r="AD232" s="70" t="str">
        <f t="shared" si="20"/>
        <v/>
      </c>
      <c r="AE232" s="67"/>
      <c r="AF232" s="67"/>
      <c r="AG232" s="67"/>
    </row>
    <row r="233" spans="1:33" ht="18" customHeight="1">
      <c r="A233" s="67"/>
      <c r="B233" s="49">
        <f t="shared" si="16"/>
        <v>227</v>
      </c>
      <c r="C233" s="73" t="str">
        <f>"'"&amp;プロジェクトデータ!$C$4&amp;"'"</f>
        <v>'80001'</v>
      </c>
      <c r="D233" s="80" t="s">
        <v>503</v>
      </c>
      <c r="E233" s="42" t="str">
        <f>"'"&amp;No.5＿契約者【データ】!E229&amp;"'"</f>
        <v>''</v>
      </c>
      <c r="F233" s="81" t="str">
        <f>"'"&amp;IF(No.5＿契約者【データ】!AA229="","","出席")&amp;"'"</f>
        <v>''</v>
      </c>
      <c r="G233" s="75" t="str">
        <f>"'"&amp;IF(No.5＿契約者【データ】!AA229="","",TEXT(No.5＿契約者【データ】!AA229,"yyyy/mm/dd"))&amp;"'"</f>
        <v>''</v>
      </c>
      <c r="H233" s="75" t="str">
        <f>"'"&amp;IF(No.5＿契約者【データ】!AB229="","",TEXT(No.5＿契約者【データ】!AB229,"hh:mm"))&amp;"'"</f>
        <v>''</v>
      </c>
      <c r="I233" s="82" t="s">
        <v>494</v>
      </c>
      <c r="J233" s="82" t="s">
        <v>494</v>
      </c>
      <c r="K233" s="82" t="s">
        <v>494</v>
      </c>
      <c r="L233" s="82" t="s">
        <v>494</v>
      </c>
      <c r="M233" s="82" t="s">
        <v>494</v>
      </c>
      <c r="N233" s="82" t="s">
        <v>494</v>
      </c>
      <c r="O233" s="82" t="s">
        <v>494</v>
      </c>
      <c r="P233" s="82" t="s">
        <v>494</v>
      </c>
      <c r="Q233" s="75" t="s">
        <v>497</v>
      </c>
      <c r="R233" s="75" t="s">
        <v>497</v>
      </c>
      <c r="S233" s="42" t="s">
        <v>448</v>
      </c>
      <c r="T233" s="75" t="s">
        <v>497</v>
      </c>
      <c r="U233" s="74" t="s">
        <v>497</v>
      </c>
      <c r="V233" s="49" t="str">
        <f t="shared" si="17"/>
        <v>'COMMON'</v>
      </c>
      <c r="W233" s="69" t="s">
        <v>449</v>
      </c>
      <c r="X233" s="49" t="str">
        <f t="shared" si="18"/>
        <v>'COMMON'</v>
      </c>
      <c r="Y233" s="49" t="str">
        <f t="shared" si="18"/>
        <v>'COMMON'</v>
      </c>
      <c r="Z233" s="69" t="s">
        <v>449</v>
      </c>
      <c r="AA233" s="49" t="str">
        <f t="shared" si="19"/>
        <v>'COMMON'</v>
      </c>
      <c r="AB233" s="67"/>
      <c r="AD233" s="70" t="str">
        <f t="shared" si="20"/>
        <v/>
      </c>
      <c r="AE233" s="67"/>
      <c r="AF233" s="67"/>
      <c r="AG233" s="67"/>
    </row>
    <row r="234" spans="1:33" ht="18" customHeight="1">
      <c r="A234" s="67"/>
      <c r="B234" s="49">
        <f t="shared" si="16"/>
        <v>228</v>
      </c>
      <c r="C234" s="73" t="str">
        <f>"'"&amp;プロジェクトデータ!$C$4&amp;"'"</f>
        <v>'80001'</v>
      </c>
      <c r="D234" s="80" t="s">
        <v>503</v>
      </c>
      <c r="E234" s="42" t="str">
        <f>"'"&amp;No.5＿契約者【データ】!E230&amp;"'"</f>
        <v>''</v>
      </c>
      <c r="F234" s="81" t="str">
        <f>"'"&amp;IF(No.5＿契約者【データ】!AA230="","","出席")&amp;"'"</f>
        <v>''</v>
      </c>
      <c r="G234" s="75" t="str">
        <f>"'"&amp;IF(No.5＿契約者【データ】!AA230="","",TEXT(No.5＿契約者【データ】!AA230,"yyyy/mm/dd"))&amp;"'"</f>
        <v>''</v>
      </c>
      <c r="H234" s="75" t="str">
        <f>"'"&amp;IF(No.5＿契約者【データ】!AB230="","",TEXT(No.5＿契約者【データ】!AB230,"hh:mm"))&amp;"'"</f>
        <v>''</v>
      </c>
      <c r="I234" s="82" t="s">
        <v>494</v>
      </c>
      <c r="J234" s="82" t="s">
        <v>494</v>
      </c>
      <c r="K234" s="82" t="s">
        <v>494</v>
      </c>
      <c r="L234" s="82" t="s">
        <v>494</v>
      </c>
      <c r="M234" s="82" t="s">
        <v>494</v>
      </c>
      <c r="N234" s="82" t="s">
        <v>494</v>
      </c>
      <c r="O234" s="82" t="s">
        <v>494</v>
      </c>
      <c r="P234" s="82" t="s">
        <v>494</v>
      </c>
      <c r="Q234" s="75" t="s">
        <v>497</v>
      </c>
      <c r="R234" s="75" t="s">
        <v>497</v>
      </c>
      <c r="S234" s="42" t="s">
        <v>448</v>
      </c>
      <c r="T234" s="75" t="s">
        <v>497</v>
      </c>
      <c r="U234" s="74" t="s">
        <v>497</v>
      </c>
      <c r="V234" s="49" t="str">
        <f t="shared" si="17"/>
        <v>'COMMON'</v>
      </c>
      <c r="W234" s="69" t="s">
        <v>449</v>
      </c>
      <c r="X234" s="49" t="str">
        <f t="shared" si="18"/>
        <v>'COMMON'</v>
      </c>
      <c r="Y234" s="49" t="str">
        <f t="shared" si="18"/>
        <v>'COMMON'</v>
      </c>
      <c r="Z234" s="69" t="s">
        <v>449</v>
      </c>
      <c r="AA234" s="49" t="str">
        <f t="shared" si="19"/>
        <v>'COMMON'</v>
      </c>
      <c r="AB234" s="67"/>
      <c r="AD234" s="70" t="str">
        <f t="shared" si="20"/>
        <v/>
      </c>
      <c r="AE234" s="67"/>
      <c r="AF234" s="67"/>
      <c r="AG234" s="67"/>
    </row>
    <row r="235" spans="1:33" ht="18" customHeight="1">
      <c r="A235" s="67"/>
      <c r="B235" s="49">
        <f t="shared" si="16"/>
        <v>229</v>
      </c>
      <c r="C235" s="73" t="str">
        <f>"'"&amp;プロジェクトデータ!$C$4&amp;"'"</f>
        <v>'80001'</v>
      </c>
      <c r="D235" s="80" t="s">
        <v>503</v>
      </c>
      <c r="E235" s="42" t="str">
        <f>"'"&amp;No.5＿契約者【データ】!E231&amp;"'"</f>
        <v>''</v>
      </c>
      <c r="F235" s="81" t="str">
        <f>"'"&amp;IF(No.5＿契約者【データ】!AA231="","","出席")&amp;"'"</f>
        <v>''</v>
      </c>
      <c r="G235" s="75" t="str">
        <f>"'"&amp;IF(No.5＿契約者【データ】!AA231="","",TEXT(No.5＿契約者【データ】!AA231,"yyyy/mm/dd"))&amp;"'"</f>
        <v>''</v>
      </c>
      <c r="H235" s="75" t="str">
        <f>"'"&amp;IF(No.5＿契約者【データ】!AB231="","",TEXT(No.5＿契約者【データ】!AB231,"hh:mm"))&amp;"'"</f>
        <v>''</v>
      </c>
      <c r="I235" s="82" t="s">
        <v>494</v>
      </c>
      <c r="J235" s="82" t="s">
        <v>494</v>
      </c>
      <c r="K235" s="82" t="s">
        <v>494</v>
      </c>
      <c r="L235" s="82" t="s">
        <v>494</v>
      </c>
      <c r="M235" s="82" t="s">
        <v>494</v>
      </c>
      <c r="N235" s="82" t="s">
        <v>494</v>
      </c>
      <c r="O235" s="82" t="s">
        <v>494</v>
      </c>
      <c r="P235" s="82" t="s">
        <v>494</v>
      </c>
      <c r="Q235" s="75" t="s">
        <v>497</v>
      </c>
      <c r="R235" s="75" t="s">
        <v>497</v>
      </c>
      <c r="S235" s="42" t="s">
        <v>448</v>
      </c>
      <c r="T235" s="75" t="s">
        <v>497</v>
      </c>
      <c r="U235" s="74" t="s">
        <v>497</v>
      </c>
      <c r="V235" s="49" t="str">
        <f t="shared" si="17"/>
        <v>'COMMON'</v>
      </c>
      <c r="W235" s="69" t="s">
        <v>449</v>
      </c>
      <c r="X235" s="49" t="str">
        <f t="shared" si="18"/>
        <v>'COMMON'</v>
      </c>
      <c r="Y235" s="49" t="str">
        <f t="shared" si="18"/>
        <v>'COMMON'</v>
      </c>
      <c r="Z235" s="69" t="s">
        <v>449</v>
      </c>
      <c r="AA235" s="49" t="str">
        <f t="shared" si="19"/>
        <v>'COMMON'</v>
      </c>
      <c r="AB235" s="67"/>
      <c r="AD235" s="70" t="str">
        <f t="shared" si="20"/>
        <v/>
      </c>
      <c r="AE235" s="67"/>
      <c r="AF235" s="67"/>
      <c r="AG235" s="67"/>
    </row>
    <row r="236" spans="1:33" ht="18" customHeight="1">
      <c r="A236" s="67"/>
      <c r="B236" s="49">
        <f t="shared" si="16"/>
        <v>230</v>
      </c>
      <c r="C236" s="73" t="str">
        <f>"'"&amp;プロジェクトデータ!$C$4&amp;"'"</f>
        <v>'80001'</v>
      </c>
      <c r="D236" s="80" t="s">
        <v>503</v>
      </c>
      <c r="E236" s="42" t="str">
        <f>"'"&amp;No.5＿契約者【データ】!E232&amp;"'"</f>
        <v>''</v>
      </c>
      <c r="F236" s="81" t="str">
        <f>"'"&amp;IF(No.5＿契約者【データ】!AA232="","","出席")&amp;"'"</f>
        <v>''</v>
      </c>
      <c r="G236" s="75" t="str">
        <f>"'"&amp;IF(No.5＿契約者【データ】!AA232="","",TEXT(No.5＿契約者【データ】!AA232,"yyyy/mm/dd"))&amp;"'"</f>
        <v>''</v>
      </c>
      <c r="H236" s="75" t="str">
        <f>"'"&amp;IF(No.5＿契約者【データ】!AB232="","",TEXT(No.5＿契約者【データ】!AB232,"hh:mm"))&amp;"'"</f>
        <v>''</v>
      </c>
      <c r="I236" s="82" t="s">
        <v>494</v>
      </c>
      <c r="J236" s="82" t="s">
        <v>494</v>
      </c>
      <c r="K236" s="82" t="s">
        <v>494</v>
      </c>
      <c r="L236" s="82" t="s">
        <v>494</v>
      </c>
      <c r="M236" s="82" t="s">
        <v>494</v>
      </c>
      <c r="N236" s="82" t="s">
        <v>494</v>
      </c>
      <c r="O236" s="82" t="s">
        <v>494</v>
      </c>
      <c r="P236" s="82" t="s">
        <v>494</v>
      </c>
      <c r="Q236" s="75" t="s">
        <v>497</v>
      </c>
      <c r="R236" s="75" t="s">
        <v>497</v>
      </c>
      <c r="S236" s="42" t="s">
        <v>448</v>
      </c>
      <c r="T236" s="75" t="s">
        <v>497</v>
      </c>
      <c r="U236" s="74" t="s">
        <v>497</v>
      </c>
      <c r="V236" s="49" t="str">
        <f t="shared" si="17"/>
        <v>'COMMON'</v>
      </c>
      <c r="W236" s="69" t="s">
        <v>449</v>
      </c>
      <c r="X236" s="49" t="str">
        <f t="shared" si="18"/>
        <v>'COMMON'</v>
      </c>
      <c r="Y236" s="49" t="str">
        <f t="shared" si="18"/>
        <v>'COMMON'</v>
      </c>
      <c r="Z236" s="69" t="s">
        <v>449</v>
      </c>
      <c r="AA236" s="49" t="str">
        <f t="shared" si="19"/>
        <v>'COMMON'</v>
      </c>
      <c r="AB236" s="67"/>
      <c r="AD236" s="70" t="str">
        <f t="shared" si="20"/>
        <v/>
      </c>
      <c r="AE236" s="67"/>
      <c r="AF236" s="67"/>
      <c r="AG236" s="67"/>
    </row>
    <row r="237" spans="1:33" ht="18" customHeight="1">
      <c r="A237" s="67"/>
      <c r="B237" s="49">
        <f t="shared" si="16"/>
        <v>231</v>
      </c>
      <c r="C237" s="73" t="str">
        <f>"'"&amp;プロジェクトデータ!$C$4&amp;"'"</f>
        <v>'80001'</v>
      </c>
      <c r="D237" s="80" t="s">
        <v>503</v>
      </c>
      <c r="E237" s="42" t="str">
        <f>"'"&amp;No.5＿契約者【データ】!E233&amp;"'"</f>
        <v>''</v>
      </c>
      <c r="F237" s="81" t="str">
        <f>"'"&amp;IF(No.5＿契約者【データ】!AA233="","","出席")&amp;"'"</f>
        <v>''</v>
      </c>
      <c r="G237" s="75" t="str">
        <f>"'"&amp;IF(No.5＿契約者【データ】!AA233="","",TEXT(No.5＿契約者【データ】!AA233,"yyyy/mm/dd"))&amp;"'"</f>
        <v>''</v>
      </c>
      <c r="H237" s="75" t="str">
        <f>"'"&amp;IF(No.5＿契約者【データ】!AB233="","",TEXT(No.5＿契約者【データ】!AB233,"hh:mm"))&amp;"'"</f>
        <v>''</v>
      </c>
      <c r="I237" s="82" t="s">
        <v>494</v>
      </c>
      <c r="J237" s="82" t="s">
        <v>494</v>
      </c>
      <c r="K237" s="82" t="s">
        <v>494</v>
      </c>
      <c r="L237" s="82" t="s">
        <v>494</v>
      </c>
      <c r="M237" s="82" t="s">
        <v>494</v>
      </c>
      <c r="N237" s="82" t="s">
        <v>494</v>
      </c>
      <c r="O237" s="82" t="s">
        <v>494</v>
      </c>
      <c r="P237" s="82" t="s">
        <v>494</v>
      </c>
      <c r="Q237" s="75" t="s">
        <v>497</v>
      </c>
      <c r="R237" s="75" t="s">
        <v>497</v>
      </c>
      <c r="S237" s="42" t="s">
        <v>448</v>
      </c>
      <c r="T237" s="75" t="s">
        <v>497</v>
      </c>
      <c r="U237" s="74" t="s">
        <v>497</v>
      </c>
      <c r="V237" s="49" t="str">
        <f t="shared" si="17"/>
        <v>'COMMON'</v>
      </c>
      <c r="W237" s="69" t="s">
        <v>449</v>
      </c>
      <c r="X237" s="49" t="str">
        <f t="shared" si="18"/>
        <v>'COMMON'</v>
      </c>
      <c r="Y237" s="49" t="str">
        <f t="shared" si="18"/>
        <v>'COMMON'</v>
      </c>
      <c r="Z237" s="69" t="s">
        <v>449</v>
      </c>
      <c r="AA237" s="49" t="str">
        <f t="shared" si="19"/>
        <v>'COMMON'</v>
      </c>
      <c r="AB237" s="67"/>
      <c r="AD237" s="70" t="str">
        <f t="shared" si="20"/>
        <v/>
      </c>
      <c r="AE237" s="67"/>
      <c r="AF237" s="67"/>
      <c r="AG237" s="67"/>
    </row>
    <row r="238" spans="1:33" ht="18" customHeight="1">
      <c r="A238" s="67"/>
      <c r="B238" s="49">
        <f t="shared" si="16"/>
        <v>232</v>
      </c>
      <c r="C238" s="73" t="str">
        <f>"'"&amp;プロジェクトデータ!$C$4&amp;"'"</f>
        <v>'80001'</v>
      </c>
      <c r="D238" s="80" t="s">
        <v>503</v>
      </c>
      <c r="E238" s="42" t="str">
        <f>"'"&amp;No.5＿契約者【データ】!E234&amp;"'"</f>
        <v>''</v>
      </c>
      <c r="F238" s="81" t="str">
        <f>"'"&amp;IF(No.5＿契約者【データ】!AA234="","","出席")&amp;"'"</f>
        <v>''</v>
      </c>
      <c r="G238" s="75" t="str">
        <f>"'"&amp;IF(No.5＿契約者【データ】!AA234="","",TEXT(No.5＿契約者【データ】!AA234,"yyyy/mm/dd"))&amp;"'"</f>
        <v>''</v>
      </c>
      <c r="H238" s="75" t="str">
        <f>"'"&amp;IF(No.5＿契約者【データ】!AB234="","",TEXT(No.5＿契約者【データ】!AB234,"hh:mm"))&amp;"'"</f>
        <v>''</v>
      </c>
      <c r="I238" s="82" t="s">
        <v>494</v>
      </c>
      <c r="J238" s="82" t="s">
        <v>494</v>
      </c>
      <c r="K238" s="82" t="s">
        <v>494</v>
      </c>
      <c r="L238" s="82" t="s">
        <v>494</v>
      </c>
      <c r="M238" s="82" t="s">
        <v>494</v>
      </c>
      <c r="N238" s="82" t="s">
        <v>494</v>
      </c>
      <c r="O238" s="82" t="s">
        <v>494</v>
      </c>
      <c r="P238" s="82" t="s">
        <v>494</v>
      </c>
      <c r="Q238" s="75" t="s">
        <v>497</v>
      </c>
      <c r="R238" s="75" t="s">
        <v>497</v>
      </c>
      <c r="S238" s="42" t="s">
        <v>448</v>
      </c>
      <c r="T238" s="75" t="s">
        <v>497</v>
      </c>
      <c r="U238" s="74" t="s">
        <v>497</v>
      </c>
      <c r="V238" s="49" t="str">
        <f t="shared" si="17"/>
        <v>'COMMON'</v>
      </c>
      <c r="W238" s="69" t="s">
        <v>449</v>
      </c>
      <c r="X238" s="49" t="str">
        <f t="shared" si="18"/>
        <v>'COMMON'</v>
      </c>
      <c r="Y238" s="49" t="str">
        <f t="shared" si="18"/>
        <v>'COMMON'</v>
      </c>
      <c r="Z238" s="69" t="s">
        <v>449</v>
      </c>
      <c r="AA238" s="49" t="str">
        <f t="shared" si="19"/>
        <v>'COMMON'</v>
      </c>
      <c r="AB238" s="67"/>
      <c r="AD238" s="70" t="str">
        <f t="shared" si="20"/>
        <v/>
      </c>
      <c r="AE238" s="67"/>
      <c r="AF238" s="67"/>
      <c r="AG238" s="67"/>
    </row>
    <row r="239" spans="1:33" ht="18" customHeight="1">
      <c r="A239" s="67"/>
      <c r="B239" s="49">
        <f t="shared" si="16"/>
        <v>233</v>
      </c>
      <c r="C239" s="73" t="str">
        <f>"'"&amp;プロジェクトデータ!$C$4&amp;"'"</f>
        <v>'80001'</v>
      </c>
      <c r="D239" s="80" t="s">
        <v>503</v>
      </c>
      <c r="E239" s="42" t="str">
        <f>"'"&amp;No.5＿契約者【データ】!E235&amp;"'"</f>
        <v>''</v>
      </c>
      <c r="F239" s="81" t="str">
        <f>"'"&amp;IF(No.5＿契約者【データ】!AA235="","","出席")&amp;"'"</f>
        <v>''</v>
      </c>
      <c r="G239" s="75" t="str">
        <f>"'"&amp;IF(No.5＿契約者【データ】!AA235="","",TEXT(No.5＿契約者【データ】!AA235,"yyyy/mm/dd"))&amp;"'"</f>
        <v>''</v>
      </c>
      <c r="H239" s="75" t="str">
        <f>"'"&amp;IF(No.5＿契約者【データ】!AB235="","",TEXT(No.5＿契約者【データ】!AB235,"hh:mm"))&amp;"'"</f>
        <v>''</v>
      </c>
      <c r="I239" s="82" t="s">
        <v>494</v>
      </c>
      <c r="J239" s="82" t="s">
        <v>494</v>
      </c>
      <c r="K239" s="82" t="s">
        <v>494</v>
      </c>
      <c r="L239" s="82" t="s">
        <v>494</v>
      </c>
      <c r="M239" s="82" t="s">
        <v>494</v>
      </c>
      <c r="N239" s="82" t="s">
        <v>494</v>
      </c>
      <c r="O239" s="82" t="s">
        <v>494</v>
      </c>
      <c r="P239" s="82" t="s">
        <v>494</v>
      </c>
      <c r="Q239" s="75" t="s">
        <v>497</v>
      </c>
      <c r="R239" s="75" t="s">
        <v>497</v>
      </c>
      <c r="S239" s="42" t="s">
        <v>448</v>
      </c>
      <c r="T239" s="75" t="s">
        <v>497</v>
      </c>
      <c r="U239" s="74" t="s">
        <v>497</v>
      </c>
      <c r="V239" s="49" t="str">
        <f t="shared" si="17"/>
        <v>'COMMON'</v>
      </c>
      <c r="W239" s="69" t="s">
        <v>449</v>
      </c>
      <c r="X239" s="49" t="str">
        <f t="shared" si="18"/>
        <v>'COMMON'</v>
      </c>
      <c r="Y239" s="49" t="str">
        <f t="shared" si="18"/>
        <v>'COMMON'</v>
      </c>
      <c r="Z239" s="69" t="s">
        <v>449</v>
      </c>
      <c r="AA239" s="49" t="str">
        <f t="shared" si="19"/>
        <v>'COMMON'</v>
      </c>
      <c r="AB239" s="67"/>
      <c r="AD239" s="70" t="str">
        <f t="shared" si="20"/>
        <v/>
      </c>
      <c r="AE239" s="67"/>
      <c r="AF239" s="67"/>
      <c r="AG239" s="67"/>
    </row>
    <row r="240" spans="1:33" ht="18" customHeight="1">
      <c r="A240" s="67"/>
      <c r="B240" s="49">
        <f t="shared" si="16"/>
        <v>234</v>
      </c>
      <c r="C240" s="73" t="str">
        <f>"'"&amp;プロジェクトデータ!$C$4&amp;"'"</f>
        <v>'80001'</v>
      </c>
      <c r="D240" s="80" t="s">
        <v>503</v>
      </c>
      <c r="E240" s="42" t="str">
        <f>"'"&amp;No.5＿契約者【データ】!E236&amp;"'"</f>
        <v>''</v>
      </c>
      <c r="F240" s="81" t="str">
        <f>"'"&amp;IF(No.5＿契約者【データ】!AA236="","","出席")&amp;"'"</f>
        <v>''</v>
      </c>
      <c r="G240" s="75" t="str">
        <f>"'"&amp;IF(No.5＿契約者【データ】!AA236="","",TEXT(No.5＿契約者【データ】!AA236,"yyyy/mm/dd"))&amp;"'"</f>
        <v>''</v>
      </c>
      <c r="H240" s="75" t="str">
        <f>"'"&amp;IF(No.5＿契約者【データ】!AB236="","",TEXT(No.5＿契約者【データ】!AB236,"hh:mm"))&amp;"'"</f>
        <v>''</v>
      </c>
      <c r="I240" s="82" t="s">
        <v>494</v>
      </c>
      <c r="J240" s="82" t="s">
        <v>494</v>
      </c>
      <c r="K240" s="82" t="s">
        <v>494</v>
      </c>
      <c r="L240" s="82" t="s">
        <v>494</v>
      </c>
      <c r="M240" s="82" t="s">
        <v>494</v>
      </c>
      <c r="N240" s="82" t="s">
        <v>494</v>
      </c>
      <c r="O240" s="82" t="s">
        <v>494</v>
      </c>
      <c r="P240" s="82" t="s">
        <v>494</v>
      </c>
      <c r="Q240" s="75" t="s">
        <v>497</v>
      </c>
      <c r="R240" s="75" t="s">
        <v>497</v>
      </c>
      <c r="S240" s="42" t="s">
        <v>448</v>
      </c>
      <c r="T240" s="75" t="s">
        <v>497</v>
      </c>
      <c r="U240" s="74" t="s">
        <v>497</v>
      </c>
      <c r="V240" s="49" t="str">
        <f t="shared" si="17"/>
        <v>'COMMON'</v>
      </c>
      <c r="W240" s="69" t="s">
        <v>449</v>
      </c>
      <c r="X240" s="49" t="str">
        <f t="shared" si="18"/>
        <v>'COMMON'</v>
      </c>
      <c r="Y240" s="49" t="str">
        <f t="shared" si="18"/>
        <v>'COMMON'</v>
      </c>
      <c r="Z240" s="69" t="s">
        <v>449</v>
      </c>
      <c r="AA240" s="49" t="str">
        <f t="shared" si="19"/>
        <v>'COMMON'</v>
      </c>
      <c r="AB240" s="67"/>
      <c r="AD240" s="70" t="str">
        <f t="shared" si="20"/>
        <v/>
      </c>
      <c r="AE240" s="67"/>
      <c r="AF240" s="67"/>
      <c r="AG240" s="67"/>
    </row>
    <row r="241" spans="1:33" ht="18" customHeight="1">
      <c r="A241" s="67"/>
      <c r="B241" s="49">
        <f t="shared" si="16"/>
        <v>235</v>
      </c>
      <c r="C241" s="73" t="str">
        <f>"'"&amp;プロジェクトデータ!$C$4&amp;"'"</f>
        <v>'80001'</v>
      </c>
      <c r="D241" s="80" t="s">
        <v>503</v>
      </c>
      <c r="E241" s="42" t="str">
        <f>"'"&amp;No.5＿契約者【データ】!E237&amp;"'"</f>
        <v>''</v>
      </c>
      <c r="F241" s="81" t="str">
        <f>"'"&amp;IF(No.5＿契約者【データ】!AA237="","","出席")&amp;"'"</f>
        <v>''</v>
      </c>
      <c r="G241" s="75" t="str">
        <f>"'"&amp;IF(No.5＿契約者【データ】!AA237="","",TEXT(No.5＿契約者【データ】!AA237,"yyyy/mm/dd"))&amp;"'"</f>
        <v>''</v>
      </c>
      <c r="H241" s="75" t="str">
        <f>"'"&amp;IF(No.5＿契約者【データ】!AB237="","",TEXT(No.5＿契約者【データ】!AB237,"hh:mm"))&amp;"'"</f>
        <v>''</v>
      </c>
      <c r="I241" s="82" t="s">
        <v>494</v>
      </c>
      <c r="J241" s="82" t="s">
        <v>494</v>
      </c>
      <c r="K241" s="82" t="s">
        <v>494</v>
      </c>
      <c r="L241" s="82" t="s">
        <v>494</v>
      </c>
      <c r="M241" s="82" t="s">
        <v>494</v>
      </c>
      <c r="N241" s="82" t="s">
        <v>494</v>
      </c>
      <c r="O241" s="82" t="s">
        <v>494</v>
      </c>
      <c r="P241" s="82" t="s">
        <v>494</v>
      </c>
      <c r="Q241" s="75" t="s">
        <v>497</v>
      </c>
      <c r="R241" s="75" t="s">
        <v>497</v>
      </c>
      <c r="S241" s="42" t="s">
        <v>448</v>
      </c>
      <c r="T241" s="75" t="s">
        <v>497</v>
      </c>
      <c r="U241" s="74" t="s">
        <v>497</v>
      </c>
      <c r="V241" s="49" t="str">
        <f t="shared" si="17"/>
        <v>'COMMON'</v>
      </c>
      <c r="W241" s="69" t="s">
        <v>449</v>
      </c>
      <c r="X241" s="49" t="str">
        <f t="shared" si="18"/>
        <v>'COMMON'</v>
      </c>
      <c r="Y241" s="49" t="str">
        <f t="shared" si="18"/>
        <v>'COMMON'</v>
      </c>
      <c r="Z241" s="69" t="s">
        <v>449</v>
      </c>
      <c r="AA241" s="49" t="str">
        <f t="shared" si="19"/>
        <v>'COMMON'</v>
      </c>
      <c r="AB241" s="67"/>
      <c r="AD241" s="70" t="str">
        <f t="shared" si="20"/>
        <v/>
      </c>
      <c r="AE241" s="67"/>
      <c r="AF241" s="67"/>
      <c r="AG241" s="67"/>
    </row>
    <row r="242" spans="1:33" ht="18" customHeight="1">
      <c r="A242" s="67"/>
      <c r="B242" s="49">
        <f t="shared" si="16"/>
        <v>236</v>
      </c>
      <c r="C242" s="73" t="str">
        <f>"'"&amp;プロジェクトデータ!$C$4&amp;"'"</f>
        <v>'80001'</v>
      </c>
      <c r="D242" s="80" t="s">
        <v>503</v>
      </c>
      <c r="E242" s="42" t="str">
        <f>"'"&amp;No.5＿契約者【データ】!E238&amp;"'"</f>
        <v>''</v>
      </c>
      <c r="F242" s="81" t="str">
        <f>"'"&amp;IF(No.5＿契約者【データ】!AA238="","","出席")&amp;"'"</f>
        <v>''</v>
      </c>
      <c r="G242" s="75" t="str">
        <f>"'"&amp;IF(No.5＿契約者【データ】!AA238="","",TEXT(No.5＿契約者【データ】!AA238,"yyyy/mm/dd"))&amp;"'"</f>
        <v>''</v>
      </c>
      <c r="H242" s="75" t="str">
        <f>"'"&amp;IF(No.5＿契約者【データ】!AB238="","",TEXT(No.5＿契約者【データ】!AB238,"hh:mm"))&amp;"'"</f>
        <v>''</v>
      </c>
      <c r="I242" s="82" t="s">
        <v>494</v>
      </c>
      <c r="J242" s="82" t="s">
        <v>494</v>
      </c>
      <c r="K242" s="82" t="s">
        <v>494</v>
      </c>
      <c r="L242" s="82" t="s">
        <v>494</v>
      </c>
      <c r="M242" s="82" t="s">
        <v>494</v>
      </c>
      <c r="N242" s="82" t="s">
        <v>494</v>
      </c>
      <c r="O242" s="82" t="s">
        <v>494</v>
      </c>
      <c r="P242" s="82" t="s">
        <v>494</v>
      </c>
      <c r="Q242" s="75" t="s">
        <v>497</v>
      </c>
      <c r="R242" s="75" t="s">
        <v>497</v>
      </c>
      <c r="S242" s="42" t="s">
        <v>448</v>
      </c>
      <c r="T242" s="75" t="s">
        <v>497</v>
      </c>
      <c r="U242" s="74" t="s">
        <v>497</v>
      </c>
      <c r="V242" s="49" t="str">
        <f t="shared" si="17"/>
        <v>'COMMON'</v>
      </c>
      <c r="W242" s="69" t="s">
        <v>449</v>
      </c>
      <c r="X242" s="49" t="str">
        <f t="shared" si="18"/>
        <v>'COMMON'</v>
      </c>
      <c r="Y242" s="49" t="str">
        <f t="shared" si="18"/>
        <v>'COMMON'</v>
      </c>
      <c r="Z242" s="69" t="s">
        <v>449</v>
      </c>
      <c r="AA242" s="49" t="str">
        <f t="shared" si="19"/>
        <v>'COMMON'</v>
      </c>
      <c r="AB242" s="67"/>
      <c r="AD242" s="70" t="str">
        <f t="shared" si="20"/>
        <v/>
      </c>
      <c r="AE242" s="67"/>
      <c r="AF242" s="67"/>
      <c r="AG242" s="67"/>
    </row>
    <row r="243" spans="1:33" ht="18" customHeight="1">
      <c r="A243" s="67"/>
      <c r="B243" s="49">
        <f t="shared" si="16"/>
        <v>237</v>
      </c>
      <c r="C243" s="73" t="str">
        <f>"'"&amp;プロジェクトデータ!$C$4&amp;"'"</f>
        <v>'80001'</v>
      </c>
      <c r="D243" s="80" t="s">
        <v>503</v>
      </c>
      <c r="E243" s="42" t="str">
        <f>"'"&amp;No.5＿契約者【データ】!E239&amp;"'"</f>
        <v>''</v>
      </c>
      <c r="F243" s="81" t="str">
        <f>"'"&amp;IF(No.5＿契約者【データ】!AA239="","","出席")&amp;"'"</f>
        <v>''</v>
      </c>
      <c r="G243" s="75" t="str">
        <f>"'"&amp;IF(No.5＿契約者【データ】!AA239="","",TEXT(No.5＿契約者【データ】!AA239,"yyyy/mm/dd"))&amp;"'"</f>
        <v>''</v>
      </c>
      <c r="H243" s="75" t="str">
        <f>"'"&amp;IF(No.5＿契約者【データ】!AB239="","",TEXT(No.5＿契約者【データ】!AB239,"hh:mm"))&amp;"'"</f>
        <v>''</v>
      </c>
      <c r="I243" s="82" t="s">
        <v>494</v>
      </c>
      <c r="J243" s="82" t="s">
        <v>494</v>
      </c>
      <c r="K243" s="82" t="s">
        <v>494</v>
      </c>
      <c r="L243" s="82" t="s">
        <v>494</v>
      </c>
      <c r="M243" s="82" t="s">
        <v>494</v>
      </c>
      <c r="N243" s="82" t="s">
        <v>494</v>
      </c>
      <c r="O243" s="82" t="s">
        <v>494</v>
      </c>
      <c r="P243" s="82" t="s">
        <v>494</v>
      </c>
      <c r="Q243" s="75" t="s">
        <v>497</v>
      </c>
      <c r="R243" s="75" t="s">
        <v>497</v>
      </c>
      <c r="S243" s="42" t="s">
        <v>448</v>
      </c>
      <c r="T243" s="75" t="s">
        <v>497</v>
      </c>
      <c r="U243" s="74" t="s">
        <v>497</v>
      </c>
      <c r="V243" s="49" t="str">
        <f t="shared" si="17"/>
        <v>'COMMON'</v>
      </c>
      <c r="W243" s="69" t="s">
        <v>449</v>
      </c>
      <c r="X243" s="49" t="str">
        <f t="shared" si="18"/>
        <v>'COMMON'</v>
      </c>
      <c r="Y243" s="49" t="str">
        <f t="shared" si="18"/>
        <v>'COMMON'</v>
      </c>
      <c r="Z243" s="69" t="s">
        <v>449</v>
      </c>
      <c r="AA243" s="49" t="str">
        <f t="shared" si="19"/>
        <v>'COMMON'</v>
      </c>
      <c r="AB243" s="67"/>
      <c r="AD243" s="70" t="str">
        <f t="shared" si="20"/>
        <v/>
      </c>
      <c r="AE243" s="67"/>
      <c r="AF243" s="67"/>
      <c r="AG243" s="67"/>
    </row>
    <row r="244" spans="1:33" ht="18" customHeight="1">
      <c r="A244" s="67"/>
      <c r="B244" s="49">
        <f t="shared" si="16"/>
        <v>238</v>
      </c>
      <c r="C244" s="73" t="str">
        <f>"'"&amp;プロジェクトデータ!$C$4&amp;"'"</f>
        <v>'80001'</v>
      </c>
      <c r="D244" s="80" t="s">
        <v>503</v>
      </c>
      <c r="E244" s="42" t="str">
        <f>"'"&amp;No.5＿契約者【データ】!E240&amp;"'"</f>
        <v>''</v>
      </c>
      <c r="F244" s="81" t="str">
        <f>"'"&amp;IF(No.5＿契約者【データ】!AA240="","","出席")&amp;"'"</f>
        <v>''</v>
      </c>
      <c r="G244" s="75" t="str">
        <f>"'"&amp;IF(No.5＿契約者【データ】!AA240="","",TEXT(No.5＿契約者【データ】!AA240,"yyyy/mm/dd"))&amp;"'"</f>
        <v>''</v>
      </c>
      <c r="H244" s="75" t="str">
        <f>"'"&amp;IF(No.5＿契約者【データ】!AB240="","",TEXT(No.5＿契約者【データ】!AB240,"hh:mm"))&amp;"'"</f>
        <v>''</v>
      </c>
      <c r="I244" s="82" t="s">
        <v>494</v>
      </c>
      <c r="J244" s="82" t="s">
        <v>494</v>
      </c>
      <c r="K244" s="82" t="s">
        <v>494</v>
      </c>
      <c r="L244" s="82" t="s">
        <v>494</v>
      </c>
      <c r="M244" s="82" t="s">
        <v>494</v>
      </c>
      <c r="N244" s="82" t="s">
        <v>494</v>
      </c>
      <c r="O244" s="82" t="s">
        <v>494</v>
      </c>
      <c r="P244" s="82" t="s">
        <v>494</v>
      </c>
      <c r="Q244" s="75" t="s">
        <v>497</v>
      </c>
      <c r="R244" s="75" t="s">
        <v>497</v>
      </c>
      <c r="S244" s="42" t="s">
        <v>448</v>
      </c>
      <c r="T244" s="75" t="s">
        <v>497</v>
      </c>
      <c r="U244" s="74" t="s">
        <v>497</v>
      </c>
      <c r="V244" s="49" t="str">
        <f t="shared" si="17"/>
        <v>'COMMON'</v>
      </c>
      <c r="W244" s="69" t="s">
        <v>449</v>
      </c>
      <c r="X244" s="49" t="str">
        <f t="shared" si="18"/>
        <v>'COMMON'</v>
      </c>
      <c r="Y244" s="49" t="str">
        <f t="shared" si="18"/>
        <v>'COMMON'</v>
      </c>
      <c r="Z244" s="69" t="s">
        <v>449</v>
      </c>
      <c r="AA244" s="49" t="str">
        <f t="shared" si="19"/>
        <v>'COMMON'</v>
      </c>
      <c r="AB244" s="67"/>
      <c r="AD244" s="70" t="str">
        <f t="shared" si="20"/>
        <v/>
      </c>
      <c r="AE244" s="67"/>
      <c r="AF244" s="67"/>
      <c r="AG244" s="67"/>
    </row>
    <row r="245" spans="1:33" ht="18" customHeight="1">
      <c r="A245" s="67"/>
      <c r="B245" s="49">
        <f t="shared" si="16"/>
        <v>239</v>
      </c>
      <c r="C245" s="73" t="str">
        <f>"'"&amp;プロジェクトデータ!$C$4&amp;"'"</f>
        <v>'80001'</v>
      </c>
      <c r="D245" s="80" t="s">
        <v>503</v>
      </c>
      <c r="E245" s="42" t="str">
        <f>"'"&amp;No.5＿契約者【データ】!E241&amp;"'"</f>
        <v>''</v>
      </c>
      <c r="F245" s="81" t="str">
        <f>"'"&amp;IF(No.5＿契約者【データ】!AA241="","","出席")&amp;"'"</f>
        <v>''</v>
      </c>
      <c r="G245" s="75" t="str">
        <f>"'"&amp;IF(No.5＿契約者【データ】!AA241="","",TEXT(No.5＿契約者【データ】!AA241,"yyyy/mm/dd"))&amp;"'"</f>
        <v>''</v>
      </c>
      <c r="H245" s="75" t="str">
        <f>"'"&amp;IF(No.5＿契約者【データ】!AB241="","",TEXT(No.5＿契約者【データ】!AB241,"hh:mm"))&amp;"'"</f>
        <v>''</v>
      </c>
      <c r="I245" s="82" t="s">
        <v>494</v>
      </c>
      <c r="J245" s="82" t="s">
        <v>494</v>
      </c>
      <c r="K245" s="82" t="s">
        <v>494</v>
      </c>
      <c r="L245" s="82" t="s">
        <v>494</v>
      </c>
      <c r="M245" s="82" t="s">
        <v>494</v>
      </c>
      <c r="N245" s="82" t="s">
        <v>494</v>
      </c>
      <c r="O245" s="82" t="s">
        <v>494</v>
      </c>
      <c r="P245" s="82" t="s">
        <v>494</v>
      </c>
      <c r="Q245" s="75" t="s">
        <v>497</v>
      </c>
      <c r="R245" s="75" t="s">
        <v>497</v>
      </c>
      <c r="S245" s="42" t="s">
        <v>448</v>
      </c>
      <c r="T245" s="75" t="s">
        <v>497</v>
      </c>
      <c r="U245" s="74" t="s">
        <v>497</v>
      </c>
      <c r="V245" s="49" t="str">
        <f t="shared" si="17"/>
        <v>'COMMON'</v>
      </c>
      <c r="W245" s="69" t="s">
        <v>449</v>
      </c>
      <c r="X245" s="49" t="str">
        <f t="shared" si="18"/>
        <v>'COMMON'</v>
      </c>
      <c r="Y245" s="49" t="str">
        <f t="shared" si="18"/>
        <v>'COMMON'</v>
      </c>
      <c r="Z245" s="69" t="s">
        <v>449</v>
      </c>
      <c r="AA245" s="49" t="str">
        <f t="shared" si="19"/>
        <v>'COMMON'</v>
      </c>
      <c r="AB245" s="67"/>
      <c r="AD245" s="70" t="str">
        <f t="shared" si="20"/>
        <v/>
      </c>
      <c r="AE245" s="67"/>
      <c r="AF245" s="67"/>
      <c r="AG245" s="67"/>
    </row>
    <row r="246" spans="1:33" ht="18" customHeight="1">
      <c r="A246" s="67"/>
      <c r="B246" s="49">
        <f t="shared" si="16"/>
        <v>240</v>
      </c>
      <c r="C246" s="73" t="str">
        <f>"'"&amp;プロジェクトデータ!$C$4&amp;"'"</f>
        <v>'80001'</v>
      </c>
      <c r="D246" s="80" t="s">
        <v>503</v>
      </c>
      <c r="E246" s="42" t="str">
        <f>"'"&amp;No.5＿契約者【データ】!E242&amp;"'"</f>
        <v>''</v>
      </c>
      <c r="F246" s="81" t="str">
        <f>"'"&amp;IF(No.5＿契約者【データ】!AA242="","","出席")&amp;"'"</f>
        <v>''</v>
      </c>
      <c r="G246" s="75" t="str">
        <f>"'"&amp;IF(No.5＿契約者【データ】!AA242="","",TEXT(No.5＿契約者【データ】!AA242,"yyyy/mm/dd"))&amp;"'"</f>
        <v>''</v>
      </c>
      <c r="H246" s="75" t="str">
        <f>"'"&amp;IF(No.5＿契約者【データ】!AB242="","",TEXT(No.5＿契約者【データ】!AB242,"hh:mm"))&amp;"'"</f>
        <v>''</v>
      </c>
      <c r="I246" s="82" t="s">
        <v>494</v>
      </c>
      <c r="J246" s="82" t="s">
        <v>494</v>
      </c>
      <c r="K246" s="82" t="s">
        <v>494</v>
      </c>
      <c r="L246" s="82" t="s">
        <v>494</v>
      </c>
      <c r="M246" s="82" t="s">
        <v>494</v>
      </c>
      <c r="N246" s="82" t="s">
        <v>494</v>
      </c>
      <c r="O246" s="82" t="s">
        <v>494</v>
      </c>
      <c r="P246" s="82" t="s">
        <v>494</v>
      </c>
      <c r="Q246" s="75" t="s">
        <v>497</v>
      </c>
      <c r="R246" s="75" t="s">
        <v>497</v>
      </c>
      <c r="S246" s="42" t="s">
        <v>448</v>
      </c>
      <c r="T246" s="75" t="s">
        <v>497</v>
      </c>
      <c r="U246" s="74" t="s">
        <v>497</v>
      </c>
      <c r="V246" s="49" t="str">
        <f t="shared" si="17"/>
        <v>'COMMON'</v>
      </c>
      <c r="W246" s="69" t="s">
        <v>449</v>
      </c>
      <c r="X246" s="49" t="str">
        <f t="shared" si="18"/>
        <v>'COMMON'</v>
      </c>
      <c r="Y246" s="49" t="str">
        <f t="shared" si="18"/>
        <v>'COMMON'</v>
      </c>
      <c r="Z246" s="69" t="s">
        <v>449</v>
      </c>
      <c r="AA246" s="49" t="str">
        <f t="shared" si="19"/>
        <v>'COMMON'</v>
      </c>
      <c r="AB246" s="67"/>
      <c r="AD246" s="70" t="str">
        <f t="shared" si="20"/>
        <v/>
      </c>
      <c r="AE246" s="67"/>
      <c r="AF246" s="67"/>
      <c r="AG246" s="67"/>
    </row>
    <row r="247" spans="1:33" ht="18" customHeight="1">
      <c r="A247" s="67"/>
      <c r="B247" s="49">
        <f t="shared" si="16"/>
        <v>241</v>
      </c>
      <c r="C247" s="73" t="str">
        <f>"'"&amp;プロジェクトデータ!$C$4&amp;"'"</f>
        <v>'80001'</v>
      </c>
      <c r="D247" s="80" t="s">
        <v>503</v>
      </c>
      <c r="E247" s="42" t="str">
        <f>"'"&amp;No.5＿契約者【データ】!E243&amp;"'"</f>
        <v>''</v>
      </c>
      <c r="F247" s="81" t="str">
        <f>"'"&amp;IF(No.5＿契約者【データ】!AA243="","","出席")&amp;"'"</f>
        <v>''</v>
      </c>
      <c r="G247" s="75" t="str">
        <f>"'"&amp;IF(No.5＿契約者【データ】!AA243="","",TEXT(No.5＿契約者【データ】!AA243,"yyyy/mm/dd"))&amp;"'"</f>
        <v>''</v>
      </c>
      <c r="H247" s="75" t="str">
        <f>"'"&amp;IF(No.5＿契約者【データ】!AB243="","",TEXT(No.5＿契約者【データ】!AB243,"hh:mm"))&amp;"'"</f>
        <v>''</v>
      </c>
      <c r="I247" s="82" t="s">
        <v>494</v>
      </c>
      <c r="J247" s="82" t="s">
        <v>494</v>
      </c>
      <c r="K247" s="82" t="s">
        <v>494</v>
      </c>
      <c r="L247" s="82" t="s">
        <v>494</v>
      </c>
      <c r="M247" s="82" t="s">
        <v>494</v>
      </c>
      <c r="N247" s="82" t="s">
        <v>494</v>
      </c>
      <c r="O247" s="82" t="s">
        <v>494</v>
      </c>
      <c r="P247" s="82" t="s">
        <v>494</v>
      </c>
      <c r="Q247" s="75" t="s">
        <v>497</v>
      </c>
      <c r="R247" s="75" t="s">
        <v>497</v>
      </c>
      <c r="S247" s="42" t="s">
        <v>448</v>
      </c>
      <c r="T247" s="75" t="s">
        <v>497</v>
      </c>
      <c r="U247" s="74" t="s">
        <v>497</v>
      </c>
      <c r="V247" s="49" t="str">
        <f t="shared" si="17"/>
        <v>'COMMON'</v>
      </c>
      <c r="W247" s="69" t="s">
        <v>449</v>
      </c>
      <c r="X247" s="49" t="str">
        <f t="shared" si="18"/>
        <v>'COMMON'</v>
      </c>
      <c r="Y247" s="49" t="str">
        <f t="shared" si="18"/>
        <v>'COMMON'</v>
      </c>
      <c r="Z247" s="69" t="s">
        <v>449</v>
      </c>
      <c r="AA247" s="49" t="str">
        <f t="shared" si="19"/>
        <v>'COMMON'</v>
      </c>
      <c r="AB247" s="67"/>
      <c r="AD247" s="70" t="str">
        <f t="shared" si="20"/>
        <v/>
      </c>
      <c r="AE247" s="67"/>
      <c r="AF247" s="67"/>
      <c r="AG247" s="67"/>
    </row>
    <row r="248" spans="1:33" ht="18" customHeight="1">
      <c r="A248" s="67"/>
      <c r="B248" s="49">
        <f t="shared" si="16"/>
        <v>242</v>
      </c>
      <c r="C248" s="73" t="str">
        <f>"'"&amp;プロジェクトデータ!$C$4&amp;"'"</f>
        <v>'80001'</v>
      </c>
      <c r="D248" s="80" t="s">
        <v>503</v>
      </c>
      <c r="E248" s="42" t="str">
        <f>"'"&amp;No.5＿契約者【データ】!E244&amp;"'"</f>
        <v>''</v>
      </c>
      <c r="F248" s="81" t="str">
        <f>"'"&amp;IF(No.5＿契約者【データ】!AA244="","","出席")&amp;"'"</f>
        <v>''</v>
      </c>
      <c r="G248" s="75" t="str">
        <f>"'"&amp;IF(No.5＿契約者【データ】!AA244="","",TEXT(No.5＿契約者【データ】!AA244,"yyyy/mm/dd"))&amp;"'"</f>
        <v>''</v>
      </c>
      <c r="H248" s="75" t="str">
        <f>"'"&amp;IF(No.5＿契約者【データ】!AB244="","",TEXT(No.5＿契約者【データ】!AB244,"hh:mm"))&amp;"'"</f>
        <v>''</v>
      </c>
      <c r="I248" s="82" t="s">
        <v>494</v>
      </c>
      <c r="J248" s="82" t="s">
        <v>494</v>
      </c>
      <c r="K248" s="82" t="s">
        <v>494</v>
      </c>
      <c r="L248" s="82" t="s">
        <v>494</v>
      </c>
      <c r="M248" s="82" t="s">
        <v>494</v>
      </c>
      <c r="N248" s="82" t="s">
        <v>494</v>
      </c>
      <c r="O248" s="82" t="s">
        <v>494</v>
      </c>
      <c r="P248" s="82" t="s">
        <v>494</v>
      </c>
      <c r="Q248" s="75" t="s">
        <v>497</v>
      </c>
      <c r="R248" s="75" t="s">
        <v>497</v>
      </c>
      <c r="S248" s="42" t="s">
        <v>448</v>
      </c>
      <c r="T248" s="75" t="s">
        <v>497</v>
      </c>
      <c r="U248" s="74" t="s">
        <v>497</v>
      </c>
      <c r="V248" s="49" t="str">
        <f t="shared" si="17"/>
        <v>'COMMON'</v>
      </c>
      <c r="W248" s="69" t="s">
        <v>449</v>
      </c>
      <c r="X248" s="49" t="str">
        <f t="shared" si="18"/>
        <v>'COMMON'</v>
      </c>
      <c r="Y248" s="49" t="str">
        <f t="shared" si="18"/>
        <v>'COMMON'</v>
      </c>
      <c r="Z248" s="69" t="s">
        <v>449</v>
      </c>
      <c r="AA248" s="49" t="str">
        <f t="shared" si="19"/>
        <v>'COMMON'</v>
      </c>
      <c r="AB248" s="67"/>
      <c r="AD248" s="70" t="str">
        <f t="shared" si="20"/>
        <v/>
      </c>
      <c r="AE248" s="67"/>
      <c r="AF248" s="67"/>
      <c r="AG248" s="67"/>
    </row>
    <row r="249" spans="1:33" ht="18" customHeight="1">
      <c r="A249" s="67"/>
      <c r="B249" s="49">
        <f t="shared" si="16"/>
        <v>243</v>
      </c>
      <c r="C249" s="73" t="str">
        <f>"'"&amp;プロジェクトデータ!$C$4&amp;"'"</f>
        <v>'80001'</v>
      </c>
      <c r="D249" s="80" t="s">
        <v>503</v>
      </c>
      <c r="E249" s="42" t="str">
        <f>"'"&amp;No.5＿契約者【データ】!E245&amp;"'"</f>
        <v>''</v>
      </c>
      <c r="F249" s="81" t="str">
        <f>"'"&amp;IF(No.5＿契約者【データ】!AA245="","","出席")&amp;"'"</f>
        <v>''</v>
      </c>
      <c r="G249" s="75" t="str">
        <f>"'"&amp;IF(No.5＿契約者【データ】!AA245="","",TEXT(No.5＿契約者【データ】!AA245,"yyyy/mm/dd"))&amp;"'"</f>
        <v>''</v>
      </c>
      <c r="H249" s="75" t="str">
        <f>"'"&amp;IF(No.5＿契約者【データ】!AB245="","",TEXT(No.5＿契約者【データ】!AB245,"hh:mm"))&amp;"'"</f>
        <v>''</v>
      </c>
      <c r="I249" s="82" t="s">
        <v>494</v>
      </c>
      <c r="J249" s="82" t="s">
        <v>494</v>
      </c>
      <c r="K249" s="82" t="s">
        <v>494</v>
      </c>
      <c r="L249" s="82" t="s">
        <v>494</v>
      </c>
      <c r="M249" s="82" t="s">
        <v>494</v>
      </c>
      <c r="N249" s="82" t="s">
        <v>494</v>
      </c>
      <c r="O249" s="82" t="s">
        <v>494</v>
      </c>
      <c r="P249" s="82" t="s">
        <v>494</v>
      </c>
      <c r="Q249" s="75" t="s">
        <v>497</v>
      </c>
      <c r="R249" s="75" t="s">
        <v>497</v>
      </c>
      <c r="S249" s="42" t="s">
        <v>448</v>
      </c>
      <c r="T249" s="75" t="s">
        <v>497</v>
      </c>
      <c r="U249" s="74" t="s">
        <v>497</v>
      </c>
      <c r="V249" s="49" t="str">
        <f t="shared" si="17"/>
        <v>'COMMON'</v>
      </c>
      <c r="W249" s="69" t="s">
        <v>449</v>
      </c>
      <c r="X249" s="49" t="str">
        <f t="shared" si="18"/>
        <v>'COMMON'</v>
      </c>
      <c r="Y249" s="49" t="str">
        <f t="shared" si="18"/>
        <v>'COMMON'</v>
      </c>
      <c r="Z249" s="69" t="s">
        <v>449</v>
      </c>
      <c r="AA249" s="49" t="str">
        <f t="shared" si="19"/>
        <v>'COMMON'</v>
      </c>
      <c r="AB249" s="67"/>
      <c r="AD249" s="70" t="str">
        <f t="shared" si="20"/>
        <v/>
      </c>
      <c r="AE249" s="67"/>
      <c r="AF249" s="67"/>
      <c r="AG249" s="67"/>
    </row>
    <row r="250" spans="1:33" ht="18" customHeight="1">
      <c r="A250" s="67"/>
      <c r="B250" s="49">
        <f t="shared" si="16"/>
        <v>244</v>
      </c>
      <c r="C250" s="73" t="str">
        <f>"'"&amp;プロジェクトデータ!$C$4&amp;"'"</f>
        <v>'80001'</v>
      </c>
      <c r="D250" s="80" t="s">
        <v>503</v>
      </c>
      <c r="E250" s="42" t="str">
        <f>"'"&amp;No.5＿契約者【データ】!E246&amp;"'"</f>
        <v>''</v>
      </c>
      <c r="F250" s="81" t="str">
        <f>"'"&amp;IF(No.5＿契約者【データ】!AA246="","","出席")&amp;"'"</f>
        <v>''</v>
      </c>
      <c r="G250" s="75" t="str">
        <f>"'"&amp;IF(No.5＿契約者【データ】!AA246="","",TEXT(No.5＿契約者【データ】!AA246,"yyyy/mm/dd"))&amp;"'"</f>
        <v>''</v>
      </c>
      <c r="H250" s="75" t="str">
        <f>"'"&amp;IF(No.5＿契約者【データ】!AB246="","",TEXT(No.5＿契約者【データ】!AB246,"hh:mm"))&amp;"'"</f>
        <v>''</v>
      </c>
      <c r="I250" s="82" t="s">
        <v>494</v>
      </c>
      <c r="J250" s="82" t="s">
        <v>494</v>
      </c>
      <c r="K250" s="82" t="s">
        <v>494</v>
      </c>
      <c r="L250" s="82" t="s">
        <v>494</v>
      </c>
      <c r="M250" s="82" t="s">
        <v>494</v>
      </c>
      <c r="N250" s="82" t="s">
        <v>494</v>
      </c>
      <c r="O250" s="82" t="s">
        <v>494</v>
      </c>
      <c r="P250" s="82" t="s">
        <v>494</v>
      </c>
      <c r="Q250" s="75" t="s">
        <v>497</v>
      </c>
      <c r="R250" s="75" t="s">
        <v>497</v>
      </c>
      <c r="S250" s="42" t="s">
        <v>448</v>
      </c>
      <c r="T250" s="75" t="s">
        <v>497</v>
      </c>
      <c r="U250" s="74" t="s">
        <v>497</v>
      </c>
      <c r="V250" s="49" t="str">
        <f t="shared" si="17"/>
        <v>'COMMON'</v>
      </c>
      <c r="W250" s="69" t="s">
        <v>449</v>
      </c>
      <c r="X250" s="49" t="str">
        <f t="shared" si="18"/>
        <v>'COMMON'</v>
      </c>
      <c r="Y250" s="49" t="str">
        <f t="shared" si="18"/>
        <v>'COMMON'</v>
      </c>
      <c r="Z250" s="69" t="s">
        <v>449</v>
      </c>
      <c r="AA250" s="49" t="str">
        <f t="shared" si="19"/>
        <v>'COMMON'</v>
      </c>
      <c r="AB250" s="67"/>
      <c r="AD250" s="70" t="str">
        <f t="shared" si="20"/>
        <v/>
      </c>
      <c r="AE250" s="67"/>
      <c r="AF250" s="67"/>
      <c r="AG250" s="67"/>
    </row>
    <row r="251" spans="1:33" ht="18" customHeight="1">
      <c r="A251" s="67"/>
      <c r="B251" s="49">
        <f t="shared" si="16"/>
        <v>245</v>
      </c>
      <c r="C251" s="73" t="str">
        <f>"'"&amp;プロジェクトデータ!$C$4&amp;"'"</f>
        <v>'80001'</v>
      </c>
      <c r="D251" s="80" t="s">
        <v>503</v>
      </c>
      <c r="E251" s="42" t="str">
        <f>"'"&amp;No.5＿契約者【データ】!E247&amp;"'"</f>
        <v>''</v>
      </c>
      <c r="F251" s="81" t="str">
        <f>"'"&amp;IF(No.5＿契約者【データ】!AA247="","","出席")&amp;"'"</f>
        <v>''</v>
      </c>
      <c r="G251" s="75" t="str">
        <f>"'"&amp;IF(No.5＿契約者【データ】!AA247="","",TEXT(No.5＿契約者【データ】!AA247,"yyyy/mm/dd"))&amp;"'"</f>
        <v>''</v>
      </c>
      <c r="H251" s="75" t="str">
        <f>"'"&amp;IF(No.5＿契約者【データ】!AB247="","",TEXT(No.5＿契約者【データ】!AB247,"hh:mm"))&amp;"'"</f>
        <v>''</v>
      </c>
      <c r="I251" s="82" t="s">
        <v>494</v>
      </c>
      <c r="J251" s="82" t="s">
        <v>494</v>
      </c>
      <c r="K251" s="82" t="s">
        <v>494</v>
      </c>
      <c r="L251" s="82" t="s">
        <v>494</v>
      </c>
      <c r="M251" s="82" t="s">
        <v>494</v>
      </c>
      <c r="N251" s="82" t="s">
        <v>494</v>
      </c>
      <c r="O251" s="82" t="s">
        <v>494</v>
      </c>
      <c r="P251" s="82" t="s">
        <v>494</v>
      </c>
      <c r="Q251" s="75" t="s">
        <v>497</v>
      </c>
      <c r="R251" s="75" t="s">
        <v>497</v>
      </c>
      <c r="S251" s="42" t="s">
        <v>448</v>
      </c>
      <c r="T251" s="75" t="s">
        <v>497</v>
      </c>
      <c r="U251" s="74" t="s">
        <v>497</v>
      </c>
      <c r="V251" s="49" t="str">
        <f t="shared" si="17"/>
        <v>'COMMON'</v>
      </c>
      <c r="W251" s="69" t="s">
        <v>449</v>
      </c>
      <c r="X251" s="49" t="str">
        <f t="shared" si="18"/>
        <v>'COMMON'</v>
      </c>
      <c r="Y251" s="49" t="str">
        <f t="shared" si="18"/>
        <v>'COMMON'</v>
      </c>
      <c r="Z251" s="69" t="s">
        <v>449</v>
      </c>
      <c r="AA251" s="49" t="str">
        <f t="shared" si="19"/>
        <v>'COMMON'</v>
      </c>
      <c r="AB251" s="67"/>
      <c r="AD251" s="70" t="str">
        <f t="shared" si="20"/>
        <v/>
      </c>
      <c r="AE251" s="67"/>
      <c r="AF251" s="67"/>
      <c r="AG251" s="67"/>
    </row>
    <row r="252" spans="1:33" ht="18" customHeight="1">
      <c r="A252" s="67"/>
      <c r="B252" s="49">
        <f t="shared" si="16"/>
        <v>246</v>
      </c>
      <c r="C252" s="73" t="str">
        <f>"'"&amp;プロジェクトデータ!$C$4&amp;"'"</f>
        <v>'80001'</v>
      </c>
      <c r="D252" s="80" t="s">
        <v>503</v>
      </c>
      <c r="E252" s="42" t="str">
        <f>"'"&amp;No.5＿契約者【データ】!E248&amp;"'"</f>
        <v>''</v>
      </c>
      <c r="F252" s="81" t="str">
        <f>"'"&amp;IF(No.5＿契約者【データ】!AA248="","","出席")&amp;"'"</f>
        <v>''</v>
      </c>
      <c r="G252" s="75" t="str">
        <f>"'"&amp;IF(No.5＿契約者【データ】!AA248="","",TEXT(No.5＿契約者【データ】!AA248,"yyyy/mm/dd"))&amp;"'"</f>
        <v>''</v>
      </c>
      <c r="H252" s="75" t="str">
        <f>"'"&amp;IF(No.5＿契約者【データ】!AB248="","",TEXT(No.5＿契約者【データ】!AB248,"hh:mm"))&amp;"'"</f>
        <v>''</v>
      </c>
      <c r="I252" s="82" t="s">
        <v>494</v>
      </c>
      <c r="J252" s="82" t="s">
        <v>494</v>
      </c>
      <c r="K252" s="82" t="s">
        <v>494</v>
      </c>
      <c r="L252" s="82" t="s">
        <v>494</v>
      </c>
      <c r="M252" s="82" t="s">
        <v>494</v>
      </c>
      <c r="N252" s="82" t="s">
        <v>494</v>
      </c>
      <c r="O252" s="82" t="s">
        <v>494</v>
      </c>
      <c r="P252" s="82" t="s">
        <v>494</v>
      </c>
      <c r="Q252" s="75" t="s">
        <v>497</v>
      </c>
      <c r="R252" s="75" t="s">
        <v>497</v>
      </c>
      <c r="S252" s="42" t="s">
        <v>448</v>
      </c>
      <c r="T252" s="75" t="s">
        <v>497</v>
      </c>
      <c r="U252" s="74" t="s">
        <v>497</v>
      </c>
      <c r="V252" s="49" t="str">
        <f t="shared" si="17"/>
        <v>'COMMON'</v>
      </c>
      <c r="W252" s="69" t="s">
        <v>449</v>
      </c>
      <c r="X252" s="49" t="str">
        <f t="shared" si="18"/>
        <v>'COMMON'</v>
      </c>
      <c r="Y252" s="49" t="str">
        <f t="shared" si="18"/>
        <v>'COMMON'</v>
      </c>
      <c r="Z252" s="69" t="s">
        <v>449</v>
      </c>
      <c r="AA252" s="49" t="str">
        <f t="shared" si="19"/>
        <v>'COMMON'</v>
      </c>
      <c r="AB252" s="67"/>
      <c r="AD252" s="70" t="str">
        <f t="shared" si="20"/>
        <v/>
      </c>
      <c r="AE252" s="67"/>
      <c r="AF252" s="67"/>
      <c r="AG252" s="67"/>
    </row>
    <row r="253" spans="1:33" ht="18" customHeight="1">
      <c r="A253" s="67"/>
      <c r="B253" s="49">
        <f t="shared" si="16"/>
        <v>247</v>
      </c>
      <c r="C253" s="73" t="str">
        <f>"'"&amp;プロジェクトデータ!$C$4&amp;"'"</f>
        <v>'80001'</v>
      </c>
      <c r="D253" s="80" t="s">
        <v>503</v>
      </c>
      <c r="E253" s="42" t="str">
        <f>"'"&amp;No.5＿契約者【データ】!E249&amp;"'"</f>
        <v>''</v>
      </c>
      <c r="F253" s="81" t="str">
        <f>"'"&amp;IF(No.5＿契約者【データ】!AA249="","","出席")&amp;"'"</f>
        <v>''</v>
      </c>
      <c r="G253" s="75" t="str">
        <f>"'"&amp;IF(No.5＿契約者【データ】!AA249="","",TEXT(No.5＿契約者【データ】!AA249,"yyyy/mm/dd"))&amp;"'"</f>
        <v>''</v>
      </c>
      <c r="H253" s="75" t="str">
        <f>"'"&amp;IF(No.5＿契約者【データ】!AB249="","",TEXT(No.5＿契約者【データ】!AB249,"hh:mm"))&amp;"'"</f>
        <v>''</v>
      </c>
      <c r="I253" s="82" t="s">
        <v>494</v>
      </c>
      <c r="J253" s="82" t="s">
        <v>494</v>
      </c>
      <c r="K253" s="82" t="s">
        <v>494</v>
      </c>
      <c r="L253" s="82" t="s">
        <v>494</v>
      </c>
      <c r="M253" s="82" t="s">
        <v>494</v>
      </c>
      <c r="N253" s="82" t="s">
        <v>494</v>
      </c>
      <c r="O253" s="82" t="s">
        <v>494</v>
      </c>
      <c r="P253" s="82" t="s">
        <v>494</v>
      </c>
      <c r="Q253" s="75" t="s">
        <v>497</v>
      </c>
      <c r="R253" s="75" t="s">
        <v>497</v>
      </c>
      <c r="S253" s="42" t="s">
        <v>448</v>
      </c>
      <c r="T253" s="75" t="s">
        <v>497</v>
      </c>
      <c r="U253" s="74" t="s">
        <v>497</v>
      </c>
      <c r="V253" s="49" t="str">
        <f t="shared" si="17"/>
        <v>'COMMON'</v>
      </c>
      <c r="W253" s="69" t="s">
        <v>449</v>
      </c>
      <c r="X253" s="49" t="str">
        <f t="shared" si="18"/>
        <v>'COMMON'</v>
      </c>
      <c r="Y253" s="49" t="str">
        <f t="shared" si="18"/>
        <v>'COMMON'</v>
      </c>
      <c r="Z253" s="69" t="s">
        <v>449</v>
      </c>
      <c r="AA253" s="49" t="str">
        <f t="shared" si="19"/>
        <v>'COMMON'</v>
      </c>
      <c r="AB253" s="67"/>
      <c r="AD253" s="70" t="str">
        <f t="shared" si="20"/>
        <v/>
      </c>
      <c r="AE253" s="67"/>
      <c r="AF253" s="67"/>
      <c r="AG253" s="67"/>
    </row>
    <row r="254" spans="1:33" ht="18" customHeight="1">
      <c r="A254" s="67"/>
      <c r="B254" s="49">
        <f t="shared" si="16"/>
        <v>248</v>
      </c>
      <c r="C254" s="73" t="str">
        <f>"'"&amp;プロジェクトデータ!$C$4&amp;"'"</f>
        <v>'80001'</v>
      </c>
      <c r="D254" s="80" t="s">
        <v>503</v>
      </c>
      <c r="E254" s="42" t="str">
        <f>"'"&amp;No.5＿契約者【データ】!E250&amp;"'"</f>
        <v>''</v>
      </c>
      <c r="F254" s="81" t="str">
        <f>"'"&amp;IF(No.5＿契約者【データ】!AA250="","","出席")&amp;"'"</f>
        <v>''</v>
      </c>
      <c r="G254" s="75" t="str">
        <f>"'"&amp;IF(No.5＿契約者【データ】!AA250="","",TEXT(No.5＿契約者【データ】!AA250,"yyyy/mm/dd"))&amp;"'"</f>
        <v>''</v>
      </c>
      <c r="H254" s="75" t="str">
        <f>"'"&amp;IF(No.5＿契約者【データ】!AB250="","",TEXT(No.5＿契約者【データ】!AB250,"hh:mm"))&amp;"'"</f>
        <v>''</v>
      </c>
      <c r="I254" s="82" t="s">
        <v>494</v>
      </c>
      <c r="J254" s="82" t="s">
        <v>494</v>
      </c>
      <c r="K254" s="82" t="s">
        <v>494</v>
      </c>
      <c r="L254" s="82" t="s">
        <v>494</v>
      </c>
      <c r="M254" s="82" t="s">
        <v>494</v>
      </c>
      <c r="N254" s="82" t="s">
        <v>494</v>
      </c>
      <c r="O254" s="82" t="s">
        <v>494</v>
      </c>
      <c r="P254" s="82" t="s">
        <v>494</v>
      </c>
      <c r="Q254" s="75" t="s">
        <v>497</v>
      </c>
      <c r="R254" s="75" t="s">
        <v>497</v>
      </c>
      <c r="S254" s="42" t="s">
        <v>448</v>
      </c>
      <c r="T254" s="75" t="s">
        <v>497</v>
      </c>
      <c r="U254" s="74" t="s">
        <v>497</v>
      </c>
      <c r="V254" s="49" t="str">
        <f t="shared" si="17"/>
        <v>'COMMON'</v>
      </c>
      <c r="W254" s="69" t="s">
        <v>449</v>
      </c>
      <c r="X254" s="49" t="str">
        <f t="shared" si="18"/>
        <v>'COMMON'</v>
      </c>
      <c r="Y254" s="49" t="str">
        <f t="shared" si="18"/>
        <v>'COMMON'</v>
      </c>
      <c r="Z254" s="69" t="s">
        <v>449</v>
      </c>
      <c r="AA254" s="49" t="str">
        <f t="shared" si="19"/>
        <v>'COMMON'</v>
      </c>
      <c r="AB254" s="67"/>
      <c r="AD254" s="70" t="str">
        <f t="shared" si="20"/>
        <v/>
      </c>
      <c r="AE254" s="67"/>
      <c r="AF254" s="67"/>
      <c r="AG254" s="67"/>
    </row>
    <row r="255" spans="1:33" ht="18" customHeight="1">
      <c r="A255" s="67"/>
      <c r="B255" s="49">
        <f t="shared" si="16"/>
        <v>249</v>
      </c>
      <c r="C255" s="73" t="str">
        <f>"'"&amp;プロジェクトデータ!$C$4&amp;"'"</f>
        <v>'80001'</v>
      </c>
      <c r="D255" s="80" t="s">
        <v>503</v>
      </c>
      <c r="E255" s="42" t="str">
        <f>"'"&amp;No.5＿契約者【データ】!E251&amp;"'"</f>
        <v>''</v>
      </c>
      <c r="F255" s="81" t="str">
        <f>"'"&amp;IF(No.5＿契約者【データ】!AA251="","","出席")&amp;"'"</f>
        <v>''</v>
      </c>
      <c r="G255" s="75" t="str">
        <f>"'"&amp;IF(No.5＿契約者【データ】!AA251="","",TEXT(No.5＿契約者【データ】!AA251,"yyyy/mm/dd"))&amp;"'"</f>
        <v>''</v>
      </c>
      <c r="H255" s="75" t="str">
        <f>"'"&amp;IF(No.5＿契約者【データ】!AB251="","",TEXT(No.5＿契約者【データ】!AB251,"hh:mm"))&amp;"'"</f>
        <v>''</v>
      </c>
      <c r="I255" s="82" t="s">
        <v>494</v>
      </c>
      <c r="J255" s="82" t="s">
        <v>494</v>
      </c>
      <c r="K255" s="82" t="s">
        <v>494</v>
      </c>
      <c r="L255" s="82" t="s">
        <v>494</v>
      </c>
      <c r="M255" s="82" t="s">
        <v>494</v>
      </c>
      <c r="N255" s="82" t="s">
        <v>494</v>
      </c>
      <c r="O255" s="82" t="s">
        <v>494</v>
      </c>
      <c r="P255" s="82" t="s">
        <v>494</v>
      </c>
      <c r="Q255" s="75" t="s">
        <v>497</v>
      </c>
      <c r="R255" s="75" t="s">
        <v>497</v>
      </c>
      <c r="S255" s="42" t="s">
        <v>448</v>
      </c>
      <c r="T255" s="75" t="s">
        <v>497</v>
      </c>
      <c r="U255" s="74" t="s">
        <v>497</v>
      </c>
      <c r="V255" s="49" t="str">
        <f t="shared" si="17"/>
        <v>'COMMON'</v>
      </c>
      <c r="W255" s="69" t="s">
        <v>449</v>
      </c>
      <c r="X255" s="49" t="str">
        <f t="shared" si="18"/>
        <v>'COMMON'</v>
      </c>
      <c r="Y255" s="49" t="str">
        <f t="shared" si="18"/>
        <v>'COMMON'</v>
      </c>
      <c r="Z255" s="69" t="s">
        <v>449</v>
      </c>
      <c r="AA255" s="49" t="str">
        <f t="shared" si="19"/>
        <v>'COMMON'</v>
      </c>
      <c r="AB255" s="67"/>
      <c r="AD255" s="70" t="str">
        <f t="shared" si="20"/>
        <v/>
      </c>
      <c r="AE255" s="67"/>
      <c r="AF255" s="67"/>
      <c r="AG255" s="67"/>
    </row>
    <row r="256" spans="1:33" ht="18" customHeight="1">
      <c r="A256" s="67"/>
      <c r="B256" s="49">
        <f t="shared" si="16"/>
        <v>250</v>
      </c>
      <c r="C256" s="73" t="str">
        <f>"'"&amp;プロジェクトデータ!$C$4&amp;"'"</f>
        <v>'80001'</v>
      </c>
      <c r="D256" s="80" t="s">
        <v>503</v>
      </c>
      <c r="E256" s="42" t="str">
        <f>"'"&amp;No.5＿契約者【データ】!E252&amp;"'"</f>
        <v>''</v>
      </c>
      <c r="F256" s="81" t="str">
        <f>"'"&amp;IF(No.5＿契約者【データ】!AA252="","","出席")&amp;"'"</f>
        <v>''</v>
      </c>
      <c r="G256" s="75" t="str">
        <f>"'"&amp;IF(No.5＿契約者【データ】!AA252="","",TEXT(No.5＿契約者【データ】!AA252,"yyyy/mm/dd"))&amp;"'"</f>
        <v>''</v>
      </c>
      <c r="H256" s="75" t="str">
        <f>"'"&amp;IF(No.5＿契約者【データ】!AB252="","",TEXT(No.5＿契約者【データ】!AB252,"hh:mm"))&amp;"'"</f>
        <v>''</v>
      </c>
      <c r="I256" s="82" t="s">
        <v>494</v>
      </c>
      <c r="J256" s="82" t="s">
        <v>494</v>
      </c>
      <c r="K256" s="82" t="s">
        <v>494</v>
      </c>
      <c r="L256" s="82" t="s">
        <v>494</v>
      </c>
      <c r="M256" s="82" t="s">
        <v>494</v>
      </c>
      <c r="N256" s="82" t="s">
        <v>494</v>
      </c>
      <c r="O256" s="82" t="s">
        <v>494</v>
      </c>
      <c r="P256" s="82" t="s">
        <v>494</v>
      </c>
      <c r="Q256" s="75" t="s">
        <v>497</v>
      </c>
      <c r="R256" s="75" t="s">
        <v>497</v>
      </c>
      <c r="S256" s="42" t="s">
        <v>448</v>
      </c>
      <c r="T256" s="75" t="s">
        <v>497</v>
      </c>
      <c r="U256" s="74" t="s">
        <v>497</v>
      </c>
      <c r="V256" s="49" t="str">
        <f t="shared" si="17"/>
        <v>'COMMON'</v>
      </c>
      <c r="W256" s="69" t="s">
        <v>449</v>
      </c>
      <c r="X256" s="49" t="str">
        <f t="shared" si="18"/>
        <v>'COMMON'</v>
      </c>
      <c r="Y256" s="49" t="str">
        <f t="shared" si="18"/>
        <v>'COMMON'</v>
      </c>
      <c r="Z256" s="69" t="s">
        <v>449</v>
      </c>
      <c r="AA256" s="49" t="str">
        <f t="shared" si="19"/>
        <v>'COMMON'</v>
      </c>
      <c r="AB256" s="67"/>
      <c r="AD256" s="70" t="str">
        <f t="shared" si="20"/>
        <v/>
      </c>
      <c r="AE256" s="67"/>
      <c r="AF256" s="67"/>
      <c r="AG256" s="67"/>
    </row>
    <row r="257" spans="1:33" ht="18" customHeight="1">
      <c r="A257" s="67"/>
      <c r="B257" s="49">
        <f t="shared" si="16"/>
        <v>251</v>
      </c>
      <c r="C257" s="73" t="str">
        <f>"'"&amp;プロジェクトデータ!$C$4&amp;"'"</f>
        <v>'80001'</v>
      </c>
      <c r="D257" s="80" t="s">
        <v>503</v>
      </c>
      <c r="E257" s="42" t="str">
        <f>"'"&amp;No.5＿契約者【データ】!E253&amp;"'"</f>
        <v>''</v>
      </c>
      <c r="F257" s="81" t="str">
        <f>"'"&amp;IF(No.5＿契約者【データ】!AA253="","","出席")&amp;"'"</f>
        <v>''</v>
      </c>
      <c r="G257" s="75" t="str">
        <f>"'"&amp;IF(No.5＿契約者【データ】!AA253="","",TEXT(No.5＿契約者【データ】!AA253,"yyyy/mm/dd"))&amp;"'"</f>
        <v>''</v>
      </c>
      <c r="H257" s="75" t="str">
        <f>"'"&amp;IF(No.5＿契約者【データ】!AB253="","",TEXT(No.5＿契約者【データ】!AB253,"hh:mm"))&amp;"'"</f>
        <v>''</v>
      </c>
      <c r="I257" s="82" t="s">
        <v>494</v>
      </c>
      <c r="J257" s="82" t="s">
        <v>494</v>
      </c>
      <c r="K257" s="82" t="s">
        <v>494</v>
      </c>
      <c r="L257" s="82" t="s">
        <v>494</v>
      </c>
      <c r="M257" s="82" t="s">
        <v>494</v>
      </c>
      <c r="N257" s="82" t="s">
        <v>494</v>
      </c>
      <c r="O257" s="82" t="s">
        <v>494</v>
      </c>
      <c r="P257" s="82" t="s">
        <v>494</v>
      </c>
      <c r="Q257" s="75" t="s">
        <v>497</v>
      </c>
      <c r="R257" s="75" t="s">
        <v>497</v>
      </c>
      <c r="S257" s="42" t="s">
        <v>448</v>
      </c>
      <c r="T257" s="75" t="s">
        <v>497</v>
      </c>
      <c r="U257" s="74" t="s">
        <v>497</v>
      </c>
      <c r="V257" s="49" t="str">
        <f t="shared" si="17"/>
        <v>'COMMON'</v>
      </c>
      <c r="W257" s="69" t="s">
        <v>449</v>
      </c>
      <c r="X257" s="49" t="str">
        <f t="shared" si="18"/>
        <v>'COMMON'</v>
      </c>
      <c r="Y257" s="49" t="str">
        <f t="shared" si="18"/>
        <v>'COMMON'</v>
      </c>
      <c r="Z257" s="69" t="s">
        <v>449</v>
      </c>
      <c r="AA257" s="49" t="str">
        <f t="shared" si="19"/>
        <v>'COMMON'</v>
      </c>
      <c r="AB257" s="67"/>
      <c r="AD257" s="70" t="str">
        <f t="shared" si="20"/>
        <v/>
      </c>
      <c r="AE257" s="67"/>
      <c r="AF257" s="67"/>
      <c r="AG257" s="67"/>
    </row>
    <row r="258" spans="1:33" ht="18" customHeight="1">
      <c r="A258" s="67"/>
      <c r="B258" s="49">
        <f t="shared" si="16"/>
        <v>252</v>
      </c>
      <c r="C258" s="73" t="str">
        <f>"'"&amp;プロジェクトデータ!$C$4&amp;"'"</f>
        <v>'80001'</v>
      </c>
      <c r="D258" s="80" t="s">
        <v>503</v>
      </c>
      <c r="E258" s="42" t="str">
        <f>"'"&amp;No.5＿契約者【データ】!E254&amp;"'"</f>
        <v>''</v>
      </c>
      <c r="F258" s="81" t="str">
        <f>"'"&amp;IF(No.5＿契約者【データ】!AA254="","","出席")&amp;"'"</f>
        <v>''</v>
      </c>
      <c r="G258" s="75" t="str">
        <f>"'"&amp;IF(No.5＿契約者【データ】!AA254="","",TEXT(No.5＿契約者【データ】!AA254,"yyyy/mm/dd"))&amp;"'"</f>
        <v>''</v>
      </c>
      <c r="H258" s="75" t="str">
        <f>"'"&amp;IF(No.5＿契約者【データ】!AB254="","",TEXT(No.5＿契約者【データ】!AB254,"hh:mm"))&amp;"'"</f>
        <v>''</v>
      </c>
      <c r="I258" s="82" t="s">
        <v>494</v>
      </c>
      <c r="J258" s="82" t="s">
        <v>494</v>
      </c>
      <c r="K258" s="82" t="s">
        <v>494</v>
      </c>
      <c r="L258" s="82" t="s">
        <v>494</v>
      </c>
      <c r="M258" s="82" t="s">
        <v>494</v>
      </c>
      <c r="N258" s="82" t="s">
        <v>494</v>
      </c>
      <c r="O258" s="82" t="s">
        <v>494</v>
      </c>
      <c r="P258" s="82" t="s">
        <v>494</v>
      </c>
      <c r="Q258" s="75" t="s">
        <v>497</v>
      </c>
      <c r="R258" s="75" t="s">
        <v>497</v>
      </c>
      <c r="S258" s="42" t="s">
        <v>448</v>
      </c>
      <c r="T258" s="75" t="s">
        <v>497</v>
      </c>
      <c r="U258" s="74" t="s">
        <v>497</v>
      </c>
      <c r="V258" s="49" t="str">
        <f t="shared" si="17"/>
        <v>'COMMON'</v>
      </c>
      <c r="W258" s="69" t="s">
        <v>449</v>
      </c>
      <c r="X258" s="49" t="str">
        <f t="shared" si="18"/>
        <v>'COMMON'</v>
      </c>
      <c r="Y258" s="49" t="str">
        <f t="shared" si="18"/>
        <v>'COMMON'</v>
      </c>
      <c r="Z258" s="69" t="s">
        <v>449</v>
      </c>
      <c r="AA258" s="49" t="str">
        <f t="shared" si="19"/>
        <v>'COMMON'</v>
      </c>
      <c r="AB258" s="67"/>
      <c r="AD258" s="70" t="str">
        <f t="shared" si="20"/>
        <v/>
      </c>
      <c r="AE258" s="67"/>
      <c r="AF258" s="67"/>
      <c r="AG258" s="67"/>
    </row>
    <row r="259" spans="1:33" ht="18" customHeight="1">
      <c r="A259" s="67"/>
      <c r="B259" s="49">
        <f t="shared" si="16"/>
        <v>253</v>
      </c>
      <c r="C259" s="73" t="str">
        <f>"'"&amp;プロジェクトデータ!$C$4&amp;"'"</f>
        <v>'80001'</v>
      </c>
      <c r="D259" s="80" t="s">
        <v>503</v>
      </c>
      <c r="E259" s="42" t="str">
        <f>"'"&amp;No.5＿契約者【データ】!E255&amp;"'"</f>
        <v>''</v>
      </c>
      <c r="F259" s="81" t="str">
        <f>"'"&amp;IF(No.5＿契約者【データ】!AA255="","","出席")&amp;"'"</f>
        <v>''</v>
      </c>
      <c r="G259" s="75" t="str">
        <f>"'"&amp;IF(No.5＿契約者【データ】!AA255="","",TEXT(No.5＿契約者【データ】!AA255,"yyyy/mm/dd"))&amp;"'"</f>
        <v>''</v>
      </c>
      <c r="H259" s="75" t="str">
        <f>"'"&amp;IF(No.5＿契約者【データ】!AB255="","",TEXT(No.5＿契約者【データ】!AB255,"hh:mm"))&amp;"'"</f>
        <v>''</v>
      </c>
      <c r="I259" s="82" t="s">
        <v>494</v>
      </c>
      <c r="J259" s="82" t="s">
        <v>494</v>
      </c>
      <c r="K259" s="82" t="s">
        <v>494</v>
      </c>
      <c r="L259" s="82" t="s">
        <v>494</v>
      </c>
      <c r="M259" s="82" t="s">
        <v>494</v>
      </c>
      <c r="N259" s="82" t="s">
        <v>494</v>
      </c>
      <c r="O259" s="82" t="s">
        <v>494</v>
      </c>
      <c r="P259" s="82" t="s">
        <v>494</v>
      </c>
      <c r="Q259" s="75" t="s">
        <v>497</v>
      </c>
      <c r="R259" s="75" t="s">
        <v>497</v>
      </c>
      <c r="S259" s="42" t="s">
        <v>448</v>
      </c>
      <c r="T259" s="75" t="s">
        <v>497</v>
      </c>
      <c r="U259" s="74" t="s">
        <v>497</v>
      </c>
      <c r="V259" s="49" t="str">
        <f t="shared" si="17"/>
        <v>'COMMON'</v>
      </c>
      <c r="W259" s="69" t="s">
        <v>449</v>
      </c>
      <c r="X259" s="49" t="str">
        <f t="shared" si="18"/>
        <v>'COMMON'</v>
      </c>
      <c r="Y259" s="49" t="str">
        <f t="shared" si="18"/>
        <v>'COMMON'</v>
      </c>
      <c r="Z259" s="69" t="s">
        <v>449</v>
      </c>
      <c r="AA259" s="49" t="str">
        <f t="shared" si="19"/>
        <v>'COMMON'</v>
      </c>
      <c r="AB259" s="67"/>
      <c r="AD259" s="70" t="str">
        <f t="shared" si="20"/>
        <v/>
      </c>
      <c r="AE259" s="67"/>
      <c r="AF259" s="67"/>
      <c r="AG259" s="67"/>
    </row>
    <row r="260" spans="1:33" ht="18" customHeight="1">
      <c r="A260" s="67"/>
      <c r="B260" s="49">
        <f t="shared" si="16"/>
        <v>254</v>
      </c>
      <c r="C260" s="73" t="str">
        <f>"'"&amp;プロジェクトデータ!$C$4&amp;"'"</f>
        <v>'80001'</v>
      </c>
      <c r="D260" s="80" t="s">
        <v>503</v>
      </c>
      <c r="E260" s="42" t="str">
        <f>"'"&amp;No.5＿契約者【データ】!E256&amp;"'"</f>
        <v>''</v>
      </c>
      <c r="F260" s="81" t="str">
        <f>"'"&amp;IF(No.5＿契約者【データ】!AA256="","","出席")&amp;"'"</f>
        <v>''</v>
      </c>
      <c r="G260" s="75" t="str">
        <f>"'"&amp;IF(No.5＿契約者【データ】!AA256="","",TEXT(No.5＿契約者【データ】!AA256,"yyyy/mm/dd"))&amp;"'"</f>
        <v>''</v>
      </c>
      <c r="H260" s="75" t="str">
        <f>"'"&amp;IF(No.5＿契約者【データ】!AB256="","",TEXT(No.5＿契約者【データ】!AB256,"hh:mm"))&amp;"'"</f>
        <v>''</v>
      </c>
      <c r="I260" s="82" t="s">
        <v>494</v>
      </c>
      <c r="J260" s="82" t="s">
        <v>494</v>
      </c>
      <c r="K260" s="82" t="s">
        <v>494</v>
      </c>
      <c r="L260" s="82" t="s">
        <v>494</v>
      </c>
      <c r="M260" s="82" t="s">
        <v>494</v>
      </c>
      <c r="N260" s="82" t="s">
        <v>494</v>
      </c>
      <c r="O260" s="82" t="s">
        <v>494</v>
      </c>
      <c r="P260" s="82" t="s">
        <v>494</v>
      </c>
      <c r="Q260" s="75" t="s">
        <v>497</v>
      </c>
      <c r="R260" s="75" t="s">
        <v>497</v>
      </c>
      <c r="S260" s="42" t="s">
        <v>448</v>
      </c>
      <c r="T260" s="75" t="s">
        <v>497</v>
      </c>
      <c r="U260" s="74" t="s">
        <v>497</v>
      </c>
      <c r="V260" s="49" t="str">
        <f t="shared" si="17"/>
        <v>'COMMON'</v>
      </c>
      <c r="W260" s="69" t="s">
        <v>449</v>
      </c>
      <c r="X260" s="49" t="str">
        <f t="shared" si="18"/>
        <v>'COMMON'</v>
      </c>
      <c r="Y260" s="49" t="str">
        <f t="shared" si="18"/>
        <v>'COMMON'</v>
      </c>
      <c r="Z260" s="69" t="s">
        <v>449</v>
      </c>
      <c r="AA260" s="49" t="str">
        <f t="shared" si="19"/>
        <v>'COMMON'</v>
      </c>
      <c r="AB260" s="67"/>
      <c r="AD260" s="70" t="str">
        <f t="shared" si="20"/>
        <v/>
      </c>
      <c r="AE260" s="67"/>
      <c r="AF260" s="67"/>
      <c r="AG260" s="67"/>
    </row>
    <row r="261" spans="1:33" ht="18" customHeight="1">
      <c r="A261" s="67"/>
      <c r="B261" s="49">
        <f t="shared" si="16"/>
        <v>255</v>
      </c>
      <c r="C261" s="73" t="str">
        <f>"'"&amp;プロジェクトデータ!$C$4&amp;"'"</f>
        <v>'80001'</v>
      </c>
      <c r="D261" s="80" t="s">
        <v>503</v>
      </c>
      <c r="E261" s="42" t="str">
        <f>"'"&amp;No.5＿契約者【データ】!E257&amp;"'"</f>
        <v>''</v>
      </c>
      <c r="F261" s="81" t="str">
        <f>"'"&amp;IF(No.5＿契約者【データ】!AA257="","","出席")&amp;"'"</f>
        <v>''</v>
      </c>
      <c r="G261" s="75" t="str">
        <f>"'"&amp;IF(No.5＿契約者【データ】!AA257="","",TEXT(No.5＿契約者【データ】!AA257,"yyyy/mm/dd"))&amp;"'"</f>
        <v>''</v>
      </c>
      <c r="H261" s="75" t="str">
        <f>"'"&amp;IF(No.5＿契約者【データ】!AB257="","",TEXT(No.5＿契約者【データ】!AB257,"hh:mm"))&amp;"'"</f>
        <v>''</v>
      </c>
      <c r="I261" s="82" t="s">
        <v>494</v>
      </c>
      <c r="J261" s="82" t="s">
        <v>494</v>
      </c>
      <c r="K261" s="82" t="s">
        <v>494</v>
      </c>
      <c r="L261" s="82" t="s">
        <v>494</v>
      </c>
      <c r="M261" s="82" t="s">
        <v>494</v>
      </c>
      <c r="N261" s="82" t="s">
        <v>494</v>
      </c>
      <c r="O261" s="82" t="s">
        <v>494</v>
      </c>
      <c r="P261" s="82" t="s">
        <v>494</v>
      </c>
      <c r="Q261" s="75" t="s">
        <v>497</v>
      </c>
      <c r="R261" s="75" t="s">
        <v>497</v>
      </c>
      <c r="S261" s="42" t="s">
        <v>448</v>
      </c>
      <c r="T261" s="75" t="s">
        <v>497</v>
      </c>
      <c r="U261" s="74" t="s">
        <v>497</v>
      </c>
      <c r="V261" s="49" t="str">
        <f t="shared" si="17"/>
        <v>'COMMON'</v>
      </c>
      <c r="W261" s="69" t="s">
        <v>449</v>
      </c>
      <c r="X261" s="49" t="str">
        <f t="shared" si="18"/>
        <v>'COMMON'</v>
      </c>
      <c r="Y261" s="49" t="str">
        <f t="shared" si="18"/>
        <v>'COMMON'</v>
      </c>
      <c r="Z261" s="69" t="s">
        <v>449</v>
      </c>
      <c r="AA261" s="49" t="str">
        <f t="shared" si="19"/>
        <v>'COMMON'</v>
      </c>
      <c r="AB261" s="67"/>
      <c r="AD261" s="70" t="str">
        <f t="shared" si="20"/>
        <v/>
      </c>
      <c r="AE261" s="67"/>
      <c r="AF261" s="67"/>
      <c r="AG261" s="67"/>
    </row>
    <row r="262" spans="1:33" ht="18" customHeight="1">
      <c r="A262" s="67"/>
      <c r="B262" s="49">
        <f t="shared" si="16"/>
        <v>256</v>
      </c>
      <c r="C262" s="73" t="str">
        <f>"'"&amp;プロジェクトデータ!$C$4&amp;"'"</f>
        <v>'80001'</v>
      </c>
      <c r="D262" s="80" t="s">
        <v>503</v>
      </c>
      <c r="E262" s="42" t="str">
        <f>"'"&amp;No.5＿契約者【データ】!E258&amp;"'"</f>
        <v>''</v>
      </c>
      <c r="F262" s="81" t="str">
        <f>"'"&amp;IF(No.5＿契約者【データ】!AA258="","","出席")&amp;"'"</f>
        <v>''</v>
      </c>
      <c r="G262" s="75" t="str">
        <f>"'"&amp;IF(No.5＿契約者【データ】!AA258="","",TEXT(No.5＿契約者【データ】!AA258,"yyyy/mm/dd"))&amp;"'"</f>
        <v>''</v>
      </c>
      <c r="H262" s="75" t="str">
        <f>"'"&amp;IF(No.5＿契約者【データ】!AB258="","",TEXT(No.5＿契約者【データ】!AB258,"hh:mm"))&amp;"'"</f>
        <v>''</v>
      </c>
      <c r="I262" s="82" t="s">
        <v>494</v>
      </c>
      <c r="J262" s="82" t="s">
        <v>494</v>
      </c>
      <c r="K262" s="82" t="s">
        <v>494</v>
      </c>
      <c r="L262" s="82" t="s">
        <v>494</v>
      </c>
      <c r="M262" s="82" t="s">
        <v>494</v>
      </c>
      <c r="N262" s="82" t="s">
        <v>494</v>
      </c>
      <c r="O262" s="82" t="s">
        <v>494</v>
      </c>
      <c r="P262" s="82" t="s">
        <v>494</v>
      </c>
      <c r="Q262" s="75" t="s">
        <v>497</v>
      </c>
      <c r="R262" s="75" t="s">
        <v>497</v>
      </c>
      <c r="S262" s="42" t="s">
        <v>448</v>
      </c>
      <c r="T262" s="75" t="s">
        <v>497</v>
      </c>
      <c r="U262" s="74" t="s">
        <v>497</v>
      </c>
      <c r="V262" s="49" t="str">
        <f t="shared" si="17"/>
        <v>'COMMON'</v>
      </c>
      <c r="W262" s="69" t="s">
        <v>449</v>
      </c>
      <c r="X262" s="49" t="str">
        <f t="shared" si="18"/>
        <v>'COMMON'</v>
      </c>
      <c r="Y262" s="49" t="str">
        <f t="shared" si="18"/>
        <v>'COMMON'</v>
      </c>
      <c r="Z262" s="69" t="s">
        <v>449</v>
      </c>
      <c r="AA262" s="49" t="str">
        <f t="shared" si="19"/>
        <v>'COMMON'</v>
      </c>
      <c r="AB262" s="67"/>
      <c r="AD262" s="70" t="str">
        <f t="shared" si="20"/>
        <v/>
      </c>
      <c r="AE262" s="67"/>
      <c r="AF262" s="67"/>
      <c r="AG262" s="67"/>
    </row>
    <row r="263" spans="1:33" ht="18" customHeight="1">
      <c r="A263" s="67"/>
      <c r="B263" s="49">
        <f t="shared" ref="B263:B326" si="21">ROW()-6</f>
        <v>257</v>
      </c>
      <c r="C263" s="73" t="str">
        <f>"'"&amp;プロジェクトデータ!$C$4&amp;"'"</f>
        <v>'80001'</v>
      </c>
      <c r="D263" s="80" t="s">
        <v>503</v>
      </c>
      <c r="E263" s="42" t="str">
        <f>"'"&amp;No.5＿契約者【データ】!E259&amp;"'"</f>
        <v>''</v>
      </c>
      <c r="F263" s="81" t="str">
        <f>"'"&amp;IF(No.5＿契約者【データ】!AA259="","","出席")&amp;"'"</f>
        <v>''</v>
      </c>
      <c r="G263" s="75" t="str">
        <f>"'"&amp;IF(No.5＿契約者【データ】!AA259="","",TEXT(No.5＿契約者【データ】!AA259,"yyyy/mm/dd"))&amp;"'"</f>
        <v>''</v>
      </c>
      <c r="H263" s="75" t="str">
        <f>"'"&amp;IF(No.5＿契約者【データ】!AB259="","",TEXT(No.5＿契約者【データ】!AB259,"hh:mm"))&amp;"'"</f>
        <v>''</v>
      </c>
      <c r="I263" s="82" t="s">
        <v>494</v>
      </c>
      <c r="J263" s="82" t="s">
        <v>494</v>
      </c>
      <c r="K263" s="82" t="s">
        <v>494</v>
      </c>
      <c r="L263" s="82" t="s">
        <v>494</v>
      </c>
      <c r="M263" s="82" t="s">
        <v>494</v>
      </c>
      <c r="N263" s="82" t="s">
        <v>494</v>
      </c>
      <c r="O263" s="82" t="s">
        <v>494</v>
      </c>
      <c r="P263" s="82" t="s">
        <v>494</v>
      </c>
      <c r="Q263" s="75" t="s">
        <v>497</v>
      </c>
      <c r="R263" s="75" t="s">
        <v>497</v>
      </c>
      <c r="S263" s="42" t="s">
        <v>448</v>
      </c>
      <c r="T263" s="75" t="s">
        <v>497</v>
      </c>
      <c r="U263" s="74" t="s">
        <v>497</v>
      </c>
      <c r="V263" s="49" t="str">
        <f t="shared" ref="V263:V326" si="22">"'COMMON'"</f>
        <v>'COMMON'</v>
      </c>
      <c r="W263" s="69" t="s">
        <v>449</v>
      </c>
      <c r="X263" s="49" t="str">
        <f t="shared" ref="X263:Y326" si="23">"'COMMON'"</f>
        <v>'COMMON'</v>
      </c>
      <c r="Y263" s="49" t="str">
        <f t="shared" si="23"/>
        <v>'COMMON'</v>
      </c>
      <c r="Z263" s="69" t="s">
        <v>449</v>
      </c>
      <c r="AA263" s="49" t="str">
        <f t="shared" ref="AA263:AA326" si="24">"'COMMON'"</f>
        <v>'COMMON'</v>
      </c>
      <c r="AB263" s="67"/>
      <c r="AD263" s="70" t="str">
        <f t="shared" si="20"/>
        <v/>
      </c>
      <c r="AE263" s="67"/>
      <c r="AF263" s="67"/>
      <c r="AG263" s="67"/>
    </row>
    <row r="264" spans="1:33" ht="18" customHeight="1">
      <c r="A264" s="67"/>
      <c r="B264" s="49">
        <f t="shared" si="21"/>
        <v>258</v>
      </c>
      <c r="C264" s="73" t="str">
        <f>"'"&amp;プロジェクトデータ!$C$4&amp;"'"</f>
        <v>'80001'</v>
      </c>
      <c r="D264" s="80" t="s">
        <v>503</v>
      </c>
      <c r="E264" s="42" t="str">
        <f>"'"&amp;No.5＿契約者【データ】!E260&amp;"'"</f>
        <v>''</v>
      </c>
      <c r="F264" s="81" t="str">
        <f>"'"&amp;IF(No.5＿契約者【データ】!AA260="","","出席")&amp;"'"</f>
        <v>''</v>
      </c>
      <c r="G264" s="75" t="str">
        <f>"'"&amp;IF(No.5＿契約者【データ】!AA260="","",TEXT(No.5＿契約者【データ】!AA260,"yyyy/mm/dd"))&amp;"'"</f>
        <v>''</v>
      </c>
      <c r="H264" s="75" t="str">
        <f>"'"&amp;IF(No.5＿契約者【データ】!AB260="","",TEXT(No.5＿契約者【データ】!AB260,"hh:mm"))&amp;"'"</f>
        <v>''</v>
      </c>
      <c r="I264" s="82" t="s">
        <v>494</v>
      </c>
      <c r="J264" s="82" t="s">
        <v>494</v>
      </c>
      <c r="K264" s="82" t="s">
        <v>494</v>
      </c>
      <c r="L264" s="82" t="s">
        <v>494</v>
      </c>
      <c r="M264" s="82" t="s">
        <v>494</v>
      </c>
      <c r="N264" s="82" t="s">
        <v>494</v>
      </c>
      <c r="O264" s="82" t="s">
        <v>494</v>
      </c>
      <c r="P264" s="82" t="s">
        <v>494</v>
      </c>
      <c r="Q264" s="75" t="s">
        <v>497</v>
      </c>
      <c r="R264" s="75" t="s">
        <v>497</v>
      </c>
      <c r="S264" s="42" t="s">
        <v>448</v>
      </c>
      <c r="T264" s="75" t="s">
        <v>497</v>
      </c>
      <c r="U264" s="74" t="s">
        <v>497</v>
      </c>
      <c r="V264" s="49" t="str">
        <f t="shared" si="22"/>
        <v>'COMMON'</v>
      </c>
      <c r="W264" s="69" t="s">
        <v>449</v>
      </c>
      <c r="X264" s="49" t="str">
        <f t="shared" si="23"/>
        <v>'COMMON'</v>
      </c>
      <c r="Y264" s="49" t="str">
        <f t="shared" si="23"/>
        <v>'COMMON'</v>
      </c>
      <c r="Z264" s="69" t="s">
        <v>449</v>
      </c>
      <c r="AA264" s="49" t="str">
        <f t="shared" si="24"/>
        <v>'COMMON'</v>
      </c>
      <c r="AB264" s="67"/>
      <c r="AD264" s="70" t="str">
        <f t="shared" ref="AD264:AD327" si="25">IF(F264="''","","INSERT INTO "&amp;$C$3&amp;" ("&amp;_xlfn.TEXTJOIN(",",FALSE,$C$5:$AA$5)&amp;") VALUES ("&amp;_xlfn.TEXTJOIN(",",FALSE,C264:AA264)&amp;");")</f>
        <v/>
      </c>
      <c r="AE264" s="67"/>
      <c r="AF264" s="67"/>
      <c r="AG264" s="67"/>
    </row>
    <row r="265" spans="1:33" ht="18" customHeight="1">
      <c r="A265" s="67"/>
      <c r="B265" s="49">
        <f t="shared" si="21"/>
        <v>259</v>
      </c>
      <c r="C265" s="73" t="str">
        <f>"'"&amp;プロジェクトデータ!$C$4&amp;"'"</f>
        <v>'80001'</v>
      </c>
      <c r="D265" s="80" t="s">
        <v>503</v>
      </c>
      <c r="E265" s="42" t="str">
        <f>"'"&amp;No.5＿契約者【データ】!E261&amp;"'"</f>
        <v>''</v>
      </c>
      <c r="F265" s="81" t="str">
        <f>"'"&amp;IF(No.5＿契約者【データ】!AA261="","","出席")&amp;"'"</f>
        <v>''</v>
      </c>
      <c r="G265" s="75" t="str">
        <f>"'"&amp;IF(No.5＿契約者【データ】!AA261="","",TEXT(No.5＿契約者【データ】!AA261,"yyyy/mm/dd"))&amp;"'"</f>
        <v>''</v>
      </c>
      <c r="H265" s="75" t="str">
        <f>"'"&amp;IF(No.5＿契約者【データ】!AB261="","",TEXT(No.5＿契約者【データ】!AB261,"hh:mm"))&amp;"'"</f>
        <v>''</v>
      </c>
      <c r="I265" s="82" t="s">
        <v>494</v>
      </c>
      <c r="J265" s="82" t="s">
        <v>494</v>
      </c>
      <c r="K265" s="82" t="s">
        <v>494</v>
      </c>
      <c r="L265" s="82" t="s">
        <v>494</v>
      </c>
      <c r="M265" s="82" t="s">
        <v>494</v>
      </c>
      <c r="N265" s="82" t="s">
        <v>494</v>
      </c>
      <c r="O265" s="82" t="s">
        <v>494</v>
      </c>
      <c r="P265" s="82" t="s">
        <v>494</v>
      </c>
      <c r="Q265" s="75" t="s">
        <v>497</v>
      </c>
      <c r="R265" s="75" t="s">
        <v>497</v>
      </c>
      <c r="S265" s="42" t="s">
        <v>448</v>
      </c>
      <c r="T265" s="75" t="s">
        <v>497</v>
      </c>
      <c r="U265" s="74" t="s">
        <v>497</v>
      </c>
      <c r="V265" s="49" t="str">
        <f t="shared" si="22"/>
        <v>'COMMON'</v>
      </c>
      <c r="W265" s="69" t="s">
        <v>449</v>
      </c>
      <c r="X265" s="49" t="str">
        <f t="shared" si="23"/>
        <v>'COMMON'</v>
      </c>
      <c r="Y265" s="49" t="str">
        <f t="shared" si="23"/>
        <v>'COMMON'</v>
      </c>
      <c r="Z265" s="69" t="s">
        <v>449</v>
      </c>
      <c r="AA265" s="49" t="str">
        <f t="shared" si="24"/>
        <v>'COMMON'</v>
      </c>
      <c r="AB265" s="67"/>
      <c r="AD265" s="70" t="str">
        <f t="shared" si="25"/>
        <v/>
      </c>
      <c r="AE265" s="67"/>
      <c r="AF265" s="67"/>
      <c r="AG265" s="67"/>
    </row>
    <row r="266" spans="1:33" ht="18" customHeight="1">
      <c r="A266" s="67"/>
      <c r="B266" s="49">
        <f t="shared" si="21"/>
        <v>260</v>
      </c>
      <c r="C266" s="73" t="str">
        <f>"'"&amp;プロジェクトデータ!$C$4&amp;"'"</f>
        <v>'80001'</v>
      </c>
      <c r="D266" s="80" t="s">
        <v>503</v>
      </c>
      <c r="E266" s="42" t="str">
        <f>"'"&amp;No.5＿契約者【データ】!E262&amp;"'"</f>
        <v>''</v>
      </c>
      <c r="F266" s="81" t="str">
        <f>"'"&amp;IF(No.5＿契約者【データ】!AA262="","","出席")&amp;"'"</f>
        <v>''</v>
      </c>
      <c r="G266" s="75" t="str">
        <f>"'"&amp;IF(No.5＿契約者【データ】!AA262="","",TEXT(No.5＿契約者【データ】!AA262,"yyyy/mm/dd"))&amp;"'"</f>
        <v>''</v>
      </c>
      <c r="H266" s="75" t="str">
        <f>"'"&amp;IF(No.5＿契約者【データ】!AB262="","",TEXT(No.5＿契約者【データ】!AB262,"hh:mm"))&amp;"'"</f>
        <v>''</v>
      </c>
      <c r="I266" s="82" t="s">
        <v>494</v>
      </c>
      <c r="J266" s="82" t="s">
        <v>494</v>
      </c>
      <c r="K266" s="82" t="s">
        <v>494</v>
      </c>
      <c r="L266" s="82" t="s">
        <v>494</v>
      </c>
      <c r="M266" s="82" t="s">
        <v>494</v>
      </c>
      <c r="N266" s="82" t="s">
        <v>494</v>
      </c>
      <c r="O266" s="82" t="s">
        <v>494</v>
      </c>
      <c r="P266" s="82" t="s">
        <v>494</v>
      </c>
      <c r="Q266" s="75" t="s">
        <v>497</v>
      </c>
      <c r="R266" s="75" t="s">
        <v>497</v>
      </c>
      <c r="S266" s="42" t="s">
        <v>448</v>
      </c>
      <c r="T266" s="75" t="s">
        <v>497</v>
      </c>
      <c r="U266" s="74" t="s">
        <v>497</v>
      </c>
      <c r="V266" s="49" t="str">
        <f t="shared" si="22"/>
        <v>'COMMON'</v>
      </c>
      <c r="W266" s="69" t="s">
        <v>449</v>
      </c>
      <c r="X266" s="49" t="str">
        <f t="shared" si="23"/>
        <v>'COMMON'</v>
      </c>
      <c r="Y266" s="49" t="str">
        <f t="shared" si="23"/>
        <v>'COMMON'</v>
      </c>
      <c r="Z266" s="69" t="s">
        <v>449</v>
      </c>
      <c r="AA266" s="49" t="str">
        <f t="shared" si="24"/>
        <v>'COMMON'</v>
      </c>
      <c r="AB266" s="67"/>
      <c r="AD266" s="70" t="str">
        <f t="shared" si="25"/>
        <v/>
      </c>
      <c r="AE266" s="67"/>
      <c r="AF266" s="67"/>
      <c r="AG266" s="67"/>
    </row>
    <row r="267" spans="1:33" ht="18" customHeight="1">
      <c r="A267" s="67"/>
      <c r="B267" s="49">
        <f t="shared" si="21"/>
        <v>261</v>
      </c>
      <c r="C267" s="73" t="str">
        <f>"'"&amp;プロジェクトデータ!$C$4&amp;"'"</f>
        <v>'80001'</v>
      </c>
      <c r="D267" s="80" t="s">
        <v>503</v>
      </c>
      <c r="E267" s="42" t="str">
        <f>"'"&amp;No.5＿契約者【データ】!E263&amp;"'"</f>
        <v>''</v>
      </c>
      <c r="F267" s="81" t="str">
        <f>"'"&amp;IF(No.5＿契約者【データ】!AA263="","","出席")&amp;"'"</f>
        <v>''</v>
      </c>
      <c r="G267" s="75" t="str">
        <f>"'"&amp;IF(No.5＿契約者【データ】!AA263="","",TEXT(No.5＿契約者【データ】!AA263,"yyyy/mm/dd"))&amp;"'"</f>
        <v>''</v>
      </c>
      <c r="H267" s="75" t="str">
        <f>"'"&amp;IF(No.5＿契約者【データ】!AB263="","",TEXT(No.5＿契約者【データ】!AB263,"hh:mm"))&amp;"'"</f>
        <v>''</v>
      </c>
      <c r="I267" s="82" t="s">
        <v>494</v>
      </c>
      <c r="J267" s="82" t="s">
        <v>494</v>
      </c>
      <c r="K267" s="82" t="s">
        <v>494</v>
      </c>
      <c r="L267" s="82" t="s">
        <v>494</v>
      </c>
      <c r="M267" s="82" t="s">
        <v>494</v>
      </c>
      <c r="N267" s="82" t="s">
        <v>494</v>
      </c>
      <c r="O267" s="82" t="s">
        <v>494</v>
      </c>
      <c r="P267" s="82" t="s">
        <v>494</v>
      </c>
      <c r="Q267" s="75" t="s">
        <v>497</v>
      </c>
      <c r="R267" s="75" t="s">
        <v>497</v>
      </c>
      <c r="S267" s="42" t="s">
        <v>448</v>
      </c>
      <c r="T267" s="75" t="s">
        <v>497</v>
      </c>
      <c r="U267" s="74" t="s">
        <v>497</v>
      </c>
      <c r="V267" s="49" t="str">
        <f t="shared" si="22"/>
        <v>'COMMON'</v>
      </c>
      <c r="W267" s="69" t="s">
        <v>449</v>
      </c>
      <c r="X267" s="49" t="str">
        <f t="shared" si="23"/>
        <v>'COMMON'</v>
      </c>
      <c r="Y267" s="49" t="str">
        <f t="shared" si="23"/>
        <v>'COMMON'</v>
      </c>
      <c r="Z267" s="69" t="s">
        <v>449</v>
      </c>
      <c r="AA267" s="49" t="str">
        <f t="shared" si="24"/>
        <v>'COMMON'</v>
      </c>
      <c r="AB267" s="67"/>
      <c r="AD267" s="70" t="str">
        <f t="shared" si="25"/>
        <v/>
      </c>
      <c r="AE267" s="67"/>
      <c r="AF267" s="67"/>
      <c r="AG267" s="67"/>
    </row>
    <row r="268" spans="1:33" ht="18" customHeight="1">
      <c r="A268" s="67"/>
      <c r="B268" s="49">
        <f t="shared" si="21"/>
        <v>262</v>
      </c>
      <c r="C268" s="73" t="str">
        <f>"'"&amp;プロジェクトデータ!$C$4&amp;"'"</f>
        <v>'80001'</v>
      </c>
      <c r="D268" s="80" t="s">
        <v>503</v>
      </c>
      <c r="E268" s="42" t="str">
        <f>"'"&amp;No.5＿契約者【データ】!E264&amp;"'"</f>
        <v>''</v>
      </c>
      <c r="F268" s="81" t="str">
        <f>"'"&amp;IF(No.5＿契約者【データ】!AA264="","","出席")&amp;"'"</f>
        <v>''</v>
      </c>
      <c r="G268" s="75" t="str">
        <f>"'"&amp;IF(No.5＿契約者【データ】!AA264="","",TEXT(No.5＿契約者【データ】!AA264,"yyyy/mm/dd"))&amp;"'"</f>
        <v>''</v>
      </c>
      <c r="H268" s="75" t="str">
        <f>"'"&amp;IF(No.5＿契約者【データ】!AB264="","",TEXT(No.5＿契約者【データ】!AB264,"hh:mm"))&amp;"'"</f>
        <v>''</v>
      </c>
      <c r="I268" s="82" t="s">
        <v>494</v>
      </c>
      <c r="J268" s="82" t="s">
        <v>494</v>
      </c>
      <c r="K268" s="82" t="s">
        <v>494</v>
      </c>
      <c r="L268" s="82" t="s">
        <v>494</v>
      </c>
      <c r="M268" s="82" t="s">
        <v>494</v>
      </c>
      <c r="N268" s="82" t="s">
        <v>494</v>
      </c>
      <c r="O268" s="82" t="s">
        <v>494</v>
      </c>
      <c r="P268" s="82" t="s">
        <v>494</v>
      </c>
      <c r="Q268" s="75" t="s">
        <v>497</v>
      </c>
      <c r="R268" s="75" t="s">
        <v>497</v>
      </c>
      <c r="S268" s="42" t="s">
        <v>448</v>
      </c>
      <c r="T268" s="75" t="s">
        <v>497</v>
      </c>
      <c r="U268" s="74" t="s">
        <v>497</v>
      </c>
      <c r="V268" s="49" t="str">
        <f t="shared" si="22"/>
        <v>'COMMON'</v>
      </c>
      <c r="W268" s="69" t="s">
        <v>449</v>
      </c>
      <c r="X268" s="49" t="str">
        <f t="shared" si="23"/>
        <v>'COMMON'</v>
      </c>
      <c r="Y268" s="49" t="str">
        <f t="shared" si="23"/>
        <v>'COMMON'</v>
      </c>
      <c r="Z268" s="69" t="s">
        <v>449</v>
      </c>
      <c r="AA268" s="49" t="str">
        <f t="shared" si="24"/>
        <v>'COMMON'</v>
      </c>
      <c r="AB268" s="67"/>
      <c r="AD268" s="70" t="str">
        <f t="shared" si="25"/>
        <v/>
      </c>
      <c r="AE268" s="67"/>
      <c r="AF268" s="67"/>
      <c r="AG268" s="67"/>
    </row>
    <row r="269" spans="1:33" ht="18" customHeight="1">
      <c r="A269" s="67"/>
      <c r="B269" s="49">
        <f t="shared" si="21"/>
        <v>263</v>
      </c>
      <c r="C269" s="73" t="str">
        <f>"'"&amp;プロジェクトデータ!$C$4&amp;"'"</f>
        <v>'80001'</v>
      </c>
      <c r="D269" s="80" t="s">
        <v>503</v>
      </c>
      <c r="E269" s="42" t="str">
        <f>"'"&amp;No.5＿契約者【データ】!E265&amp;"'"</f>
        <v>''</v>
      </c>
      <c r="F269" s="81" t="str">
        <f>"'"&amp;IF(No.5＿契約者【データ】!AA265="","","出席")&amp;"'"</f>
        <v>''</v>
      </c>
      <c r="G269" s="75" t="str">
        <f>"'"&amp;IF(No.5＿契約者【データ】!AA265="","",TEXT(No.5＿契約者【データ】!AA265,"yyyy/mm/dd"))&amp;"'"</f>
        <v>''</v>
      </c>
      <c r="H269" s="75" t="str">
        <f>"'"&amp;IF(No.5＿契約者【データ】!AB265="","",TEXT(No.5＿契約者【データ】!AB265,"hh:mm"))&amp;"'"</f>
        <v>''</v>
      </c>
      <c r="I269" s="82" t="s">
        <v>494</v>
      </c>
      <c r="J269" s="82" t="s">
        <v>494</v>
      </c>
      <c r="K269" s="82" t="s">
        <v>494</v>
      </c>
      <c r="L269" s="82" t="s">
        <v>494</v>
      </c>
      <c r="M269" s="82" t="s">
        <v>494</v>
      </c>
      <c r="N269" s="82" t="s">
        <v>494</v>
      </c>
      <c r="O269" s="82" t="s">
        <v>494</v>
      </c>
      <c r="P269" s="82" t="s">
        <v>494</v>
      </c>
      <c r="Q269" s="75" t="s">
        <v>497</v>
      </c>
      <c r="R269" s="75" t="s">
        <v>497</v>
      </c>
      <c r="S269" s="42" t="s">
        <v>448</v>
      </c>
      <c r="T269" s="75" t="s">
        <v>497</v>
      </c>
      <c r="U269" s="74" t="s">
        <v>497</v>
      </c>
      <c r="V269" s="49" t="str">
        <f t="shared" si="22"/>
        <v>'COMMON'</v>
      </c>
      <c r="W269" s="69" t="s">
        <v>449</v>
      </c>
      <c r="X269" s="49" t="str">
        <f t="shared" si="23"/>
        <v>'COMMON'</v>
      </c>
      <c r="Y269" s="49" t="str">
        <f t="shared" si="23"/>
        <v>'COMMON'</v>
      </c>
      <c r="Z269" s="69" t="s">
        <v>449</v>
      </c>
      <c r="AA269" s="49" t="str">
        <f t="shared" si="24"/>
        <v>'COMMON'</v>
      </c>
      <c r="AB269" s="67"/>
      <c r="AD269" s="70" t="str">
        <f t="shared" si="25"/>
        <v/>
      </c>
      <c r="AE269" s="67"/>
      <c r="AF269" s="67"/>
      <c r="AG269" s="67"/>
    </row>
    <row r="270" spans="1:33" ht="18" customHeight="1">
      <c r="A270" s="67"/>
      <c r="B270" s="49">
        <f t="shared" si="21"/>
        <v>264</v>
      </c>
      <c r="C270" s="73" t="str">
        <f>"'"&amp;プロジェクトデータ!$C$4&amp;"'"</f>
        <v>'80001'</v>
      </c>
      <c r="D270" s="80" t="s">
        <v>503</v>
      </c>
      <c r="E270" s="42" t="str">
        <f>"'"&amp;No.5＿契約者【データ】!E266&amp;"'"</f>
        <v>''</v>
      </c>
      <c r="F270" s="81" t="str">
        <f>"'"&amp;IF(No.5＿契約者【データ】!AA266="","","出席")&amp;"'"</f>
        <v>''</v>
      </c>
      <c r="G270" s="75" t="str">
        <f>"'"&amp;IF(No.5＿契約者【データ】!AA266="","",TEXT(No.5＿契約者【データ】!AA266,"yyyy/mm/dd"))&amp;"'"</f>
        <v>''</v>
      </c>
      <c r="H270" s="75" t="str">
        <f>"'"&amp;IF(No.5＿契約者【データ】!AB266="","",TEXT(No.5＿契約者【データ】!AB266,"hh:mm"))&amp;"'"</f>
        <v>''</v>
      </c>
      <c r="I270" s="82" t="s">
        <v>494</v>
      </c>
      <c r="J270" s="82" t="s">
        <v>494</v>
      </c>
      <c r="K270" s="82" t="s">
        <v>494</v>
      </c>
      <c r="L270" s="82" t="s">
        <v>494</v>
      </c>
      <c r="M270" s="82" t="s">
        <v>494</v>
      </c>
      <c r="N270" s="82" t="s">
        <v>494</v>
      </c>
      <c r="O270" s="82" t="s">
        <v>494</v>
      </c>
      <c r="P270" s="82" t="s">
        <v>494</v>
      </c>
      <c r="Q270" s="75" t="s">
        <v>497</v>
      </c>
      <c r="R270" s="75" t="s">
        <v>497</v>
      </c>
      <c r="S270" s="42" t="s">
        <v>448</v>
      </c>
      <c r="T270" s="75" t="s">
        <v>497</v>
      </c>
      <c r="U270" s="74" t="s">
        <v>497</v>
      </c>
      <c r="V270" s="49" t="str">
        <f t="shared" si="22"/>
        <v>'COMMON'</v>
      </c>
      <c r="W270" s="69" t="s">
        <v>449</v>
      </c>
      <c r="X270" s="49" t="str">
        <f t="shared" si="23"/>
        <v>'COMMON'</v>
      </c>
      <c r="Y270" s="49" t="str">
        <f t="shared" si="23"/>
        <v>'COMMON'</v>
      </c>
      <c r="Z270" s="69" t="s">
        <v>449</v>
      </c>
      <c r="AA270" s="49" t="str">
        <f t="shared" si="24"/>
        <v>'COMMON'</v>
      </c>
      <c r="AB270" s="67"/>
      <c r="AD270" s="70" t="str">
        <f t="shared" si="25"/>
        <v/>
      </c>
      <c r="AE270" s="67"/>
      <c r="AF270" s="67"/>
      <c r="AG270" s="67"/>
    </row>
    <row r="271" spans="1:33" ht="18" customHeight="1">
      <c r="A271" s="67"/>
      <c r="B271" s="49">
        <f t="shared" si="21"/>
        <v>265</v>
      </c>
      <c r="C271" s="73" t="str">
        <f>"'"&amp;プロジェクトデータ!$C$4&amp;"'"</f>
        <v>'80001'</v>
      </c>
      <c r="D271" s="80" t="s">
        <v>503</v>
      </c>
      <c r="E271" s="42" t="str">
        <f>"'"&amp;No.5＿契約者【データ】!E267&amp;"'"</f>
        <v>''</v>
      </c>
      <c r="F271" s="81" t="str">
        <f>"'"&amp;IF(No.5＿契約者【データ】!AA267="","","出席")&amp;"'"</f>
        <v>''</v>
      </c>
      <c r="G271" s="75" t="str">
        <f>"'"&amp;IF(No.5＿契約者【データ】!AA267="","",TEXT(No.5＿契約者【データ】!AA267,"yyyy/mm/dd"))&amp;"'"</f>
        <v>''</v>
      </c>
      <c r="H271" s="75" t="str">
        <f>"'"&amp;IF(No.5＿契約者【データ】!AB267="","",TEXT(No.5＿契約者【データ】!AB267,"hh:mm"))&amp;"'"</f>
        <v>''</v>
      </c>
      <c r="I271" s="82" t="s">
        <v>494</v>
      </c>
      <c r="J271" s="82" t="s">
        <v>494</v>
      </c>
      <c r="K271" s="82" t="s">
        <v>494</v>
      </c>
      <c r="L271" s="82" t="s">
        <v>494</v>
      </c>
      <c r="M271" s="82" t="s">
        <v>494</v>
      </c>
      <c r="N271" s="82" t="s">
        <v>494</v>
      </c>
      <c r="O271" s="82" t="s">
        <v>494</v>
      </c>
      <c r="P271" s="82" t="s">
        <v>494</v>
      </c>
      <c r="Q271" s="75" t="s">
        <v>497</v>
      </c>
      <c r="R271" s="75" t="s">
        <v>497</v>
      </c>
      <c r="S271" s="42" t="s">
        <v>448</v>
      </c>
      <c r="T271" s="75" t="s">
        <v>497</v>
      </c>
      <c r="U271" s="74" t="s">
        <v>497</v>
      </c>
      <c r="V271" s="49" t="str">
        <f t="shared" si="22"/>
        <v>'COMMON'</v>
      </c>
      <c r="W271" s="69" t="s">
        <v>449</v>
      </c>
      <c r="X271" s="49" t="str">
        <f t="shared" si="23"/>
        <v>'COMMON'</v>
      </c>
      <c r="Y271" s="49" t="str">
        <f t="shared" si="23"/>
        <v>'COMMON'</v>
      </c>
      <c r="Z271" s="69" t="s">
        <v>449</v>
      </c>
      <c r="AA271" s="49" t="str">
        <f t="shared" si="24"/>
        <v>'COMMON'</v>
      </c>
      <c r="AB271" s="67"/>
      <c r="AD271" s="70" t="str">
        <f t="shared" si="25"/>
        <v/>
      </c>
      <c r="AE271" s="67"/>
      <c r="AF271" s="67"/>
      <c r="AG271" s="67"/>
    </row>
    <row r="272" spans="1:33" ht="18" customHeight="1">
      <c r="A272" s="67"/>
      <c r="B272" s="49">
        <f t="shared" si="21"/>
        <v>266</v>
      </c>
      <c r="C272" s="73" t="str">
        <f>"'"&amp;プロジェクトデータ!$C$4&amp;"'"</f>
        <v>'80001'</v>
      </c>
      <c r="D272" s="80" t="s">
        <v>503</v>
      </c>
      <c r="E272" s="42" t="str">
        <f>"'"&amp;No.5＿契約者【データ】!E268&amp;"'"</f>
        <v>''</v>
      </c>
      <c r="F272" s="81" t="str">
        <f>"'"&amp;IF(No.5＿契約者【データ】!AA268="","","出席")&amp;"'"</f>
        <v>''</v>
      </c>
      <c r="G272" s="75" t="str">
        <f>"'"&amp;IF(No.5＿契約者【データ】!AA268="","",TEXT(No.5＿契約者【データ】!AA268,"yyyy/mm/dd"))&amp;"'"</f>
        <v>''</v>
      </c>
      <c r="H272" s="75" t="str">
        <f>"'"&amp;IF(No.5＿契約者【データ】!AB268="","",TEXT(No.5＿契約者【データ】!AB268,"hh:mm"))&amp;"'"</f>
        <v>''</v>
      </c>
      <c r="I272" s="82" t="s">
        <v>494</v>
      </c>
      <c r="J272" s="82" t="s">
        <v>494</v>
      </c>
      <c r="K272" s="82" t="s">
        <v>494</v>
      </c>
      <c r="L272" s="82" t="s">
        <v>494</v>
      </c>
      <c r="M272" s="82" t="s">
        <v>494</v>
      </c>
      <c r="N272" s="82" t="s">
        <v>494</v>
      </c>
      <c r="O272" s="82" t="s">
        <v>494</v>
      </c>
      <c r="P272" s="82" t="s">
        <v>494</v>
      </c>
      <c r="Q272" s="75" t="s">
        <v>497</v>
      </c>
      <c r="R272" s="75" t="s">
        <v>497</v>
      </c>
      <c r="S272" s="42" t="s">
        <v>448</v>
      </c>
      <c r="T272" s="75" t="s">
        <v>497</v>
      </c>
      <c r="U272" s="74" t="s">
        <v>497</v>
      </c>
      <c r="V272" s="49" t="str">
        <f t="shared" si="22"/>
        <v>'COMMON'</v>
      </c>
      <c r="W272" s="69" t="s">
        <v>449</v>
      </c>
      <c r="X272" s="49" t="str">
        <f t="shared" si="23"/>
        <v>'COMMON'</v>
      </c>
      <c r="Y272" s="49" t="str">
        <f t="shared" si="23"/>
        <v>'COMMON'</v>
      </c>
      <c r="Z272" s="69" t="s">
        <v>449</v>
      </c>
      <c r="AA272" s="49" t="str">
        <f t="shared" si="24"/>
        <v>'COMMON'</v>
      </c>
      <c r="AB272" s="67"/>
      <c r="AD272" s="70" t="str">
        <f t="shared" si="25"/>
        <v/>
      </c>
      <c r="AE272" s="67"/>
      <c r="AF272" s="67"/>
      <c r="AG272" s="67"/>
    </row>
    <row r="273" spans="1:33" ht="18" customHeight="1">
      <c r="A273" s="67"/>
      <c r="B273" s="49">
        <f t="shared" si="21"/>
        <v>267</v>
      </c>
      <c r="C273" s="73" t="str">
        <f>"'"&amp;プロジェクトデータ!$C$4&amp;"'"</f>
        <v>'80001'</v>
      </c>
      <c r="D273" s="80" t="s">
        <v>503</v>
      </c>
      <c r="E273" s="42" t="str">
        <f>"'"&amp;No.5＿契約者【データ】!E269&amp;"'"</f>
        <v>''</v>
      </c>
      <c r="F273" s="81" t="str">
        <f>"'"&amp;IF(No.5＿契約者【データ】!AA269="","","出席")&amp;"'"</f>
        <v>''</v>
      </c>
      <c r="G273" s="75" t="str">
        <f>"'"&amp;IF(No.5＿契約者【データ】!AA269="","",TEXT(No.5＿契約者【データ】!AA269,"yyyy/mm/dd"))&amp;"'"</f>
        <v>''</v>
      </c>
      <c r="H273" s="75" t="str">
        <f>"'"&amp;IF(No.5＿契約者【データ】!AB269="","",TEXT(No.5＿契約者【データ】!AB269,"hh:mm"))&amp;"'"</f>
        <v>''</v>
      </c>
      <c r="I273" s="82" t="s">
        <v>494</v>
      </c>
      <c r="J273" s="82" t="s">
        <v>494</v>
      </c>
      <c r="K273" s="82" t="s">
        <v>494</v>
      </c>
      <c r="L273" s="82" t="s">
        <v>494</v>
      </c>
      <c r="M273" s="82" t="s">
        <v>494</v>
      </c>
      <c r="N273" s="82" t="s">
        <v>494</v>
      </c>
      <c r="O273" s="82" t="s">
        <v>494</v>
      </c>
      <c r="P273" s="82" t="s">
        <v>494</v>
      </c>
      <c r="Q273" s="75" t="s">
        <v>497</v>
      </c>
      <c r="R273" s="75" t="s">
        <v>497</v>
      </c>
      <c r="S273" s="42" t="s">
        <v>448</v>
      </c>
      <c r="T273" s="75" t="s">
        <v>497</v>
      </c>
      <c r="U273" s="74" t="s">
        <v>497</v>
      </c>
      <c r="V273" s="49" t="str">
        <f t="shared" si="22"/>
        <v>'COMMON'</v>
      </c>
      <c r="W273" s="69" t="s">
        <v>449</v>
      </c>
      <c r="X273" s="49" t="str">
        <f t="shared" si="23"/>
        <v>'COMMON'</v>
      </c>
      <c r="Y273" s="49" t="str">
        <f t="shared" si="23"/>
        <v>'COMMON'</v>
      </c>
      <c r="Z273" s="69" t="s">
        <v>449</v>
      </c>
      <c r="AA273" s="49" t="str">
        <f t="shared" si="24"/>
        <v>'COMMON'</v>
      </c>
      <c r="AB273" s="67"/>
      <c r="AD273" s="70" t="str">
        <f t="shared" si="25"/>
        <v/>
      </c>
      <c r="AE273" s="67"/>
      <c r="AF273" s="67"/>
      <c r="AG273" s="67"/>
    </row>
    <row r="274" spans="1:33" ht="18" customHeight="1">
      <c r="A274" s="67"/>
      <c r="B274" s="49">
        <f t="shared" si="21"/>
        <v>268</v>
      </c>
      <c r="C274" s="73" t="str">
        <f>"'"&amp;プロジェクトデータ!$C$4&amp;"'"</f>
        <v>'80001'</v>
      </c>
      <c r="D274" s="80" t="s">
        <v>503</v>
      </c>
      <c r="E274" s="42" t="str">
        <f>"'"&amp;No.5＿契約者【データ】!E270&amp;"'"</f>
        <v>''</v>
      </c>
      <c r="F274" s="81" t="str">
        <f>"'"&amp;IF(No.5＿契約者【データ】!AA270="","","出席")&amp;"'"</f>
        <v>''</v>
      </c>
      <c r="G274" s="75" t="str">
        <f>"'"&amp;IF(No.5＿契約者【データ】!AA270="","",TEXT(No.5＿契約者【データ】!AA270,"yyyy/mm/dd"))&amp;"'"</f>
        <v>''</v>
      </c>
      <c r="H274" s="75" t="str">
        <f>"'"&amp;IF(No.5＿契約者【データ】!AB270="","",TEXT(No.5＿契約者【データ】!AB270,"hh:mm"))&amp;"'"</f>
        <v>''</v>
      </c>
      <c r="I274" s="82" t="s">
        <v>494</v>
      </c>
      <c r="J274" s="82" t="s">
        <v>494</v>
      </c>
      <c r="K274" s="82" t="s">
        <v>494</v>
      </c>
      <c r="L274" s="82" t="s">
        <v>494</v>
      </c>
      <c r="M274" s="82" t="s">
        <v>494</v>
      </c>
      <c r="N274" s="82" t="s">
        <v>494</v>
      </c>
      <c r="O274" s="82" t="s">
        <v>494</v>
      </c>
      <c r="P274" s="82" t="s">
        <v>494</v>
      </c>
      <c r="Q274" s="75" t="s">
        <v>497</v>
      </c>
      <c r="R274" s="75" t="s">
        <v>497</v>
      </c>
      <c r="S274" s="42" t="s">
        <v>448</v>
      </c>
      <c r="T274" s="75" t="s">
        <v>497</v>
      </c>
      <c r="U274" s="74" t="s">
        <v>497</v>
      </c>
      <c r="V274" s="49" t="str">
        <f t="shared" si="22"/>
        <v>'COMMON'</v>
      </c>
      <c r="W274" s="69" t="s">
        <v>449</v>
      </c>
      <c r="X274" s="49" t="str">
        <f t="shared" si="23"/>
        <v>'COMMON'</v>
      </c>
      <c r="Y274" s="49" t="str">
        <f t="shared" si="23"/>
        <v>'COMMON'</v>
      </c>
      <c r="Z274" s="69" t="s">
        <v>449</v>
      </c>
      <c r="AA274" s="49" t="str">
        <f t="shared" si="24"/>
        <v>'COMMON'</v>
      </c>
      <c r="AB274" s="67"/>
      <c r="AD274" s="70" t="str">
        <f t="shared" si="25"/>
        <v/>
      </c>
      <c r="AE274" s="67"/>
      <c r="AF274" s="67"/>
      <c r="AG274" s="67"/>
    </row>
    <row r="275" spans="1:33" ht="18" customHeight="1">
      <c r="A275" s="67"/>
      <c r="B275" s="49">
        <f t="shared" si="21"/>
        <v>269</v>
      </c>
      <c r="C275" s="73" t="str">
        <f>"'"&amp;プロジェクトデータ!$C$4&amp;"'"</f>
        <v>'80001'</v>
      </c>
      <c r="D275" s="80" t="s">
        <v>503</v>
      </c>
      <c r="E275" s="42" t="str">
        <f>"'"&amp;No.5＿契約者【データ】!E271&amp;"'"</f>
        <v>''</v>
      </c>
      <c r="F275" s="81" t="str">
        <f>"'"&amp;IF(No.5＿契約者【データ】!AA271="","","出席")&amp;"'"</f>
        <v>''</v>
      </c>
      <c r="G275" s="75" t="str">
        <f>"'"&amp;IF(No.5＿契約者【データ】!AA271="","",TEXT(No.5＿契約者【データ】!AA271,"yyyy/mm/dd"))&amp;"'"</f>
        <v>''</v>
      </c>
      <c r="H275" s="75" t="str">
        <f>"'"&amp;IF(No.5＿契約者【データ】!AB271="","",TEXT(No.5＿契約者【データ】!AB271,"hh:mm"))&amp;"'"</f>
        <v>''</v>
      </c>
      <c r="I275" s="82" t="s">
        <v>494</v>
      </c>
      <c r="J275" s="82" t="s">
        <v>494</v>
      </c>
      <c r="K275" s="82" t="s">
        <v>494</v>
      </c>
      <c r="L275" s="82" t="s">
        <v>494</v>
      </c>
      <c r="M275" s="82" t="s">
        <v>494</v>
      </c>
      <c r="N275" s="82" t="s">
        <v>494</v>
      </c>
      <c r="O275" s="82" t="s">
        <v>494</v>
      </c>
      <c r="P275" s="82" t="s">
        <v>494</v>
      </c>
      <c r="Q275" s="75" t="s">
        <v>497</v>
      </c>
      <c r="R275" s="75" t="s">
        <v>497</v>
      </c>
      <c r="S275" s="42" t="s">
        <v>448</v>
      </c>
      <c r="T275" s="75" t="s">
        <v>497</v>
      </c>
      <c r="U275" s="74" t="s">
        <v>497</v>
      </c>
      <c r="V275" s="49" t="str">
        <f t="shared" si="22"/>
        <v>'COMMON'</v>
      </c>
      <c r="W275" s="69" t="s">
        <v>449</v>
      </c>
      <c r="X275" s="49" t="str">
        <f t="shared" si="23"/>
        <v>'COMMON'</v>
      </c>
      <c r="Y275" s="49" t="str">
        <f t="shared" si="23"/>
        <v>'COMMON'</v>
      </c>
      <c r="Z275" s="69" t="s">
        <v>449</v>
      </c>
      <c r="AA275" s="49" t="str">
        <f t="shared" si="24"/>
        <v>'COMMON'</v>
      </c>
      <c r="AB275" s="67"/>
      <c r="AD275" s="70" t="str">
        <f t="shared" si="25"/>
        <v/>
      </c>
      <c r="AE275" s="67"/>
      <c r="AF275" s="67"/>
      <c r="AG275" s="67"/>
    </row>
    <row r="276" spans="1:33" ht="18" customHeight="1">
      <c r="A276" s="67"/>
      <c r="B276" s="49">
        <f t="shared" si="21"/>
        <v>270</v>
      </c>
      <c r="C276" s="73" t="str">
        <f>"'"&amp;プロジェクトデータ!$C$4&amp;"'"</f>
        <v>'80001'</v>
      </c>
      <c r="D276" s="80" t="s">
        <v>503</v>
      </c>
      <c r="E276" s="42" t="str">
        <f>"'"&amp;No.5＿契約者【データ】!E272&amp;"'"</f>
        <v>''</v>
      </c>
      <c r="F276" s="81" t="str">
        <f>"'"&amp;IF(No.5＿契約者【データ】!AA272="","","出席")&amp;"'"</f>
        <v>''</v>
      </c>
      <c r="G276" s="75" t="str">
        <f>"'"&amp;IF(No.5＿契約者【データ】!AA272="","",TEXT(No.5＿契約者【データ】!AA272,"yyyy/mm/dd"))&amp;"'"</f>
        <v>''</v>
      </c>
      <c r="H276" s="75" t="str">
        <f>"'"&amp;IF(No.5＿契約者【データ】!AB272="","",TEXT(No.5＿契約者【データ】!AB272,"hh:mm"))&amp;"'"</f>
        <v>''</v>
      </c>
      <c r="I276" s="82" t="s">
        <v>494</v>
      </c>
      <c r="J276" s="82" t="s">
        <v>494</v>
      </c>
      <c r="K276" s="82" t="s">
        <v>494</v>
      </c>
      <c r="L276" s="82" t="s">
        <v>494</v>
      </c>
      <c r="M276" s="82" t="s">
        <v>494</v>
      </c>
      <c r="N276" s="82" t="s">
        <v>494</v>
      </c>
      <c r="O276" s="82" t="s">
        <v>494</v>
      </c>
      <c r="P276" s="82" t="s">
        <v>494</v>
      </c>
      <c r="Q276" s="75" t="s">
        <v>497</v>
      </c>
      <c r="R276" s="75" t="s">
        <v>497</v>
      </c>
      <c r="S276" s="42" t="s">
        <v>448</v>
      </c>
      <c r="T276" s="75" t="s">
        <v>497</v>
      </c>
      <c r="U276" s="74" t="s">
        <v>497</v>
      </c>
      <c r="V276" s="49" t="str">
        <f t="shared" si="22"/>
        <v>'COMMON'</v>
      </c>
      <c r="W276" s="69" t="s">
        <v>449</v>
      </c>
      <c r="X276" s="49" t="str">
        <f t="shared" si="23"/>
        <v>'COMMON'</v>
      </c>
      <c r="Y276" s="49" t="str">
        <f t="shared" si="23"/>
        <v>'COMMON'</v>
      </c>
      <c r="Z276" s="69" t="s">
        <v>449</v>
      </c>
      <c r="AA276" s="49" t="str">
        <f t="shared" si="24"/>
        <v>'COMMON'</v>
      </c>
      <c r="AB276" s="67"/>
      <c r="AD276" s="70" t="str">
        <f t="shared" si="25"/>
        <v/>
      </c>
      <c r="AE276" s="67"/>
      <c r="AF276" s="67"/>
      <c r="AG276" s="67"/>
    </row>
    <row r="277" spans="1:33" ht="18" customHeight="1">
      <c r="A277" s="67"/>
      <c r="B277" s="49">
        <f t="shared" si="21"/>
        <v>271</v>
      </c>
      <c r="C277" s="73" t="str">
        <f>"'"&amp;プロジェクトデータ!$C$4&amp;"'"</f>
        <v>'80001'</v>
      </c>
      <c r="D277" s="80" t="s">
        <v>503</v>
      </c>
      <c r="E277" s="42" t="str">
        <f>"'"&amp;No.5＿契約者【データ】!E273&amp;"'"</f>
        <v>''</v>
      </c>
      <c r="F277" s="81" t="str">
        <f>"'"&amp;IF(No.5＿契約者【データ】!AA273="","","出席")&amp;"'"</f>
        <v>''</v>
      </c>
      <c r="G277" s="75" t="str">
        <f>"'"&amp;IF(No.5＿契約者【データ】!AA273="","",TEXT(No.5＿契約者【データ】!AA273,"yyyy/mm/dd"))&amp;"'"</f>
        <v>''</v>
      </c>
      <c r="H277" s="75" t="str">
        <f>"'"&amp;IF(No.5＿契約者【データ】!AB273="","",TEXT(No.5＿契約者【データ】!AB273,"hh:mm"))&amp;"'"</f>
        <v>''</v>
      </c>
      <c r="I277" s="82" t="s">
        <v>494</v>
      </c>
      <c r="J277" s="82" t="s">
        <v>494</v>
      </c>
      <c r="K277" s="82" t="s">
        <v>494</v>
      </c>
      <c r="L277" s="82" t="s">
        <v>494</v>
      </c>
      <c r="M277" s="82" t="s">
        <v>494</v>
      </c>
      <c r="N277" s="82" t="s">
        <v>494</v>
      </c>
      <c r="O277" s="82" t="s">
        <v>494</v>
      </c>
      <c r="P277" s="82" t="s">
        <v>494</v>
      </c>
      <c r="Q277" s="75" t="s">
        <v>497</v>
      </c>
      <c r="R277" s="75" t="s">
        <v>497</v>
      </c>
      <c r="S277" s="42" t="s">
        <v>448</v>
      </c>
      <c r="T277" s="75" t="s">
        <v>497</v>
      </c>
      <c r="U277" s="74" t="s">
        <v>497</v>
      </c>
      <c r="V277" s="49" t="str">
        <f t="shared" si="22"/>
        <v>'COMMON'</v>
      </c>
      <c r="W277" s="69" t="s">
        <v>449</v>
      </c>
      <c r="X277" s="49" t="str">
        <f t="shared" si="23"/>
        <v>'COMMON'</v>
      </c>
      <c r="Y277" s="49" t="str">
        <f t="shared" si="23"/>
        <v>'COMMON'</v>
      </c>
      <c r="Z277" s="69" t="s">
        <v>449</v>
      </c>
      <c r="AA277" s="49" t="str">
        <f t="shared" si="24"/>
        <v>'COMMON'</v>
      </c>
      <c r="AB277" s="67"/>
      <c r="AD277" s="70" t="str">
        <f t="shared" si="25"/>
        <v/>
      </c>
      <c r="AE277" s="67"/>
      <c r="AF277" s="67"/>
      <c r="AG277" s="67"/>
    </row>
    <row r="278" spans="1:33" ht="18" customHeight="1">
      <c r="A278" s="67"/>
      <c r="B278" s="49">
        <f t="shared" si="21"/>
        <v>272</v>
      </c>
      <c r="C278" s="73" t="str">
        <f>"'"&amp;プロジェクトデータ!$C$4&amp;"'"</f>
        <v>'80001'</v>
      </c>
      <c r="D278" s="80" t="s">
        <v>503</v>
      </c>
      <c r="E278" s="42" t="str">
        <f>"'"&amp;No.5＿契約者【データ】!E274&amp;"'"</f>
        <v>''</v>
      </c>
      <c r="F278" s="81" t="str">
        <f>"'"&amp;IF(No.5＿契約者【データ】!AA274="","","出席")&amp;"'"</f>
        <v>''</v>
      </c>
      <c r="G278" s="75" t="str">
        <f>"'"&amp;IF(No.5＿契約者【データ】!AA274="","",TEXT(No.5＿契約者【データ】!AA274,"yyyy/mm/dd"))&amp;"'"</f>
        <v>''</v>
      </c>
      <c r="H278" s="75" t="str">
        <f>"'"&amp;IF(No.5＿契約者【データ】!AB274="","",TEXT(No.5＿契約者【データ】!AB274,"hh:mm"))&amp;"'"</f>
        <v>''</v>
      </c>
      <c r="I278" s="82" t="s">
        <v>494</v>
      </c>
      <c r="J278" s="82" t="s">
        <v>494</v>
      </c>
      <c r="K278" s="82" t="s">
        <v>494</v>
      </c>
      <c r="L278" s="82" t="s">
        <v>494</v>
      </c>
      <c r="M278" s="82" t="s">
        <v>494</v>
      </c>
      <c r="N278" s="82" t="s">
        <v>494</v>
      </c>
      <c r="O278" s="82" t="s">
        <v>494</v>
      </c>
      <c r="P278" s="82" t="s">
        <v>494</v>
      </c>
      <c r="Q278" s="75" t="s">
        <v>497</v>
      </c>
      <c r="R278" s="75" t="s">
        <v>497</v>
      </c>
      <c r="S278" s="42" t="s">
        <v>448</v>
      </c>
      <c r="T278" s="75" t="s">
        <v>497</v>
      </c>
      <c r="U278" s="74" t="s">
        <v>497</v>
      </c>
      <c r="V278" s="49" t="str">
        <f t="shared" si="22"/>
        <v>'COMMON'</v>
      </c>
      <c r="W278" s="69" t="s">
        <v>449</v>
      </c>
      <c r="X278" s="49" t="str">
        <f t="shared" si="23"/>
        <v>'COMMON'</v>
      </c>
      <c r="Y278" s="49" t="str">
        <f t="shared" si="23"/>
        <v>'COMMON'</v>
      </c>
      <c r="Z278" s="69" t="s">
        <v>449</v>
      </c>
      <c r="AA278" s="49" t="str">
        <f t="shared" si="24"/>
        <v>'COMMON'</v>
      </c>
      <c r="AB278" s="67"/>
      <c r="AD278" s="70" t="str">
        <f t="shared" si="25"/>
        <v/>
      </c>
      <c r="AE278" s="67"/>
      <c r="AF278" s="67"/>
      <c r="AG278" s="67"/>
    </row>
    <row r="279" spans="1:33" ht="18" customHeight="1">
      <c r="A279" s="67"/>
      <c r="B279" s="49">
        <f t="shared" si="21"/>
        <v>273</v>
      </c>
      <c r="C279" s="73" t="str">
        <f>"'"&amp;プロジェクトデータ!$C$4&amp;"'"</f>
        <v>'80001'</v>
      </c>
      <c r="D279" s="80" t="s">
        <v>503</v>
      </c>
      <c r="E279" s="42" t="str">
        <f>"'"&amp;No.5＿契約者【データ】!E275&amp;"'"</f>
        <v>''</v>
      </c>
      <c r="F279" s="81" t="str">
        <f>"'"&amp;IF(No.5＿契約者【データ】!AA275="","","出席")&amp;"'"</f>
        <v>''</v>
      </c>
      <c r="G279" s="75" t="str">
        <f>"'"&amp;IF(No.5＿契約者【データ】!AA275="","",TEXT(No.5＿契約者【データ】!AA275,"yyyy/mm/dd"))&amp;"'"</f>
        <v>''</v>
      </c>
      <c r="H279" s="75" t="str">
        <f>"'"&amp;IF(No.5＿契約者【データ】!AB275="","",TEXT(No.5＿契約者【データ】!AB275,"hh:mm"))&amp;"'"</f>
        <v>''</v>
      </c>
      <c r="I279" s="82" t="s">
        <v>494</v>
      </c>
      <c r="J279" s="82" t="s">
        <v>494</v>
      </c>
      <c r="K279" s="82" t="s">
        <v>494</v>
      </c>
      <c r="L279" s="82" t="s">
        <v>494</v>
      </c>
      <c r="M279" s="82" t="s">
        <v>494</v>
      </c>
      <c r="N279" s="82" t="s">
        <v>494</v>
      </c>
      <c r="O279" s="82" t="s">
        <v>494</v>
      </c>
      <c r="P279" s="82" t="s">
        <v>494</v>
      </c>
      <c r="Q279" s="75" t="s">
        <v>497</v>
      </c>
      <c r="R279" s="75" t="s">
        <v>497</v>
      </c>
      <c r="S279" s="42" t="s">
        <v>448</v>
      </c>
      <c r="T279" s="75" t="s">
        <v>497</v>
      </c>
      <c r="U279" s="74" t="s">
        <v>497</v>
      </c>
      <c r="V279" s="49" t="str">
        <f t="shared" si="22"/>
        <v>'COMMON'</v>
      </c>
      <c r="W279" s="69" t="s">
        <v>449</v>
      </c>
      <c r="X279" s="49" t="str">
        <f t="shared" si="23"/>
        <v>'COMMON'</v>
      </c>
      <c r="Y279" s="49" t="str">
        <f t="shared" si="23"/>
        <v>'COMMON'</v>
      </c>
      <c r="Z279" s="69" t="s">
        <v>449</v>
      </c>
      <c r="AA279" s="49" t="str">
        <f t="shared" si="24"/>
        <v>'COMMON'</v>
      </c>
      <c r="AB279" s="67"/>
      <c r="AD279" s="70" t="str">
        <f t="shared" si="25"/>
        <v/>
      </c>
      <c r="AE279" s="67"/>
      <c r="AF279" s="67"/>
      <c r="AG279" s="67"/>
    </row>
    <row r="280" spans="1:33" ht="18" customHeight="1">
      <c r="A280" s="67"/>
      <c r="B280" s="49">
        <f t="shared" si="21"/>
        <v>274</v>
      </c>
      <c r="C280" s="73" t="str">
        <f>"'"&amp;プロジェクトデータ!$C$4&amp;"'"</f>
        <v>'80001'</v>
      </c>
      <c r="D280" s="80" t="s">
        <v>503</v>
      </c>
      <c r="E280" s="42" t="str">
        <f>"'"&amp;No.5＿契約者【データ】!E276&amp;"'"</f>
        <v>''</v>
      </c>
      <c r="F280" s="81" t="str">
        <f>"'"&amp;IF(No.5＿契約者【データ】!AA276="","","出席")&amp;"'"</f>
        <v>''</v>
      </c>
      <c r="G280" s="75" t="str">
        <f>"'"&amp;IF(No.5＿契約者【データ】!AA276="","",TEXT(No.5＿契約者【データ】!AA276,"yyyy/mm/dd"))&amp;"'"</f>
        <v>''</v>
      </c>
      <c r="H280" s="75" t="str">
        <f>"'"&amp;IF(No.5＿契約者【データ】!AB276="","",TEXT(No.5＿契約者【データ】!AB276,"hh:mm"))&amp;"'"</f>
        <v>''</v>
      </c>
      <c r="I280" s="82" t="s">
        <v>494</v>
      </c>
      <c r="J280" s="82" t="s">
        <v>494</v>
      </c>
      <c r="K280" s="82" t="s">
        <v>494</v>
      </c>
      <c r="L280" s="82" t="s">
        <v>494</v>
      </c>
      <c r="M280" s="82" t="s">
        <v>494</v>
      </c>
      <c r="N280" s="82" t="s">
        <v>494</v>
      </c>
      <c r="O280" s="82" t="s">
        <v>494</v>
      </c>
      <c r="P280" s="82" t="s">
        <v>494</v>
      </c>
      <c r="Q280" s="75" t="s">
        <v>497</v>
      </c>
      <c r="R280" s="75" t="s">
        <v>497</v>
      </c>
      <c r="S280" s="42" t="s">
        <v>448</v>
      </c>
      <c r="T280" s="75" t="s">
        <v>497</v>
      </c>
      <c r="U280" s="74" t="s">
        <v>497</v>
      </c>
      <c r="V280" s="49" t="str">
        <f t="shared" si="22"/>
        <v>'COMMON'</v>
      </c>
      <c r="W280" s="69" t="s">
        <v>449</v>
      </c>
      <c r="X280" s="49" t="str">
        <f t="shared" si="23"/>
        <v>'COMMON'</v>
      </c>
      <c r="Y280" s="49" t="str">
        <f t="shared" si="23"/>
        <v>'COMMON'</v>
      </c>
      <c r="Z280" s="69" t="s">
        <v>449</v>
      </c>
      <c r="AA280" s="49" t="str">
        <f t="shared" si="24"/>
        <v>'COMMON'</v>
      </c>
      <c r="AB280" s="67"/>
      <c r="AD280" s="70" t="str">
        <f t="shared" si="25"/>
        <v/>
      </c>
      <c r="AE280" s="67"/>
      <c r="AF280" s="67"/>
      <c r="AG280" s="67"/>
    </row>
    <row r="281" spans="1:33" ht="18" customHeight="1">
      <c r="A281" s="67"/>
      <c r="B281" s="49">
        <f t="shared" si="21"/>
        <v>275</v>
      </c>
      <c r="C281" s="73" t="str">
        <f>"'"&amp;プロジェクトデータ!$C$4&amp;"'"</f>
        <v>'80001'</v>
      </c>
      <c r="D281" s="80" t="s">
        <v>503</v>
      </c>
      <c r="E281" s="42" t="str">
        <f>"'"&amp;No.5＿契約者【データ】!E277&amp;"'"</f>
        <v>''</v>
      </c>
      <c r="F281" s="81" t="str">
        <f>"'"&amp;IF(No.5＿契約者【データ】!AA277="","","出席")&amp;"'"</f>
        <v>''</v>
      </c>
      <c r="G281" s="75" t="str">
        <f>"'"&amp;IF(No.5＿契約者【データ】!AA277="","",TEXT(No.5＿契約者【データ】!AA277,"yyyy/mm/dd"))&amp;"'"</f>
        <v>''</v>
      </c>
      <c r="H281" s="75" t="str">
        <f>"'"&amp;IF(No.5＿契約者【データ】!AB277="","",TEXT(No.5＿契約者【データ】!AB277,"hh:mm"))&amp;"'"</f>
        <v>''</v>
      </c>
      <c r="I281" s="82" t="s">
        <v>494</v>
      </c>
      <c r="J281" s="82" t="s">
        <v>494</v>
      </c>
      <c r="K281" s="82" t="s">
        <v>494</v>
      </c>
      <c r="L281" s="82" t="s">
        <v>494</v>
      </c>
      <c r="M281" s="82" t="s">
        <v>494</v>
      </c>
      <c r="N281" s="82" t="s">
        <v>494</v>
      </c>
      <c r="O281" s="82" t="s">
        <v>494</v>
      </c>
      <c r="P281" s="82" t="s">
        <v>494</v>
      </c>
      <c r="Q281" s="75" t="s">
        <v>497</v>
      </c>
      <c r="R281" s="75" t="s">
        <v>497</v>
      </c>
      <c r="S281" s="42" t="s">
        <v>448</v>
      </c>
      <c r="T281" s="75" t="s">
        <v>497</v>
      </c>
      <c r="U281" s="74" t="s">
        <v>497</v>
      </c>
      <c r="V281" s="49" t="str">
        <f t="shared" si="22"/>
        <v>'COMMON'</v>
      </c>
      <c r="W281" s="69" t="s">
        <v>449</v>
      </c>
      <c r="X281" s="49" t="str">
        <f t="shared" si="23"/>
        <v>'COMMON'</v>
      </c>
      <c r="Y281" s="49" t="str">
        <f t="shared" si="23"/>
        <v>'COMMON'</v>
      </c>
      <c r="Z281" s="69" t="s">
        <v>449</v>
      </c>
      <c r="AA281" s="49" t="str">
        <f t="shared" si="24"/>
        <v>'COMMON'</v>
      </c>
      <c r="AB281" s="67"/>
      <c r="AD281" s="70" t="str">
        <f t="shared" si="25"/>
        <v/>
      </c>
      <c r="AE281" s="67"/>
      <c r="AF281" s="67"/>
      <c r="AG281" s="67"/>
    </row>
    <row r="282" spans="1:33" ht="18" customHeight="1">
      <c r="A282" s="67"/>
      <c r="B282" s="49">
        <f t="shared" si="21"/>
        <v>276</v>
      </c>
      <c r="C282" s="73" t="str">
        <f>"'"&amp;プロジェクトデータ!$C$4&amp;"'"</f>
        <v>'80001'</v>
      </c>
      <c r="D282" s="80" t="s">
        <v>503</v>
      </c>
      <c r="E282" s="42" t="str">
        <f>"'"&amp;No.5＿契約者【データ】!E278&amp;"'"</f>
        <v>''</v>
      </c>
      <c r="F282" s="81" t="str">
        <f>"'"&amp;IF(No.5＿契約者【データ】!AA278="","","出席")&amp;"'"</f>
        <v>''</v>
      </c>
      <c r="G282" s="75" t="str">
        <f>"'"&amp;IF(No.5＿契約者【データ】!AA278="","",TEXT(No.5＿契約者【データ】!AA278,"yyyy/mm/dd"))&amp;"'"</f>
        <v>''</v>
      </c>
      <c r="H282" s="75" t="str">
        <f>"'"&amp;IF(No.5＿契約者【データ】!AB278="","",TEXT(No.5＿契約者【データ】!AB278,"hh:mm"))&amp;"'"</f>
        <v>''</v>
      </c>
      <c r="I282" s="82" t="s">
        <v>494</v>
      </c>
      <c r="J282" s="82" t="s">
        <v>494</v>
      </c>
      <c r="K282" s="82" t="s">
        <v>494</v>
      </c>
      <c r="L282" s="82" t="s">
        <v>494</v>
      </c>
      <c r="M282" s="82" t="s">
        <v>494</v>
      </c>
      <c r="N282" s="82" t="s">
        <v>494</v>
      </c>
      <c r="O282" s="82" t="s">
        <v>494</v>
      </c>
      <c r="P282" s="82" t="s">
        <v>494</v>
      </c>
      <c r="Q282" s="75" t="s">
        <v>497</v>
      </c>
      <c r="R282" s="75" t="s">
        <v>497</v>
      </c>
      <c r="S282" s="42" t="s">
        <v>448</v>
      </c>
      <c r="T282" s="75" t="s">
        <v>497</v>
      </c>
      <c r="U282" s="74" t="s">
        <v>497</v>
      </c>
      <c r="V282" s="49" t="str">
        <f t="shared" si="22"/>
        <v>'COMMON'</v>
      </c>
      <c r="W282" s="69" t="s">
        <v>449</v>
      </c>
      <c r="X282" s="49" t="str">
        <f t="shared" si="23"/>
        <v>'COMMON'</v>
      </c>
      <c r="Y282" s="49" t="str">
        <f t="shared" si="23"/>
        <v>'COMMON'</v>
      </c>
      <c r="Z282" s="69" t="s">
        <v>449</v>
      </c>
      <c r="AA282" s="49" t="str">
        <f t="shared" si="24"/>
        <v>'COMMON'</v>
      </c>
      <c r="AB282" s="67"/>
      <c r="AD282" s="70" t="str">
        <f t="shared" si="25"/>
        <v/>
      </c>
      <c r="AE282" s="67"/>
      <c r="AF282" s="67"/>
      <c r="AG282" s="67"/>
    </row>
    <row r="283" spans="1:33" ht="18" customHeight="1">
      <c r="A283" s="67"/>
      <c r="B283" s="49">
        <f t="shared" si="21"/>
        <v>277</v>
      </c>
      <c r="C283" s="73" t="str">
        <f>"'"&amp;プロジェクトデータ!$C$4&amp;"'"</f>
        <v>'80001'</v>
      </c>
      <c r="D283" s="80" t="s">
        <v>503</v>
      </c>
      <c r="E283" s="42" t="str">
        <f>"'"&amp;No.5＿契約者【データ】!E279&amp;"'"</f>
        <v>''</v>
      </c>
      <c r="F283" s="81" t="str">
        <f>"'"&amp;IF(No.5＿契約者【データ】!AA279="","","出席")&amp;"'"</f>
        <v>''</v>
      </c>
      <c r="G283" s="75" t="str">
        <f>"'"&amp;IF(No.5＿契約者【データ】!AA279="","",TEXT(No.5＿契約者【データ】!AA279,"yyyy/mm/dd"))&amp;"'"</f>
        <v>''</v>
      </c>
      <c r="H283" s="75" t="str">
        <f>"'"&amp;IF(No.5＿契約者【データ】!AB279="","",TEXT(No.5＿契約者【データ】!AB279,"hh:mm"))&amp;"'"</f>
        <v>''</v>
      </c>
      <c r="I283" s="82" t="s">
        <v>494</v>
      </c>
      <c r="J283" s="82" t="s">
        <v>494</v>
      </c>
      <c r="K283" s="82" t="s">
        <v>494</v>
      </c>
      <c r="L283" s="82" t="s">
        <v>494</v>
      </c>
      <c r="M283" s="82" t="s">
        <v>494</v>
      </c>
      <c r="N283" s="82" t="s">
        <v>494</v>
      </c>
      <c r="O283" s="82" t="s">
        <v>494</v>
      </c>
      <c r="P283" s="82" t="s">
        <v>494</v>
      </c>
      <c r="Q283" s="75" t="s">
        <v>497</v>
      </c>
      <c r="R283" s="75" t="s">
        <v>497</v>
      </c>
      <c r="S283" s="42" t="s">
        <v>448</v>
      </c>
      <c r="T283" s="75" t="s">
        <v>497</v>
      </c>
      <c r="U283" s="74" t="s">
        <v>497</v>
      </c>
      <c r="V283" s="49" t="str">
        <f t="shared" si="22"/>
        <v>'COMMON'</v>
      </c>
      <c r="W283" s="69" t="s">
        <v>449</v>
      </c>
      <c r="X283" s="49" t="str">
        <f t="shared" si="23"/>
        <v>'COMMON'</v>
      </c>
      <c r="Y283" s="49" t="str">
        <f t="shared" si="23"/>
        <v>'COMMON'</v>
      </c>
      <c r="Z283" s="69" t="s">
        <v>449</v>
      </c>
      <c r="AA283" s="49" t="str">
        <f t="shared" si="24"/>
        <v>'COMMON'</v>
      </c>
      <c r="AB283" s="67"/>
      <c r="AD283" s="70" t="str">
        <f t="shared" si="25"/>
        <v/>
      </c>
      <c r="AE283" s="67"/>
      <c r="AF283" s="67"/>
      <c r="AG283" s="67"/>
    </row>
    <row r="284" spans="1:33" ht="18" customHeight="1">
      <c r="A284" s="67"/>
      <c r="B284" s="49">
        <f t="shared" si="21"/>
        <v>278</v>
      </c>
      <c r="C284" s="73" t="str">
        <f>"'"&amp;プロジェクトデータ!$C$4&amp;"'"</f>
        <v>'80001'</v>
      </c>
      <c r="D284" s="80" t="s">
        <v>503</v>
      </c>
      <c r="E284" s="42" t="str">
        <f>"'"&amp;No.5＿契約者【データ】!E280&amp;"'"</f>
        <v>''</v>
      </c>
      <c r="F284" s="81" t="str">
        <f>"'"&amp;IF(No.5＿契約者【データ】!AA280="","","出席")&amp;"'"</f>
        <v>''</v>
      </c>
      <c r="G284" s="75" t="str">
        <f>"'"&amp;IF(No.5＿契約者【データ】!AA280="","",TEXT(No.5＿契約者【データ】!AA280,"yyyy/mm/dd"))&amp;"'"</f>
        <v>''</v>
      </c>
      <c r="H284" s="75" t="str">
        <f>"'"&amp;IF(No.5＿契約者【データ】!AB280="","",TEXT(No.5＿契約者【データ】!AB280,"hh:mm"))&amp;"'"</f>
        <v>''</v>
      </c>
      <c r="I284" s="82" t="s">
        <v>494</v>
      </c>
      <c r="J284" s="82" t="s">
        <v>494</v>
      </c>
      <c r="K284" s="82" t="s">
        <v>494</v>
      </c>
      <c r="L284" s="82" t="s">
        <v>494</v>
      </c>
      <c r="M284" s="82" t="s">
        <v>494</v>
      </c>
      <c r="N284" s="82" t="s">
        <v>494</v>
      </c>
      <c r="O284" s="82" t="s">
        <v>494</v>
      </c>
      <c r="P284" s="82" t="s">
        <v>494</v>
      </c>
      <c r="Q284" s="75" t="s">
        <v>497</v>
      </c>
      <c r="R284" s="75" t="s">
        <v>497</v>
      </c>
      <c r="S284" s="42" t="s">
        <v>448</v>
      </c>
      <c r="T284" s="75" t="s">
        <v>497</v>
      </c>
      <c r="U284" s="74" t="s">
        <v>497</v>
      </c>
      <c r="V284" s="49" t="str">
        <f t="shared" si="22"/>
        <v>'COMMON'</v>
      </c>
      <c r="W284" s="69" t="s">
        <v>449</v>
      </c>
      <c r="X284" s="49" t="str">
        <f t="shared" si="23"/>
        <v>'COMMON'</v>
      </c>
      <c r="Y284" s="49" t="str">
        <f t="shared" si="23"/>
        <v>'COMMON'</v>
      </c>
      <c r="Z284" s="69" t="s">
        <v>449</v>
      </c>
      <c r="AA284" s="49" t="str">
        <f t="shared" si="24"/>
        <v>'COMMON'</v>
      </c>
      <c r="AB284" s="67"/>
      <c r="AD284" s="70" t="str">
        <f t="shared" si="25"/>
        <v/>
      </c>
      <c r="AE284" s="67"/>
      <c r="AF284" s="67"/>
      <c r="AG284" s="67"/>
    </row>
    <row r="285" spans="1:33" ht="18" customHeight="1">
      <c r="A285" s="67"/>
      <c r="B285" s="49">
        <f t="shared" si="21"/>
        <v>279</v>
      </c>
      <c r="C285" s="73" t="str">
        <f>"'"&amp;プロジェクトデータ!$C$4&amp;"'"</f>
        <v>'80001'</v>
      </c>
      <c r="D285" s="80" t="s">
        <v>503</v>
      </c>
      <c r="E285" s="42" t="str">
        <f>"'"&amp;No.5＿契約者【データ】!E281&amp;"'"</f>
        <v>''</v>
      </c>
      <c r="F285" s="81" t="str">
        <f>"'"&amp;IF(No.5＿契約者【データ】!AA281="","","出席")&amp;"'"</f>
        <v>''</v>
      </c>
      <c r="G285" s="75" t="str">
        <f>"'"&amp;IF(No.5＿契約者【データ】!AA281="","",TEXT(No.5＿契約者【データ】!AA281,"yyyy/mm/dd"))&amp;"'"</f>
        <v>''</v>
      </c>
      <c r="H285" s="75" t="str">
        <f>"'"&amp;IF(No.5＿契約者【データ】!AB281="","",TEXT(No.5＿契約者【データ】!AB281,"hh:mm"))&amp;"'"</f>
        <v>''</v>
      </c>
      <c r="I285" s="82" t="s">
        <v>494</v>
      </c>
      <c r="J285" s="82" t="s">
        <v>494</v>
      </c>
      <c r="K285" s="82" t="s">
        <v>494</v>
      </c>
      <c r="L285" s="82" t="s">
        <v>494</v>
      </c>
      <c r="M285" s="82" t="s">
        <v>494</v>
      </c>
      <c r="N285" s="82" t="s">
        <v>494</v>
      </c>
      <c r="O285" s="82" t="s">
        <v>494</v>
      </c>
      <c r="P285" s="82" t="s">
        <v>494</v>
      </c>
      <c r="Q285" s="75" t="s">
        <v>497</v>
      </c>
      <c r="R285" s="75" t="s">
        <v>497</v>
      </c>
      <c r="S285" s="42" t="s">
        <v>448</v>
      </c>
      <c r="T285" s="75" t="s">
        <v>497</v>
      </c>
      <c r="U285" s="74" t="s">
        <v>497</v>
      </c>
      <c r="V285" s="49" t="str">
        <f t="shared" si="22"/>
        <v>'COMMON'</v>
      </c>
      <c r="W285" s="69" t="s">
        <v>449</v>
      </c>
      <c r="X285" s="49" t="str">
        <f t="shared" si="23"/>
        <v>'COMMON'</v>
      </c>
      <c r="Y285" s="49" t="str">
        <f t="shared" si="23"/>
        <v>'COMMON'</v>
      </c>
      <c r="Z285" s="69" t="s">
        <v>449</v>
      </c>
      <c r="AA285" s="49" t="str">
        <f t="shared" si="24"/>
        <v>'COMMON'</v>
      </c>
      <c r="AB285" s="67"/>
      <c r="AD285" s="70" t="str">
        <f t="shared" si="25"/>
        <v/>
      </c>
      <c r="AE285" s="67"/>
      <c r="AF285" s="67"/>
      <c r="AG285" s="67"/>
    </row>
    <row r="286" spans="1:33" ht="18" customHeight="1">
      <c r="A286" s="67"/>
      <c r="B286" s="49">
        <f t="shared" si="21"/>
        <v>280</v>
      </c>
      <c r="C286" s="73" t="str">
        <f>"'"&amp;プロジェクトデータ!$C$4&amp;"'"</f>
        <v>'80001'</v>
      </c>
      <c r="D286" s="80" t="s">
        <v>503</v>
      </c>
      <c r="E286" s="42" t="str">
        <f>"'"&amp;No.5＿契約者【データ】!E282&amp;"'"</f>
        <v>''</v>
      </c>
      <c r="F286" s="81" t="str">
        <f>"'"&amp;IF(No.5＿契約者【データ】!AA282="","","出席")&amp;"'"</f>
        <v>''</v>
      </c>
      <c r="G286" s="75" t="str">
        <f>"'"&amp;IF(No.5＿契約者【データ】!AA282="","",TEXT(No.5＿契約者【データ】!AA282,"yyyy/mm/dd"))&amp;"'"</f>
        <v>''</v>
      </c>
      <c r="H286" s="75" t="str">
        <f>"'"&amp;IF(No.5＿契約者【データ】!AB282="","",TEXT(No.5＿契約者【データ】!AB282,"hh:mm"))&amp;"'"</f>
        <v>''</v>
      </c>
      <c r="I286" s="82" t="s">
        <v>494</v>
      </c>
      <c r="J286" s="82" t="s">
        <v>494</v>
      </c>
      <c r="K286" s="82" t="s">
        <v>494</v>
      </c>
      <c r="L286" s="82" t="s">
        <v>494</v>
      </c>
      <c r="M286" s="82" t="s">
        <v>494</v>
      </c>
      <c r="N286" s="82" t="s">
        <v>494</v>
      </c>
      <c r="O286" s="82" t="s">
        <v>494</v>
      </c>
      <c r="P286" s="82" t="s">
        <v>494</v>
      </c>
      <c r="Q286" s="75" t="s">
        <v>497</v>
      </c>
      <c r="R286" s="75" t="s">
        <v>497</v>
      </c>
      <c r="S286" s="42" t="s">
        <v>448</v>
      </c>
      <c r="T286" s="75" t="s">
        <v>497</v>
      </c>
      <c r="U286" s="74" t="s">
        <v>497</v>
      </c>
      <c r="V286" s="49" t="str">
        <f t="shared" si="22"/>
        <v>'COMMON'</v>
      </c>
      <c r="W286" s="69" t="s">
        <v>449</v>
      </c>
      <c r="X286" s="49" t="str">
        <f t="shared" si="23"/>
        <v>'COMMON'</v>
      </c>
      <c r="Y286" s="49" t="str">
        <f t="shared" si="23"/>
        <v>'COMMON'</v>
      </c>
      <c r="Z286" s="69" t="s">
        <v>449</v>
      </c>
      <c r="AA286" s="49" t="str">
        <f t="shared" si="24"/>
        <v>'COMMON'</v>
      </c>
      <c r="AB286" s="67"/>
      <c r="AD286" s="70" t="str">
        <f t="shared" si="25"/>
        <v/>
      </c>
      <c r="AE286" s="67"/>
      <c r="AF286" s="67"/>
      <c r="AG286" s="67"/>
    </row>
    <row r="287" spans="1:33" ht="18" customHeight="1">
      <c r="A287" s="67"/>
      <c r="B287" s="49">
        <f t="shared" si="21"/>
        <v>281</v>
      </c>
      <c r="C287" s="73" t="str">
        <f>"'"&amp;プロジェクトデータ!$C$4&amp;"'"</f>
        <v>'80001'</v>
      </c>
      <c r="D287" s="80" t="s">
        <v>503</v>
      </c>
      <c r="E287" s="42" t="str">
        <f>"'"&amp;No.5＿契約者【データ】!E283&amp;"'"</f>
        <v>''</v>
      </c>
      <c r="F287" s="81" t="str">
        <f>"'"&amp;IF(No.5＿契約者【データ】!AA283="","","出席")&amp;"'"</f>
        <v>''</v>
      </c>
      <c r="G287" s="75" t="str">
        <f>"'"&amp;IF(No.5＿契約者【データ】!AA283="","",TEXT(No.5＿契約者【データ】!AA283,"yyyy/mm/dd"))&amp;"'"</f>
        <v>''</v>
      </c>
      <c r="H287" s="75" t="str">
        <f>"'"&amp;IF(No.5＿契約者【データ】!AB283="","",TEXT(No.5＿契約者【データ】!AB283,"hh:mm"))&amp;"'"</f>
        <v>''</v>
      </c>
      <c r="I287" s="82" t="s">
        <v>494</v>
      </c>
      <c r="J287" s="82" t="s">
        <v>494</v>
      </c>
      <c r="K287" s="82" t="s">
        <v>494</v>
      </c>
      <c r="L287" s="82" t="s">
        <v>494</v>
      </c>
      <c r="M287" s="82" t="s">
        <v>494</v>
      </c>
      <c r="N287" s="82" t="s">
        <v>494</v>
      </c>
      <c r="O287" s="82" t="s">
        <v>494</v>
      </c>
      <c r="P287" s="82" t="s">
        <v>494</v>
      </c>
      <c r="Q287" s="75" t="s">
        <v>497</v>
      </c>
      <c r="R287" s="75" t="s">
        <v>497</v>
      </c>
      <c r="S287" s="42" t="s">
        <v>448</v>
      </c>
      <c r="T287" s="75" t="s">
        <v>497</v>
      </c>
      <c r="U287" s="74" t="s">
        <v>497</v>
      </c>
      <c r="V287" s="49" t="str">
        <f t="shared" si="22"/>
        <v>'COMMON'</v>
      </c>
      <c r="W287" s="69" t="s">
        <v>449</v>
      </c>
      <c r="X287" s="49" t="str">
        <f t="shared" si="23"/>
        <v>'COMMON'</v>
      </c>
      <c r="Y287" s="49" t="str">
        <f t="shared" si="23"/>
        <v>'COMMON'</v>
      </c>
      <c r="Z287" s="69" t="s">
        <v>449</v>
      </c>
      <c r="AA287" s="49" t="str">
        <f t="shared" si="24"/>
        <v>'COMMON'</v>
      </c>
      <c r="AB287" s="67"/>
      <c r="AD287" s="70" t="str">
        <f t="shared" si="25"/>
        <v/>
      </c>
      <c r="AE287" s="67"/>
      <c r="AF287" s="67"/>
      <c r="AG287" s="67"/>
    </row>
    <row r="288" spans="1:33" ht="18" customHeight="1">
      <c r="A288" s="67"/>
      <c r="B288" s="49">
        <f t="shared" si="21"/>
        <v>282</v>
      </c>
      <c r="C288" s="73" t="str">
        <f>"'"&amp;プロジェクトデータ!$C$4&amp;"'"</f>
        <v>'80001'</v>
      </c>
      <c r="D288" s="80" t="s">
        <v>503</v>
      </c>
      <c r="E288" s="42" t="str">
        <f>"'"&amp;No.5＿契約者【データ】!E284&amp;"'"</f>
        <v>''</v>
      </c>
      <c r="F288" s="81" t="str">
        <f>"'"&amp;IF(No.5＿契約者【データ】!AA284="","","出席")&amp;"'"</f>
        <v>''</v>
      </c>
      <c r="G288" s="75" t="str">
        <f>"'"&amp;IF(No.5＿契約者【データ】!AA284="","",TEXT(No.5＿契約者【データ】!AA284,"yyyy/mm/dd"))&amp;"'"</f>
        <v>''</v>
      </c>
      <c r="H288" s="75" t="str">
        <f>"'"&amp;IF(No.5＿契約者【データ】!AB284="","",TEXT(No.5＿契約者【データ】!AB284,"hh:mm"))&amp;"'"</f>
        <v>''</v>
      </c>
      <c r="I288" s="82" t="s">
        <v>494</v>
      </c>
      <c r="J288" s="82" t="s">
        <v>494</v>
      </c>
      <c r="K288" s="82" t="s">
        <v>494</v>
      </c>
      <c r="L288" s="82" t="s">
        <v>494</v>
      </c>
      <c r="M288" s="82" t="s">
        <v>494</v>
      </c>
      <c r="N288" s="82" t="s">
        <v>494</v>
      </c>
      <c r="O288" s="82" t="s">
        <v>494</v>
      </c>
      <c r="P288" s="82" t="s">
        <v>494</v>
      </c>
      <c r="Q288" s="75" t="s">
        <v>497</v>
      </c>
      <c r="R288" s="75" t="s">
        <v>497</v>
      </c>
      <c r="S288" s="42" t="s">
        <v>448</v>
      </c>
      <c r="T288" s="75" t="s">
        <v>497</v>
      </c>
      <c r="U288" s="74" t="s">
        <v>497</v>
      </c>
      <c r="V288" s="49" t="str">
        <f t="shared" si="22"/>
        <v>'COMMON'</v>
      </c>
      <c r="W288" s="69" t="s">
        <v>449</v>
      </c>
      <c r="X288" s="49" t="str">
        <f t="shared" si="23"/>
        <v>'COMMON'</v>
      </c>
      <c r="Y288" s="49" t="str">
        <f t="shared" si="23"/>
        <v>'COMMON'</v>
      </c>
      <c r="Z288" s="69" t="s">
        <v>449</v>
      </c>
      <c r="AA288" s="49" t="str">
        <f t="shared" si="24"/>
        <v>'COMMON'</v>
      </c>
      <c r="AB288" s="67"/>
      <c r="AD288" s="70" t="str">
        <f t="shared" si="25"/>
        <v/>
      </c>
      <c r="AE288" s="67"/>
      <c r="AF288" s="67"/>
      <c r="AG288" s="67"/>
    </row>
    <row r="289" spans="1:33" ht="18" customHeight="1">
      <c r="A289" s="67"/>
      <c r="B289" s="49">
        <f t="shared" si="21"/>
        <v>283</v>
      </c>
      <c r="C289" s="73" t="str">
        <f>"'"&amp;プロジェクトデータ!$C$4&amp;"'"</f>
        <v>'80001'</v>
      </c>
      <c r="D289" s="80" t="s">
        <v>503</v>
      </c>
      <c r="E289" s="42" t="str">
        <f>"'"&amp;No.5＿契約者【データ】!E285&amp;"'"</f>
        <v>''</v>
      </c>
      <c r="F289" s="81" t="str">
        <f>"'"&amp;IF(No.5＿契約者【データ】!AA285="","","出席")&amp;"'"</f>
        <v>''</v>
      </c>
      <c r="G289" s="75" t="str">
        <f>"'"&amp;IF(No.5＿契約者【データ】!AA285="","",TEXT(No.5＿契約者【データ】!AA285,"yyyy/mm/dd"))&amp;"'"</f>
        <v>''</v>
      </c>
      <c r="H289" s="75" t="str">
        <f>"'"&amp;IF(No.5＿契約者【データ】!AB285="","",TEXT(No.5＿契約者【データ】!AB285,"hh:mm"))&amp;"'"</f>
        <v>''</v>
      </c>
      <c r="I289" s="82" t="s">
        <v>494</v>
      </c>
      <c r="J289" s="82" t="s">
        <v>494</v>
      </c>
      <c r="K289" s="82" t="s">
        <v>494</v>
      </c>
      <c r="L289" s="82" t="s">
        <v>494</v>
      </c>
      <c r="M289" s="82" t="s">
        <v>494</v>
      </c>
      <c r="N289" s="82" t="s">
        <v>494</v>
      </c>
      <c r="O289" s="82" t="s">
        <v>494</v>
      </c>
      <c r="P289" s="82" t="s">
        <v>494</v>
      </c>
      <c r="Q289" s="75" t="s">
        <v>497</v>
      </c>
      <c r="R289" s="75" t="s">
        <v>497</v>
      </c>
      <c r="S289" s="42" t="s">
        <v>448</v>
      </c>
      <c r="T289" s="75" t="s">
        <v>497</v>
      </c>
      <c r="U289" s="74" t="s">
        <v>497</v>
      </c>
      <c r="V289" s="49" t="str">
        <f t="shared" si="22"/>
        <v>'COMMON'</v>
      </c>
      <c r="W289" s="69" t="s">
        <v>449</v>
      </c>
      <c r="X289" s="49" t="str">
        <f t="shared" si="23"/>
        <v>'COMMON'</v>
      </c>
      <c r="Y289" s="49" t="str">
        <f t="shared" si="23"/>
        <v>'COMMON'</v>
      </c>
      <c r="Z289" s="69" t="s">
        <v>449</v>
      </c>
      <c r="AA289" s="49" t="str">
        <f t="shared" si="24"/>
        <v>'COMMON'</v>
      </c>
      <c r="AB289" s="67"/>
      <c r="AD289" s="70" t="str">
        <f t="shared" si="25"/>
        <v/>
      </c>
      <c r="AE289" s="67"/>
      <c r="AF289" s="67"/>
      <c r="AG289" s="67"/>
    </row>
    <row r="290" spans="1:33" ht="18" customHeight="1">
      <c r="A290" s="67"/>
      <c r="B290" s="49">
        <f t="shared" si="21"/>
        <v>284</v>
      </c>
      <c r="C290" s="73" t="str">
        <f>"'"&amp;プロジェクトデータ!$C$4&amp;"'"</f>
        <v>'80001'</v>
      </c>
      <c r="D290" s="80" t="s">
        <v>503</v>
      </c>
      <c r="E290" s="42" t="str">
        <f>"'"&amp;No.5＿契約者【データ】!E286&amp;"'"</f>
        <v>''</v>
      </c>
      <c r="F290" s="81" t="str">
        <f>"'"&amp;IF(No.5＿契約者【データ】!AA286="","","出席")&amp;"'"</f>
        <v>''</v>
      </c>
      <c r="G290" s="75" t="str">
        <f>"'"&amp;IF(No.5＿契約者【データ】!AA286="","",TEXT(No.5＿契約者【データ】!AA286,"yyyy/mm/dd"))&amp;"'"</f>
        <v>''</v>
      </c>
      <c r="H290" s="75" t="str">
        <f>"'"&amp;IF(No.5＿契約者【データ】!AB286="","",TEXT(No.5＿契約者【データ】!AB286,"hh:mm"))&amp;"'"</f>
        <v>''</v>
      </c>
      <c r="I290" s="82" t="s">
        <v>494</v>
      </c>
      <c r="J290" s="82" t="s">
        <v>494</v>
      </c>
      <c r="K290" s="82" t="s">
        <v>494</v>
      </c>
      <c r="L290" s="82" t="s">
        <v>494</v>
      </c>
      <c r="M290" s="82" t="s">
        <v>494</v>
      </c>
      <c r="N290" s="82" t="s">
        <v>494</v>
      </c>
      <c r="O290" s="82" t="s">
        <v>494</v>
      </c>
      <c r="P290" s="82" t="s">
        <v>494</v>
      </c>
      <c r="Q290" s="75" t="s">
        <v>497</v>
      </c>
      <c r="R290" s="75" t="s">
        <v>497</v>
      </c>
      <c r="S290" s="42" t="s">
        <v>448</v>
      </c>
      <c r="T290" s="75" t="s">
        <v>497</v>
      </c>
      <c r="U290" s="74" t="s">
        <v>497</v>
      </c>
      <c r="V290" s="49" t="str">
        <f t="shared" si="22"/>
        <v>'COMMON'</v>
      </c>
      <c r="W290" s="69" t="s">
        <v>449</v>
      </c>
      <c r="X290" s="49" t="str">
        <f t="shared" si="23"/>
        <v>'COMMON'</v>
      </c>
      <c r="Y290" s="49" t="str">
        <f t="shared" si="23"/>
        <v>'COMMON'</v>
      </c>
      <c r="Z290" s="69" t="s">
        <v>449</v>
      </c>
      <c r="AA290" s="49" t="str">
        <f t="shared" si="24"/>
        <v>'COMMON'</v>
      </c>
      <c r="AB290" s="67"/>
      <c r="AD290" s="70" t="str">
        <f t="shared" si="25"/>
        <v/>
      </c>
      <c r="AE290" s="67"/>
      <c r="AF290" s="67"/>
      <c r="AG290" s="67"/>
    </row>
    <row r="291" spans="1:33" ht="18" customHeight="1">
      <c r="A291" s="67"/>
      <c r="B291" s="49">
        <f t="shared" si="21"/>
        <v>285</v>
      </c>
      <c r="C291" s="73" t="str">
        <f>"'"&amp;プロジェクトデータ!$C$4&amp;"'"</f>
        <v>'80001'</v>
      </c>
      <c r="D291" s="80" t="s">
        <v>503</v>
      </c>
      <c r="E291" s="42" t="str">
        <f>"'"&amp;No.5＿契約者【データ】!E287&amp;"'"</f>
        <v>''</v>
      </c>
      <c r="F291" s="81" t="str">
        <f>"'"&amp;IF(No.5＿契約者【データ】!AA287="","","出席")&amp;"'"</f>
        <v>''</v>
      </c>
      <c r="G291" s="75" t="str">
        <f>"'"&amp;IF(No.5＿契約者【データ】!AA287="","",TEXT(No.5＿契約者【データ】!AA287,"yyyy/mm/dd"))&amp;"'"</f>
        <v>''</v>
      </c>
      <c r="H291" s="75" t="str">
        <f>"'"&amp;IF(No.5＿契約者【データ】!AB287="","",TEXT(No.5＿契約者【データ】!AB287,"hh:mm"))&amp;"'"</f>
        <v>''</v>
      </c>
      <c r="I291" s="82" t="s">
        <v>494</v>
      </c>
      <c r="J291" s="82" t="s">
        <v>494</v>
      </c>
      <c r="K291" s="82" t="s">
        <v>494</v>
      </c>
      <c r="L291" s="82" t="s">
        <v>494</v>
      </c>
      <c r="M291" s="82" t="s">
        <v>494</v>
      </c>
      <c r="N291" s="82" t="s">
        <v>494</v>
      </c>
      <c r="O291" s="82" t="s">
        <v>494</v>
      </c>
      <c r="P291" s="82" t="s">
        <v>494</v>
      </c>
      <c r="Q291" s="75" t="s">
        <v>497</v>
      </c>
      <c r="R291" s="75" t="s">
        <v>497</v>
      </c>
      <c r="S291" s="42" t="s">
        <v>448</v>
      </c>
      <c r="T291" s="75" t="s">
        <v>497</v>
      </c>
      <c r="U291" s="74" t="s">
        <v>497</v>
      </c>
      <c r="V291" s="49" t="str">
        <f t="shared" si="22"/>
        <v>'COMMON'</v>
      </c>
      <c r="W291" s="69" t="s">
        <v>449</v>
      </c>
      <c r="X291" s="49" t="str">
        <f t="shared" si="23"/>
        <v>'COMMON'</v>
      </c>
      <c r="Y291" s="49" t="str">
        <f t="shared" si="23"/>
        <v>'COMMON'</v>
      </c>
      <c r="Z291" s="69" t="s">
        <v>449</v>
      </c>
      <c r="AA291" s="49" t="str">
        <f t="shared" si="24"/>
        <v>'COMMON'</v>
      </c>
      <c r="AB291" s="67"/>
      <c r="AD291" s="70" t="str">
        <f t="shared" si="25"/>
        <v/>
      </c>
      <c r="AE291" s="67"/>
      <c r="AF291" s="67"/>
      <c r="AG291" s="67"/>
    </row>
    <row r="292" spans="1:33" ht="18" customHeight="1">
      <c r="A292" s="67"/>
      <c r="B292" s="49">
        <f t="shared" si="21"/>
        <v>286</v>
      </c>
      <c r="C292" s="73" t="str">
        <f>"'"&amp;プロジェクトデータ!$C$4&amp;"'"</f>
        <v>'80001'</v>
      </c>
      <c r="D292" s="80" t="s">
        <v>503</v>
      </c>
      <c r="E292" s="42" t="str">
        <f>"'"&amp;No.5＿契約者【データ】!E288&amp;"'"</f>
        <v>''</v>
      </c>
      <c r="F292" s="81" t="str">
        <f>"'"&amp;IF(No.5＿契約者【データ】!AA288="","","出席")&amp;"'"</f>
        <v>''</v>
      </c>
      <c r="G292" s="75" t="str">
        <f>"'"&amp;IF(No.5＿契約者【データ】!AA288="","",TEXT(No.5＿契約者【データ】!AA288,"yyyy/mm/dd"))&amp;"'"</f>
        <v>''</v>
      </c>
      <c r="H292" s="75" t="str">
        <f>"'"&amp;IF(No.5＿契約者【データ】!AB288="","",TEXT(No.5＿契約者【データ】!AB288,"hh:mm"))&amp;"'"</f>
        <v>''</v>
      </c>
      <c r="I292" s="82" t="s">
        <v>494</v>
      </c>
      <c r="J292" s="82" t="s">
        <v>494</v>
      </c>
      <c r="K292" s="82" t="s">
        <v>494</v>
      </c>
      <c r="L292" s="82" t="s">
        <v>494</v>
      </c>
      <c r="M292" s="82" t="s">
        <v>494</v>
      </c>
      <c r="N292" s="82" t="s">
        <v>494</v>
      </c>
      <c r="O292" s="82" t="s">
        <v>494</v>
      </c>
      <c r="P292" s="82" t="s">
        <v>494</v>
      </c>
      <c r="Q292" s="75" t="s">
        <v>497</v>
      </c>
      <c r="R292" s="75" t="s">
        <v>497</v>
      </c>
      <c r="S292" s="42" t="s">
        <v>448</v>
      </c>
      <c r="T292" s="75" t="s">
        <v>497</v>
      </c>
      <c r="U292" s="74" t="s">
        <v>497</v>
      </c>
      <c r="V292" s="49" t="str">
        <f t="shared" si="22"/>
        <v>'COMMON'</v>
      </c>
      <c r="W292" s="69" t="s">
        <v>449</v>
      </c>
      <c r="X292" s="49" t="str">
        <f t="shared" si="23"/>
        <v>'COMMON'</v>
      </c>
      <c r="Y292" s="49" t="str">
        <f t="shared" si="23"/>
        <v>'COMMON'</v>
      </c>
      <c r="Z292" s="69" t="s">
        <v>449</v>
      </c>
      <c r="AA292" s="49" t="str">
        <f t="shared" si="24"/>
        <v>'COMMON'</v>
      </c>
      <c r="AB292" s="67"/>
      <c r="AD292" s="70" t="str">
        <f t="shared" si="25"/>
        <v/>
      </c>
      <c r="AE292" s="67"/>
      <c r="AF292" s="67"/>
      <c r="AG292" s="67"/>
    </row>
    <row r="293" spans="1:33" ht="18" customHeight="1">
      <c r="A293" s="67"/>
      <c r="B293" s="49">
        <f t="shared" si="21"/>
        <v>287</v>
      </c>
      <c r="C293" s="73" t="str">
        <f>"'"&amp;プロジェクトデータ!$C$4&amp;"'"</f>
        <v>'80001'</v>
      </c>
      <c r="D293" s="80" t="s">
        <v>503</v>
      </c>
      <c r="E293" s="42" t="str">
        <f>"'"&amp;No.5＿契約者【データ】!E289&amp;"'"</f>
        <v>''</v>
      </c>
      <c r="F293" s="81" t="str">
        <f>"'"&amp;IF(No.5＿契約者【データ】!AA289="","","出席")&amp;"'"</f>
        <v>''</v>
      </c>
      <c r="G293" s="75" t="str">
        <f>"'"&amp;IF(No.5＿契約者【データ】!AA289="","",TEXT(No.5＿契約者【データ】!AA289,"yyyy/mm/dd"))&amp;"'"</f>
        <v>''</v>
      </c>
      <c r="H293" s="75" t="str">
        <f>"'"&amp;IF(No.5＿契約者【データ】!AB289="","",TEXT(No.5＿契約者【データ】!AB289,"hh:mm"))&amp;"'"</f>
        <v>''</v>
      </c>
      <c r="I293" s="82" t="s">
        <v>494</v>
      </c>
      <c r="J293" s="82" t="s">
        <v>494</v>
      </c>
      <c r="K293" s="82" t="s">
        <v>494</v>
      </c>
      <c r="L293" s="82" t="s">
        <v>494</v>
      </c>
      <c r="M293" s="82" t="s">
        <v>494</v>
      </c>
      <c r="N293" s="82" t="s">
        <v>494</v>
      </c>
      <c r="O293" s="82" t="s">
        <v>494</v>
      </c>
      <c r="P293" s="82" t="s">
        <v>494</v>
      </c>
      <c r="Q293" s="75" t="s">
        <v>497</v>
      </c>
      <c r="R293" s="75" t="s">
        <v>497</v>
      </c>
      <c r="S293" s="42" t="s">
        <v>448</v>
      </c>
      <c r="T293" s="75" t="s">
        <v>497</v>
      </c>
      <c r="U293" s="74" t="s">
        <v>497</v>
      </c>
      <c r="V293" s="49" t="str">
        <f t="shared" si="22"/>
        <v>'COMMON'</v>
      </c>
      <c r="W293" s="69" t="s">
        <v>449</v>
      </c>
      <c r="X293" s="49" t="str">
        <f t="shared" si="23"/>
        <v>'COMMON'</v>
      </c>
      <c r="Y293" s="49" t="str">
        <f t="shared" si="23"/>
        <v>'COMMON'</v>
      </c>
      <c r="Z293" s="69" t="s">
        <v>449</v>
      </c>
      <c r="AA293" s="49" t="str">
        <f t="shared" si="24"/>
        <v>'COMMON'</v>
      </c>
      <c r="AB293" s="67"/>
      <c r="AD293" s="70" t="str">
        <f t="shared" si="25"/>
        <v/>
      </c>
      <c r="AE293" s="67"/>
      <c r="AF293" s="67"/>
      <c r="AG293" s="67"/>
    </row>
    <row r="294" spans="1:33" ht="18" customHeight="1">
      <c r="A294" s="67"/>
      <c r="B294" s="49">
        <f t="shared" si="21"/>
        <v>288</v>
      </c>
      <c r="C294" s="73" t="str">
        <f>"'"&amp;プロジェクトデータ!$C$4&amp;"'"</f>
        <v>'80001'</v>
      </c>
      <c r="D294" s="80" t="s">
        <v>503</v>
      </c>
      <c r="E294" s="42" t="str">
        <f>"'"&amp;No.5＿契約者【データ】!E290&amp;"'"</f>
        <v>''</v>
      </c>
      <c r="F294" s="81" t="str">
        <f>"'"&amp;IF(No.5＿契約者【データ】!AA290="","","出席")&amp;"'"</f>
        <v>''</v>
      </c>
      <c r="G294" s="75" t="str">
        <f>"'"&amp;IF(No.5＿契約者【データ】!AA290="","",TEXT(No.5＿契約者【データ】!AA290,"yyyy/mm/dd"))&amp;"'"</f>
        <v>''</v>
      </c>
      <c r="H294" s="75" t="str">
        <f>"'"&amp;IF(No.5＿契約者【データ】!AB290="","",TEXT(No.5＿契約者【データ】!AB290,"hh:mm"))&amp;"'"</f>
        <v>''</v>
      </c>
      <c r="I294" s="82" t="s">
        <v>494</v>
      </c>
      <c r="J294" s="82" t="s">
        <v>494</v>
      </c>
      <c r="K294" s="82" t="s">
        <v>494</v>
      </c>
      <c r="L294" s="82" t="s">
        <v>494</v>
      </c>
      <c r="M294" s="82" t="s">
        <v>494</v>
      </c>
      <c r="N294" s="82" t="s">
        <v>494</v>
      </c>
      <c r="O294" s="82" t="s">
        <v>494</v>
      </c>
      <c r="P294" s="82" t="s">
        <v>494</v>
      </c>
      <c r="Q294" s="75" t="s">
        <v>497</v>
      </c>
      <c r="R294" s="75" t="s">
        <v>497</v>
      </c>
      <c r="S294" s="42" t="s">
        <v>448</v>
      </c>
      <c r="T294" s="75" t="s">
        <v>497</v>
      </c>
      <c r="U294" s="74" t="s">
        <v>497</v>
      </c>
      <c r="V294" s="49" t="str">
        <f t="shared" si="22"/>
        <v>'COMMON'</v>
      </c>
      <c r="W294" s="69" t="s">
        <v>449</v>
      </c>
      <c r="X294" s="49" t="str">
        <f t="shared" si="23"/>
        <v>'COMMON'</v>
      </c>
      <c r="Y294" s="49" t="str">
        <f t="shared" si="23"/>
        <v>'COMMON'</v>
      </c>
      <c r="Z294" s="69" t="s">
        <v>449</v>
      </c>
      <c r="AA294" s="49" t="str">
        <f t="shared" si="24"/>
        <v>'COMMON'</v>
      </c>
      <c r="AB294" s="67"/>
      <c r="AD294" s="70" t="str">
        <f t="shared" si="25"/>
        <v/>
      </c>
      <c r="AE294" s="67"/>
      <c r="AF294" s="67"/>
      <c r="AG294" s="67"/>
    </row>
    <row r="295" spans="1:33" ht="18" customHeight="1">
      <c r="A295" s="67"/>
      <c r="B295" s="49">
        <f t="shared" si="21"/>
        <v>289</v>
      </c>
      <c r="C295" s="73" t="str">
        <f>"'"&amp;プロジェクトデータ!$C$4&amp;"'"</f>
        <v>'80001'</v>
      </c>
      <c r="D295" s="80" t="s">
        <v>503</v>
      </c>
      <c r="E295" s="42" t="str">
        <f>"'"&amp;No.5＿契約者【データ】!E291&amp;"'"</f>
        <v>''</v>
      </c>
      <c r="F295" s="81" t="str">
        <f>"'"&amp;IF(No.5＿契約者【データ】!AA291="","","出席")&amp;"'"</f>
        <v>''</v>
      </c>
      <c r="G295" s="75" t="str">
        <f>"'"&amp;IF(No.5＿契約者【データ】!AA291="","",TEXT(No.5＿契約者【データ】!AA291,"yyyy/mm/dd"))&amp;"'"</f>
        <v>''</v>
      </c>
      <c r="H295" s="75" t="str">
        <f>"'"&amp;IF(No.5＿契約者【データ】!AB291="","",TEXT(No.5＿契約者【データ】!AB291,"hh:mm"))&amp;"'"</f>
        <v>''</v>
      </c>
      <c r="I295" s="82" t="s">
        <v>494</v>
      </c>
      <c r="J295" s="82" t="s">
        <v>494</v>
      </c>
      <c r="K295" s="82" t="s">
        <v>494</v>
      </c>
      <c r="L295" s="82" t="s">
        <v>494</v>
      </c>
      <c r="M295" s="82" t="s">
        <v>494</v>
      </c>
      <c r="N295" s="82" t="s">
        <v>494</v>
      </c>
      <c r="O295" s="82" t="s">
        <v>494</v>
      </c>
      <c r="P295" s="82" t="s">
        <v>494</v>
      </c>
      <c r="Q295" s="75" t="s">
        <v>497</v>
      </c>
      <c r="R295" s="75" t="s">
        <v>497</v>
      </c>
      <c r="S295" s="42" t="s">
        <v>448</v>
      </c>
      <c r="T295" s="75" t="s">
        <v>497</v>
      </c>
      <c r="U295" s="74" t="s">
        <v>497</v>
      </c>
      <c r="V295" s="49" t="str">
        <f t="shared" si="22"/>
        <v>'COMMON'</v>
      </c>
      <c r="W295" s="69" t="s">
        <v>449</v>
      </c>
      <c r="X295" s="49" t="str">
        <f t="shared" si="23"/>
        <v>'COMMON'</v>
      </c>
      <c r="Y295" s="49" t="str">
        <f t="shared" si="23"/>
        <v>'COMMON'</v>
      </c>
      <c r="Z295" s="69" t="s">
        <v>449</v>
      </c>
      <c r="AA295" s="49" t="str">
        <f t="shared" si="24"/>
        <v>'COMMON'</v>
      </c>
      <c r="AB295" s="67"/>
      <c r="AD295" s="70" t="str">
        <f t="shared" si="25"/>
        <v/>
      </c>
      <c r="AE295" s="67"/>
      <c r="AF295" s="67"/>
      <c r="AG295" s="67"/>
    </row>
    <row r="296" spans="1:33" ht="18" customHeight="1">
      <c r="A296" s="67"/>
      <c r="B296" s="49">
        <f t="shared" si="21"/>
        <v>290</v>
      </c>
      <c r="C296" s="73" t="str">
        <f>"'"&amp;プロジェクトデータ!$C$4&amp;"'"</f>
        <v>'80001'</v>
      </c>
      <c r="D296" s="80" t="s">
        <v>503</v>
      </c>
      <c r="E296" s="42" t="str">
        <f>"'"&amp;No.5＿契約者【データ】!E292&amp;"'"</f>
        <v>''</v>
      </c>
      <c r="F296" s="81" t="str">
        <f>"'"&amp;IF(No.5＿契約者【データ】!AA292="","","出席")&amp;"'"</f>
        <v>''</v>
      </c>
      <c r="G296" s="75" t="str">
        <f>"'"&amp;IF(No.5＿契約者【データ】!AA292="","",TEXT(No.5＿契約者【データ】!AA292,"yyyy/mm/dd"))&amp;"'"</f>
        <v>''</v>
      </c>
      <c r="H296" s="75" t="str">
        <f>"'"&amp;IF(No.5＿契約者【データ】!AB292="","",TEXT(No.5＿契約者【データ】!AB292,"hh:mm"))&amp;"'"</f>
        <v>''</v>
      </c>
      <c r="I296" s="82" t="s">
        <v>494</v>
      </c>
      <c r="J296" s="82" t="s">
        <v>494</v>
      </c>
      <c r="K296" s="82" t="s">
        <v>494</v>
      </c>
      <c r="L296" s="82" t="s">
        <v>494</v>
      </c>
      <c r="M296" s="82" t="s">
        <v>494</v>
      </c>
      <c r="N296" s="82" t="s">
        <v>494</v>
      </c>
      <c r="O296" s="82" t="s">
        <v>494</v>
      </c>
      <c r="P296" s="82" t="s">
        <v>494</v>
      </c>
      <c r="Q296" s="75" t="s">
        <v>497</v>
      </c>
      <c r="R296" s="75" t="s">
        <v>497</v>
      </c>
      <c r="S296" s="42" t="s">
        <v>448</v>
      </c>
      <c r="T296" s="75" t="s">
        <v>497</v>
      </c>
      <c r="U296" s="74" t="s">
        <v>497</v>
      </c>
      <c r="V296" s="49" t="str">
        <f t="shared" si="22"/>
        <v>'COMMON'</v>
      </c>
      <c r="W296" s="69" t="s">
        <v>449</v>
      </c>
      <c r="X296" s="49" t="str">
        <f t="shared" si="23"/>
        <v>'COMMON'</v>
      </c>
      <c r="Y296" s="49" t="str">
        <f t="shared" si="23"/>
        <v>'COMMON'</v>
      </c>
      <c r="Z296" s="69" t="s">
        <v>449</v>
      </c>
      <c r="AA296" s="49" t="str">
        <f t="shared" si="24"/>
        <v>'COMMON'</v>
      </c>
      <c r="AB296" s="67"/>
      <c r="AD296" s="70" t="str">
        <f t="shared" si="25"/>
        <v/>
      </c>
      <c r="AE296" s="67"/>
      <c r="AF296" s="67"/>
      <c r="AG296" s="67"/>
    </row>
    <row r="297" spans="1:33" ht="18" customHeight="1">
      <c r="A297" s="67"/>
      <c r="B297" s="49">
        <f t="shared" si="21"/>
        <v>291</v>
      </c>
      <c r="C297" s="73" t="str">
        <f>"'"&amp;プロジェクトデータ!$C$4&amp;"'"</f>
        <v>'80001'</v>
      </c>
      <c r="D297" s="80" t="s">
        <v>503</v>
      </c>
      <c r="E297" s="42" t="str">
        <f>"'"&amp;No.5＿契約者【データ】!E293&amp;"'"</f>
        <v>''</v>
      </c>
      <c r="F297" s="81" t="str">
        <f>"'"&amp;IF(No.5＿契約者【データ】!AA293="","","出席")&amp;"'"</f>
        <v>''</v>
      </c>
      <c r="G297" s="75" t="str">
        <f>"'"&amp;IF(No.5＿契約者【データ】!AA293="","",TEXT(No.5＿契約者【データ】!AA293,"yyyy/mm/dd"))&amp;"'"</f>
        <v>''</v>
      </c>
      <c r="H297" s="75" t="str">
        <f>"'"&amp;IF(No.5＿契約者【データ】!AB293="","",TEXT(No.5＿契約者【データ】!AB293,"hh:mm"))&amp;"'"</f>
        <v>''</v>
      </c>
      <c r="I297" s="82" t="s">
        <v>494</v>
      </c>
      <c r="J297" s="82" t="s">
        <v>494</v>
      </c>
      <c r="K297" s="82" t="s">
        <v>494</v>
      </c>
      <c r="L297" s="82" t="s">
        <v>494</v>
      </c>
      <c r="M297" s="82" t="s">
        <v>494</v>
      </c>
      <c r="N297" s="82" t="s">
        <v>494</v>
      </c>
      <c r="O297" s="82" t="s">
        <v>494</v>
      </c>
      <c r="P297" s="82" t="s">
        <v>494</v>
      </c>
      <c r="Q297" s="75" t="s">
        <v>497</v>
      </c>
      <c r="R297" s="75" t="s">
        <v>497</v>
      </c>
      <c r="S297" s="42" t="s">
        <v>448</v>
      </c>
      <c r="T297" s="75" t="s">
        <v>497</v>
      </c>
      <c r="U297" s="74" t="s">
        <v>497</v>
      </c>
      <c r="V297" s="49" t="str">
        <f t="shared" si="22"/>
        <v>'COMMON'</v>
      </c>
      <c r="W297" s="69" t="s">
        <v>449</v>
      </c>
      <c r="X297" s="49" t="str">
        <f t="shared" si="23"/>
        <v>'COMMON'</v>
      </c>
      <c r="Y297" s="49" t="str">
        <f t="shared" si="23"/>
        <v>'COMMON'</v>
      </c>
      <c r="Z297" s="69" t="s">
        <v>449</v>
      </c>
      <c r="AA297" s="49" t="str">
        <f t="shared" si="24"/>
        <v>'COMMON'</v>
      </c>
      <c r="AB297" s="67"/>
      <c r="AD297" s="70" t="str">
        <f t="shared" si="25"/>
        <v/>
      </c>
      <c r="AE297" s="67"/>
      <c r="AF297" s="67"/>
      <c r="AG297" s="67"/>
    </row>
    <row r="298" spans="1:33" ht="18" customHeight="1">
      <c r="A298" s="67"/>
      <c r="B298" s="49">
        <f t="shared" si="21"/>
        <v>292</v>
      </c>
      <c r="C298" s="73" t="str">
        <f>"'"&amp;プロジェクトデータ!$C$4&amp;"'"</f>
        <v>'80001'</v>
      </c>
      <c r="D298" s="80" t="s">
        <v>503</v>
      </c>
      <c r="E298" s="42" t="str">
        <f>"'"&amp;No.5＿契約者【データ】!E294&amp;"'"</f>
        <v>''</v>
      </c>
      <c r="F298" s="81" t="str">
        <f>"'"&amp;IF(No.5＿契約者【データ】!AA294="","","出席")&amp;"'"</f>
        <v>''</v>
      </c>
      <c r="G298" s="75" t="str">
        <f>"'"&amp;IF(No.5＿契約者【データ】!AA294="","",TEXT(No.5＿契約者【データ】!AA294,"yyyy/mm/dd"))&amp;"'"</f>
        <v>''</v>
      </c>
      <c r="H298" s="75" t="str">
        <f>"'"&amp;IF(No.5＿契約者【データ】!AB294="","",TEXT(No.5＿契約者【データ】!AB294,"hh:mm"))&amp;"'"</f>
        <v>''</v>
      </c>
      <c r="I298" s="82" t="s">
        <v>494</v>
      </c>
      <c r="J298" s="82" t="s">
        <v>494</v>
      </c>
      <c r="K298" s="82" t="s">
        <v>494</v>
      </c>
      <c r="L298" s="82" t="s">
        <v>494</v>
      </c>
      <c r="M298" s="82" t="s">
        <v>494</v>
      </c>
      <c r="N298" s="82" t="s">
        <v>494</v>
      </c>
      <c r="O298" s="82" t="s">
        <v>494</v>
      </c>
      <c r="P298" s="82" t="s">
        <v>494</v>
      </c>
      <c r="Q298" s="75" t="s">
        <v>497</v>
      </c>
      <c r="R298" s="75" t="s">
        <v>497</v>
      </c>
      <c r="S298" s="42" t="s">
        <v>448</v>
      </c>
      <c r="T298" s="75" t="s">
        <v>497</v>
      </c>
      <c r="U298" s="74" t="s">
        <v>497</v>
      </c>
      <c r="V298" s="49" t="str">
        <f t="shared" si="22"/>
        <v>'COMMON'</v>
      </c>
      <c r="W298" s="69" t="s">
        <v>449</v>
      </c>
      <c r="X298" s="49" t="str">
        <f t="shared" si="23"/>
        <v>'COMMON'</v>
      </c>
      <c r="Y298" s="49" t="str">
        <f t="shared" si="23"/>
        <v>'COMMON'</v>
      </c>
      <c r="Z298" s="69" t="s">
        <v>449</v>
      </c>
      <c r="AA298" s="49" t="str">
        <f t="shared" si="24"/>
        <v>'COMMON'</v>
      </c>
      <c r="AB298" s="67"/>
      <c r="AD298" s="70" t="str">
        <f t="shared" si="25"/>
        <v/>
      </c>
      <c r="AE298" s="67"/>
      <c r="AF298" s="67"/>
      <c r="AG298" s="67"/>
    </row>
    <row r="299" spans="1:33" ht="18" customHeight="1">
      <c r="A299" s="67"/>
      <c r="B299" s="49">
        <f t="shared" si="21"/>
        <v>293</v>
      </c>
      <c r="C299" s="73" t="str">
        <f>"'"&amp;プロジェクトデータ!$C$4&amp;"'"</f>
        <v>'80001'</v>
      </c>
      <c r="D299" s="80" t="s">
        <v>503</v>
      </c>
      <c r="E299" s="42" t="str">
        <f>"'"&amp;No.5＿契約者【データ】!E295&amp;"'"</f>
        <v>''</v>
      </c>
      <c r="F299" s="81" t="str">
        <f>"'"&amp;IF(No.5＿契約者【データ】!AA295="","","出席")&amp;"'"</f>
        <v>''</v>
      </c>
      <c r="G299" s="75" t="str">
        <f>"'"&amp;IF(No.5＿契約者【データ】!AA295="","",TEXT(No.5＿契約者【データ】!AA295,"yyyy/mm/dd"))&amp;"'"</f>
        <v>''</v>
      </c>
      <c r="H299" s="75" t="str">
        <f>"'"&amp;IF(No.5＿契約者【データ】!AB295="","",TEXT(No.5＿契約者【データ】!AB295,"hh:mm"))&amp;"'"</f>
        <v>''</v>
      </c>
      <c r="I299" s="82" t="s">
        <v>494</v>
      </c>
      <c r="J299" s="82" t="s">
        <v>494</v>
      </c>
      <c r="K299" s="82" t="s">
        <v>494</v>
      </c>
      <c r="L299" s="82" t="s">
        <v>494</v>
      </c>
      <c r="M299" s="82" t="s">
        <v>494</v>
      </c>
      <c r="N299" s="82" t="s">
        <v>494</v>
      </c>
      <c r="O299" s="82" t="s">
        <v>494</v>
      </c>
      <c r="P299" s="82" t="s">
        <v>494</v>
      </c>
      <c r="Q299" s="75" t="s">
        <v>497</v>
      </c>
      <c r="R299" s="75" t="s">
        <v>497</v>
      </c>
      <c r="S299" s="42" t="s">
        <v>448</v>
      </c>
      <c r="T299" s="75" t="s">
        <v>497</v>
      </c>
      <c r="U299" s="74" t="s">
        <v>497</v>
      </c>
      <c r="V299" s="49" t="str">
        <f t="shared" si="22"/>
        <v>'COMMON'</v>
      </c>
      <c r="W299" s="69" t="s">
        <v>449</v>
      </c>
      <c r="X299" s="49" t="str">
        <f t="shared" si="23"/>
        <v>'COMMON'</v>
      </c>
      <c r="Y299" s="49" t="str">
        <f t="shared" si="23"/>
        <v>'COMMON'</v>
      </c>
      <c r="Z299" s="69" t="s">
        <v>449</v>
      </c>
      <c r="AA299" s="49" t="str">
        <f t="shared" si="24"/>
        <v>'COMMON'</v>
      </c>
      <c r="AB299" s="67"/>
      <c r="AD299" s="70" t="str">
        <f t="shared" si="25"/>
        <v/>
      </c>
      <c r="AE299" s="67"/>
      <c r="AF299" s="67"/>
      <c r="AG299" s="67"/>
    </row>
    <row r="300" spans="1:33" ht="18" customHeight="1">
      <c r="A300" s="67"/>
      <c r="B300" s="49">
        <f t="shared" si="21"/>
        <v>294</v>
      </c>
      <c r="C300" s="73" t="str">
        <f>"'"&amp;プロジェクトデータ!$C$4&amp;"'"</f>
        <v>'80001'</v>
      </c>
      <c r="D300" s="80" t="s">
        <v>503</v>
      </c>
      <c r="E300" s="42" t="str">
        <f>"'"&amp;No.5＿契約者【データ】!E296&amp;"'"</f>
        <v>''</v>
      </c>
      <c r="F300" s="81" t="str">
        <f>"'"&amp;IF(No.5＿契約者【データ】!AA296="","","出席")&amp;"'"</f>
        <v>''</v>
      </c>
      <c r="G300" s="75" t="str">
        <f>"'"&amp;IF(No.5＿契約者【データ】!AA296="","",TEXT(No.5＿契約者【データ】!AA296,"yyyy/mm/dd"))&amp;"'"</f>
        <v>''</v>
      </c>
      <c r="H300" s="75" t="str">
        <f>"'"&amp;IF(No.5＿契約者【データ】!AB296="","",TEXT(No.5＿契約者【データ】!AB296,"hh:mm"))&amp;"'"</f>
        <v>''</v>
      </c>
      <c r="I300" s="82" t="s">
        <v>494</v>
      </c>
      <c r="J300" s="82" t="s">
        <v>494</v>
      </c>
      <c r="K300" s="82" t="s">
        <v>494</v>
      </c>
      <c r="L300" s="82" t="s">
        <v>494</v>
      </c>
      <c r="M300" s="82" t="s">
        <v>494</v>
      </c>
      <c r="N300" s="82" t="s">
        <v>494</v>
      </c>
      <c r="O300" s="82" t="s">
        <v>494</v>
      </c>
      <c r="P300" s="82" t="s">
        <v>494</v>
      </c>
      <c r="Q300" s="75" t="s">
        <v>497</v>
      </c>
      <c r="R300" s="75" t="s">
        <v>497</v>
      </c>
      <c r="S300" s="42" t="s">
        <v>448</v>
      </c>
      <c r="T300" s="75" t="s">
        <v>497</v>
      </c>
      <c r="U300" s="74" t="s">
        <v>497</v>
      </c>
      <c r="V300" s="49" t="str">
        <f t="shared" si="22"/>
        <v>'COMMON'</v>
      </c>
      <c r="W300" s="69" t="s">
        <v>449</v>
      </c>
      <c r="X300" s="49" t="str">
        <f t="shared" si="23"/>
        <v>'COMMON'</v>
      </c>
      <c r="Y300" s="49" t="str">
        <f t="shared" si="23"/>
        <v>'COMMON'</v>
      </c>
      <c r="Z300" s="69" t="s">
        <v>449</v>
      </c>
      <c r="AA300" s="49" t="str">
        <f t="shared" si="24"/>
        <v>'COMMON'</v>
      </c>
      <c r="AB300" s="67"/>
      <c r="AD300" s="70" t="str">
        <f t="shared" si="25"/>
        <v/>
      </c>
      <c r="AE300" s="67"/>
      <c r="AF300" s="67"/>
      <c r="AG300" s="67"/>
    </row>
    <row r="301" spans="1:33" ht="18" customHeight="1">
      <c r="A301" s="67"/>
      <c r="B301" s="49">
        <f t="shared" si="21"/>
        <v>295</v>
      </c>
      <c r="C301" s="73" t="str">
        <f>"'"&amp;プロジェクトデータ!$C$4&amp;"'"</f>
        <v>'80001'</v>
      </c>
      <c r="D301" s="80" t="s">
        <v>503</v>
      </c>
      <c r="E301" s="42" t="str">
        <f>"'"&amp;No.5＿契約者【データ】!E297&amp;"'"</f>
        <v>''</v>
      </c>
      <c r="F301" s="81" t="str">
        <f>"'"&amp;IF(No.5＿契約者【データ】!AA297="","","出席")&amp;"'"</f>
        <v>''</v>
      </c>
      <c r="G301" s="75" t="str">
        <f>"'"&amp;IF(No.5＿契約者【データ】!AA297="","",TEXT(No.5＿契約者【データ】!AA297,"yyyy/mm/dd"))&amp;"'"</f>
        <v>''</v>
      </c>
      <c r="H301" s="75" t="str">
        <f>"'"&amp;IF(No.5＿契約者【データ】!AB297="","",TEXT(No.5＿契約者【データ】!AB297,"hh:mm"))&amp;"'"</f>
        <v>''</v>
      </c>
      <c r="I301" s="82" t="s">
        <v>494</v>
      </c>
      <c r="J301" s="82" t="s">
        <v>494</v>
      </c>
      <c r="K301" s="82" t="s">
        <v>494</v>
      </c>
      <c r="L301" s="82" t="s">
        <v>494</v>
      </c>
      <c r="M301" s="82" t="s">
        <v>494</v>
      </c>
      <c r="N301" s="82" t="s">
        <v>494</v>
      </c>
      <c r="O301" s="82" t="s">
        <v>494</v>
      </c>
      <c r="P301" s="82" t="s">
        <v>494</v>
      </c>
      <c r="Q301" s="75" t="s">
        <v>497</v>
      </c>
      <c r="R301" s="75" t="s">
        <v>497</v>
      </c>
      <c r="S301" s="42" t="s">
        <v>448</v>
      </c>
      <c r="T301" s="75" t="s">
        <v>497</v>
      </c>
      <c r="U301" s="74" t="s">
        <v>497</v>
      </c>
      <c r="V301" s="49" t="str">
        <f t="shared" si="22"/>
        <v>'COMMON'</v>
      </c>
      <c r="W301" s="69" t="s">
        <v>449</v>
      </c>
      <c r="X301" s="49" t="str">
        <f t="shared" si="23"/>
        <v>'COMMON'</v>
      </c>
      <c r="Y301" s="49" t="str">
        <f t="shared" si="23"/>
        <v>'COMMON'</v>
      </c>
      <c r="Z301" s="69" t="s">
        <v>449</v>
      </c>
      <c r="AA301" s="49" t="str">
        <f t="shared" si="24"/>
        <v>'COMMON'</v>
      </c>
      <c r="AB301" s="67"/>
      <c r="AD301" s="70" t="str">
        <f t="shared" si="25"/>
        <v/>
      </c>
      <c r="AE301" s="67"/>
      <c r="AF301" s="67"/>
      <c r="AG301" s="67"/>
    </row>
    <row r="302" spans="1:33" ht="18" customHeight="1">
      <c r="A302" s="67"/>
      <c r="B302" s="49">
        <f t="shared" si="21"/>
        <v>296</v>
      </c>
      <c r="C302" s="73" t="str">
        <f>"'"&amp;プロジェクトデータ!$C$4&amp;"'"</f>
        <v>'80001'</v>
      </c>
      <c r="D302" s="80" t="s">
        <v>503</v>
      </c>
      <c r="E302" s="42" t="str">
        <f>"'"&amp;No.5＿契約者【データ】!E298&amp;"'"</f>
        <v>''</v>
      </c>
      <c r="F302" s="81" t="str">
        <f>"'"&amp;IF(No.5＿契約者【データ】!AA298="","","出席")&amp;"'"</f>
        <v>''</v>
      </c>
      <c r="G302" s="75" t="str">
        <f>"'"&amp;IF(No.5＿契約者【データ】!AA298="","",TEXT(No.5＿契約者【データ】!AA298,"yyyy/mm/dd"))&amp;"'"</f>
        <v>''</v>
      </c>
      <c r="H302" s="75" t="str">
        <f>"'"&amp;IF(No.5＿契約者【データ】!AB298="","",TEXT(No.5＿契約者【データ】!AB298,"hh:mm"))&amp;"'"</f>
        <v>''</v>
      </c>
      <c r="I302" s="82" t="s">
        <v>494</v>
      </c>
      <c r="J302" s="82" t="s">
        <v>494</v>
      </c>
      <c r="K302" s="82" t="s">
        <v>494</v>
      </c>
      <c r="L302" s="82" t="s">
        <v>494</v>
      </c>
      <c r="M302" s="82" t="s">
        <v>494</v>
      </c>
      <c r="N302" s="82" t="s">
        <v>494</v>
      </c>
      <c r="O302" s="82" t="s">
        <v>494</v>
      </c>
      <c r="P302" s="82" t="s">
        <v>494</v>
      </c>
      <c r="Q302" s="75" t="s">
        <v>497</v>
      </c>
      <c r="R302" s="75" t="s">
        <v>497</v>
      </c>
      <c r="S302" s="42" t="s">
        <v>448</v>
      </c>
      <c r="T302" s="75" t="s">
        <v>497</v>
      </c>
      <c r="U302" s="74" t="s">
        <v>497</v>
      </c>
      <c r="V302" s="49" t="str">
        <f t="shared" si="22"/>
        <v>'COMMON'</v>
      </c>
      <c r="W302" s="69" t="s">
        <v>449</v>
      </c>
      <c r="X302" s="49" t="str">
        <f t="shared" si="23"/>
        <v>'COMMON'</v>
      </c>
      <c r="Y302" s="49" t="str">
        <f t="shared" si="23"/>
        <v>'COMMON'</v>
      </c>
      <c r="Z302" s="69" t="s">
        <v>449</v>
      </c>
      <c r="AA302" s="49" t="str">
        <f t="shared" si="24"/>
        <v>'COMMON'</v>
      </c>
      <c r="AB302" s="67"/>
      <c r="AD302" s="70" t="str">
        <f t="shared" si="25"/>
        <v/>
      </c>
      <c r="AE302" s="67"/>
      <c r="AF302" s="67"/>
      <c r="AG302" s="67"/>
    </row>
    <row r="303" spans="1:33" ht="18" customHeight="1">
      <c r="A303" s="67"/>
      <c r="B303" s="49">
        <f t="shared" si="21"/>
        <v>297</v>
      </c>
      <c r="C303" s="73" t="str">
        <f>"'"&amp;プロジェクトデータ!$C$4&amp;"'"</f>
        <v>'80001'</v>
      </c>
      <c r="D303" s="80" t="s">
        <v>503</v>
      </c>
      <c r="E303" s="42" t="str">
        <f>"'"&amp;No.5＿契約者【データ】!E299&amp;"'"</f>
        <v>''</v>
      </c>
      <c r="F303" s="81" t="str">
        <f>"'"&amp;IF(No.5＿契約者【データ】!AA299="","","出席")&amp;"'"</f>
        <v>''</v>
      </c>
      <c r="G303" s="75" t="str">
        <f>"'"&amp;IF(No.5＿契約者【データ】!AA299="","",TEXT(No.5＿契約者【データ】!AA299,"yyyy/mm/dd"))&amp;"'"</f>
        <v>''</v>
      </c>
      <c r="H303" s="75" t="str">
        <f>"'"&amp;IF(No.5＿契約者【データ】!AB299="","",TEXT(No.5＿契約者【データ】!AB299,"hh:mm"))&amp;"'"</f>
        <v>''</v>
      </c>
      <c r="I303" s="82" t="s">
        <v>494</v>
      </c>
      <c r="J303" s="82" t="s">
        <v>494</v>
      </c>
      <c r="K303" s="82" t="s">
        <v>494</v>
      </c>
      <c r="L303" s="82" t="s">
        <v>494</v>
      </c>
      <c r="M303" s="82" t="s">
        <v>494</v>
      </c>
      <c r="N303" s="82" t="s">
        <v>494</v>
      </c>
      <c r="O303" s="82" t="s">
        <v>494</v>
      </c>
      <c r="P303" s="82" t="s">
        <v>494</v>
      </c>
      <c r="Q303" s="75" t="s">
        <v>497</v>
      </c>
      <c r="R303" s="75" t="s">
        <v>497</v>
      </c>
      <c r="S303" s="42" t="s">
        <v>448</v>
      </c>
      <c r="T303" s="75" t="s">
        <v>497</v>
      </c>
      <c r="U303" s="74" t="s">
        <v>497</v>
      </c>
      <c r="V303" s="49" t="str">
        <f t="shared" si="22"/>
        <v>'COMMON'</v>
      </c>
      <c r="W303" s="69" t="s">
        <v>449</v>
      </c>
      <c r="X303" s="49" t="str">
        <f t="shared" si="23"/>
        <v>'COMMON'</v>
      </c>
      <c r="Y303" s="49" t="str">
        <f t="shared" si="23"/>
        <v>'COMMON'</v>
      </c>
      <c r="Z303" s="69" t="s">
        <v>449</v>
      </c>
      <c r="AA303" s="49" t="str">
        <f t="shared" si="24"/>
        <v>'COMMON'</v>
      </c>
      <c r="AB303" s="67"/>
      <c r="AD303" s="70" t="str">
        <f t="shared" si="25"/>
        <v/>
      </c>
      <c r="AE303" s="67"/>
      <c r="AF303" s="67"/>
      <c r="AG303" s="67"/>
    </row>
    <row r="304" spans="1:33" ht="18" customHeight="1">
      <c r="A304" s="67"/>
      <c r="B304" s="49">
        <f t="shared" si="21"/>
        <v>298</v>
      </c>
      <c r="C304" s="73" t="str">
        <f>"'"&amp;プロジェクトデータ!$C$4&amp;"'"</f>
        <v>'80001'</v>
      </c>
      <c r="D304" s="80" t="s">
        <v>503</v>
      </c>
      <c r="E304" s="42" t="str">
        <f>"'"&amp;No.5＿契約者【データ】!E300&amp;"'"</f>
        <v>''</v>
      </c>
      <c r="F304" s="81" t="str">
        <f>"'"&amp;IF(No.5＿契約者【データ】!AA300="","","出席")&amp;"'"</f>
        <v>''</v>
      </c>
      <c r="G304" s="75" t="str">
        <f>"'"&amp;IF(No.5＿契約者【データ】!AA300="","",TEXT(No.5＿契約者【データ】!AA300,"yyyy/mm/dd"))&amp;"'"</f>
        <v>''</v>
      </c>
      <c r="H304" s="75" t="str">
        <f>"'"&amp;IF(No.5＿契約者【データ】!AB300="","",TEXT(No.5＿契約者【データ】!AB300,"hh:mm"))&amp;"'"</f>
        <v>''</v>
      </c>
      <c r="I304" s="82" t="s">
        <v>494</v>
      </c>
      <c r="J304" s="82" t="s">
        <v>494</v>
      </c>
      <c r="K304" s="82" t="s">
        <v>494</v>
      </c>
      <c r="L304" s="82" t="s">
        <v>494</v>
      </c>
      <c r="M304" s="82" t="s">
        <v>494</v>
      </c>
      <c r="N304" s="82" t="s">
        <v>494</v>
      </c>
      <c r="O304" s="82" t="s">
        <v>494</v>
      </c>
      <c r="P304" s="82" t="s">
        <v>494</v>
      </c>
      <c r="Q304" s="75" t="s">
        <v>497</v>
      </c>
      <c r="R304" s="75" t="s">
        <v>497</v>
      </c>
      <c r="S304" s="42" t="s">
        <v>448</v>
      </c>
      <c r="T304" s="75" t="s">
        <v>497</v>
      </c>
      <c r="U304" s="74" t="s">
        <v>497</v>
      </c>
      <c r="V304" s="49" t="str">
        <f t="shared" si="22"/>
        <v>'COMMON'</v>
      </c>
      <c r="W304" s="69" t="s">
        <v>449</v>
      </c>
      <c r="X304" s="49" t="str">
        <f t="shared" si="23"/>
        <v>'COMMON'</v>
      </c>
      <c r="Y304" s="49" t="str">
        <f t="shared" si="23"/>
        <v>'COMMON'</v>
      </c>
      <c r="Z304" s="69" t="s">
        <v>449</v>
      </c>
      <c r="AA304" s="49" t="str">
        <f t="shared" si="24"/>
        <v>'COMMON'</v>
      </c>
      <c r="AB304" s="67"/>
      <c r="AD304" s="70" t="str">
        <f t="shared" si="25"/>
        <v/>
      </c>
      <c r="AE304" s="67"/>
      <c r="AF304" s="67"/>
      <c r="AG304" s="67"/>
    </row>
    <row r="305" spans="1:33" ht="18" customHeight="1">
      <c r="A305" s="67"/>
      <c r="B305" s="49">
        <f t="shared" si="21"/>
        <v>299</v>
      </c>
      <c r="C305" s="73" t="str">
        <f>"'"&amp;プロジェクトデータ!$C$4&amp;"'"</f>
        <v>'80001'</v>
      </c>
      <c r="D305" s="80" t="s">
        <v>503</v>
      </c>
      <c r="E305" s="42" t="str">
        <f>"'"&amp;No.5＿契約者【データ】!E301&amp;"'"</f>
        <v>''</v>
      </c>
      <c r="F305" s="81" t="str">
        <f>"'"&amp;IF(No.5＿契約者【データ】!AA301="","","出席")&amp;"'"</f>
        <v>''</v>
      </c>
      <c r="G305" s="75" t="str">
        <f>"'"&amp;IF(No.5＿契約者【データ】!AA301="","",TEXT(No.5＿契約者【データ】!AA301,"yyyy/mm/dd"))&amp;"'"</f>
        <v>''</v>
      </c>
      <c r="H305" s="75" t="str">
        <f>"'"&amp;IF(No.5＿契約者【データ】!AB301="","",TEXT(No.5＿契約者【データ】!AB301,"hh:mm"))&amp;"'"</f>
        <v>''</v>
      </c>
      <c r="I305" s="82" t="s">
        <v>494</v>
      </c>
      <c r="J305" s="82" t="s">
        <v>494</v>
      </c>
      <c r="K305" s="82" t="s">
        <v>494</v>
      </c>
      <c r="L305" s="82" t="s">
        <v>494</v>
      </c>
      <c r="M305" s="82" t="s">
        <v>494</v>
      </c>
      <c r="N305" s="82" t="s">
        <v>494</v>
      </c>
      <c r="O305" s="82" t="s">
        <v>494</v>
      </c>
      <c r="P305" s="82" t="s">
        <v>494</v>
      </c>
      <c r="Q305" s="75" t="s">
        <v>497</v>
      </c>
      <c r="R305" s="75" t="s">
        <v>497</v>
      </c>
      <c r="S305" s="42" t="s">
        <v>448</v>
      </c>
      <c r="T305" s="75" t="s">
        <v>497</v>
      </c>
      <c r="U305" s="74" t="s">
        <v>497</v>
      </c>
      <c r="V305" s="49" t="str">
        <f t="shared" si="22"/>
        <v>'COMMON'</v>
      </c>
      <c r="W305" s="69" t="s">
        <v>449</v>
      </c>
      <c r="X305" s="49" t="str">
        <f t="shared" si="23"/>
        <v>'COMMON'</v>
      </c>
      <c r="Y305" s="49" t="str">
        <f t="shared" si="23"/>
        <v>'COMMON'</v>
      </c>
      <c r="Z305" s="69" t="s">
        <v>449</v>
      </c>
      <c r="AA305" s="49" t="str">
        <f t="shared" si="24"/>
        <v>'COMMON'</v>
      </c>
      <c r="AB305" s="67"/>
      <c r="AD305" s="70" t="str">
        <f t="shared" si="25"/>
        <v/>
      </c>
      <c r="AE305" s="67"/>
      <c r="AF305" s="67"/>
      <c r="AG305" s="67"/>
    </row>
    <row r="306" spans="1:33" ht="18" customHeight="1">
      <c r="A306" s="67"/>
      <c r="B306" s="49">
        <f t="shared" si="21"/>
        <v>300</v>
      </c>
      <c r="C306" s="73" t="str">
        <f>"'"&amp;プロジェクトデータ!$C$4&amp;"'"</f>
        <v>'80001'</v>
      </c>
      <c r="D306" s="80" t="s">
        <v>503</v>
      </c>
      <c r="E306" s="42" t="str">
        <f>"'"&amp;No.5＿契約者【データ】!E302&amp;"'"</f>
        <v>''</v>
      </c>
      <c r="F306" s="81" t="str">
        <f>"'"&amp;IF(No.5＿契約者【データ】!AA302="","","出席")&amp;"'"</f>
        <v>''</v>
      </c>
      <c r="G306" s="75" t="str">
        <f>"'"&amp;IF(No.5＿契約者【データ】!AA302="","",TEXT(No.5＿契約者【データ】!AA302,"yyyy/mm/dd"))&amp;"'"</f>
        <v>''</v>
      </c>
      <c r="H306" s="75" t="str">
        <f>"'"&amp;IF(No.5＿契約者【データ】!AB302="","",TEXT(No.5＿契約者【データ】!AB302,"hh:mm"))&amp;"'"</f>
        <v>''</v>
      </c>
      <c r="I306" s="82" t="s">
        <v>494</v>
      </c>
      <c r="J306" s="82" t="s">
        <v>494</v>
      </c>
      <c r="K306" s="82" t="s">
        <v>494</v>
      </c>
      <c r="L306" s="82" t="s">
        <v>494</v>
      </c>
      <c r="M306" s="82" t="s">
        <v>494</v>
      </c>
      <c r="N306" s="82" t="s">
        <v>494</v>
      </c>
      <c r="O306" s="82" t="s">
        <v>494</v>
      </c>
      <c r="P306" s="82" t="s">
        <v>494</v>
      </c>
      <c r="Q306" s="75" t="s">
        <v>497</v>
      </c>
      <c r="R306" s="75" t="s">
        <v>497</v>
      </c>
      <c r="S306" s="42" t="s">
        <v>448</v>
      </c>
      <c r="T306" s="75" t="s">
        <v>497</v>
      </c>
      <c r="U306" s="74" t="s">
        <v>497</v>
      </c>
      <c r="V306" s="49" t="str">
        <f t="shared" si="22"/>
        <v>'COMMON'</v>
      </c>
      <c r="W306" s="69" t="s">
        <v>449</v>
      </c>
      <c r="X306" s="49" t="str">
        <f t="shared" si="23"/>
        <v>'COMMON'</v>
      </c>
      <c r="Y306" s="49" t="str">
        <f t="shared" si="23"/>
        <v>'COMMON'</v>
      </c>
      <c r="Z306" s="69" t="s">
        <v>449</v>
      </c>
      <c r="AA306" s="49" t="str">
        <f t="shared" si="24"/>
        <v>'COMMON'</v>
      </c>
      <c r="AB306" s="67"/>
      <c r="AD306" s="70" t="str">
        <f t="shared" si="25"/>
        <v/>
      </c>
      <c r="AE306" s="67"/>
      <c r="AF306" s="67"/>
      <c r="AG306" s="67"/>
    </row>
    <row r="307" spans="1:33" ht="18" customHeight="1">
      <c r="A307" s="67"/>
      <c r="B307" s="49">
        <f t="shared" si="21"/>
        <v>301</v>
      </c>
      <c r="C307" s="73" t="str">
        <f>"'"&amp;プロジェクトデータ!$C$4&amp;"'"</f>
        <v>'80001'</v>
      </c>
      <c r="D307" s="80" t="s">
        <v>503</v>
      </c>
      <c r="E307" s="42" t="str">
        <f>"'"&amp;No.5＿契約者【データ】!E303&amp;"'"</f>
        <v>''</v>
      </c>
      <c r="F307" s="81" t="str">
        <f>"'"&amp;IF(No.5＿契約者【データ】!AA303="","","出席")&amp;"'"</f>
        <v>''</v>
      </c>
      <c r="G307" s="75" t="str">
        <f>"'"&amp;IF(No.5＿契約者【データ】!AA303="","",TEXT(No.5＿契約者【データ】!AA303,"yyyy/mm/dd"))&amp;"'"</f>
        <v>''</v>
      </c>
      <c r="H307" s="75" t="str">
        <f>"'"&amp;IF(No.5＿契約者【データ】!AB303="","",TEXT(No.5＿契約者【データ】!AB303,"hh:mm"))&amp;"'"</f>
        <v>''</v>
      </c>
      <c r="I307" s="82" t="s">
        <v>494</v>
      </c>
      <c r="J307" s="82" t="s">
        <v>494</v>
      </c>
      <c r="K307" s="82" t="s">
        <v>494</v>
      </c>
      <c r="L307" s="82" t="s">
        <v>494</v>
      </c>
      <c r="M307" s="82" t="s">
        <v>494</v>
      </c>
      <c r="N307" s="82" t="s">
        <v>494</v>
      </c>
      <c r="O307" s="82" t="s">
        <v>494</v>
      </c>
      <c r="P307" s="82" t="s">
        <v>494</v>
      </c>
      <c r="Q307" s="75" t="s">
        <v>497</v>
      </c>
      <c r="R307" s="75" t="s">
        <v>497</v>
      </c>
      <c r="S307" s="42" t="s">
        <v>448</v>
      </c>
      <c r="T307" s="75" t="s">
        <v>497</v>
      </c>
      <c r="U307" s="74" t="s">
        <v>497</v>
      </c>
      <c r="V307" s="49" t="str">
        <f t="shared" si="22"/>
        <v>'COMMON'</v>
      </c>
      <c r="W307" s="69" t="s">
        <v>449</v>
      </c>
      <c r="X307" s="49" t="str">
        <f t="shared" si="23"/>
        <v>'COMMON'</v>
      </c>
      <c r="Y307" s="49" t="str">
        <f t="shared" si="23"/>
        <v>'COMMON'</v>
      </c>
      <c r="Z307" s="69" t="s">
        <v>449</v>
      </c>
      <c r="AA307" s="49" t="str">
        <f t="shared" si="24"/>
        <v>'COMMON'</v>
      </c>
      <c r="AB307" s="67"/>
      <c r="AD307" s="70" t="str">
        <f t="shared" si="25"/>
        <v/>
      </c>
      <c r="AE307" s="67"/>
      <c r="AF307" s="67"/>
      <c r="AG307" s="67"/>
    </row>
    <row r="308" spans="1:33" ht="18" customHeight="1">
      <c r="A308" s="67"/>
      <c r="B308" s="49">
        <f t="shared" si="21"/>
        <v>302</v>
      </c>
      <c r="C308" s="73" t="str">
        <f>"'"&amp;プロジェクトデータ!$C$4&amp;"'"</f>
        <v>'80001'</v>
      </c>
      <c r="D308" s="80" t="s">
        <v>503</v>
      </c>
      <c r="E308" s="42" t="str">
        <f>"'"&amp;No.5＿契約者【データ】!E304&amp;"'"</f>
        <v>''</v>
      </c>
      <c r="F308" s="81" t="str">
        <f>"'"&amp;IF(No.5＿契約者【データ】!AA304="","","出席")&amp;"'"</f>
        <v>''</v>
      </c>
      <c r="G308" s="75" t="str">
        <f>"'"&amp;IF(No.5＿契約者【データ】!AA304="","",TEXT(No.5＿契約者【データ】!AA304,"yyyy/mm/dd"))&amp;"'"</f>
        <v>''</v>
      </c>
      <c r="H308" s="75" t="str">
        <f>"'"&amp;IF(No.5＿契約者【データ】!AB304="","",TEXT(No.5＿契約者【データ】!AB304,"hh:mm"))&amp;"'"</f>
        <v>''</v>
      </c>
      <c r="I308" s="82" t="s">
        <v>494</v>
      </c>
      <c r="J308" s="82" t="s">
        <v>494</v>
      </c>
      <c r="K308" s="82" t="s">
        <v>494</v>
      </c>
      <c r="L308" s="82" t="s">
        <v>494</v>
      </c>
      <c r="M308" s="82" t="s">
        <v>494</v>
      </c>
      <c r="N308" s="82" t="s">
        <v>494</v>
      </c>
      <c r="O308" s="82" t="s">
        <v>494</v>
      </c>
      <c r="P308" s="82" t="s">
        <v>494</v>
      </c>
      <c r="Q308" s="75" t="s">
        <v>497</v>
      </c>
      <c r="R308" s="75" t="s">
        <v>497</v>
      </c>
      <c r="S308" s="42" t="s">
        <v>448</v>
      </c>
      <c r="T308" s="75" t="s">
        <v>497</v>
      </c>
      <c r="U308" s="74" t="s">
        <v>497</v>
      </c>
      <c r="V308" s="49" t="str">
        <f t="shared" si="22"/>
        <v>'COMMON'</v>
      </c>
      <c r="W308" s="69" t="s">
        <v>449</v>
      </c>
      <c r="X308" s="49" t="str">
        <f t="shared" si="23"/>
        <v>'COMMON'</v>
      </c>
      <c r="Y308" s="49" t="str">
        <f t="shared" si="23"/>
        <v>'COMMON'</v>
      </c>
      <c r="Z308" s="69" t="s">
        <v>449</v>
      </c>
      <c r="AA308" s="49" t="str">
        <f t="shared" si="24"/>
        <v>'COMMON'</v>
      </c>
      <c r="AB308" s="67"/>
      <c r="AD308" s="70" t="str">
        <f t="shared" si="25"/>
        <v/>
      </c>
      <c r="AE308" s="67"/>
      <c r="AF308" s="67"/>
      <c r="AG308" s="67"/>
    </row>
    <row r="309" spans="1:33" ht="18" customHeight="1">
      <c r="A309" s="67"/>
      <c r="B309" s="49">
        <f t="shared" si="21"/>
        <v>303</v>
      </c>
      <c r="C309" s="73" t="str">
        <f>"'"&amp;プロジェクトデータ!$C$4&amp;"'"</f>
        <v>'80001'</v>
      </c>
      <c r="D309" s="80" t="s">
        <v>503</v>
      </c>
      <c r="E309" s="42" t="str">
        <f>"'"&amp;No.5＿契約者【データ】!E305&amp;"'"</f>
        <v>''</v>
      </c>
      <c r="F309" s="81" t="str">
        <f>"'"&amp;IF(No.5＿契約者【データ】!AA305="","","出席")&amp;"'"</f>
        <v>''</v>
      </c>
      <c r="G309" s="75" t="str">
        <f>"'"&amp;IF(No.5＿契約者【データ】!AA305="","",TEXT(No.5＿契約者【データ】!AA305,"yyyy/mm/dd"))&amp;"'"</f>
        <v>''</v>
      </c>
      <c r="H309" s="75" t="str">
        <f>"'"&amp;IF(No.5＿契約者【データ】!AB305="","",TEXT(No.5＿契約者【データ】!AB305,"hh:mm"))&amp;"'"</f>
        <v>''</v>
      </c>
      <c r="I309" s="82" t="s">
        <v>494</v>
      </c>
      <c r="J309" s="82" t="s">
        <v>494</v>
      </c>
      <c r="K309" s="82" t="s">
        <v>494</v>
      </c>
      <c r="L309" s="82" t="s">
        <v>494</v>
      </c>
      <c r="M309" s="82" t="s">
        <v>494</v>
      </c>
      <c r="N309" s="82" t="s">
        <v>494</v>
      </c>
      <c r="O309" s="82" t="s">
        <v>494</v>
      </c>
      <c r="P309" s="82" t="s">
        <v>494</v>
      </c>
      <c r="Q309" s="75" t="s">
        <v>497</v>
      </c>
      <c r="R309" s="75" t="s">
        <v>497</v>
      </c>
      <c r="S309" s="42" t="s">
        <v>448</v>
      </c>
      <c r="T309" s="75" t="s">
        <v>497</v>
      </c>
      <c r="U309" s="74" t="s">
        <v>497</v>
      </c>
      <c r="V309" s="49" t="str">
        <f t="shared" si="22"/>
        <v>'COMMON'</v>
      </c>
      <c r="W309" s="69" t="s">
        <v>449</v>
      </c>
      <c r="X309" s="49" t="str">
        <f t="shared" si="23"/>
        <v>'COMMON'</v>
      </c>
      <c r="Y309" s="49" t="str">
        <f t="shared" si="23"/>
        <v>'COMMON'</v>
      </c>
      <c r="Z309" s="69" t="s">
        <v>449</v>
      </c>
      <c r="AA309" s="49" t="str">
        <f t="shared" si="24"/>
        <v>'COMMON'</v>
      </c>
      <c r="AB309" s="67"/>
      <c r="AD309" s="70" t="str">
        <f t="shared" si="25"/>
        <v/>
      </c>
      <c r="AE309" s="67"/>
      <c r="AF309" s="67"/>
      <c r="AG309" s="67"/>
    </row>
    <row r="310" spans="1:33" ht="18" customHeight="1">
      <c r="A310" s="67"/>
      <c r="B310" s="49">
        <f t="shared" si="21"/>
        <v>304</v>
      </c>
      <c r="C310" s="73" t="str">
        <f>"'"&amp;プロジェクトデータ!$C$4&amp;"'"</f>
        <v>'80001'</v>
      </c>
      <c r="D310" s="80" t="s">
        <v>503</v>
      </c>
      <c r="E310" s="42" t="str">
        <f>"'"&amp;No.5＿契約者【データ】!E306&amp;"'"</f>
        <v>''</v>
      </c>
      <c r="F310" s="81" t="str">
        <f>"'"&amp;IF(No.5＿契約者【データ】!AA306="","","出席")&amp;"'"</f>
        <v>''</v>
      </c>
      <c r="G310" s="75" t="str">
        <f>"'"&amp;IF(No.5＿契約者【データ】!AA306="","",TEXT(No.5＿契約者【データ】!AA306,"yyyy/mm/dd"))&amp;"'"</f>
        <v>''</v>
      </c>
      <c r="H310" s="75" t="str">
        <f>"'"&amp;IF(No.5＿契約者【データ】!AB306="","",TEXT(No.5＿契約者【データ】!AB306,"hh:mm"))&amp;"'"</f>
        <v>''</v>
      </c>
      <c r="I310" s="82" t="s">
        <v>494</v>
      </c>
      <c r="J310" s="82" t="s">
        <v>494</v>
      </c>
      <c r="K310" s="82" t="s">
        <v>494</v>
      </c>
      <c r="L310" s="82" t="s">
        <v>494</v>
      </c>
      <c r="M310" s="82" t="s">
        <v>494</v>
      </c>
      <c r="N310" s="82" t="s">
        <v>494</v>
      </c>
      <c r="O310" s="82" t="s">
        <v>494</v>
      </c>
      <c r="P310" s="82" t="s">
        <v>494</v>
      </c>
      <c r="Q310" s="75" t="s">
        <v>497</v>
      </c>
      <c r="R310" s="75" t="s">
        <v>497</v>
      </c>
      <c r="S310" s="42" t="s">
        <v>448</v>
      </c>
      <c r="T310" s="75" t="s">
        <v>497</v>
      </c>
      <c r="U310" s="74" t="s">
        <v>497</v>
      </c>
      <c r="V310" s="49" t="str">
        <f t="shared" si="22"/>
        <v>'COMMON'</v>
      </c>
      <c r="W310" s="69" t="s">
        <v>449</v>
      </c>
      <c r="X310" s="49" t="str">
        <f t="shared" si="23"/>
        <v>'COMMON'</v>
      </c>
      <c r="Y310" s="49" t="str">
        <f t="shared" si="23"/>
        <v>'COMMON'</v>
      </c>
      <c r="Z310" s="69" t="s">
        <v>449</v>
      </c>
      <c r="AA310" s="49" t="str">
        <f t="shared" si="24"/>
        <v>'COMMON'</v>
      </c>
      <c r="AB310" s="67"/>
      <c r="AD310" s="70" t="str">
        <f t="shared" si="25"/>
        <v/>
      </c>
      <c r="AE310" s="67"/>
      <c r="AF310" s="67"/>
      <c r="AG310" s="67"/>
    </row>
    <row r="311" spans="1:33" ht="18" customHeight="1">
      <c r="A311" s="67"/>
      <c r="B311" s="49">
        <f t="shared" si="21"/>
        <v>305</v>
      </c>
      <c r="C311" s="73" t="str">
        <f>"'"&amp;プロジェクトデータ!$C$4&amp;"'"</f>
        <v>'80001'</v>
      </c>
      <c r="D311" s="80" t="s">
        <v>503</v>
      </c>
      <c r="E311" s="42" t="str">
        <f>"'"&amp;No.5＿契約者【データ】!E307&amp;"'"</f>
        <v>''</v>
      </c>
      <c r="F311" s="81" t="str">
        <f>"'"&amp;IF(No.5＿契約者【データ】!AA307="","","出席")&amp;"'"</f>
        <v>''</v>
      </c>
      <c r="G311" s="75" t="str">
        <f>"'"&amp;IF(No.5＿契約者【データ】!AA307="","",TEXT(No.5＿契約者【データ】!AA307,"yyyy/mm/dd"))&amp;"'"</f>
        <v>''</v>
      </c>
      <c r="H311" s="75" t="str">
        <f>"'"&amp;IF(No.5＿契約者【データ】!AB307="","",TEXT(No.5＿契約者【データ】!AB307,"hh:mm"))&amp;"'"</f>
        <v>''</v>
      </c>
      <c r="I311" s="82" t="s">
        <v>494</v>
      </c>
      <c r="J311" s="82" t="s">
        <v>494</v>
      </c>
      <c r="K311" s="82" t="s">
        <v>494</v>
      </c>
      <c r="L311" s="82" t="s">
        <v>494</v>
      </c>
      <c r="M311" s="82" t="s">
        <v>494</v>
      </c>
      <c r="N311" s="82" t="s">
        <v>494</v>
      </c>
      <c r="O311" s="82" t="s">
        <v>494</v>
      </c>
      <c r="P311" s="82" t="s">
        <v>494</v>
      </c>
      <c r="Q311" s="75" t="s">
        <v>497</v>
      </c>
      <c r="R311" s="75" t="s">
        <v>497</v>
      </c>
      <c r="S311" s="42" t="s">
        <v>448</v>
      </c>
      <c r="T311" s="75" t="s">
        <v>497</v>
      </c>
      <c r="U311" s="74" t="s">
        <v>497</v>
      </c>
      <c r="V311" s="49" t="str">
        <f t="shared" si="22"/>
        <v>'COMMON'</v>
      </c>
      <c r="W311" s="69" t="s">
        <v>449</v>
      </c>
      <c r="X311" s="49" t="str">
        <f t="shared" si="23"/>
        <v>'COMMON'</v>
      </c>
      <c r="Y311" s="49" t="str">
        <f t="shared" si="23"/>
        <v>'COMMON'</v>
      </c>
      <c r="Z311" s="69" t="s">
        <v>449</v>
      </c>
      <c r="AA311" s="49" t="str">
        <f t="shared" si="24"/>
        <v>'COMMON'</v>
      </c>
      <c r="AB311" s="67"/>
      <c r="AD311" s="70" t="str">
        <f t="shared" si="25"/>
        <v/>
      </c>
      <c r="AE311" s="67"/>
      <c r="AF311" s="67"/>
      <c r="AG311" s="67"/>
    </row>
    <row r="312" spans="1:33" ht="18" customHeight="1">
      <c r="A312" s="67"/>
      <c r="B312" s="49">
        <f t="shared" si="21"/>
        <v>306</v>
      </c>
      <c r="C312" s="73" t="str">
        <f>"'"&amp;プロジェクトデータ!$C$4&amp;"'"</f>
        <v>'80001'</v>
      </c>
      <c r="D312" s="80" t="s">
        <v>503</v>
      </c>
      <c r="E312" s="42" t="str">
        <f>"'"&amp;No.5＿契約者【データ】!E308&amp;"'"</f>
        <v>''</v>
      </c>
      <c r="F312" s="81" t="str">
        <f>"'"&amp;IF(No.5＿契約者【データ】!AA308="","","出席")&amp;"'"</f>
        <v>''</v>
      </c>
      <c r="G312" s="75" t="str">
        <f>"'"&amp;IF(No.5＿契約者【データ】!AA308="","",TEXT(No.5＿契約者【データ】!AA308,"yyyy/mm/dd"))&amp;"'"</f>
        <v>''</v>
      </c>
      <c r="H312" s="75" t="str">
        <f>"'"&amp;IF(No.5＿契約者【データ】!AB308="","",TEXT(No.5＿契約者【データ】!AB308,"hh:mm"))&amp;"'"</f>
        <v>''</v>
      </c>
      <c r="I312" s="82" t="s">
        <v>494</v>
      </c>
      <c r="J312" s="82" t="s">
        <v>494</v>
      </c>
      <c r="K312" s="82" t="s">
        <v>494</v>
      </c>
      <c r="L312" s="82" t="s">
        <v>494</v>
      </c>
      <c r="M312" s="82" t="s">
        <v>494</v>
      </c>
      <c r="N312" s="82" t="s">
        <v>494</v>
      </c>
      <c r="O312" s="82" t="s">
        <v>494</v>
      </c>
      <c r="P312" s="82" t="s">
        <v>494</v>
      </c>
      <c r="Q312" s="75" t="s">
        <v>497</v>
      </c>
      <c r="R312" s="75" t="s">
        <v>497</v>
      </c>
      <c r="S312" s="42" t="s">
        <v>448</v>
      </c>
      <c r="T312" s="75" t="s">
        <v>497</v>
      </c>
      <c r="U312" s="74" t="s">
        <v>497</v>
      </c>
      <c r="V312" s="49" t="str">
        <f t="shared" si="22"/>
        <v>'COMMON'</v>
      </c>
      <c r="W312" s="69" t="s">
        <v>449</v>
      </c>
      <c r="X312" s="49" t="str">
        <f t="shared" si="23"/>
        <v>'COMMON'</v>
      </c>
      <c r="Y312" s="49" t="str">
        <f t="shared" si="23"/>
        <v>'COMMON'</v>
      </c>
      <c r="Z312" s="69" t="s">
        <v>449</v>
      </c>
      <c r="AA312" s="49" t="str">
        <f t="shared" si="24"/>
        <v>'COMMON'</v>
      </c>
      <c r="AB312" s="67"/>
      <c r="AD312" s="70" t="str">
        <f t="shared" si="25"/>
        <v/>
      </c>
      <c r="AE312" s="67"/>
      <c r="AF312" s="67"/>
      <c r="AG312" s="67"/>
    </row>
    <row r="313" spans="1:33" ht="18" customHeight="1">
      <c r="A313" s="67"/>
      <c r="B313" s="49">
        <f t="shared" si="21"/>
        <v>307</v>
      </c>
      <c r="C313" s="73" t="str">
        <f>"'"&amp;プロジェクトデータ!$C$4&amp;"'"</f>
        <v>'80001'</v>
      </c>
      <c r="D313" s="80" t="s">
        <v>503</v>
      </c>
      <c r="E313" s="42" t="str">
        <f>"'"&amp;No.5＿契約者【データ】!E309&amp;"'"</f>
        <v>''</v>
      </c>
      <c r="F313" s="81" t="str">
        <f>"'"&amp;IF(No.5＿契約者【データ】!AA309="","","出席")&amp;"'"</f>
        <v>''</v>
      </c>
      <c r="G313" s="75" t="str">
        <f>"'"&amp;IF(No.5＿契約者【データ】!AA309="","",TEXT(No.5＿契約者【データ】!AA309,"yyyy/mm/dd"))&amp;"'"</f>
        <v>''</v>
      </c>
      <c r="H313" s="75" t="str">
        <f>"'"&amp;IF(No.5＿契約者【データ】!AB309="","",TEXT(No.5＿契約者【データ】!AB309,"hh:mm"))&amp;"'"</f>
        <v>''</v>
      </c>
      <c r="I313" s="82" t="s">
        <v>494</v>
      </c>
      <c r="J313" s="82" t="s">
        <v>494</v>
      </c>
      <c r="K313" s="82" t="s">
        <v>494</v>
      </c>
      <c r="L313" s="82" t="s">
        <v>494</v>
      </c>
      <c r="M313" s="82" t="s">
        <v>494</v>
      </c>
      <c r="N313" s="82" t="s">
        <v>494</v>
      </c>
      <c r="O313" s="82" t="s">
        <v>494</v>
      </c>
      <c r="P313" s="82" t="s">
        <v>494</v>
      </c>
      <c r="Q313" s="75" t="s">
        <v>497</v>
      </c>
      <c r="R313" s="75" t="s">
        <v>497</v>
      </c>
      <c r="S313" s="42" t="s">
        <v>448</v>
      </c>
      <c r="T313" s="75" t="s">
        <v>497</v>
      </c>
      <c r="U313" s="74" t="s">
        <v>497</v>
      </c>
      <c r="V313" s="49" t="str">
        <f t="shared" si="22"/>
        <v>'COMMON'</v>
      </c>
      <c r="W313" s="69" t="s">
        <v>449</v>
      </c>
      <c r="X313" s="49" t="str">
        <f t="shared" si="23"/>
        <v>'COMMON'</v>
      </c>
      <c r="Y313" s="49" t="str">
        <f t="shared" si="23"/>
        <v>'COMMON'</v>
      </c>
      <c r="Z313" s="69" t="s">
        <v>449</v>
      </c>
      <c r="AA313" s="49" t="str">
        <f t="shared" si="24"/>
        <v>'COMMON'</v>
      </c>
      <c r="AB313" s="67"/>
      <c r="AD313" s="70" t="str">
        <f t="shared" si="25"/>
        <v/>
      </c>
      <c r="AE313" s="67"/>
      <c r="AF313" s="67"/>
      <c r="AG313" s="67"/>
    </row>
    <row r="314" spans="1:33" ht="18" customHeight="1">
      <c r="A314" s="67"/>
      <c r="B314" s="49">
        <f t="shared" si="21"/>
        <v>308</v>
      </c>
      <c r="C314" s="73" t="str">
        <f>"'"&amp;プロジェクトデータ!$C$4&amp;"'"</f>
        <v>'80001'</v>
      </c>
      <c r="D314" s="80" t="s">
        <v>503</v>
      </c>
      <c r="E314" s="42" t="str">
        <f>"'"&amp;No.5＿契約者【データ】!E310&amp;"'"</f>
        <v>''</v>
      </c>
      <c r="F314" s="81" t="str">
        <f>"'"&amp;IF(No.5＿契約者【データ】!AA310="","","出席")&amp;"'"</f>
        <v>''</v>
      </c>
      <c r="G314" s="75" t="str">
        <f>"'"&amp;IF(No.5＿契約者【データ】!AA310="","",TEXT(No.5＿契約者【データ】!AA310,"yyyy/mm/dd"))&amp;"'"</f>
        <v>''</v>
      </c>
      <c r="H314" s="75" t="str">
        <f>"'"&amp;IF(No.5＿契約者【データ】!AB310="","",TEXT(No.5＿契約者【データ】!AB310,"hh:mm"))&amp;"'"</f>
        <v>''</v>
      </c>
      <c r="I314" s="82" t="s">
        <v>494</v>
      </c>
      <c r="J314" s="82" t="s">
        <v>494</v>
      </c>
      <c r="K314" s="82" t="s">
        <v>494</v>
      </c>
      <c r="L314" s="82" t="s">
        <v>494</v>
      </c>
      <c r="M314" s="82" t="s">
        <v>494</v>
      </c>
      <c r="N314" s="82" t="s">
        <v>494</v>
      </c>
      <c r="O314" s="82" t="s">
        <v>494</v>
      </c>
      <c r="P314" s="82" t="s">
        <v>494</v>
      </c>
      <c r="Q314" s="75" t="s">
        <v>497</v>
      </c>
      <c r="R314" s="75" t="s">
        <v>497</v>
      </c>
      <c r="S314" s="42" t="s">
        <v>448</v>
      </c>
      <c r="T314" s="75" t="s">
        <v>497</v>
      </c>
      <c r="U314" s="74" t="s">
        <v>497</v>
      </c>
      <c r="V314" s="49" t="str">
        <f t="shared" si="22"/>
        <v>'COMMON'</v>
      </c>
      <c r="W314" s="69" t="s">
        <v>449</v>
      </c>
      <c r="X314" s="49" t="str">
        <f t="shared" si="23"/>
        <v>'COMMON'</v>
      </c>
      <c r="Y314" s="49" t="str">
        <f t="shared" si="23"/>
        <v>'COMMON'</v>
      </c>
      <c r="Z314" s="69" t="s">
        <v>449</v>
      </c>
      <c r="AA314" s="49" t="str">
        <f t="shared" si="24"/>
        <v>'COMMON'</v>
      </c>
      <c r="AB314" s="67"/>
      <c r="AD314" s="70" t="str">
        <f t="shared" si="25"/>
        <v/>
      </c>
      <c r="AE314" s="67"/>
      <c r="AF314" s="67"/>
      <c r="AG314" s="67"/>
    </row>
    <row r="315" spans="1:33" ht="18" customHeight="1">
      <c r="A315" s="67"/>
      <c r="B315" s="49">
        <f t="shared" si="21"/>
        <v>309</v>
      </c>
      <c r="C315" s="73" t="str">
        <f>"'"&amp;プロジェクトデータ!$C$4&amp;"'"</f>
        <v>'80001'</v>
      </c>
      <c r="D315" s="80" t="s">
        <v>503</v>
      </c>
      <c r="E315" s="42" t="str">
        <f>"'"&amp;No.5＿契約者【データ】!E311&amp;"'"</f>
        <v>''</v>
      </c>
      <c r="F315" s="81" t="str">
        <f>"'"&amp;IF(No.5＿契約者【データ】!AA311="","","出席")&amp;"'"</f>
        <v>''</v>
      </c>
      <c r="G315" s="75" t="str">
        <f>"'"&amp;IF(No.5＿契約者【データ】!AA311="","",TEXT(No.5＿契約者【データ】!AA311,"yyyy/mm/dd"))&amp;"'"</f>
        <v>''</v>
      </c>
      <c r="H315" s="75" t="str">
        <f>"'"&amp;IF(No.5＿契約者【データ】!AB311="","",TEXT(No.5＿契約者【データ】!AB311,"hh:mm"))&amp;"'"</f>
        <v>''</v>
      </c>
      <c r="I315" s="82" t="s">
        <v>494</v>
      </c>
      <c r="J315" s="82" t="s">
        <v>494</v>
      </c>
      <c r="K315" s="82" t="s">
        <v>494</v>
      </c>
      <c r="L315" s="82" t="s">
        <v>494</v>
      </c>
      <c r="M315" s="82" t="s">
        <v>494</v>
      </c>
      <c r="N315" s="82" t="s">
        <v>494</v>
      </c>
      <c r="O315" s="82" t="s">
        <v>494</v>
      </c>
      <c r="P315" s="82" t="s">
        <v>494</v>
      </c>
      <c r="Q315" s="75" t="s">
        <v>497</v>
      </c>
      <c r="R315" s="75" t="s">
        <v>497</v>
      </c>
      <c r="S315" s="42" t="s">
        <v>448</v>
      </c>
      <c r="T315" s="75" t="s">
        <v>497</v>
      </c>
      <c r="U315" s="74" t="s">
        <v>497</v>
      </c>
      <c r="V315" s="49" t="str">
        <f t="shared" si="22"/>
        <v>'COMMON'</v>
      </c>
      <c r="W315" s="69" t="s">
        <v>449</v>
      </c>
      <c r="X315" s="49" t="str">
        <f t="shared" si="23"/>
        <v>'COMMON'</v>
      </c>
      <c r="Y315" s="49" t="str">
        <f t="shared" si="23"/>
        <v>'COMMON'</v>
      </c>
      <c r="Z315" s="69" t="s">
        <v>449</v>
      </c>
      <c r="AA315" s="49" t="str">
        <f t="shared" si="24"/>
        <v>'COMMON'</v>
      </c>
      <c r="AB315" s="67"/>
      <c r="AD315" s="70" t="str">
        <f t="shared" si="25"/>
        <v/>
      </c>
      <c r="AE315" s="67"/>
      <c r="AF315" s="67"/>
      <c r="AG315" s="67"/>
    </row>
    <row r="316" spans="1:33" ht="18" customHeight="1">
      <c r="A316" s="67"/>
      <c r="B316" s="49">
        <f t="shared" si="21"/>
        <v>310</v>
      </c>
      <c r="C316" s="73" t="str">
        <f>"'"&amp;プロジェクトデータ!$C$4&amp;"'"</f>
        <v>'80001'</v>
      </c>
      <c r="D316" s="80" t="s">
        <v>503</v>
      </c>
      <c r="E316" s="42" t="str">
        <f>"'"&amp;No.5＿契約者【データ】!E312&amp;"'"</f>
        <v>''</v>
      </c>
      <c r="F316" s="81" t="str">
        <f>"'"&amp;IF(No.5＿契約者【データ】!AA312="","","出席")&amp;"'"</f>
        <v>''</v>
      </c>
      <c r="G316" s="75" t="str">
        <f>"'"&amp;IF(No.5＿契約者【データ】!AA312="","",TEXT(No.5＿契約者【データ】!AA312,"yyyy/mm/dd"))&amp;"'"</f>
        <v>''</v>
      </c>
      <c r="H316" s="75" t="str">
        <f>"'"&amp;IF(No.5＿契約者【データ】!AB312="","",TEXT(No.5＿契約者【データ】!AB312,"hh:mm"))&amp;"'"</f>
        <v>''</v>
      </c>
      <c r="I316" s="82" t="s">
        <v>494</v>
      </c>
      <c r="J316" s="82" t="s">
        <v>494</v>
      </c>
      <c r="K316" s="82" t="s">
        <v>494</v>
      </c>
      <c r="L316" s="82" t="s">
        <v>494</v>
      </c>
      <c r="M316" s="82" t="s">
        <v>494</v>
      </c>
      <c r="N316" s="82" t="s">
        <v>494</v>
      </c>
      <c r="O316" s="82" t="s">
        <v>494</v>
      </c>
      <c r="P316" s="82" t="s">
        <v>494</v>
      </c>
      <c r="Q316" s="75" t="s">
        <v>497</v>
      </c>
      <c r="R316" s="75" t="s">
        <v>497</v>
      </c>
      <c r="S316" s="42" t="s">
        <v>448</v>
      </c>
      <c r="T316" s="75" t="s">
        <v>497</v>
      </c>
      <c r="U316" s="74" t="s">
        <v>497</v>
      </c>
      <c r="V316" s="49" t="str">
        <f t="shared" si="22"/>
        <v>'COMMON'</v>
      </c>
      <c r="W316" s="69" t="s">
        <v>449</v>
      </c>
      <c r="X316" s="49" t="str">
        <f t="shared" si="23"/>
        <v>'COMMON'</v>
      </c>
      <c r="Y316" s="49" t="str">
        <f t="shared" si="23"/>
        <v>'COMMON'</v>
      </c>
      <c r="Z316" s="69" t="s">
        <v>449</v>
      </c>
      <c r="AA316" s="49" t="str">
        <f t="shared" si="24"/>
        <v>'COMMON'</v>
      </c>
      <c r="AB316" s="67"/>
      <c r="AD316" s="70" t="str">
        <f t="shared" si="25"/>
        <v/>
      </c>
      <c r="AE316" s="67"/>
      <c r="AF316" s="67"/>
      <c r="AG316" s="67"/>
    </row>
    <row r="317" spans="1:33" ht="18" customHeight="1">
      <c r="A317" s="67"/>
      <c r="B317" s="49">
        <f t="shared" si="21"/>
        <v>311</v>
      </c>
      <c r="C317" s="73" t="str">
        <f>"'"&amp;プロジェクトデータ!$C$4&amp;"'"</f>
        <v>'80001'</v>
      </c>
      <c r="D317" s="80" t="s">
        <v>503</v>
      </c>
      <c r="E317" s="42" t="str">
        <f>"'"&amp;No.5＿契約者【データ】!E313&amp;"'"</f>
        <v>''</v>
      </c>
      <c r="F317" s="81" t="str">
        <f>"'"&amp;IF(No.5＿契約者【データ】!AA313="","","出席")&amp;"'"</f>
        <v>''</v>
      </c>
      <c r="G317" s="75" t="str">
        <f>"'"&amp;IF(No.5＿契約者【データ】!AA313="","",TEXT(No.5＿契約者【データ】!AA313,"yyyy/mm/dd"))&amp;"'"</f>
        <v>''</v>
      </c>
      <c r="H317" s="75" t="str">
        <f>"'"&amp;IF(No.5＿契約者【データ】!AB313="","",TEXT(No.5＿契約者【データ】!AB313,"hh:mm"))&amp;"'"</f>
        <v>''</v>
      </c>
      <c r="I317" s="82" t="s">
        <v>494</v>
      </c>
      <c r="J317" s="82" t="s">
        <v>494</v>
      </c>
      <c r="K317" s="82" t="s">
        <v>494</v>
      </c>
      <c r="L317" s="82" t="s">
        <v>494</v>
      </c>
      <c r="M317" s="82" t="s">
        <v>494</v>
      </c>
      <c r="N317" s="82" t="s">
        <v>494</v>
      </c>
      <c r="O317" s="82" t="s">
        <v>494</v>
      </c>
      <c r="P317" s="82" t="s">
        <v>494</v>
      </c>
      <c r="Q317" s="75" t="s">
        <v>497</v>
      </c>
      <c r="R317" s="75" t="s">
        <v>497</v>
      </c>
      <c r="S317" s="42" t="s">
        <v>448</v>
      </c>
      <c r="T317" s="75" t="s">
        <v>497</v>
      </c>
      <c r="U317" s="74" t="s">
        <v>497</v>
      </c>
      <c r="V317" s="49" t="str">
        <f t="shared" si="22"/>
        <v>'COMMON'</v>
      </c>
      <c r="W317" s="69" t="s">
        <v>449</v>
      </c>
      <c r="X317" s="49" t="str">
        <f t="shared" si="23"/>
        <v>'COMMON'</v>
      </c>
      <c r="Y317" s="49" t="str">
        <f t="shared" si="23"/>
        <v>'COMMON'</v>
      </c>
      <c r="Z317" s="69" t="s">
        <v>449</v>
      </c>
      <c r="AA317" s="49" t="str">
        <f t="shared" si="24"/>
        <v>'COMMON'</v>
      </c>
      <c r="AB317" s="67"/>
      <c r="AD317" s="70" t="str">
        <f t="shared" si="25"/>
        <v/>
      </c>
      <c r="AE317" s="67"/>
      <c r="AF317" s="67"/>
      <c r="AG317" s="67"/>
    </row>
    <row r="318" spans="1:33" ht="18" customHeight="1">
      <c r="A318" s="67"/>
      <c r="B318" s="49">
        <f t="shared" si="21"/>
        <v>312</v>
      </c>
      <c r="C318" s="73" t="str">
        <f>"'"&amp;プロジェクトデータ!$C$4&amp;"'"</f>
        <v>'80001'</v>
      </c>
      <c r="D318" s="80" t="s">
        <v>503</v>
      </c>
      <c r="E318" s="42" t="str">
        <f>"'"&amp;No.5＿契約者【データ】!E314&amp;"'"</f>
        <v>''</v>
      </c>
      <c r="F318" s="81" t="str">
        <f>"'"&amp;IF(No.5＿契約者【データ】!AA314="","","出席")&amp;"'"</f>
        <v>''</v>
      </c>
      <c r="G318" s="75" t="str">
        <f>"'"&amp;IF(No.5＿契約者【データ】!AA314="","",TEXT(No.5＿契約者【データ】!AA314,"yyyy/mm/dd"))&amp;"'"</f>
        <v>''</v>
      </c>
      <c r="H318" s="75" t="str">
        <f>"'"&amp;IF(No.5＿契約者【データ】!AB314="","",TEXT(No.5＿契約者【データ】!AB314,"hh:mm"))&amp;"'"</f>
        <v>''</v>
      </c>
      <c r="I318" s="82" t="s">
        <v>494</v>
      </c>
      <c r="J318" s="82" t="s">
        <v>494</v>
      </c>
      <c r="K318" s="82" t="s">
        <v>494</v>
      </c>
      <c r="L318" s="82" t="s">
        <v>494</v>
      </c>
      <c r="M318" s="82" t="s">
        <v>494</v>
      </c>
      <c r="N318" s="82" t="s">
        <v>494</v>
      </c>
      <c r="O318" s="82" t="s">
        <v>494</v>
      </c>
      <c r="P318" s="82" t="s">
        <v>494</v>
      </c>
      <c r="Q318" s="75" t="s">
        <v>497</v>
      </c>
      <c r="R318" s="75" t="s">
        <v>497</v>
      </c>
      <c r="S318" s="42" t="s">
        <v>448</v>
      </c>
      <c r="T318" s="75" t="s">
        <v>497</v>
      </c>
      <c r="U318" s="74" t="s">
        <v>497</v>
      </c>
      <c r="V318" s="49" t="str">
        <f t="shared" si="22"/>
        <v>'COMMON'</v>
      </c>
      <c r="W318" s="69" t="s">
        <v>449</v>
      </c>
      <c r="X318" s="49" t="str">
        <f t="shared" si="23"/>
        <v>'COMMON'</v>
      </c>
      <c r="Y318" s="49" t="str">
        <f t="shared" si="23"/>
        <v>'COMMON'</v>
      </c>
      <c r="Z318" s="69" t="s">
        <v>449</v>
      </c>
      <c r="AA318" s="49" t="str">
        <f t="shared" si="24"/>
        <v>'COMMON'</v>
      </c>
      <c r="AB318" s="67"/>
      <c r="AD318" s="70" t="str">
        <f t="shared" si="25"/>
        <v/>
      </c>
      <c r="AE318" s="67"/>
      <c r="AF318" s="67"/>
      <c r="AG318" s="67"/>
    </row>
    <row r="319" spans="1:33" ht="18" customHeight="1">
      <c r="A319" s="67"/>
      <c r="B319" s="49">
        <f t="shared" si="21"/>
        <v>313</v>
      </c>
      <c r="C319" s="73" t="str">
        <f>"'"&amp;プロジェクトデータ!$C$4&amp;"'"</f>
        <v>'80001'</v>
      </c>
      <c r="D319" s="80" t="s">
        <v>503</v>
      </c>
      <c r="E319" s="42" t="str">
        <f>"'"&amp;No.5＿契約者【データ】!E315&amp;"'"</f>
        <v>''</v>
      </c>
      <c r="F319" s="81" t="str">
        <f>"'"&amp;IF(No.5＿契約者【データ】!AA315="","","出席")&amp;"'"</f>
        <v>''</v>
      </c>
      <c r="G319" s="75" t="str">
        <f>"'"&amp;IF(No.5＿契約者【データ】!AA315="","",TEXT(No.5＿契約者【データ】!AA315,"yyyy/mm/dd"))&amp;"'"</f>
        <v>''</v>
      </c>
      <c r="H319" s="75" t="str">
        <f>"'"&amp;IF(No.5＿契約者【データ】!AB315="","",TEXT(No.5＿契約者【データ】!AB315,"hh:mm"))&amp;"'"</f>
        <v>''</v>
      </c>
      <c r="I319" s="82" t="s">
        <v>494</v>
      </c>
      <c r="J319" s="82" t="s">
        <v>494</v>
      </c>
      <c r="K319" s="82" t="s">
        <v>494</v>
      </c>
      <c r="L319" s="82" t="s">
        <v>494</v>
      </c>
      <c r="M319" s="82" t="s">
        <v>494</v>
      </c>
      <c r="N319" s="82" t="s">
        <v>494</v>
      </c>
      <c r="O319" s="82" t="s">
        <v>494</v>
      </c>
      <c r="P319" s="82" t="s">
        <v>494</v>
      </c>
      <c r="Q319" s="75" t="s">
        <v>497</v>
      </c>
      <c r="R319" s="75" t="s">
        <v>497</v>
      </c>
      <c r="S319" s="42" t="s">
        <v>448</v>
      </c>
      <c r="T319" s="75" t="s">
        <v>497</v>
      </c>
      <c r="U319" s="74" t="s">
        <v>497</v>
      </c>
      <c r="V319" s="49" t="str">
        <f t="shared" si="22"/>
        <v>'COMMON'</v>
      </c>
      <c r="W319" s="69" t="s">
        <v>449</v>
      </c>
      <c r="X319" s="49" t="str">
        <f t="shared" si="23"/>
        <v>'COMMON'</v>
      </c>
      <c r="Y319" s="49" t="str">
        <f t="shared" si="23"/>
        <v>'COMMON'</v>
      </c>
      <c r="Z319" s="69" t="s">
        <v>449</v>
      </c>
      <c r="AA319" s="49" t="str">
        <f t="shared" si="24"/>
        <v>'COMMON'</v>
      </c>
      <c r="AB319" s="67"/>
      <c r="AD319" s="70" t="str">
        <f t="shared" si="25"/>
        <v/>
      </c>
      <c r="AE319" s="67"/>
      <c r="AF319" s="67"/>
      <c r="AG319" s="67"/>
    </row>
    <row r="320" spans="1:33" ht="18" customHeight="1">
      <c r="A320" s="67"/>
      <c r="B320" s="49">
        <f t="shared" si="21"/>
        <v>314</v>
      </c>
      <c r="C320" s="73" t="str">
        <f>"'"&amp;プロジェクトデータ!$C$4&amp;"'"</f>
        <v>'80001'</v>
      </c>
      <c r="D320" s="80" t="s">
        <v>503</v>
      </c>
      <c r="E320" s="42" t="str">
        <f>"'"&amp;No.5＿契約者【データ】!E316&amp;"'"</f>
        <v>''</v>
      </c>
      <c r="F320" s="81" t="str">
        <f>"'"&amp;IF(No.5＿契約者【データ】!AA316="","","出席")&amp;"'"</f>
        <v>''</v>
      </c>
      <c r="G320" s="75" t="str">
        <f>"'"&amp;IF(No.5＿契約者【データ】!AA316="","",TEXT(No.5＿契約者【データ】!AA316,"yyyy/mm/dd"))&amp;"'"</f>
        <v>''</v>
      </c>
      <c r="H320" s="75" t="str">
        <f>"'"&amp;IF(No.5＿契約者【データ】!AB316="","",TEXT(No.5＿契約者【データ】!AB316,"hh:mm"))&amp;"'"</f>
        <v>''</v>
      </c>
      <c r="I320" s="82" t="s">
        <v>494</v>
      </c>
      <c r="J320" s="82" t="s">
        <v>494</v>
      </c>
      <c r="K320" s="82" t="s">
        <v>494</v>
      </c>
      <c r="L320" s="82" t="s">
        <v>494</v>
      </c>
      <c r="M320" s="82" t="s">
        <v>494</v>
      </c>
      <c r="N320" s="82" t="s">
        <v>494</v>
      </c>
      <c r="O320" s="82" t="s">
        <v>494</v>
      </c>
      <c r="P320" s="82" t="s">
        <v>494</v>
      </c>
      <c r="Q320" s="75" t="s">
        <v>497</v>
      </c>
      <c r="R320" s="75" t="s">
        <v>497</v>
      </c>
      <c r="S320" s="42" t="s">
        <v>448</v>
      </c>
      <c r="T320" s="75" t="s">
        <v>497</v>
      </c>
      <c r="U320" s="74" t="s">
        <v>497</v>
      </c>
      <c r="V320" s="49" t="str">
        <f t="shared" si="22"/>
        <v>'COMMON'</v>
      </c>
      <c r="W320" s="69" t="s">
        <v>449</v>
      </c>
      <c r="X320" s="49" t="str">
        <f t="shared" si="23"/>
        <v>'COMMON'</v>
      </c>
      <c r="Y320" s="49" t="str">
        <f t="shared" si="23"/>
        <v>'COMMON'</v>
      </c>
      <c r="Z320" s="69" t="s">
        <v>449</v>
      </c>
      <c r="AA320" s="49" t="str">
        <f t="shared" si="24"/>
        <v>'COMMON'</v>
      </c>
      <c r="AB320" s="67"/>
      <c r="AD320" s="70" t="str">
        <f t="shared" si="25"/>
        <v/>
      </c>
      <c r="AE320" s="67"/>
      <c r="AF320" s="67"/>
      <c r="AG320" s="67"/>
    </row>
    <row r="321" spans="1:33" ht="18" customHeight="1">
      <c r="A321" s="67"/>
      <c r="B321" s="49">
        <f t="shared" si="21"/>
        <v>315</v>
      </c>
      <c r="C321" s="73" t="str">
        <f>"'"&amp;プロジェクトデータ!$C$4&amp;"'"</f>
        <v>'80001'</v>
      </c>
      <c r="D321" s="80" t="s">
        <v>503</v>
      </c>
      <c r="E321" s="42" t="str">
        <f>"'"&amp;No.5＿契約者【データ】!E317&amp;"'"</f>
        <v>''</v>
      </c>
      <c r="F321" s="81" t="str">
        <f>"'"&amp;IF(No.5＿契約者【データ】!AA317="","","出席")&amp;"'"</f>
        <v>''</v>
      </c>
      <c r="G321" s="75" t="str">
        <f>"'"&amp;IF(No.5＿契約者【データ】!AA317="","",TEXT(No.5＿契約者【データ】!AA317,"yyyy/mm/dd"))&amp;"'"</f>
        <v>''</v>
      </c>
      <c r="H321" s="75" t="str">
        <f>"'"&amp;IF(No.5＿契約者【データ】!AB317="","",TEXT(No.5＿契約者【データ】!AB317,"hh:mm"))&amp;"'"</f>
        <v>''</v>
      </c>
      <c r="I321" s="82" t="s">
        <v>494</v>
      </c>
      <c r="J321" s="82" t="s">
        <v>494</v>
      </c>
      <c r="K321" s="82" t="s">
        <v>494</v>
      </c>
      <c r="L321" s="82" t="s">
        <v>494</v>
      </c>
      <c r="M321" s="82" t="s">
        <v>494</v>
      </c>
      <c r="N321" s="82" t="s">
        <v>494</v>
      </c>
      <c r="O321" s="82" t="s">
        <v>494</v>
      </c>
      <c r="P321" s="82" t="s">
        <v>494</v>
      </c>
      <c r="Q321" s="75" t="s">
        <v>497</v>
      </c>
      <c r="R321" s="75" t="s">
        <v>497</v>
      </c>
      <c r="S321" s="42" t="s">
        <v>448</v>
      </c>
      <c r="T321" s="75" t="s">
        <v>497</v>
      </c>
      <c r="U321" s="74" t="s">
        <v>497</v>
      </c>
      <c r="V321" s="49" t="str">
        <f t="shared" si="22"/>
        <v>'COMMON'</v>
      </c>
      <c r="W321" s="69" t="s">
        <v>449</v>
      </c>
      <c r="X321" s="49" t="str">
        <f t="shared" si="23"/>
        <v>'COMMON'</v>
      </c>
      <c r="Y321" s="49" t="str">
        <f t="shared" si="23"/>
        <v>'COMMON'</v>
      </c>
      <c r="Z321" s="69" t="s">
        <v>449</v>
      </c>
      <c r="AA321" s="49" t="str">
        <f t="shared" si="24"/>
        <v>'COMMON'</v>
      </c>
      <c r="AB321" s="67"/>
      <c r="AD321" s="70" t="str">
        <f t="shared" si="25"/>
        <v/>
      </c>
      <c r="AE321" s="67"/>
      <c r="AF321" s="67"/>
      <c r="AG321" s="67"/>
    </row>
    <row r="322" spans="1:33" ht="18" customHeight="1">
      <c r="A322" s="67"/>
      <c r="B322" s="49">
        <f t="shared" si="21"/>
        <v>316</v>
      </c>
      <c r="C322" s="73" t="str">
        <f>"'"&amp;プロジェクトデータ!$C$4&amp;"'"</f>
        <v>'80001'</v>
      </c>
      <c r="D322" s="80" t="s">
        <v>503</v>
      </c>
      <c r="E322" s="42" t="str">
        <f>"'"&amp;No.5＿契約者【データ】!E318&amp;"'"</f>
        <v>''</v>
      </c>
      <c r="F322" s="81" t="str">
        <f>"'"&amp;IF(No.5＿契約者【データ】!AA318="","","出席")&amp;"'"</f>
        <v>''</v>
      </c>
      <c r="G322" s="75" t="str">
        <f>"'"&amp;IF(No.5＿契約者【データ】!AA318="","",TEXT(No.5＿契約者【データ】!AA318,"yyyy/mm/dd"))&amp;"'"</f>
        <v>''</v>
      </c>
      <c r="H322" s="75" t="str">
        <f>"'"&amp;IF(No.5＿契約者【データ】!AB318="","",TEXT(No.5＿契約者【データ】!AB318,"hh:mm"))&amp;"'"</f>
        <v>''</v>
      </c>
      <c r="I322" s="82" t="s">
        <v>494</v>
      </c>
      <c r="J322" s="82" t="s">
        <v>494</v>
      </c>
      <c r="K322" s="82" t="s">
        <v>494</v>
      </c>
      <c r="L322" s="82" t="s">
        <v>494</v>
      </c>
      <c r="M322" s="82" t="s">
        <v>494</v>
      </c>
      <c r="N322" s="82" t="s">
        <v>494</v>
      </c>
      <c r="O322" s="82" t="s">
        <v>494</v>
      </c>
      <c r="P322" s="82" t="s">
        <v>494</v>
      </c>
      <c r="Q322" s="75" t="s">
        <v>497</v>
      </c>
      <c r="R322" s="75" t="s">
        <v>497</v>
      </c>
      <c r="S322" s="42" t="s">
        <v>448</v>
      </c>
      <c r="T322" s="75" t="s">
        <v>497</v>
      </c>
      <c r="U322" s="74" t="s">
        <v>497</v>
      </c>
      <c r="V322" s="49" t="str">
        <f t="shared" si="22"/>
        <v>'COMMON'</v>
      </c>
      <c r="W322" s="69" t="s">
        <v>449</v>
      </c>
      <c r="X322" s="49" t="str">
        <f t="shared" si="23"/>
        <v>'COMMON'</v>
      </c>
      <c r="Y322" s="49" t="str">
        <f t="shared" si="23"/>
        <v>'COMMON'</v>
      </c>
      <c r="Z322" s="69" t="s">
        <v>449</v>
      </c>
      <c r="AA322" s="49" t="str">
        <f t="shared" si="24"/>
        <v>'COMMON'</v>
      </c>
      <c r="AB322" s="67"/>
      <c r="AD322" s="70" t="str">
        <f t="shared" si="25"/>
        <v/>
      </c>
      <c r="AE322" s="67"/>
      <c r="AF322" s="67"/>
      <c r="AG322" s="67"/>
    </row>
    <row r="323" spans="1:33" ht="18" customHeight="1">
      <c r="A323" s="67"/>
      <c r="B323" s="49">
        <f t="shared" si="21"/>
        <v>317</v>
      </c>
      <c r="C323" s="73" t="str">
        <f>"'"&amp;プロジェクトデータ!$C$4&amp;"'"</f>
        <v>'80001'</v>
      </c>
      <c r="D323" s="80" t="s">
        <v>503</v>
      </c>
      <c r="E323" s="42" t="str">
        <f>"'"&amp;No.5＿契約者【データ】!E319&amp;"'"</f>
        <v>''</v>
      </c>
      <c r="F323" s="81" t="str">
        <f>"'"&amp;IF(No.5＿契約者【データ】!AA319="","","出席")&amp;"'"</f>
        <v>''</v>
      </c>
      <c r="G323" s="75" t="str">
        <f>"'"&amp;IF(No.5＿契約者【データ】!AA319="","",TEXT(No.5＿契約者【データ】!AA319,"yyyy/mm/dd"))&amp;"'"</f>
        <v>''</v>
      </c>
      <c r="H323" s="75" t="str">
        <f>"'"&amp;IF(No.5＿契約者【データ】!AB319="","",TEXT(No.5＿契約者【データ】!AB319,"hh:mm"))&amp;"'"</f>
        <v>''</v>
      </c>
      <c r="I323" s="82" t="s">
        <v>494</v>
      </c>
      <c r="J323" s="82" t="s">
        <v>494</v>
      </c>
      <c r="K323" s="82" t="s">
        <v>494</v>
      </c>
      <c r="L323" s="82" t="s">
        <v>494</v>
      </c>
      <c r="M323" s="82" t="s">
        <v>494</v>
      </c>
      <c r="N323" s="82" t="s">
        <v>494</v>
      </c>
      <c r="O323" s="82" t="s">
        <v>494</v>
      </c>
      <c r="P323" s="82" t="s">
        <v>494</v>
      </c>
      <c r="Q323" s="75" t="s">
        <v>497</v>
      </c>
      <c r="R323" s="75" t="s">
        <v>497</v>
      </c>
      <c r="S323" s="42" t="s">
        <v>448</v>
      </c>
      <c r="T323" s="75" t="s">
        <v>497</v>
      </c>
      <c r="U323" s="74" t="s">
        <v>497</v>
      </c>
      <c r="V323" s="49" t="str">
        <f t="shared" si="22"/>
        <v>'COMMON'</v>
      </c>
      <c r="W323" s="69" t="s">
        <v>449</v>
      </c>
      <c r="X323" s="49" t="str">
        <f t="shared" si="23"/>
        <v>'COMMON'</v>
      </c>
      <c r="Y323" s="49" t="str">
        <f t="shared" si="23"/>
        <v>'COMMON'</v>
      </c>
      <c r="Z323" s="69" t="s">
        <v>449</v>
      </c>
      <c r="AA323" s="49" t="str">
        <f t="shared" si="24"/>
        <v>'COMMON'</v>
      </c>
      <c r="AB323" s="67"/>
      <c r="AD323" s="70" t="str">
        <f t="shared" si="25"/>
        <v/>
      </c>
      <c r="AE323" s="67"/>
      <c r="AF323" s="67"/>
      <c r="AG323" s="67"/>
    </row>
    <row r="324" spans="1:33" ht="18" customHeight="1">
      <c r="A324" s="67"/>
      <c r="B324" s="49">
        <f t="shared" si="21"/>
        <v>318</v>
      </c>
      <c r="C324" s="73" t="str">
        <f>"'"&amp;プロジェクトデータ!$C$4&amp;"'"</f>
        <v>'80001'</v>
      </c>
      <c r="D324" s="80" t="s">
        <v>503</v>
      </c>
      <c r="E324" s="42" t="str">
        <f>"'"&amp;No.5＿契約者【データ】!E320&amp;"'"</f>
        <v>''</v>
      </c>
      <c r="F324" s="81" t="str">
        <f>"'"&amp;IF(No.5＿契約者【データ】!AA320="","","出席")&amp;"'"</f>
        <v>''</v>
      </c>
      <c r="G324" s="75" t="str">
        <f>"'"&amp;IF(No.5＿契約者【データ】!AA320="","",TEXT(No.5＿契約者【データ】!AA320,"yyyy/mm/dd"))&amp;"'"</f>
        <v>''</v>
      </c>
      <c r="H324" s="75" t="str">
        <f>"'"&amp;IF(No.5＿契約者【データ】!AB320="","",TEXT(No.5＿契約者【データ】!AB320,"hh:mm"))&amp;"'"</f>
        <v>''</v>
      </c>
      <c r="I324" s="82" t="s">
        <v>494</v>
      </c>
      <c r="J324" s="82" t="s">
        <v>494</v>
      </c>
      <c r="K324" s="82" t="s">
        <v>494</v>
      </c>
      <c r="L324" s="82" t="s">
        <v>494</v>
      </c>
      <c r="M324" s="82" t="s">
        <v>494</v>
      </c>
      <c r="N324" s="82" t="s">
        <v>494</v>
      </c>
      <c r="O324" s="82" t="s">
        <v>494</v>
      </c>
      <c r="P324" s="82" t="s">
        <v>494</v>
      </c>
      <c r="Q324" s="75" t="s">
        <v>497</v>
      </c>
      <c r="R324" s="75" t="s">
        <v>497</v>
      </c>
      <c r="S324" s="42" t="s">
        <v>448</v>
      </c>
      <c r="T324" s="75" t="s">
        <v>497</v>
      </c>
      <c r="U324" s="74" t="s">
        <v>497</v>
      </c>
      <c r="V324" s="49" t="str">
        <f t="shared" si="22"/>
        <v>'COMMON'</v>
      </c>
      <c r="W324" s="69" t="s">
        <v>449</v>
      </c>
      <c r="X324" s="49" t="str">
        <f t="shared" si="23"/>
        <v>'COMMON'</v>
      </c>
      <c r="Y324" s="49" t="str">
        <f t="shared" si="23"/>
        <v>'COMMON'</v>
      </c>
      <c r="Z324" s="69" t="s">
        <v>449</v>
      </c>
      <c r="AA324" s="49" t="str">
        <f t="shared" si="24"/>
        <v>'COMMON'</v>
      </c>
      <c r="AB324" s="67"/>
      <c r="AD324" s="70" t="str">
        <f t="shared" si="25"/>
        <v/>
      </c>
      <c r="AE324" s="67"/>
      <c r="AF324" s="67"/>
      <c r="AG324" s="67"/>
    </row>
    <row r="325" spans="1:33" ht="18" customHeight="1">
      <c r="A325" s="67"/>
      <c r="B325" s="49">
        <f t="shared" si="21"/>
        <v>319</v>
      </c>
      <c r="C325" s="73" t="str">
        <f>"'"&amp;プロジェクトデータ!$C$4&amp;"'"</f>
        <v>'80001'</v>
      </c>
      <c r="D325" s="80" t="s">
        <v>503</v>
      </c>
      <c r="E325" s="42" t="str">
        <f>"'"&amp;No.5＿契約者【データ】!E321&amp;"'"</f>
        <v>''</v>
      </c>
      <c r="F325" s="81" t="str">
        <f>"'"&amp;IF(No.5＿契約者【データ】!AA321="","","出席")&amp;"'"</f>
        <v>''</v>
      </c>
      <c r="G325" s="75" t="str">
        <f>"'"&amp;IF(No.5＿契約者【データ】!AA321="","",TEXT(No.5＿契約者【データ】!AA321,"yyyy/mm/dd"))&amp;"'"</f>
        <v>''</v>
      </c>
      <c r="H325" s="75" t="str">
        <f>"'"&amp;IF(No.5＿契約者【データ】!AB321="","",TEXT(No.5＿契約者【データ】!AB321,"hh:mm"))&amp;"'"</f>
        <v>''</v>
      </c>
      <c r="I325" s="82" t="s">
        <v>494</v>
      </c>
      <c r="J325" s="82" t="s">
        <v>494</v>
      </c>
      <c r="K325" s="82" t="s">
        <v>494</v>
      </c>
      <c r="L325" s="82" t="s">
        <v>494</v>
      </c>
      <c r="M325" s="82" t="s">
        <v>494</v>
      </c>
      <c r="N325" s="82" t="s">
        <v>494</v>
      </c>
      <c r="O325" s="82" t="s">
        <v>494</v>
      </c>
      <c r="P325" s="82" t="s">
        <v>494</v>
      </c>
      <c r="Q325" s="75" t="s">
        <v>497</v>
      </c>
      <c r="R325" s="75" t="s">
        <v>497</v>
      </c>
      <c r="S325" s="42" t="s">
        <v>448</v>
      </c>
      <c r="T325" s="75" t="s">
        <v>497</v>
      </c>
      <c r="U325" s="74" t="s">
        <v>497</v>
      </c>
      <c r="V325" s="49" t="str">
        <f t="shared" si="22"/>
        <v>'COMMON'</v>
      </c>
      <c r="W325" s="69" t="s">
        <v>449</v>
      </c>
      <c r="X325" s="49" t="str">
        <f t="shared" si="23"/>
        <v>'COMMON'</v>
      </c>
      <c r="Y325" s="49" t="str">
        <f t="shared" si="23"/>
        <v>'COMMON'</v>
      </c>
      <c r="Z325" s="69" t="s">
        <v>449</v>
      </c>
      <c r="AA325" s="49" t="str">
        <f t="shared" si="24"/>
        <v>'COMMON'</v>
      </c>
      <c r="AB325" s="67"/>
      <c r="AD325" s="70" t="str">
        <f t="shared" si="25"/>
        <v/>
      </c>
      <c r="AE325" s="67"/>
      <c r="AF325" s="67"/>
      <c r="AG325" s="67"/>
    </row>
    <row r="326" spans="1:33" ht="18" customHeight="1">
      <c r="A326" s="67"/>
      <c r="B326" s="49">
        <f t="shared" si="21"/>
        <v>320</v>
      </c>
      <c r="C326" s="73" t="str">
        <f>"'"&amp;プロジェクトデータ!$C$4&amp;"'"</f>
        <v>'80001'</v>
      </c>
      <c r="D326" s="80" t="s">
        <v>503</v>
      </c>
      <c r="E326" s="42" t="str">
        <f>"'"&amp;No.5＿契約者【データ】!E322&amp;"'"</f>
        <v>''</v>
      </c>
      <c r="F326" s="81" t="str">
        <f>"'"&amp;IF(No.5＿契約者【データ】!AA322="","","出席")&amp;"'"</f>
        <v>''</v>
      </c>
      <c r="G326" s="75" t="str">
        <f>"'"&amp;IF(No.5＿契約者【データ】!AA322="","",TEXT(No.5＿契約者【データ】!AA322,"yyyy/mm/dd"))&amp;"'"</f>
        <v>''</v>
      </c>
      <c r="H326" s="75" t="str">
        <f>"'"&amp;IF(No.5＿契約者【データ】!AB322="","",TEXT(No.5＿契約者【データ】!AB322,"hh:mm"))&amp;"'"</f>
        <v>''</v>
      </c>
      <c r="I326" s="82" t="s">
        <v>494</v>
      </c>
      <c r="J326" s="82" t="s">
        <v>494</v>
      </c>
      <c r="K326" s="82" t="s">
        <v>494</v>
      </c>
      <c r="L326" s="82" t="s">
        <v>494</v>
      </c>
      <c r="M326" s="82" t="s">
        <v>494</v>
      </c>
      <c r="N326" s="82" t="s">
        <v>494</v>
      </c>
      <c r="O326" s="82" t="s">
        <v>494</v>
      </c>
      <c r="P326" s="82" t="s">
        <v>494</v>
      </c>
      <c r="Q326" s="75" t="s">
        <v>497</v>
      </c>
      <c r="R326" s="75" t="s">
        <v>497</v>
      </c>
      <c r="S326" s="42" t="s">
        <v>448</v>
      </c>
      <c r="T326" s="75" t="s">
        <v>497</v>
      </c>
      <c r="U326" s="74" t="s">
        <v>497</v>
      </c>
      <c r="V326" s="49" t="str">
        <f t="shared" si="22"/>
        <v>'COMMON'</v>
      </c>
      <c r="W326" s="69" t="s">
        <v>449</v>
      </c>
      <c r="X326" s="49" t="str">
        <f t="shared" si="23"/>
        <v>'COMMON'</v>
      </c>
      <c r="Y326" s="49" t="str">
        <f t="shared" si="23"/>
        <v>'COMMON'</v>
      </c>
      <c r="Z326" s="69" t="s">
        <v>449</v>
      </c>
      <c r="AA326" s="49" t="str">
        <f t="shared" si="24"/>
        <v>'COMMON'</v>
      </c>
      <c r="AB326" s="67"/>
      <c r="AD326" s="70" t="str">
        <f t="shared" si="25"/>
        <v/>
      </c>
      <c r="AE326" s="67"/>
      <c r="AF326" s="67"/>
      <c r="AG326" s="67"/>
    </row>
    <row r="327" spans="1:33" ht="18" customHeight="1">
      <c r="A327" s="67"/>
      <c r="B327" s="49">
        <f t="shared" ref="B327:B390" si="26">ROW()-6</f>
        <v>321</v>
      </c>
      <c r="C327" s="73" t="str">
        <f>"'"&amp;プロジェクトデータ!$C$4&amp;"'"</f>
        <v>'80001'</v>
      </c>
      <c r="D327" s="80" t="s">
        <v>503</v>
      </c>
      <c r="E327" s="42" t="str">
        <f>"'"&amp;No.5＿契約者【データ】!E323&amp;"'"</f>
        <v>''</v>
      </c>
      <c r="F327" s="81" t="str">
        <f>"'"&amp;IF(No.5＿契約者【データ】!AA323="","","出席")&amp;"'"</f>
        <v>''</v>
      </c>
      <c r="G327" s="75" t="str">
        <f>"'"&amp;IF(No.5＿契約者【データ】!AA323="","",TEXT(No.5＿契約者【データ】!AA323,"yyyy/mm/dd"))&amp;"'"</f>
        <v>''</v>
      </c>
      <c r="H327" s="75" t="str">
        <f>"'"&amp;IF(No.5＿契約者【データ】!AB323="","",TEXT(No.5＿契約者【データ】!AB323,"hh:mm"))&amp;"'"</f>
        <v>''</v>
      </c>
      <c r="I327" s="82" t="s">
        <v>494</v>
      </c>
      <c r="J327" s="82" t="s">
        <v>494</v>
      </c>
      <c r="K327" s="82" t="s">
        <v>494</v>
      </c>
      <c r="L327" s="82" t="s">
        <v>494</v>
      </c>
      <c r="M327" s="82" t="s">
        <v>494</v>
      </c>
      <c r="N327" s="82" t="s">
        <v>494</v>
      </c>
      <c r="O327" s="82" t="s">
        <v>494</v>
      </c>
      <c r="P327" s="82" t="s">
        <v>494</v>
      </c>
      <c r="Q327" s="75" t="s">
        <v>497</v>
      </c>
      <c r="R327" s="75" t="s">
        <v>497</v>
      </c>
      <c r="S327" s="42" t="s">
        <v>448</v>
      </c>
      <c r="T327" s="75" t="s">
        <v>497</v>
      </c>
      <c r="U327" s="74" t="s">
        <v>497</v>
      </c>
      <c r="V327" s="49" t="str">
        <f t="shared" ref="V327:V390" si="27">"'COMMON'"</f>
        <v>'COMMON'</v>
      </c>
      <c r="W327" s="69" t="s">
        <v>449</v>
      </c>
      <c r="X327" s="49" t="str">
        <f t="shared" ref="X327:Y390" si="28">"'COMMON'"</f>
        <v>'COMMON'</v>
      </c>
      <c r="Y327" s="49" t="str">
        <f t="shared" si="28"/>
        <v>'COMMON'</v>
      </c>
      <c r="Z327" s="69" t="s">
        <v>449</v>
      </c>
      <c r="AA327" s="49" t="str">
        <f t="shared" ref="AA327:AA390" si="29">"'COMMON'"</f>
        <v>'COMMON'</v>
      </c>
      <c r="AB327" s="67"/>
      <c r="AD327" s="70" t="str">
        <f t="shared" si="25"/>
        <v/>
      </c>
      <c r="AE327" s="67"/>
      <c r="AF327" s="67"/>
      <c r="AG327" s="67"/>
    </row>
    <row r="328" spans="1:33" ht="18" customHeight="1">
      <c r="A328" s="67"/>
      <c r="B328" s="49">
        <f t="shared" si="26"/>
        <v>322</v>
      </c>
      <c r="C328" s="73" t="str">
        <f>"'"&amp;プロジェクトデータ!$C$4&amp;"'"</f>
        <v>'80001'</v>
      </c>
      <c r="D328" s="80" t="s">
        <v>503</v>
      </c>
      <c r="E328" s="42" t="str">
        <f>"'"&amp;No.5＿契約者【データ】!E324&amp;"'"</f>
        <v>''</v>
      </c>
      <c r="F328" s="81" t="str">
        <f>"'"&amp;IF(No.5＿契約者【データ】!AA324="","","出席")&amp;"'"</f>
        <v>''</v>
      </c>
      <c r="G328" s="75" t="str">
        <f>"'"&amp;IF(No.5＿契約者【データ】!AA324="","",TEXT(No.5＿契約者【データ】!AA324,"yyyy/mm/dd"))&amp;"'"</f>
        <v>''</v>
      </c>
      <c r="H328" s="75" t="str">
        <f>"'"&amp;IF(No.5＿契約者【データ】!AB324="","",TEXT(No.5＿契約者【データ】!AB324,"hh:mm"))&amp;"'"</f>
        <v>''</v>
      </c>
      <c r="I328" s="82" t="s">
        <v>494</v>
      </c>
      <c r="J328" s="82" t="s">
        <v>494</v>
      </c>
      <c r="K328" s="82" t="s">
        <v>494</v>
      </c>
      <c r="L328" s="82" t="s">
        <v>494</v>
      </c>
      <c r="M328" s="82" t="s">
        <v>494</v>
      </c>
      <c r="N328" s="82" t="s">
        <v>494</v>
      </c>
      <c r="O328" s="82" t="s">
        <v>494</v>
      </c>
      <c r="P328" s="82" t="s">
        <v>494</v>
      </c>
      <c r="Q328" s="75" t="s">
        <v>497</v>
      </c>
      <c r="R328" s="75" t="s">
        <v>497</v>
      </c>
      <c r="S328" s="42" t="s">
        <v>448</v>
      </c>
      <c r="T328" s="75" t="s">
        <v>497</v>
      </c>
      <c r="U328" s="74" t="s">
        <v>497</v>
      </c>
      <c r="V328" s="49" t="str">
        <f t="shared" si="27"/>
        <v>'COMMON'</v>
      </c>
      <c r="W328" s="69" t="s">
        <v>449</v>
      </c>
      <c r="X328" s="49" t="str">
        <f t="shared" si="28"/>
        <v>'COMMON'</v>
      </c>
      <c r="Y328" s="49" t="str">
        <f t="shared" si="28"/>
        <v>'COMMON'</v>
      </c>
      <c r="Z328" s="69" t="s">
        <v>449</v>
      </c>
      <c r="AA328" s="49" t="str">
        <f t="shared" si="29"/>
        <v>'COMMON'</v>
      </c>
      <c r="AB328" s="67"/>
      <c r="AD328" s="70" t="str">
        <f t="shared" ref="AD328:AD391" si="30">IF(F328="''","","INSERT INTO "&amp;$C$3&amp;" ("&amp;_xlfn.TEXTJOIN(",",FALSE,$C$5:$AA$5)&amp;") VALUES ("&amp;_xlfn.TEXTJOIN(",",FALSE,C328:AA328)&amp;");")</f>
        <v/>
      </c>
      <c r="AE328" s="67"/>
      <c r="AF328" s="67"/>
      <c r="AG328" s="67"/>
    </row>
    <row r="329" spans="1:33" ht="18" customHeight="1">
      <c r="A329" s="67"/>
      <c r="B329" s="49">
        <f t="shared" si="26"/>
        <v>323</v>
      </c>
      <c r="C329" s="73" t="str">
        <f>"'"&amp;プロジェクトデータ!$C$4&amp;"'"</f>
        <v>'80001'</v>
      </c>
      <c r="D329" s="80" t="s">
        <v>503</v>
      </c>
      <c r="E329" s="42" t="str">
        <f>"'"&amp;No.5＿契約者【データ】!E325&amp;"'"</f>
        <v>''</v>
      </c>
      <c r="F329" s="81" t="str">
        <f>"'"&amp;IF(No.5＿契約者【データ】!AA325="","","出席")&amp;"'"</f>
        <v>''</v>
      </c>
      <c r="G329" s="75" t="str">
        <f>"'"&amp;IF(No.5＿契約者【データ】!AA325="","",TEXT(No.5＿契約者【データ】!AA325,"yyyy/mm/dd"))&amp;"'"</f>
        <v>''</v>
      </c>
      <c r="H329" s="75" t="str">
        <f>"'"&amp;IF(No.5＿契約者【データ】!AB325="","",TEXT(No.5＿契約者【データ】!AB325,"hh:mm"))&amp;"'"</f>
        <v>''</v>
      </c>
      <c r="I329" s="82" t="s">
        <v>494</v>
      </c>
      <c r="J329" s="82" t="s">
        <v>494</v>
      </c>
      <c r="K329" s="82" t="s">
        <v>494</v>
      </c>
      <c r="L329" s="82" t="s">
        <v>494</v>
      </c>
      <c r="M329" s="82" t="s">
        <v>494</v>
      </c>
      <c r="N329" s="82" t="s">
        <v>494</v>
      </c>
      <c r="O329" s="82" t="s">
        <v>494</v>
      </c>
      <c r="P329" s="82" t="s">
        <v>494</v>
      </c>
      <c r="Q329" s="75" t="s">
        <v>497</v>
      </c>
      <c r="R329" s="75" t="s">
        <v>497</v>
      </c>
      <c r="S329" s="42" t="s">
        <v>448</v>
      </c>
      <c r="T329" s="75" t="s">
        <v>497</v>
      </c>
      <c r="U329" s="74" t="s">
        <v>497</v>
      </c>
      <c r="V329" s="49" t="str">
        <f t="shared" si="27"/>
        <v>'COMMON'</v>
      </c>
      <c r="W329" s="69" t="s">
        <v>449</v>
      </c>
      <c r="X329" s="49" t="str">
        <f t="shared" si="28"/>
        <v>'COMMON'</v>
      </c>
      <c r="Y329" s="49" t="str">
        <f t="shared" si="28"/>
        <v>'COMMON'</v>
      </c>
      <c r="Z329" s="69" t="s">
        <v>449</v>
      </c>
      <c r="AA329" s="49" t="str">
        <f t="shared" si="29"/>
        <v>'COMMON'</v>
      </c>
      <c r="AB329" s="67"/>
      <c r="AD329" s="70" t="str">
        <f t="shared" si="30"/>
        <v/>
      </c>
      <c r="AE329" s="67"/>
      <c r="AF329" s="67"/>
      <c r="AG329" s="67"/>
    </row>
    <row r="330" spans="1:33" ht="18" customHeight="1">
      <c r="A330" s="67"/>
      <c r="B330" s="49">
        <f t="shared" si="26"/>
        <v>324</v>
      </c>
      <c r="C330" s="73" t="str">
        <f>"'"&amp;プロジェクトデータ!$C$4&amp;"'"</f>
        <v>'80001'</v>
      </c>
      <c r="D330" s="80" t="s">
        <v>503</v>
      </c>
      <c r="E330" s="42" t="str">
        <f>"'"&amp;No.5＿契約者【データ】!E326&amp;"'"</f>
        <v>''</v>
      </c>
      <c r="F330" s="81" t="str">
        <f>"'"&amp;IF(No.5＿契約者【データ】!AA326="","","出席")&amp;"'"</f>
        <v>''</v>
      </c>
      <c r="G330" s="75" t="str">
        <f>"'"&amp;IF(No.5＿契約者【データ】!AA326="","",TEXT(No.5＿契約者【データ】!AA326,"yyyy/mm/dd"))&amp;"'"</f>
        <v>''</v>
      </c>
      <c r="H330" s="75" t="str">
        <f>"'"&amp;IF(No.5＿契約者【データ】!AB326="","",TEXT(No.5＿契約者【データ】!AB326,"hh:mm"))&amp;"'"</f>
        <v>''</v>
      </c>
      <c r="I330" s="82" t="s">
        <v>494</v>
      </c>
      <c r="J330" s="82" t="s">
        <v>494</v>
      </c>
      <c r="K330" s="82" t="s">
        <v>494</v>
      </c>
      <c r="L330" s="82" t="s">
        <v>494</v>
      </c>
      <c r="M330" s="82" t="s">
        <v>494</v>
      </c>
      <c r="N330" s="82" t="s">
        <v>494</v>
      </c>
      <c r="O330" s="82" t="s">
        <v>494</v>
      </c>
      <c r="P330" s="82" t="s">
        <v>494</v>
      </c>
      <c r="Q330" s="75" t="s">
        <v>497</v>
      </c>
      <c r="R330" s="75" t="s">
        <v>497</v>
      </c>
      <c r="S330" s="42" t="s">
        <v>448</v>
      </c>
      <c r="T330" s="75" t="s">
        <v>497</v>
      </c>
      <c r="U330" s="74" t="s">
        <v>497</v>
      </c>
      <c r="V330" s="49" t="str">
        <f t="shared" si="27"/>
        <v>'COMMON'</v>
      </c>
      <c r="W330" s="69" t="s">
        <v>449</v>
      </c>
      <c r="X330" s="49" t="str">
        <f t="shared" si="28"/>
        <v>'COMMON'</v>
      </c>
      <c r="Y330" s="49" t="str">
        <f t="shared" si="28"/>
        <v>'COMMON'</v>
      </c>
      <c r="Z330" s="69" t="s">
        <v>449</v>
      </c>
      <c r="AA330" s="49" t="str">
        <f t="shared" si="29"/>
        <v>'COMMON'</v>
      </c>
      <c r="AB330" s="67"/>
      <c r="AD330" s="70" t="str">
        <f t="shared" si="30"/>
        <v/>
      </c>
      <c r="AE330" s="67"/>
      <c r="AF330" s="67"/>
      <c r="AG330" s="67"/>
    </row>
    <row r="331" spans="1:33" ht="18" customHeight="1">
      <c r="A331" s="67"/>
      <c r="B331" s="49">
        <f t="shared" si="26"/>
        <v>325</v>
      </c>
      <c r="C331" s="73" t="str">
        <f>"'"&amp;プロジェクトデータ!$C$4&amp;"'"</f>
        <v>'80001'</v>
      </c>
      <c r="D331" s="80" t="s">
        <v>503</v>
      </c>
      <c r="E331" s="42" t="str">
        <f>"'"&amp;No.5＿契約者【データ】!E327&amp;"'"</f>
        <v>''</v>
      </c>
      <c r="F331" s="81" t="str">
        <f>"'"&amp;IF(No.5＿契約者【データ】!AA327="","","出席")&amp;"'"</f>
        <v>''</v>
      </c>
      <c r="G331" s="75" t="str">
        <f>"'"&amp;IF(No.5＿契約者【データ】!AA327="","",TEXT(No.5＿契約者【データ】!AA327,"yyyy/mm/dd"))&amp;"'"</f>
        <v>''</v>
      </c>
      <c r="H331" s="75" t="str">
        <f>"'"&amp;IF(No.5＿契約者【データ】!AB327="","",TEXT(No.5＿契約者【データ】!AB327,"hh:mm"))&amp;"'"</f>
        <v>''</v>
      </c>
      <c r="I331" s="82" t="s">
        <v>494</v>
      </c>
      <c r="J331" s="82" t="s">
        <v>494</v>
      </c>
      <c r="K331" s="82" t="s">
        <v>494</v>
      </c>
      <c r="L331" s="82" t="s">
        <v>494</v>
      </c>
      <c r="M331" s="82" t="s">
        <v>494</v>
      </c>
      <c r="N331" s="82" t="s">
        <v>494</v>
      </c>
      <c r="O331" s="82" t="s">
        <v>494</v>
      </c>
      <c r="P331" s="82" t="s">
        <v>494</v>
      </c>
      <c r="Q331" s="75" t="s">
        <v>497</v>
      </c>
      <c r="R331" s="75" t="s">
        <v>497</v>
      </c>
      <c r="S331" s="42" t="s">
        <v>448</v>
      </c>
      <c r="T331" s="75" t="s">
        <v>497</v>
      </c>
      <c r="U331" s="74" t="s">
        <v>497</v>
      </c>
      <c r="V331" s="49" t="str">
        <f t="shared" si="27"/>
        <v>'COMMON'</v>
      </c>
      <c r="W331" s="69" t="s">
        <v>449</v>
      </c>
      <c r="X331" s="49" t="str">
        <f t="shared" si="28"/>
        <v>'COMMON'</v>
      </c>
      <c r="Y331" s="49" t="str">
        <f t="shared" si="28"/>
        <v>'COMMON'</v>
      </c>
      <c r="Z331" s="69" t="s">
        <v>449</v>
      </c>
      <c r="AA331" s="49" t="str">
        <f t="shared" si="29"/>
        <v>'COMMON'</v>
      </c>
      <c r="AB331" s="67"/>
      <c r="AD331" s="70" t="str">
        <f t="shared" si="30"/>
        <v/>
      </c>
      <c r="AE331" s="67"/>
      <c r="AF331" s="67"/>
      <c r="AG331" s="67"/>
    </row>
    <row r="332" spans="1:33" ht="18" customHeight="1">
      <c r="A332" s="67"/>
      <c r="B332" s="49">
        <f t="shared" si="26"/>
        <v>326</v>
      </c>
      <c r="C332" s="73" t="str">
        <f>"'"&amp;プロジェクトデータ!$C$4&amp;"'"</f>
        <v>'80001'</v>
      </c>
      <c r="D332" s="80" t="s">
        <v>503</v>
      </c>
      <c r="E332" s="42" t="str">
        <f>"'"&amp;No.5＿契約者【データ】!E328&amp;"'"</f>
        <v>''</v>
      </c>
      <c r="F332" s="81" t="str">
        <f>"'"&amp;IF(No.5＿契約者【データ】!AA328="","","出席")&amp;"'"</f>
        <v>''</v>
      </c>
      <c r="G332" s="75" t="str">
        <f>"'"&amp;IF(No.5＿契約者【データ】!AA328="","",TEXT(No.5＿契約者【データ】!AA328,"yyyy/mm/dd"))&amp;"'"</f>
        <v>''</v>
      </c>
      <c r="H332" s="75" t="str">
        <f>"'"&amp;IF(No.5＿契約者【データ】!AB328="","",TEXT(No.5＿契約者【データ】!AB328,"hh:mm"))&amp;"'"</f>
        <v>''</v>
      </c>
      <c r="I332" s="82" t="s">
        <v>494</v>
      </c>
      <c r="J332" s="82" t="s">
        <v>494</v>
      </c>
      <c r="K332" s="82" t="s">
        <v>494</v>
      </c>
      <c r="L332" s="82" t="s">
        <v>494</v>
      </c>
      <c r="M332" s="82" t="s">
        <v>494</v>
      </c>
      <c r="N332" s="82" t="s">
        <v>494</v>
      </c>
      <c r="O332" s="82" t="s">
        <v>494</v>
      </c>
      <c r="P332" s="82" t="s">
        <v>494</v>
      </c>
      <c r="Q332" s="75" t="s">
        <v>497</v>
      </c>
      <c r="R332" s="75" t="s">
        <v>497</v>
      </c>
      <c r="S332" s="42" t="s">
        <v>448</v>
      </c>
      <c r="T332" s="75" t="s">
        <v>497</v>
      </c>
      <c r="U332" s="74" t="s">
        <v>497</v>
      </c>
      <c r="V332" s="49" t="str">
        <f t="shared" si="27"/>
        <v>'COMMON'</v>
      </c>
      <c r="W332" s="69" t="s">
        <v>449</v>
      </c>
      <c r="X332" s="49" t="str">
        <f t="shared" si="28"/>
        <v>'COMMON'</v>
      </c>
      <c r="Y332" s="49" t="str">
        <f t="shared" si="28"/>
        <v>'COMMON'</v>
      </c>
      <c r="Z332" s="69" t="s">
        <v>449</v>
      </c>
      <c r="AA332" s="49" t="str">
        <f t="shared" si="29"/>
        <v>'COMMON'</v>
      </c>
      <c r="AB332" s="67"/>
      <c r="AD332" s="70" t="str">
        <f t="shared" si="30"/>
        <v/>
      </c>
      <c r="AE332" s="67"/>
      <c r="AF332" s="67"/>
      <c r="AG332" s="67"/>
    </row>
    <row r="333" spans="1:33" ht="18" customHeight="1">
      <c r="A333" s="67"/>
      <c r="B333" s="49">
        <f t="shared" si="26"/>
        <v>327</v>
      </c>
      <c r="C333" s="73" t="str">
        <f>"'"&amp;プロジェクトデータ!$C$4&amp;"'"</f>
        <v>'80001'</v>
      </c>
      <c r="D333" s="80" t="s">
        <v>503</v>
      </c>
      <c r="E333" s="42" t="str">
        <f>"'"&amp;No.5＿契約者【データ】!E329&amp;"'"</f>
        <v>''</v>
      </c>
      <c r="F333" s="81" t="str">
        <f>"'"&amp;IF(No.5＿契約者【データ】!AA329="","","出席")&amp;"'"</f>
        <v>''</v>
      </c>
      <c r="G333" s="75" t="str">
        <f>"'"&amp;IF(No.5＿契約者【データ】!AA329="","",TEXT(No.5＿契約者【データ】!AA329,"yyyy/mm/dd"))&amp;"'"</f>
        <v>''</v>
      </c>
      <c r="H333" s="75" t="str">
        <f>"'"&amp;IF(No.5＿契約者【データ】!AB329="","",TEXT(No.5＿契約者【データ】!AB329,"hh:mm"))&amp;"'"</f>
        <v>''</v>
      </c>
      <c r="I333" s="82" t="s">
        <v>494</v>
      </c>
      <c r="J333" s="82" t="s">
        <v>494</v>
      </c>
      <c r="K333" s="82" t="s">
        <v>494</v>
      </c>
      <c r="L333" s="82" t="s">
        <v>494</v>
      </c>
      <c r="M333" s="82" t="s">
        <v>494</v>
      </c>
      <c r="N333" s="82" t="s">
        <v>494</v>
      </c>
      <c r="O333" s="82" t="s">
        <v>494</v>
      </c>
      <c r="P333" s="82" t="s">
        <v>494</v>
      </c>
      <c r="Q333" s="75" t="s">
        <v>497</v>
      </c>
      <c r="R333" s="75" t="s">
        <v>497</v>
      </c>
      <c r="S333" s="42" t="s">
        <v>448</v>
      </c>
      <c r="T333" s="75" t="s">
        <v>497</v>
      </c>
      <c r="U333" s="74" t="s">
        <v>497</v>
      </c>
      <c r="V333" s="49" t="str">
        <f t="shared" si="27"/>
        <v>'COMMON'</v>
      </c>
      <c r="W333" s="69" t="s">
        <v>449</v>
      </c>
      <c r="X333" s="49" t="str">
        <f t="shared" si="28"/>
        <v>'COMMON'</v>
      </c>
      <c r="Y333" s="49" t="str">
        <f t="shared" si="28"/>
        <v>'COMMON'</v>
      </c>
      <c r="Z333" s="69" t="s">
        <v>449</v>
      </c>
      <c r="AA333" s="49" t="str">
        <f t="shared" si="29"/>
        <v>'COMMON'</v>
      </c>
      <c r="AB333" s="67"/>
      <c r="AD333" s="70" t="str">
        <f t="shared" si="30"/>
        <v/>
      </c>
      <c r="AE333" s="67"/>
      <c r="AF333" s="67"/>
      <c r="AG333" s="67"/>
    </row>
    <row r="334" spans="1:33" ht="18" customHeight="1">
      <c r="A334" s="67"/>
      <c r="B334" s="49">
        <f t="shared" si="26"/>
        <v>328</v>
      </c>
      <c r="C334" s="73" t="str">
        <f>"'"&amp;プロジェクトデータ!$C$4&amp;"'"</f>
        <v>'80001'</v>
      </c>
      <c r="D334" s="80" t="s">
        <v>503</v>
      </c>
      <c r="E334" s="42" t="str">
        <f>"'"&amp;No.5＿契約者【データ】!E330&amp;"'"</f>
        <v>''</v>
      </c>
      <c r="F334" s="81" t="str">
        <f>"'"&amp;IF(No.5＿契約者【データ】!AA330="","","出席")&amp;"'"</f>
        <v>''</v>
      </c>
      <c r="G334" s="75" t="str">
        <f>"'"&amp;IF(No.5＿契約者【データ】!AA330="","",TEXT(No.5＿契約者【データ】!AA330,"yyyy/mm/dd"))&amp;"'"</f>
        <v>''</v>
      </c>
      <c r="H334" s="75" t="str">
        <f>"'"&amp;IF(No.5＿契約者【データ】!AB330="","",TEXT(No.5＿契約者【データ】!AB330,"hh:mm"))&amp;"'"</f>
        <v>''</v>
      </c>
      <c r="I334" s="82" t="s">
        <v>494</v>
      </c>
      <c r="J334" s="82" t="s">
        <v>494</v>
      </c>
      <c r="K334" s="82" t="s">
        <v>494</v>
      </c>
      <c r="L334" s="82" t="s">
        <v>494</v>
      </c>
      <c r="M334" s="82" t="s">
        <v>494</v>
      </c>
      <c r="N334" s="82" t="s">
        <v>494</v>
      </c>
      <c r="O334" s="82" t="s">
        <v>494</v>
      </c>
      <c r="P334" s="82" t="s">
        <v>494</v>
      </c>
      <c r="Q334" s="75" t="s">
        <v>497</v>
      </c>
      <c r="R334" s="75" t="s">
        <v>497</v>
      </c>
      <c r="S334" s="42" t="s">
        <v>448</v>
      </c>
      <c r="T334" s="75" t="s">
        <v>497</v>
      </c>
      <c r="U334" s="74" t="s">
        <v>497</v>
      </c>
      <c r="V334" s="49" t="str">
        <f t="shared" si="27"/>
        <v>'COMMON'</v>
      </c>
      <c r="W334" s="69" t="s">
        <v>449</v>
      </c>
      <c r="X334" s="49" t="str">
        <f t="shared" si="28"/>
        <v>'COMMON'</v>
      </c>
      <c r="Y334" s="49" t="str">
        <f t="shared" si="28"/>
        <v>'COMMON'</v>
      </c>
      <c r="Z334" s="69" t="s">
        <v>449</v>
      </c>
      <c r="AA334" s="49" t="str">
        <f t="shared" si="29"/>
        <v>'COMMON'</v>
      </c>
      <c r="AB334" s="67"/>
      <c r="AD334" s="70" t="str">
        <f t="shared" si="30"/>
        <v/>
      </c>
      <c r="AE334" s="67"/>
      <c r="AF334" s="67"/>
      <c r="AG334" s="67"/>
    </row>
    <row r="335" spans="1:33" ht="18" customHeight="1">
      <c r="A335" s="67"/>
      <c r="B335" s="49">
        <f t="shared" si="26"/>
        <v>329</v>
      </c>
      <c r="C335" s="73" t="str">
        <f>"'"&amp;プロジェクトデータ!$C$4&amp;"'"</f>
        <v>'80001'</v>
      </c>
      <c r="D335" s="80" t="s">
        <v>503</v>
      </c>
      <c r="E335" s="42" t="str">
        <f>"'"&amp;No.5＿契約者【データ】!E331&amp;"'"</f>
        <v>''</v>
      </c>
      <c r="F335" s="81" t="str">
        <f>"'"&amp;IF(No.5＿契約者【データ】!AA331="","","出席")&amp;"'"</f>
        <v>''</v>
      </c>
      <c r="G335" s="75" t="str">
        <f>"'"&amp;IF(No.5＿契約者【データ】!AA331="","",TEXT(No.5＿契約者【データ】!AA331,"yyyy/mm/dd"))&amp;"'"</f>
        <v>''</v>
      </c>
      <c r="H335" s="75" t="str">
        <f>"'"&amp;IF(No.5＿契約者【データ】!AB331="","",TEXT(No.5＿契約者【データ】!AB331,"hh:mm"))&amp;"'"</f>
        <v>''</v>
      </c>
      <c r="I335" s="82" t="s">
        <v>494</v>
      </c>
      <c r="J335" s="82" t="s">
        <v>494</v>
      </c>
      <c r="K335" s="82" t="s">
        <v>494</v>
      </c>
      <c r="L335" s="82" t="s">
        <v>494</v>
      </c>
      <c r="M335" s="82" t="s">
        <v>494</v>
      </c>
      <c r="N335" s="82" t="s">
        <v>494</v>
      </c>
      <c r="O335" s="82" t="s">
        <v>494</v>
      </c>
      <c r="P335" s="82" t="s">
        <v>494</v>
      </c>
      <c r="Q335" s="75" t="s">
        <v>497</v>
      </c>
      <c r="R335" s="75" t="s">
        <v>497</v>
      </c>
      <c r="S335" s="42" t="s">
        <v>448</v>
      </c>
      <c r="T335" s="75" t="s">
        <v>497</v>
      </c>
      <c r="U335" s="74" t="s">
        <v>497</v>
      </c>
      <c r="V335" s="49" t="str">
        <f t="shared" si="27"/>
        <v>'COMMON'</v>
      </c>
      <c r="W335" s="69" t="s">
        <v>449</v>
      </c>
      <c r="X335" s="49" t="str">
        <f t="shared" si="28"/>
        <v>'COMMON'</v>
      </c>
      <c r="Y335" s="49" t="str">
        <f t="shared" si="28"/>
        <v>'COMMON'</v>
      </c>
      <c r="Z335" s="69" t="s">
        <v>449</v>
      </c>
      <c r="AA335" s="49" t="str">
        <f t="shared" si="29"/>
        <v>'COMMON'</v>
      </c>
      <c r="AB335" s="67"/>
      <c r="AD335" s="70" t="str">
        <f t="shared" si="30"/>
        <v/>
      </c>
      <c r="AE335" s="67"/>
      <c r="AF335" s="67"/>
      <c r="AG335" s="67"/>
    </row>
    <row r="336" spans="1:33" ht="18" customHeight="1">
      <c r="A336" s="67"/>
      <c r="B336" s="49">
        <f t="shared" si="26"/>
        <v>330</v>
      </c>
      <c r="C336" s="73" t="str">
        <f>"'"&amp;プロジェクトデータ!$C$4&amp;"'"</f>
        <v>'80001'</v>
      </c>
      <c r="D336" s="80" t="s">
        <v>503</v>
      </c>
      <c r="E336" s="42" t="str">
        <f>"'"&amp;No.5＿契約者【データ】!E332&amp;"'"</f>
        <v>''</v>
      </c>
      <c r="F336" s="81" t="str">
        <f>"'"&amp;IF(No.5＿契約者【データ】!AA332="","","出席")&amp;"'"</f>
        <v>''</v>
      </c>
      <c r="G336" s="75" t="str">
        <f>"'"&amp;IF(No.5＿契約者【データ】!AA332="","",TEXT(No.5＿契約者【データ】!AA332,"yyyy/mm/dd"))&amp;"'"</f>
        <v>''</v>
      </c>
      <c r="H336" s="75" t="str">
        <f>"'"&amp;IF(No.5＿契約者【データ】!AB332="","",TEXT(No.5＿契約者【データ】!AB332,"hh:mm"))&amp;"'"</f>
        <v>''</v>
      </c>
      <c r="I336" s="82" t="s">
        <v>494</v>
      </c>
      <c r="J336" s="82" t="s">
        <v>494</v>
      </c>
      <c r="K336" s="82" t="s">
        <v>494</v>
      </c>
      <c r="L336" s="82" t="s">
        <v>494</v>
      </c>
      <c r="M336" s="82" t="s">
        <v>494</v>
      </c>
      <c r="N336" s="82" t="s">
        <v>494</v>
      </c>
      <c r="O336" s="82" t="s">
        <v>494</v>
      </c>
      <c r="P336" s="82" t="s">
        <v>494</v>
      </c>
      <c r="Q336" s="75" t="s">
        <v>497</v>
      </c>
      <c r="R336" s="75" t="s">
        <v>497</v>
      </c>
      <c r="S336" s="42" t="s">
        <v>448</v>
      </c>
      <c r="T336" s="75" t="s">
        <v>497</v>
      </c>
      <c r="U336" s="74" t="s">
        <v>497</v>
      </c>
      <c r="V336" s="49" t="str">
        <f t="shared" si="27"/>
        <v>'COMMON'</v>
      </c>
      <c r="W336" s="69" t="s">
        <v>449</v>
      </c>
      <c r="X336" s="49" t="str">
        <f t="shared" si="28"/>
        <v>'COMMON'</v>
      </c>
      <c r="Y336" s="49" t="str">
        <f t="shared" si="28"/>
        <v>'COMMON'</v>
      </c>
      <c r="Z336" s="69" t="s">
        <v>449</v>
      </c>
      <c r="AA336" s="49" t="str">
        <f t="shared" si="29"/>
        <v>'COMMON'</v>
      </c>
      <c r="AB336" s="67"/>
      <c r="AD336" s="70" t="str">
        <f t="shared" si="30"/>
        <v/>
      </c>
      <c r="AE336" s="67"/>
      <c r="AF336" s="67"/>
      <c r="AG336" s="67"/>
    </row>
    <row r="337" spans="1:33" ht="18" customHeight="1">
      <c r="A337" s="67"/>
      <c r="B337" s="49">
        <f t="shared" si="26"/>
        <v>331</v>
      </c>
      <c r="C337" s="73" t="str">
        <f>"'"&amp;プロジェクトデータ!$C$4&amp;"'"</f>
        <v>'80001'</v>
      </c>
      <c r="D337" s="80" t="s">
        <v>503</v>
      </c>
      <c r="E337" s="42" t="str">
        <f>"'"&amp;No.5＿契約者【データ】!E333&amp;"'"</f>
        <v>''</v>
      </c>
      <c r="F337" s="81" t="str">
        <f>"'"&amp;IF(No.5＿契約者【データ】!AA333="","","出席")&amp;"'"</f>
        <v>''</v>
      </c>
      <c r="G337" s="75" t="str">
        <f>"'"&amp;IF(No.5＿契約者【データ】!AA333="","",TEXT(No.5＿契約者【データ】!AA333,"yyyy/mm/dd"))&amp;"'"</f>
        <v>''</v>
      </c>
      <c r="H337" s="75" t="str">
        <f>"'"&amp;IF(No.5＿契約者【データ】!AB333="","",TEXT(No.5＿契約者【データ】!AB333,"hh:mm"))&amp;"'"</f>
        <v>''</v>
      </c>
      <c r="I337" s="82" t="s">
        <v>494</v>
      </c>
      <c r="J337" s="82" t="s">
        <v>494</v>
      </c>
      <c r="K337" s="82" t="s">
        <v>494</v>
      </c>
      <c r="L337" s="82" t="s">
        <v>494</v>
      </c>
      <c r="M337" s="82" t="s">
        <v>494</v>
      </c>
      <c r="N337" s="82" t="s">
        <v>494</v>
      </c>
      <c r="O337" s="82" t="s">
        <v>494</v>
      </c>
      <c r="P337" s="82" t="s">
        <v>494</v>
      </c>
      <c r="Q337" s="75" t="s">
        <v>497</v>
      </c>
      <c r="R337" s="75" t="s">
        <v>497</v>
      </c>
      <c r="S337" s="42" t="s">
        <v>448</v>
      </c>
      <c r="T337" s="75" t="s">
        <v>497</v>
      </c>
      <c r="U337" s="74" t="s">
        <v>497</v>
      </c>
      <c r="V337" s="49" t="str">
        <f t="shared" si="27"/>
        <v>'COMMON'</v>
      </c>
      <c r="W337" s="69" t="s">
        <v>449</v>
      </c>
      <c r="X337" s="49" t="str">
        <f t="shared" si="28"/>
        <v>'COMMON'</v>
      </c>
      <c r="Y337" s="49" t="str">
        <f t="shared" si="28"/>
        <v>'COMMON'</v>
      </c>
      <c r="Z337" s="69" t="s">
        <v>449</v>
      </c>
      <c r="AA337" s="49" t="str">
        <f t="shared" si="29"/>
        <v>'COMMON'</v>
      </c>
      <c r="AB337" s="67"/>
      <c r="AD337" s="70" t="str">
        <f t="shared" si="30"/>
        <v/>
      </c>
      <c r="AE337" s="67"/>
      <c r="AF337" s="67"/>
      <c r="AG337" s="67"/>
    </row>
    <row r="338" spans="1:33" ht="18" customHeight="1">
      <c r="A338" s="67"/>
      <c r="B338" s="49">
        <f t="shared" si="26"/>
        <v>332</v>
      </c>
      <c r="C338" s="73" t="str">
        <f>"'"&amp;プロジェクトデータ!$C$4&amp;"'"</f>
        <v>'80001'</v>
      </c>
      <c r="D338" s="80" t="s">
        <v>503</v>
      </c>
      <c r="E338" s="42" t="str">
        <f>"'"&amp;No.5＿契約者【データ】!E334&amp;"'"</f>
        <v>''</v>
      </c>
      <c r="F338" s="81" t="str">
        <f>"'"&amp;IF(No.5＿契約者【データ】!AA334="","","出席")&amp;"'"</f>
        <v>''</v>
      </c>
      <c r="G338" s="75" t="str">
        <f>"'"&amp;IF(No.5＿契約者【データ】!AA334="","",TEXT(No.5＿契約者【データ】!AA334,"yyyy/mm/dd"))&amp;"'"</f>
        <v>''</v>
      </c>
      <c r="H338" s="75" t="str">
        <f>"'"&amp;IF(No.5＿契約者【データ】!AB334="","",TEXT(No.5＿契約者【データ】!AB334,"hh:mm"))&amp;"'"</f>
        <v>''</v>
      </c>
      <c r="I338" s="82" t="s">
        <v>494</v>
      </c>
      <c r="J338" s="82" t="s">
        <v>494</v>
      </c>
      <c r="K338" s="82" t="s">
        <v>494</v>
      </c>
      <c r="L338" s="82" t="s">
        <v>494</v>
      </c>
      <c r="M338" s="82" t="s">
        <v>494</v>
      </c>
      <c r="N338" s="82" t="s">
        <v>494</v>
      </c>
      <c r="O338" s="82" t="s">
        <v>494</v>
      </c>
      <c r="P338" s="82" t="s">
        <v>494</v>
      </c>
      <c r="Q338" s="75" t="s">
        <v>497</v>
      </c>
      <c r="R338" s="75" t="s">
        <v>497</v>
      </c>
      <c r="S338" s="42" t="s">
        <v>448</v>
      </c>
      <c r="T338" s="75" t="s">
        <v>497</v>
      </c>
      <c r="U338" s="74" t="s">
        <v>497</v>
      </c>
      <c r="V338" s="49" t="str">
        <f t="shared" si="27"/>
        <v>'COMMON'</v>
      </c>
      <c r="W338" s="69" t="s">
        <v>449</v>
      </c>
      <c r="X338" s="49" t="str">
        <f t="shared" si="28"/>
        <v>'COMMON'</v>
      </c>
      <c r="Y338" s="49" t="str">
        <f t="shared" si="28"/>
        <v>'COMMON'</v>
      </c>
      <c r="Z338" s="69" t="s">
        <v>449</v>
      </c>
      <c r="AA338" s="49" t="str">
        <f t="shared" si="29"/>
        <v>'COMMON'</v>
      </c>
      <c r="AB338" s="67"/>
      <c r="AD338" s="70" t="str">
        <f t="shared" si="30"/>
        <v/>
      </c>
      <c r="AE338" s="67"/>
      <c r="AF338" s="67"/>
      <c r="AG338" s="67"/>
    </row>
    <row r="339" spans="1:33" ht="18" customHeight="1">
      <c r="A339" s="67"/>
      <c r="B339" s="49">
        <f t="shared" si="26"/>
        <v>333</v>
      </c>
      <c r="C339" s="73" t="str">
        <f>"'"&amp;プロジェクトデータ!$C$4&amp;"'"</f>
        <v>'80001'</v>
      </c>
      <c r="D339" s="80" t="s">
        <v>503</v>
      </c>
      <c r="E339" s="42" t="str">
        <f>"'"&amp;No.5＿契約者【データ】!E335&amp;"'"</f>
        <v>''</v>
      </c>
      <c r="F339" s="81" t="str">
        <f>"'"&amp;IF(No.5＿契約者【データ】!AA335="","","出席")&amp;"'"</f>
        <v>''</v>
      </c>
      <c r="G339" s="75" t="str">
        <f>"'"&amp;IF(No.5＿契約者【データ】!AA335="","",TEXT(No.5＿契約者【データ】!AA335,"yyyy/mm/dd"))&amp;"'"</f>
        <v>''</v>
      </c>
      <c r="H339" s="75" t="str">
        <f>"'"&amp;IF(No.5＿契約者【データ】!AB335="","",TEXT(No.5＿契約者【データ】!AB335,"hh:mm"))&amp;"'"</f>
        <v>''</v>
      </c>
      <c r="I339" s="82" t="s">
        <v>494</v>
      </c>
      <c r="J339" s="82" t="s">
        <v>494</v>
      </c>
      <c r="K339" s="82" t="s">
        <v>494</v>
      </c>
      <c r="L339" s="82" t="s">
        <v>494</v>
      </c>
      <c r="M339" s="82" t="s">
        <v>494</v>
      </c>
      <c r="N339" s="82" t="s">
        <v>494</v>
      </c>
      <c r="O339" s="82" t="s">
        <v>494</v>
      </c>
      <c r="P339" s="82" t="s">
        <v>494</v>
      </c>
      <c r="Q339" s="75" t="s">
        <v>497</v>
      </c>
      <c r="R339" s="75" t="s">
        <v>497</v>
      </c>
      <c r="S339" s="42" t="s">
        <v>448</v>
      </c>
      <c r="T339" s="75" t="s">
        <v>497</v>
      </c>
      <c r="U339" s="74" t="s">
        <v>497</v>
      </c>
      <c r="V339" s="49" t="str">
        <f t="shared" si="27"/>
        <v>'COMMON'</v>
      </c>
      <c r="W339" s="69" t="s">
        <v>449</v>
      </c>
      <c r="X339" s="49" t="str">
        <f t="shared" si="28"/>
        <v>'COMMON'</v>
      </c>
      <c r="Y339" s="49" t="str">
        <f t="shared" si="28"/>
        <v>'COMMON'</v>
      </c>
      <c r="Z339" s="69" t="s">
        <v>449</v>
      </c>
      <c r="AA339" s="49" t="str">
        <f t="shared" si="29"/>
        <v>'COMMON'</v>
      </c>
      <c r="AB339" s="67"/>
      <c r="AD339" s="70" t="str">
        <f t="shared" si="30"/>
        <v/>
      </c>
      <c r="AE339" s="67"/>
      <c r="AF339" s="67"/>
      <c r="AG339" s="67"/>
    </row>
    <row r="340" spans="1:33" ht="18" customHeight="1">
      <c r="A340" s="67"/>
      <c r="B340" s="49">
        <f t="shared" si="26"/>
        <v>334</v>
      </c>
      <c r="C340" s="73" t="str">
        <f>"'"&amp;プロジェクトデータ!$C$4&amp;"'"</f>
        <v>'80001'</v>
      </c>
      <c r="D340" s="80" t="s">
        <v>503</v>
      </c>
      <c r="E340" s="42" t="str">
        <f>"'"&amp;No.5＿契約者【データ】!E336&amp;"'"</f>
        <v>''</v>
      </c>
      <c r="F340" s="81" t="str">
        <f>"'"&amp;IF(No.5＿契約者【データ】!AA336="","","出席")&amp;"'"</f>
        <v>''</v>
      </c>
      <c r="G340" s="75" t="str">
        <f>"'"&amp;IF(No.5＿契約者【データ】!AA336="","",TEXT(No.5＿契約者【データ】!AA336,"yyyy/mm/dd"))&amp;"'"</f>
        <v>''</v>
      </c>
      <c r="H340" s="75" t="str">
        <f>"'"&amp;IF(No.5＿契約者【データ】!AB336="","",TEXT(No.5＿契約者【データ】!AB336,"hh:mm"))&amp;"'"</f>
        <v>''</v>
      </c>
      <c r="I340" s="82" t="s">
        <v>494</v>
      </c>
      <c r="J340" s="82" t="s">
        <v>494</v>
      </c>
      <c r="K340" s="82" t="s">
        <v>494</v>
      </c>
      <c r="L340" s="82" t="s">
        <v>494</v>
      </c>
      <c r="M340" s="82" t="s">
        <v>494</v>
      </c>
      <c r="N340" s="82" t="s">
        <v>494</v>
      </c>
      <c r="O340" s="82" t="s">
        <v>494</v>
      </c>
      <c r="P340" s="82" t="s">
        <v>494</v>
      </c>
      <c r="Q340" s="75" t="s">
        <v>497</v>
      </c>
      <c r="R340" s="75" t="s">
        <v>497</v>
      </c>
      <c r="S340" s="42" t="s">
        <v>448</v>
      </c>
      <c r="T340" s="75" t="s">
        <v>497</v>
      </c>
      <c r="U340" s="74" t="s">
        <v>497</v>
      </c>
      <c r="V340" s="49" t="str">
        <f t="shared" si="27"/>
        <v>'COMMON'</v>
      </c>
      <c r="W340" s="69" t="s">
        <v>449</v>
      </c>
      <c r="X340" s="49" t="str">
        <f t="shared" si="28"/>
        <v>'COMMON'</v>
      </c>
      <c r="Y340" s="49" t="str">
        <f t="shared" si="28"/>
        <v>'COMMON'</v>
      </c>
      <c r="Z340" s="69" t="s">
        <v>449</v>
      </c>
      <c r="AA340" s="49" t="str">
        <f t="shared" si="29"/>
        <v>'COMMON'</v>
      </c>
      <c r="AB340" s="67"/>
      <c r="AD340" s="70" t="str">
        <f t="shared" si="30"/>
        <v/>
      </c>
      <c r="AE340" s="67"/>
      <c r="AF340" s="67"/>
      <c r="AG340" s="67"/>
    </row>
    <row r="341" spans="1:33" ht="18" customHeight="1">
      <c r="A341" s="67"/>
      <c r="B341" s="49">
        <f t="shared" si="26"/>
        <v>335</v>
      </c>
      <c r="C341" s="73" t="str">
        <f>"'"&amp;プロジェクトデータ!$C$4&amp;"'"</f>
        <v>'80001'</v>
      </c>
      <c r="D341" s="80" t="s">
        <v>503</v>
      </c>
      <c r="E341" s="42" t="str">
        <f>"'"&amp;No.5＿契約者【データ】!E337&amp;"'"</f>
        <v>''</v>
      </c>
      <c r="F341" s="81" t="str">
        <f>"'"&amp;IF(No.5＿契約者【データ】!AA337="","","出席")&amp;"'"</f>
        <v>''</v>
      </c>
      <c r="G341" s="75" t="str">
        <f>"'"&amp;IF(No.5＿契約者【データ】!AA337="","",TEXT(No.5＿契約者【データ】!AA337,"yyyy/mm/dd"))&amp;"'"</f>
        <v>''</v>
      </c>
      <c r="H341" s="75" t="str">
        <f>"'"&amp;IF(No.5＿契約者【データ】!AB337="","",TEXT(No.5＿契約者【データ】!AB337,"hh:mm"))&amp;"'"</f>
        <v>''</v>
      </c>
      <c r="I341" s="82" t="s">
        <v>494</v>
      </c>
      <c r="J341" s="82" t="s">
        <v>494</v>
      </c>
      <c r="K341" s="82" t="s">
        <v>494</v>
      </c>
      <c r="L341" s="82" t="s">
        <v>494</v>
      </c>
      <c r="M341" s="82" t="s">
        <v>494</v>
      </c>
      <c r="N341" s="82" t="s">
        <v>494</v>
      </c>
      <c r="O341" s="82" t="s">
        <v>494</v>
      </c>
      <c r="P341" s="82" t="s">
        <v>494</v>
      </c>
      <c r="Q341" s="75" t="s">
        <v>497</v>
      </c>
      <c r="R341" s="75" t="s">
        <v>497</v>
      </c>
      <c r="S341" s="42" t="s">
        <v>448</v>
      </c>
      <c r="T341" s="75" t="s">
        <v>497</v>
      </c>
      <c r="U341" s="74" t="s">
        <v>497</v>
      </c>
      <c r="V341" s="49" t="str">
        <f t="shared" si="27"/>
        <v>'COMMON'</v>
      </c>
      <c r="W341" s="69" t="s">
        <v>449</v>
      </c>
      <c r="X341" s="49" t="str">
        <f t="shared" si="28"/>
        <v>'COMMON'</v>
      </c>
      <c r="Y341" s="49" t="str">
        <f t="shared" si="28"/>
        <v>'COMMON'</v>
      </c>
      <c r="Z341" s="69" t="s">
        <v>449</v>
      </c>
      <c r="AA341" s="49" t="str">
        <f t="shared" si="29"/>
        <v>'COMMON'</v>
      </c>
      <c r="AB341" s="67"/>
      <c r="AD341" s="70" t="str">
        <f t="shared" si="30"/>
        <v/>
      </c>
      <c r="AE341" s="67"/>
      <c r="AF341" s="67"/>
      <c r="AG341" s="67"/>
    </row>
    <row r="342" spans="1:33" ht="18" customHeight="1">
      <c r="A342" s="67"/>
      <c r="B342" s="49">
        <f t="shared" si="26"/>
        <v>336</v>
      </c>
      <c r="C342" s="73" t="str">
        <f>"'"&amp;プロジェクトデータ!$C$4&amp;"'"</f>
        <v>'80001'</v>
      </c>
      <c r="D342" s="80" t="s">
        <v>503</v>
      </c>
      <c r="E342" s="42" t="str">
        <f>"'"&amp;No.5＿契約者【データ】!E338&amp;"'"</f>
        <v>''</v>
      </c>
      <c r="F342" s="81" t="str">
        <f>"'"&amp;IF(No.5＿契約者【データ】!AA338="","","出席")&amp;"'"</f>
        <v>''</v>
      </c>
      <c r="G342" s="75" t="str">
        <f>"'"&amp;IF(No.5＿契約者【データ】!AA338="","",TEXT(No.5＿契約者【データ】!AA338,"yyyy/mm/dd"))&amp;"'"</f>
        <v>''</v>
      </c>
      <c r="H342" s="75" t="str">
        <f>"'"&amp;IF(No.5＿契約者【データ】!AB338="","",TEXT(No.5＿契約者【データ】!AB338,"hh:mm"))&amp;"'"</f>
        <v>''</v>
      </c>
      <c r="I342" s="82" t="s">
        <v>494</v>
      </c>
      <c r="J342" s="82" t="s">
        <v>494</v>
      </c>
      <c r="K342" s="82" t="s">
        <v>494</v>
      </c>
      <c r="L342" s="82" t="s">
        <v>494</v>
      </c>
      <c r="M342" s="82" t="s">
        <v>494</v>
      </c>
      <c r="N342" s="82" t="s">
        <v>494</v>
      </c>
      <c r="O342" s="82" t="s">
        <v>494</v>
      </c>
      <c r="P342" s="82" t="s">
        <v>494</v>
      </c>
      <c r="Q342" s="75" t="s">
        <v>497</v>
      </c>
      <c r="R342" s="75" t="s">
        <v>497</v>
      </c>
      <c r="S342" s="42" t="s">
        <v>448</v>
      </c>
      <c r="T342" s="75" t="s">
        <v>497</v>
      </c>
      <c r="U342" s="74" t="s">
        <v>497</v>
      </c>
      <c r="V342" s="49" t="str">
        <f t="shared" si="27"/>
        <v>'COMMON'</v>
      </c>
      <c r="W342" s="69" t="s">
        <v>449</v>
      </c>
      <c r="X342" s="49" t="str">
        <f t="shared" si="28"/>
        <v>'COMMON'</v>
      </c>
      <c r="Y342" s="49" t="str">
        <f t="shared" si="28"/>
        <v>'COMMON'</v>
      </c>
      <c r="Z342" s="69" t="s">
        <v>449</v>
      </c>
      <c r="AA342" s="49" t="str">
        <f t="shared" si="29"/>
        <v>'COMMON'</v>
      </c>
      <c r="AB342" s="67"/>
      <c r="AD342" s="70" t="str">
        <f t="shared" si="30"/>
        <v/>
      </c>
      <c r="AE342" s="67"/>
      <c r="AF342" s="67"/>
      <c r="AG342" s="67"/>
    </row>
    <row r="343" spans="1:33" ht="18" customHeight="1">
      <c r="A343" s="67"/>
      <c r="B343" s="49">
        <f t="shared" si="26"/>
        <v>337</v>
      </c>
      <c r="C343" s="73" t="str">
        <f>"'"&amp;プロジェクトデータ!$C$4&amp;"'"</f>
        <v>'80001'</v>
      </c>
      <c r="D343" s="80" t="s">
        <v>503</v>
      </c>
      <c r="E343" s="42" t="str">
        <f>"'"&amp;No.5＿契約者【データ】!E339&amp;"'"</f>
        <v>''</v>
      </c>
      <c r="F343" s="81" t="str">
        <f>"'"&amp;IF(No.5＿契約者【データ】!AA339="","","出席")&amp;"'"</f>
        <v>''</v>
      </c>
      <c r="G343" s="75" t="str">
        <f>"'"&amp;IF(No.5＿契約者【データ】!AA339="","",TEXT(No.5＿契約者【データ】!AA339,"yyyy/mm/dd"))&amp;"'"</f>
        <v>''</v>
      </c>
      <c r="H343" s="75" t="str">
        <f>"'"&amp;IF(No.5＿契約者【データ】!AB339="","",TEXT(No.5＿契約者【データ】!AB339,"hh:mm"))&amp;"'"</f>
        <v>''</v>
      </c>
      <c r="I343" s="82" t="s">
        <v>494</v>
      </c>
      <c r="J343" s="82" t="s">
        <v>494</v>
      </c>
      <c r="K343" s="82" t="s">
        <v>494</v>
      </c>
      <c r="L343" s="82" t="s">
        <v>494</v>
      </c>
      <c r="M343" s="82" t="s">
        <v>494</v>
      </c>
      <c r="N343" s="82" t="s">
        <v>494</v>
      </c>
      <c r="O343" s="82" t="s">
        <v>494</v>
      </c>
      <c r="P343" s="82" t="s">
        <v>494</v>
      </c>
      <c r="Q343" s="75" t="s">
        <v>497</v>
      </c>
      <c r="R343" s="75" t="s">
        <v>497</v>
      </c>
      <c r="S343" s="42" t="s">
        <v>448</v>
      </c>
      <c r="T343" s="75" t="s">
        <v>497</v>
      </c>
      <c r="U343" s="74" t="s">
        <v>497</v>
      </c>
      <c r="V343" s="49" t="str">
        <f t="shared" si="27"/>
        <v>'COMMON'</v>
      </c>
      <c r="W343" s="69" t="s">
        <v>449</v>
      </c>
      <c r="X343" s="49" t="str">
        <f t="shared" si="28"/>
        <v>'COMMON'</v>
      </c>
      <c r="Y343" s="49" t="str">
        <f t="shared" si="28"/>
        <v>'COMMON'</v>
      </c>
      <c r="Z343" s="69" t="s">
        <v>449</v>
      </c>
      <c r="AA343" s="49" t="str">
        <f t="shared" si="29"/>
        <v>'COMMON'</v>
      </c>
      <c r="AB343" s="67"/>
      <c r="AD343" s="70" t="str">
        <f t="shared" si="30"/>
        <v/>
      </c>
      <c r="AE343" s="67"/>
      <c r="AF343" s="67"/>
      <c r="AG343" s="67"/>
    </row>
    <row r="344" spans="1:33" ht="18" customHeight="1">
      <c r="A344" s="67"/>
      <c r="B344" s="49">
        <f t="shared" si="26"/>
        <v>338</v>
      </c>
      <c r="C344" s="73" t="str">
        <f>"'"&amp;プロジェクトデータ!$C$4&amp;"'"</f>
        <v>'80001'</v>
      </c>
      <c r="D344" s="80" t="s">
        <v>503</v>
      </c>
      <c r="E344" s="42" t="str">
        <f>"'"&amp;No.5＿契約者【データ】!E340&amp;"'"</f>
        <v>''</v>
      </c>
      <c r="F344" s="81" t="str">
        <f>"'"&amp;IF(No.5＿契約者【データ】!AA340="","","出席")&amp;"'"</f>
        <v>''</v>
      </c>
      <c r="G344" s="75" t="str">
        <f>"'"&amp;IF(No.5＿契約者【データ】!AA340="","",TEXT(No.5＿契約者【データ】!AA340,"yyyy/mm/dd"))&amp;"'"</f>
        <v>''</v>
      </c>
      <c r="H344" s="75" t="str">
        <f>"'"&amp;IF(No.5＿契約者【データ】!AB340="","",TEXT(No.5＿契約者【データ】!AB340,"hh:mm"))&amp;"'"</f>
        <v>''</v>
      </c>
      <c r="I344" s="82" t="s">
        <v>494</v>
      </c>
      <c r="J344" s="82" t="s">
        <v>494</v>
      </c>
      <c r="K344" s="82" t="s">
        <v>494</v>
      </c>
      <c r="L344" s="82" t="s">
        <v>494</v>
      </c>
      <c r="M344" s="82" t="s">
        <v>494</v>
      </c>
      <c r="N344" s="82" t="s">
        <v>494</v>
      </c>
      <c r="O344" s="82" t="s">
        <v>494</v>
      </c>
      <c r="P344" s="82" t="s">
        <v>494</v>
      </c>
      <c r="Q344" s="75" t="s">
        <v>497</v>
      </c>
      <c r="R344" s="75" t="s">
        <v>497</v>
      </c>
      <c r="S344" s="42" t="s">
        <v>448</v>
      </c>
      <c r="T344" s="75" t="s">
        <v>497</v>
      </c>
      <c r="U344" s="74" t="s">
        <v>497</v>
      </c>
      <c r="V344" s="49" t="str">
        <f t="shared" si="27"/>
        <v>'COMMON'</v>
      </c>
      <c r="W344" s="69" t="s">
        <v>449</v>
      </c>
      <c r="X344" s="49" t="str">
        <f t="shared" si="28"/>
        <v>'COMMON'</v>
      </c>
      <c r="Y344" s="49" t="str">
        <f t="shared" si="28"/>
        <v>'COMMON'</v>
      </c>
      <c r="Z344" s="69" t="s">
        <v>449</v>
      </c>
      <c r="AA344" s="49" t="str">
        <f t="shared" si="29"/>
        <v>'COMMON'</v>
      </c>
      <c r="AB344" s="67"/>
      <c r="AD344" s="70" t="str">
        <f t="shared" si="30"/>
        <v/>
      </c>
      <c r="AE344" s="67"/>
      <c r="AF344" s="67"/>
      <c r="AG344" s="67"/>
    </row>
    <row r="345" spans="1:33" ht="18" customHeight="1">
      <c r="A345" s="67"/>
      <c r="B345" s="49">
        <f t="shared" si="26"/>
        <v>339</v>
      </c>
      <c r="C345" s="73" t="str">
        <f>"'"&amp;プロジェクトデータ!$C$4&amp;"'"</f>
        <v>'80001'</v>
      </c>
      <c r="D345" s="80" t="s">
        <v>503</v>
      </c>
      <c r="E345" s="42" t="str">
        <f>"'"&amp;No.5＿契約者【データ】!E341&amp;"'"</f>
        <v>''</v>
      </c>
      <c r="F345" s="81" t="str">
        <f>"'"&amp;IF(No.5＿契約者【データ】!AA341="","","出席")&amp;"'"</f>
        <v>''</v>
      </c>
      <c r="G345" s="75" t="str">
        <f>"'"&amp;IF(No.5＿契約者【データ】!AA341="","",TEXT(No.5＿契約者【データ】!AA341,"yyyy/mm/dd"))&amp;"'"</f>
        <v>''</v>
      </c>
      <c r="H345" s="75" t="str">
        <f>"'"&amp;IF(No.5＿契約者【データ】!AB341="","",TEXT(No.5＿契約者【データ】!AB341,"hh:mm"))&amp;"'"</f>
        <v>''</v>
      </c>
      <c r="I345" s="82" t="s">
        <v>494</v>
      </c>
      <c r="J345" s="82" t="s">
        <v>494</v>
      </c>
      <c r="K345" s="82" t="s">
        <v>494</v>
      </c>
      <c r="L345" s="82" t="s">
        <v>494</v>
      </c>
      <c r="M345" s="82" t="s">
        <v>494</v>
      </c>
      <c r="N345" s="82" t="s">
        <v>494</v>
      </c>
      <c r="O345" s="82" t="s">
        <v>494</v>
      </c>
      <c r="P345" s="82" t="s">
        <v>494</v>
      </c>
      <c r="Q345" s="75" t="s">
        <v>497</v>
      </c>
      <c r="R345" s="75" t="s">
        <v>497</v>
      </c>
      <c r="S345" s="42" t="s">
        <v>448</v>
      </c>
      <c r="T345" s="75" t="s">
        <v>497</v>
      </c>
      <c r="U345" s="74" t="s">
        <v>497</v>
      </c>
      <c r="V345" s="49" t="str">
        <f t="shared" si="27"/>
        <v>'COMMON'</v>
      </c>
      <c r="W345" s="69" t="s">
        <v>449</v>
      </c>
      <c r="X345" s="49" t="str">
        <f t="shared" si="28"/>
        <v>'COMMON'</v>
      </c>
      <c r="Y345" s="49" t="str">
        <f t="shared" si="28"/>
        <v>'COMMON'</v>
      </c>
      <c r="Z345" s="69" t="s">
        <v>449</v>
      </c>
      <c r="AA345" s="49" t="str">
        <f t="shared" si="29"/>
        <v>'COMMON'</v>
      </c>
      <c r="AB345" s="67"/>
      <c r="AD345" s="70" t="str">
        <f t="shared" si="30"/>
        <v/>
      </c>
      <c r="AE345" s="67"/>
      <c r="AF345" s="67"/>
      <c r="AG345" s="67"/>
    </row>
    <row r="346" spans="1:33" ht="18" customHeight="1">
      <c r="A346" s="67"/>
      <c r="B346" s="49">
        <f t="shared" si="26"/>
        <v>340</v>
      </c>
      <c r="C346" s="73" t="str">
        <f>"'"&amp;プロジェクトデータ!$C$4&amp;"'"</f>
        <v>'80001'</v>
      </c>
      <c r="D346" s="80" t="s">
        <v>503</v>
      </c>
      <c r="E346" s="42" t="str">
        <f>"'"&amp;No.5＿契約者【データ】!E342&amp;"'"</f>
        <v>''</v>
      </c>
      <c r="F346" s="81" t="str">
        <f>"'"&amp;IF(No.5＿契約者【データ】!AA342="","","出席")&amp;"'"</f>
        <v>''</v>
      </c>
      <c r="G346" s="75" t="str">
        <f>"'"&amp;IF(No.5＿契約者【データ】!AA342="","",TEXT(No.5＿契約者【データ】!AA342,"yyyy/mm/dd"))&amp;"'"</f>
        <v>''</v>
      </c>
      <c r="H346" s="75" t="str">
        <f>"'"&amp;IF(No.5＿契約者【データ】!AB342="","",TEXT(No.5＿契約者【データ】!AB342,"hh:mm"))&amp;"'"</f>
        <v>''</v>
      </c>
      <c r="I346" s="82" t="s">
        <v>494</v>
      </c>
      <c r="J346" s="82" t="s">
        <v>494</v>
      </c>
      <c r="K346" s="82" t="s">
        <v>494</v>
      </c>
      <c r="L346" s="82" t="s">
        <v>494</v>
      </c>
      <c r="M346" s="82" t="s">
        <v>494</v>
      </c>
      <c r="N346" s="82" t="s">
        <v>494</v>
      </c>
      <c r="O346" s="82" t="s">
        <v>494</v>
      </c>
      <c r="P346" s="82" t="s">
        <v>494</v>
      </c>
      <c r="Q346" s="75" t="s">
        <v>497</v>
      </c>
      <c r="R346" s="75" t="s">
        <v>497</v>
      </c>
      <c r="S346" s="42" t="s">
        <v>448</v>
      </c>
      <c r="T346" s="75" t="s">
        <v>497</v>
      </c>
      <c r="U346" s="74" t="s">
        <v>497</v>
      </c>
      <c r="V346" s="49" t="str">
        <f t="shared" si="27"/>
        <v>'COMMON'</v>
      </c>
      <c r="W346" s="69" t="s">
        <v>449</v>
      </c>
      <c r="X346" s="49" t="str">
        <f t="shared" si="28"/>
        <v>'COMMON'</v>
      </c>
      <c r="Y346" s="49" t="str">
        <f t="shared" si="28"/>
        <v>'COMMON'</v>
      </c>
      <c r="Z346" s="69" t="s">
        <v>449</v>
      </c>
      <c r="AA346" s="49" t="str">
        <f t="shared" si="29"/>
        <v>'COMMON'</v>
      </c>
      <c r="AB346" s="67"/>
      <c r="AD346" s="70" t="str">
        <f t="shared" si="30"/>
        <v/>
      </c>
      <c r="AE346" s="67"/>
      <c r="AF346" s="67"/>
      <c r="AG346" s="67"/>
    </row>
    <row r="347" spans="1:33" ht="18" customHeight="1">
      <c r="A347" s="67"/>
      <c r="B347" s="49">
        <f t="shared" si="26"/>
        <v>341</v>
      </c>
      <c r="C347" s="73" t="str">
        <f>"'"&amp;プロジェクトデータ!$C$4&amp;"'"</f>
        <v>'80001'</v>
      </c>
      <c r="D347" s="80" t="s">
        <v>503</v>
      </c>
      <c r="E347" s="42" t="str">
        <f>"'"&amp;No.5＿契約者【データ】!E343&amp;"'"</f>
        <v>''</v>
      </c>
      <c r="F347" s="81" t="str">
        <f>"'"&amp;IF(No.5＿契約者【データ】!AA343="","","出席")&amp;"'"</f>
        <v>''</v>
      </c>
      <c r="G347" s="75" t="str">
        <f>"'"&amp;IF(No.5＿契約者【データ】!AA343="","",TEXT(No.5＿契約者【データ】!AA343,"yyyy/mm/dd"))&amp;"'"</f>
        <v>''</v>
      </c>
      <c r="H347" s="75" t="str">
        <f>"'"&amp;IF(No.5＿契約者【データ】!AB343="","",TEXT(No.5＿契約者【データ】!AB343,"hh:mm"))&amp;"'"</f>
        <v>''</v>
      </c>
      <c r="I347" s="82" t="s">
        <v>494</v>
      </c>
      <c r="J347" s="82" t="s">
        <v>494</v>
      </c>
      <c r="K347" s="82" t="s">
        <v>494</v>
      </c>
      <c r="L347" s="82" t="s">
        <v>494</v>
      </c>
      <c r="M347" s="82" t="s">
        <v>494</v>
      </c>
      <c r="N347" s="82" t="s">
        <v>494</v>
      </c>
      <c r="O347" s="82" t="s">
        <v>494</v>
      </c>
      <c r="P347" s="82" t="s">
        <v>494</v>
      </c>
      <c r="Q347" s="75" t="s">
        <v>497</v>
      </c>
      <c r="R347" s="75" t="s">
        <v>497</v>
      </c>
      <c r="S347" s="42" t="s">
        <v>448</v>
      </c>
      <c r="T347" s="75" t="s">
        <v>497</v>
      </c>
      <c r="U347" s="74" t="s">
        <v>497</v>
      </c>
      <c r="V347" s="49" t="str">
        <f t="shared" si="27"/>
        <v>'COMMON'</v>
      </c>
      <c r="W347" s="69" t="s">
        <v>449</v>
      </c>
      <c r="X347" s="49" t="str">
        <f t="shared" si="28"/>
        <v>'COMMON'</v>
      </c>
      <c r="Y347" s="49" t="str">
        <f t="shared" si="28"/>
        <v>'COMMON'</v>
      </c>
      <c r="Z347" s="69" t="s">
        <v>449</v>
      </c>
      <c r="AA347" s="49" t="str">
        <f t="shared" si="29"/>
        <v>'COMMON'</v>
      </c>
      <c r="AB347" s="67"/>
      <c r="AD347" s="70" t="str">
        <f t="shared" si="30"/>
        <v/>
      </c>
      <c r="AE347" s="67"/>
      <c r="AF347" s="67"/>
      <c r="AG347" s="67"/>
    </row>
    <row r="348" spans="1:33" ht="18" customHeight="1">
      <c r="A348" s="67"/>
      <c r="B348" s="49">
        <f t="shared" si="26"/>
        <v>342</v>
      </c>
      <c r="C348" s="73" t="str">
        <f>"'"&amp;プロジェクトデータ!$C$4&amp;"'"</f>
        <v>'80001'</v>
      </c>
      <c r="D348" s="80" t="s">
        <v>503</v>
      </c>
      <c r="E348" s="42" t="str">
        <f>"'"&amp;No.5＿契約者【データ】!E344&amp;"'"</f>
        <v>''</v>
      </c>
      <c r="F348" s="81" t="str">
        <f>"'"&amp;IF(No.5＿契約者【データ】!AA344="","","出席")&amp;"'"</f>
        <v>''</v>
      </c>
      <c r="G348" s="75" t="str">
        <f>"'"&amp;IF(No.5＿契約者【データ】!AA344="","",TEXT(No.5＿契約者【データ】!AA344,"yyyy/mm/dd"))&amp;"'"</f>
        <v>''</v>
      </c>
      <c r="H348" s="75" t="str">
        <f>"'"&amp;IF(No.5＿契約者【データ】!AB344="","",TEXT(No.5＿契約者【データ】!AB344,"hh:mm"))&amp;"'"</f>
        <v>''</v>
      </c>
      <c r="I348" s="82" t="s">
        <v>494</v>
      </c>
      <c r="J348" s="82" t="s">
        <v>494</v>
      </c>
      <c r="K348" s="82" t="s">
        <v>494</v>
      </c>
      <c r="L348" s="82" t="s">
        <v>494</v>
      </c>
      <c r="M348" s="82" t="s">
        <v>494</v>
      </c>
      <c r="N348" s="82" t="s">
        <v>494</v>
      </c>
      <c r="O348" s="82" t="s">
        <v>494</v>
      </c>
      <c r="P348" s="82" t="s">
        <v>494</v>
      </c>
      <c r="Q348" s="75" t="s">
        <v>497</v>
      </c>
      <c r="R348" s="75" t="s">
        <v>497</v>
      </c>
      <c r="S348" s="42" t="s">
        <v>448</v>
      </c>
      <c r="T348" s="75" t="s">
        <v>497</v>
      </c>
      <c r="U348" s="74" t="s">
        <v>497</v>
      </c>
      <c r="V348" s="49" t="str">
        <f t="shared" si="27"/>
        <v>'COMMON'</v>
      </c>
      <c r="W348" s="69" t="s">
        <v>449</v>
      </c>
      <c r="X348" s="49" t="str">
        <f t="shared" si="28"/>
        <v>'COMMON'</v>
      </c>
      <c r="Y348" s="49" t="str">
        <f t="shared" si="28"/>
        <v>'COMMON'</v>
      </c>
      <c r="Z348" s="69" t="s">
        <v>449</v>
      </c>
      <c r="AA348" s="49" t="str">
        <f t="shared" si="29"/>
        <v>'COMMON'</v>
      </c>
      <c r="AB348" s="67"/>
      <c r="AD348" s="70" t="str">
        <f t="shared" si="30"/>
        <v/>
      </c>
      <c r="AE348" s="67"/>
      <c r="AF348" s="67"/>
      <c r="AG348" s="67"/>
    </row>
    <row r="349" spans="1:33" ht="18" customHeight="1">
      <c r="A349" s="67"/>
      <c r="B349" s="49">
        <f t="shared" si="26"/>
        <v>343</v>
      </c>
      <c r="C349" s="73" t="str">
        <f>"'"&amp;プロジェクトデータ!$C$4&amp;"'"</f>
        <v>'80001'</v>
      </c>
      <c r="D349" s="80" t="s">
        <v>503</v>
      </c>
      <c r="E349" s="42" t="str">
        <f>"'"&amp;No.5＿契約者【データ】!E345&amp;"'"</f>
        <v>''</v>
      </c>
      <c r="F349" s="81" t="str">
        <f>"'"&amp;IF(No.5＿契約者【データ】!AA345="","","出席")&amp;"'"</f>
        <v>''</v>
      </c>
      <c r="G349" s="75" t="str">
        <f>"'"&amp;IF(No.5＿契約者【データ】!AA345="","",TEXT(No.5＿契約者【データ】!AA345,"yyyy/mm/dd"))&amp;"'"</f>
        <v>''</v>
      </c>
      <c r="H349" s="75" t="str">
        <f>"'"&amp;IF(No.5＿契約者【データ】!AB345="","",TEXT(No.5＿契約者【データ】!AB345,"hh:mm"))&amp;"'"</f>
        <v>''</v>
      </c>
      <c r="I349" s="82" t="s">
        <v>494</v>
      </c>
      <c r="J349" s="82" t="s">
        <v>494</v>
      </c>
      <c r="K349" s="82" t="s">
        <v>494</v>
      </c>
      <c r="L349" s="82" t="s">
        <v>494</v>
      </c>
      <c r="M349" s="82" t="s">
        <v>494</v>
      </c>
      <c r="N349" s="82" t="s">
        <v>494</v>
      </c>
      <c r="O349" s="82" t="s">
        <v>494</v>
      </c>
      <c r="P349" s="82" t="s">
        <v>494</v>
      </c>
      <c r="Q349" s="75" t="s">
        <v>497</v>
      </c>
      <c r="R349" s="75" t="s">
        <v>497</v>
      </c>
      <c r="S349" s="42" t="s">
        <v>448</v>
      </c>
      <c r="T349" s="75" t="s">
        <v>497</v>
      </c>
      <c r="U349" s="74" t="s">
        <v>497</v>
      </c>
      <c r="V349" s="49" t="str">
        <f t="shared" si="27"/>
        <v>'COMMON'</v>
      </c>
      <c r="W349" s="69" t="s">
        <v>449</v>
      </c>
      <c r="X349" s="49" t="str">
        <f t="shared" si="28"/>
        <v>'COMMON'</v>
      </c>
      <c r="Y349" s="49" t="str">
        <f t="shared" si="28"/>
        <v>'COMMON'</v>
      </c>
      <c r="Z349" s="69" t="s">
        <v>449</v>
      </c>
      <c r="AA349" s="49" t="str">
        <f t="shared" si="29"/>
        <v>'COMMON'</v>
      </c>
      <c r="AB349" s="67"/>
      <c r="AD349" s="70" t="str">
        <f t="shared" si="30"/>
        <v/>
      </c>
      <c r="AE349" s="67"/>
      <c r="AF349" s="67"/>
      <c r="AG349" s="67"/>
    </row>
    <row r="350" spans="1:33" ht="18" customHeight="1">
      <c r="A350" s="67"/>
      <c r="B350" s="49">
        <f t="shared" si="26"/>
        <v>344</v>
      </c>
      <c r="C350" s="73" t="str">
        <f>"'"&amp;プロジェクトデータ!$C$4&amp;"'"</f>
        <v>'80001'</v>
      </c>
      <c r="D350" s="80" t="s">
        <v>503</v>
      </c>
      <c r="E350" s="42" t="str">
        <f>"'"&amp;No.5＿契約者【データ】!E346&amp;"'"</f>
        <v>''</v>
      </c>
      <c r="F350" s="81" t="str">
        <f>"'"&amp;IF(No.5＿契約者【データ】!AA346="","","出席")&amp;"'"</f>
        <v>''</v>
      </c>
      <c r="G350" s="75" t="str">
        <f>"'"&amp;IF(No.5＿契約者【データ】!AA346="","",TEXT(No.5＿契約者【データ】!AA346,"yyyy/mm/dd"))&amp;"'"</f>
        <v>''</v>
      </c>
      <c r="H350" s="75" t="str">
        <f>"'"&amp;IF(No.5＿契約者【データ】!AB346="","",TEXT(No.5＿契約者【データ】!AB346,"hh:mm"))&amp;"'"</f>
        <v>''</v>
      </c>
      <c r="I350" s="82" t="s">
        <v>494</v>
      </c>
      <c r="J350" s="82" t="s">
        <v>494</v>
      </c>
      <c r="K350" s="82" t="s">
        <v>494</v>
      </c>
      <c r="L350" s="82" t="s">
        <v>494</v>
      </c>
      <c r="M350" s="82" t="s">
        <v>494</v>
      </c>
      <c r="N350" s="82" t="s">
        <v>494</v>
      </c>
      <c r="O350" s="82" t="s">
        <v>494</v>
      </c>
      <c r="P350" s="82" t="s">
        <v>494</v>
      </c>
      <c r="Q350" s="75" t="s">
        <v>497</v>
      </c>
      <c r="R350" s="75" t="s">
        <v>497</v>
      </c>
      <c r="S350" s="42" t="s">
        <v>448</v>
      </c>
      <c r="T350" s="75" t="s">
        <v>497</v>
      </c>
      <c r="U350" s="74" t="s">
        <v>497</v>
      </c>
      <c r="V350" s="49" t="str">
        <f t="shared" si="27"/>
        <v>'COMMON'</v>
      </c>
      <c r="W350" s="69" t="s">
        <v>449</v>
      </c>
      <c r="X350" s="49" t="str">
        <f t="shared" si="28"/>
        <v>'COMMON'</v>
      </c>
      <c r="Y350" s="49" t="str">
        <f t="shared" si="28"/>
        <v>'COMMON'</v>
      </c>
      <c r="Z350" s="69" t="s">
        <v>449</v>
      </c>
      <c r="AA350" s="49" t="str">
        <f t="shared" si="29"/>
        <v>'COMMON'</v>
      </c>
      <c r="AB350" s="67"/>
      <c r="AD350" s="70" t="str">
        <f t="shared" si="30"/>
        <v/>
      </c>
      <c r="AE350" s="67"/>
      <c r="AF350" s="67"/>
      <c r="AG350" s="67"/>
    </row>
    <row r="351" spans="1:33" ht="18" customHeight="1">
      <c r="A351" s="67"/>
      <c r="B351" s="49">
        <f t="shared" si="26"/>
        <v>345</v>
      </c>
      <c r="C351" s="73" t="str">
        <f>"'"&amp;プロジェクトデータ!$C$4&amp;"'"</f>
        <v>'80001'</v>
      </c>
      <c r="D351" s="80" t="s">
        <v>503</v>
      </c>
      <c r="E351" s="42" t="str">
        <f>"'"&amp;No.5＿契約者【データ】!E347&amp;"'"</f>
        <v>''</v>
      </c>
      <c r="F351" s="81" t="str">
        <f>"'"&amp;IF(No.5＿契約者【データ】!AA347="","","出席")&amp;"'"</f>
        <v>''</v>
      </c>
      <c r="G351" s="75" t="str">
        <f>"'"&amp;IF(No.5＿契約者【データ】!AA347="","",TEXT(No.5＿契約者【データ】!AA347,"yyyy/mm/dd"))&amp;"'"</f>
        <v>''</v>
      </c>
      <c r="H351" s="75" t="str">
        <f>"'"&amp;IF(No.5＿契約者【データ】!AB347="","",TEXT(No.5＿契約者【データ】!AB347,"hh:mm"))&amp;"'"</f>
        <v>''</v>
      </c>
      <c r="I351" s="82" t="s">
        <v>494</v>
      </c>
      <c r="J351" s="82" t="s">
        <v>494</v>
      </c>
      <c r="K351" s="82" t="s">
        <v>494</v>
      </c>
      <c r="L351" s="82" t="s">
        <v>494</v>
      </c>
      <c r="M351" s="82" t="s">
        <v>494</v>
      </c>
      <c r="N351" s="82" t="s">
        <v>494</v>
      </c>
      <c r="O351" s="82" t="s">
        <v>494</v>
      </c>
      <c r="P351" s="82" t="s">
        <v>494</v>
      </c>
      <c r="Q351" s="75" t="s">
        <v>497</v>
      </c>
      <c r="R351" s="75" t="s">
        <v>497</v>
      </c>
      <c r="S351" s="42" t="s">
        <v>448</v>
      </c>
      <c r="T351" s="75" t="s">
        <v>497</v>
      </c>
      <c r="U351" s="74" t="s">
        <v>497</v>
      </c>
      <c r="V351" s="49" t="str">
        <f t="shared" si="27"/>
        <v>'COMMON'</v>
      </c>
      <c r="W351" s="69" t="s">
        <v>449</v>
      </c>
      <c r="X351" s="49" t="str">
        <f t="shared" si="28"/>
        <v>'COMMON'</v>
      </c>
      <c r="Y351" s="49" t="str">
        <f t="shared" si="28"/>
        <v>'COMMON'</v>
      </c>
      <c r="Z351" s="69" t="s">
        <v>449</v>
      </c>
      <c r="AA351" s="49" t="str">
        <f t="shared" si="29"/>
        <v>'COMMON'</v>
      </c>
      <c r="AB351" s="67"/>
      <c r="AD351" s="70" t="str">
        <f t="shared" si="30"/>
        <v/>
      </c>
      <c r="AE351" s="67"/>
      <c r="AF351" s="67"/>
      <c r="AG351" s="67"/>
    </row>
    <row r="352" spans="1:33" ht="18" customHeight="1">
      <c r="A352" s="67"/>
      <c r="B352" s="49">
        <f t="shared" si="26"/>
        <v>346</v>
      </c>
      <c r="C352" s="73" t="str">
        <f>"'"&amp;プロジェクトデータ!$C$4&amp;"'"</f>
        <v>'80001'</v>
      </c>
      <c r="D352" s="80" t="s">
        <v>503</v>
      </c>
      <c r="E352" s="42" t="str">
        <f>"'"&amp;No.5＿契約者【データ】!E348&amp;"'"</f>
        <v>''</v>
      </c>
      <c r="F352" s="81" t="str">
        <f>"'"&amp;IF(No.5＿契約者【データ】!AA348="","","出席")&amp;"'"</f>
        <v>''</v>
      </c>
      <c r="G352" s="75" t="str">
        <f>"'"&amp;IF(No.5＿契約者【データ】!AA348="","",TEXT(No.5＿契約者【データ】!AA348,"yyyy/mm/dd"))&amp;"'"</f>
        <v>''</v>
      </c>
      <c r="H352" s="75" t="str">
        <f>"'"&amp;IF(No.5＿契約者【データ】!AB348="","",TEXT(No.5＿契約者【データ】!AB348,"hh:mm"))&amp;"'"</f>
        <v>''</v>
      </c>
      <c r="I352" s="82" t="s">
        <v>494</v>
      </c>
      <c r="J352" s="82" t="s">
        <v>494</v>
      </c>
      <c r="K352" s="82" t="s">
        <v>494</v>
      </c>
      <c r="L352" s="82" t="s">
        <v>494</v>
      </c>
      <c r="M352" s="82" t="s">
        <v>494</v>
      </c>
      <c r="N352" s="82" t="s">
        <v>494</v>
      </c>
      <c r="O352" s="82" t="s">
        <v>494</v>
      </c>
      <c r="P352" s="82" t="s">
        <v>494</v>
      </c>
      <c r="Q352" s="75" t="s">
        <v>497</v>
      </c>
      <c r="R352" s="75" t="s">
        <v>497</v>
      </c>
      <c r="S352" s="42" t="s">
        <v>448</v>
      </c>
      <c r="T352" s="75" t="s">
        <v>497</v>
      </c>
      <c r="U352" s="74" t="s">
        <v>497</v>
      </c>
      <c r="V352" s="49" t="str">
        <f t="shared" si="27"/>
        <v>'COMMON'</v>
      </c>
      <c r="W352" s="69" t="s">
        <v>449</v>
      </c>
      <c r="X352" s="49" t="str">
        <f t="shared" si="28"/>
        <v>'COMMON'</v>
      </c>
      <c r="Y352" s="49" t="str">
        <f t="shared" si="28"/>
        <v>'COMMON'</v>
      </c>
      <c r="Z352" s="69" t="s">
        <v>449</v>
      </c>
      <c r="AA352" s="49" t="str">
        <f t="shared" si="29"/>
        <v>'COMMON'</v>
      </c>
      <c r="AB352" s="67"/>
      <c r="AD352" s="70" t="str">
        <f t="shared" si="30"/>
        <v/>
      </c>
      <c r="AE352" s="67"/>
      <c r="AF352" s="67"/>
      <c r="AG352" s="67"/>
    </row>
    <row r="353" spans="1:33" ht="18" customHeight="1">
      <c r="A353" s="67"/>
      <c r="B353" s="49">
        <f t="shared" si="26"/>
        <v>347</v>
      </c>
      <c r="C353" s="73" t="str">
        <f>"'"&amp;プロジェクトデータ!$C$4&amp;"'"</f>
        <v>'80001'</v>
      </c>
      <c r="D353" s="80" t="s">
        <v>503</v>
      </c>
      <c r="E353" s="42" t="str">
        <f>"'"&amp;No.5＿契約者【データ】!E349&amp;"'"</f>
        <v>''</v>
      </c>
      <c r="F353" s="81" t="str">
        <f>"'"&amp;IF(No.5＿契約者【データ】!AA349="","","出席")&amp;"'"</f>
        <v>''</v>
      </c>
      <c r="G353" s="75" t="str">
        <f>"'"&amp;IF(No.5＿契約者【データ】!AA349="","",TEXT(No.5＿契約者【データ】!AA349,"yyyy/mm/dd"))&amp;"'"</f>
        <v>''</v>
      </c>
      <c r="H353" s="75" t="str">
        <f>"'"&amp;IF(No.5＿契約者【データ】!AB349="","",TEXT(No.5＿契約者【データ】!AB349,"hh:mm"))&amp;"'"</f>
        <v>''</v>
      </c>
      <c r="I353" s="82" t="s">
        <v>494</v>
      </c>
      <c r="J353" s="82" t="s">
        <v>494</v>
      </c>
      <c r="K353" s="82" t="s">
        <v>494</v>
      </c>
      <c r="L353" s="82" t="s">
        <v>494</v>
      </c>
      <c r="M353" s="82" t="s">
        <v>494</v>
      </c>
      <c r="N353" s="82" t="s">
        <v>494</v>
      </c>
      <c r="O353" s="82" t="s">
        <v>494</v>
      </c>
      <c r="P353" s="82" t="s">
        <v>494</v>
      </c>
      <c r="Q353" s="75" t="s">
        <v>497</v>
      </c>
      <c r="R353" s="75" t="s">
        <v>497</v>
      </c>
      <c r="S353" s="42" t="s">
        <v>448</v>
      </c>
      <c r="T353" s="75" t="s">
        <v>497</v>
      </c>
      <c r="U353" s="74" t="s">
        <v>497</v>
      </c>
      <c r="V353" s="49" t="str">
        <f t="shared" si="27"/>
        <v>'COMMON'</v>
      </c>
      <c r="W353" s="69" t="s">
        <v>449</v>
      </c>
      <c r="X353" s="49" t="str">
        <f t="shared" si="28"/>
        <v>'COMMON'</v>
      </c>
      <c r="Y353" s="49" t="str">
        <f t="shared" si="28"/>
        <v>'COMMON'</v>
      </c>
      <c r="Z353" s="69" t="s">
        <v>449</v>
      </c>
      <c r="AA353" s="49" t="str">
        <f t="shared" si="29"/>
        <v>'COMMON'</v>
      </c>
      <c r="AB353" s="67"/>
      <c r="AD353" s="70" t="str">
        <f t="shared" si="30"/>
        <v/>
      </c>
      <c r="AE353" s="67"/>
      <c r="AF353" s="67"/>
      <c r="AG353" s="67"/>
    </row>
    <row r="354" spans="1:33" ht="18" customHeight="1">
      <c r="A354" s="67"/>
      <c r="B354" s="49">
        <f t="shared" si="26"/>
        <v>348</v>
      </c>
      <c r="C354" s="73" t="str">
        <f>"'"&amp;プロジェクトデータ!$C$4&amp;"'"</f>
        <v>'80001'</v>
      </c>
      <c r="D354" s="80" t="s">
        <v>503</v>
      </c>
      <c r="E354" s="42" t="str">
        <f>"'"&amp;No.5＿契約者【データ】!E350&amp;"'"</f>
        <v>''</v>
      </c>
      <c r="F354" s="81" t="str">
        <f>"'"&amp;IF(No.5＿契約者【データ】!AA350="","","出席")&amp;"'"</f>
        <v>''</v>
      </c>
      <c r="G354" s="75" t="str">
        <f>"'"&amp;IF(No.5＿契約者【データ】!AA350="","",TEXT(No.5＿契約者【データ】!AA350,"yyyy/mm/dd"))&amp;"'"</f>
        <v>''</v>
      </c>
      <c r="H354" s="75" t="str">
        <f>"'"&amp;IF(No.5＿契約者【データ】!AB350="","",TEXT(No.5＿契約者【データ】!AB350,"hh:mm"))&amp;"'"</f>
        <v>''</v>
      </c>
      <c r="I354" s="82" t="s">
        <v>494</v>
      </c>
      <c r="J354" s="82" t="s">
        <v>494</v>
      </c>
      <c r="K354" s="82" t="s">
        <v>494</v>
      </c>
      <c r="L354" s="82" t="s">
        <v>494</v>
      </c>
      <c r="M354" s="82" t="s">
        <v>494</v>
      </c>
      <c r="N354" s="82" t="s">
        <v>494</v>
      </c>
      <c r="O354" s="82" t="s">
        <v>494</v>
      </c>
      <c r="P354" s="82" t="s">
        <v>494</v>
      </c>
      <c r="Q354" s="75" t="s">
        <v>497</v>
      </c>
      <c r="R354" s="75" t="s">
        <v>497</v>
      </c>
      <c r="S354" s="42" t="s">
        <v>448</v>
      </c>
      <c r="T354" s="75" t="s">
        <v>497</v>
      </c>
      <c r="U354" s="74" t="s">
        <v>497</v>
      </c>
      <c r="V354" s="49" t="str">
        <f t="shared" si="27"/>
        <v>'COMMON'</v>
      </c>
      <c r="W354" s="69" t="s">
        <v>449</v>
      </c>
      <c r="X354" s="49" t="str">
        <f t="shared" si="28"/>
        <v>'COMMON'</v>
      </c>
      <c r="Y354" s="49" t="str">
        <f t="shared" si="28"/>
        <v>'COMMON'</v>
      </c>
      <c r="Z354" s="69" t="s">
        <v>449</v>
      </c>
      <c r="AA354" s="49" t="str">
        <f t="shared" si="29"/>
        <v>'COMMON'</v>
      </c>
      <c r="AB354" s="67"/>
      <c r="AD354" s="70" t="str">
        <f t="shared" si="30"/>
        <v/>
      </c>
      <c r="AE354" s="67"/>
      <c r="AF354" s="67"/>
      <c r="AG354" s="67"/>
    </row>
    <row r="355" spans="1:33" ht="18" customHeight="1">
      <c r="A355" s="67"/>
      <c r="B355" s="49">
        <f t="shared" si="26"/>
        <v>349</v>
      </c>
      <c r="C355" s="73" t="str">
        <f>"'"&amp;プロジェクトデータ!$C$4&amp;"'"</f>
        <v>'80001'</v>
      </c>
      <c r="D355" s="80" t="s">
        <v>503</v>
      </c>
      <c r="E355" s="42" t="str">
        <f>"'"&amp;No.5＿契約者【データ】!E351&amp;"'"</f>
        <v>''</v>
      </c>
      <c r="F355" s="81" t="str">
        <f>"'"&amp;IF(No.5＿契約者【データ】!AA351="","","出席")&amp;"'"</f>
        <v>''</v>
      </c>
      <c r="G355" s="75" t="str">
        <f>"'"&amp;IF(No.5＿契約者【データ】!AA351="","",TEXT(No.5＿契約者【データ】!AA351,"yyyy/mm/dd"))&amp;"'"</f>
        <v>''</v>
      </c>
      <c r="H355" s="75" t="str">
        <f>"'"&amp;IF(No.5＿契約者【データ】!AB351="","",TEXT(No.5＿契約者【データ】!AB351,"hh:mm"))&amp;"'"</f>
        <v>''</v>
      </c>
      <c r="I355" s="82" t="s">
        <v>494</v>
      </c>
      <c r="J355" s="82" t="s">
        <v>494</v>
      </c>
      <c r="K355" s="82" t="s">
        <v>494</v>
      </c>
      <c r="L355" s="82" t="s">
        <v>494</v>
      </c>
      <c r="M355" s="82" t="s">
        <v>494</v>
      </c>
      <c r="N355" s="82" t="s">
        <v>494</v>
      </c>
      <c r="O355" s="82" t="s">
        <v>494</v>
      </c>
      <c r="P355" s="82" t="s">
        <v>494</v>
      </c>
      <c r="Q355" s="75" t="s">
        <v>497</v>
      </c>
      <c r="R355" s="75" t="s">
        <v>497</v>
      </c>
      <c r="S355" s="42" t="s">
        <v>448</v>
      </c>
      <c r="T355" s="75" t="s">
        <v>497</v>
      </c>
      <c r="U355" s="74" t="s">
        <v>497</v>
      </c>
      <c r="V355" s="49" t="str">
        <f t="shared" si="27"/>
        <v>'COMMON'</v>
      </c>
      <c r="W355" s="69" t="s">
        <v>449</v>
      </c>
      <c r="X355" s="49" t="str">
        <f t="shared" si="28"/>
        <v>'COMMON'</v>
      </c>
      <c r="Y355" s="49" t="str">
        <f t="shared" si="28"/>
        <v>'COMMON'</v>
      </c>
      <c r="Z355" s="69" t="s">
        <v>449</v>
      </c>
      <c r="AA355" s="49" t="str">
        <f t="shared" si="29"/>
        <v>'COMMON'</v>
      </c>
      <c r="AB355" s="67"/>
      <c r="AD355" s="70" t="str">
        <f t="shared" si="30"/>
        <v/>
      </c>
      <c r="AE355" s="67"/>
      <c r="AF355" s="67"/>
      <c r="AG355" s="67"/>
    </row>
    <row r="356" spans="1:33" ht="18" customHeight="1">
      <c r="A356" s="67"/>
      <c r="B356" s="49">
        <f t="shared" si="26"/>
        <v>350</v>
      </c>
      <c r="C356" s="73" t="str">
        <f>"'"&amp;プロジェクトデータ!$C$4&amp;"'"</f>
        <v>'80001'</v>
      </c>
      <c r="D356" s="80" t="s">
        <v>503</v>
      </c>
      <c r="E356" s="42" t="str">
        <f>"'"&amp;No.5＿契約者【データ】!E352&amp;"'"</f>
        <v>''</v>
      </c>
      <c r="F356" s="81" t="str">
        <f>"'"&amp;IF(No.5＿契約者【データ】!AA352="","","出席")&amp;"'"</f>
        <v>''</v>
      </c>
      <c r="G356" s="75" t="str">
        <f>"'"&amp;IF(No.5＿契約者【データ】!AA352="","",TEXT(No.5＿契約者【データ】!AA352,"yyyy/mm/dd"))&amp;"'"</f>
        <v>''</v>
      </c>
      <c r="H356" s="75" t="str">
        <f>"'"&amp;IF(No.5＿契約者【データ】!AB352="","",TEXT(No.5＿契約者【データ】!AB352,"hh:mm"))&amp;"'"</f>
        <v>''</v>
      </c>
      <c r="I356" s="82" t="s">
        <v>494</v>
      </c>
      <c r="J356" s="82" t="s">
        <v>494</v>
      </c>
      <c r="K356" s="82" t="s">
        <v>494</v>
      </c>
      <c r="L356" s="82" t="s">
        <v>494</v>
      </c>
      <c r="M356" s="82" t="s">
        <v>494</v>
      </c>
      <c r="N356" s="82" t="s">
        <v>494</v>
      </c>
      <c r="O356" s="82" t="s">
        <v>494</v>
      </c>
      <c r="P356" s="82" t="s">
        <v>494</v>
      </c>
      <c r="Q356" s="75" t="s">
        <v>497</v>
      </c>
      <c r="R356" s="75" t="s">
        <v>497</v>
      </c>
      <c r="S356" s="42" t="s">
        <v>448</v>
      </c>
      <c r="T356" s="75" t="s">
        <v>497</v>
      </c>
      <c r="U356" s="74" t="s">
        <v>497</v>
      </c>
      <c r="V356" s="49" t="str">
        <f t="shared" si="27"/>
        <v>'COMMON'</v>
      </c>
      <c r="W356" s="69" t="s">
        <v>449</v>
      </c>
      <c r="X356" s="49" t="str">
        <f t="shared" si="28"/>
        <v>'COMMON'</v>
      </c>
      <c r="Y356" s="49" t="str">
        <f t="shared" si="28"/>
        <v>'COMMON'</v>
      </c>
      <c r="Z356" s="69" t="s">
        <v>449</v>
      </c>
      <c r="AA356" s="49" t="str">
        <f t="shared" si="29"/>
        <v>'COMMON'</v>
      </c>
      <c r="AB356" s="67"/>
      <c r="AD356" s="70" t="str">
        <f t="shared" si="30"/>
        <v/>
      </c>
      <c r="AE356" s="67"/>
      <c r="AF356" s="67"/>
      <c r="AG356" s="67"/>
    </row>
    <row r="357" spans="1:33" ht="18" customHeight="1">
      <c r="A357" s="67"/>
      <c r="B357" s="49">
        <f t="shared" si="26"/>
        <v>351</v>
      </c>
      <c r="C357" s="73" t="str">
        <f>"'"&amp;プロジェクトデータ!$C$4&amp;"'"</f>
        <v>'80001'</v>
      </c>
      <c r="D357" s="80" t="s">
        <v>503</v>
      </c>
      <c r="E357" s="42" t="str">
        <f>"'"&amp;No.5＿契約者【データ】!E353&amp;"'"</f>
        <v>''</v>
      </c>
      <c r="F357" s="81" t="str">
        <f>"'"&amp;IF(No.5＿契約者【データ】!AA353="","","出席")&amp;"'"</f>
        <v>''</v>
      </c>
      <c r="G357" s="75" t="str">
        <f>"'"&amp;IF(No.5＿契約者【データ】!AA353="","",TEXT(No.5＿契約者【データ】!AA353,"yyyy/mm/dd"))&amp;"'"</f>
        <v>''</v>
      </c>
      <c r="H357" s="75" t="str">
        <f>"'"&amp;IF(No.5＿契約者【データ】!AB353="","",TEXT(No.5＿契約者【データ】!AB353,"hh:mm"))&amp;"'"</f>
        <v>''</v>
      </c>
      <c r="I357" s="82" t="s">
        <v>494</v>
      </c>
      <c r="J357" s="82" t="s">
        <v>494</v>
      </c>
      <c r="K357" s="82" t="s">
        <v>494</v>
      </c>
      <c r="L357" s="82" t="s">
        <v>494</v>
      </c>
      <c r="M357" s="82" t="s">
        <v>494</v>
      </c>
      <c r="N357" s="82" t="s">
        <v>494</v>
      </c>
      <c r="O357" s="82" t="s">
        <v>494</v>
      </c>
      <c r="P357" s="82" t="s">
        <v>494</v>
      </c>
      <c r="Q357" s="75" t="s">
        <v>497</v>
      </c>
      <c r="R357" s="75" t="s">
        <v>497</v>
      </c>
      <c r="S357" s="42" t="s">
        <v>448</v>
      </c>
      <c r="T357" s="75" t="s">
        <v>497</v>
      </c>
      <c r="U357" s="74" t="s">
        <v>497</v>
      </c>
      <c r="V357" s="49" t="str">
        <f t="shared" si="27"/>
        <v>'COMMON'</v>
      </c>
      <c r="W357" s="69" t="s">
        <v>449</v>
      </c>
      <c r="X357" s="49" t="str">
        <f t="shared" si="28"/>
        <v>'COMMON'</v>
      </c>
      <c r="Y357" s="49" t="str">
        <f t="shared" si="28"/>
        <v>'COMMON'</v>
      </c>
      <c r="Z357" s="69" t="s">
        <v>449</v>
      </c>
      <c r="AA357" s="49" t="str">
        <f t="shared" si="29"/>
        <v>'COMMON'</v>
      </c>
      <c r="AB357" s="67"/>
      <c r="AD357" s="70" t="str">
        <f t="shared" si="30"/>
        <v/>
      </c>
      <c r="AE357" s="67"/>
      <c r="AF357" s="67"/>
      <c r="AG357" s="67"/>
    </row>
    <row r="358" spans="1:33" ht="18" customHeight="1">
      <c r="A358" s="67"/>
      <c r="B358" s="49">
        <f t="shared" si="26"/>
        <v>352</v>
      </c>
      <c r="C358" s="73" t="str">
        <f>"'"&amp;プロジェクトデータ!$C$4&amp;"'"</f>
        <v>'80001'</v>
      </c>
      <c r="D358" s="80" t="s">
        <v>503</v>
      </c>
      <c r="E358" s="42" t="str">
        <f>"'"&amp;No.5＿契約者【データ】!E354&amp;"'"</f>
        <v>''</v>
      </c>
      <c r="F358" s="81" t="str">
        <f>"'"&amp;IF(No.5＿契約者【データ】!AA354="","","出席")&amp;"'"</f>
        <v>''</v>
      </c>
      <c r="G358" s="75" t="str">
        <f>"'"&amp;IF(No.5＿契約者【データ】!AA354="","",TEXT(No.5＿契約者【データ】!AA354,"yyyy/mm/dd"))&amp;"'"</f>
        <v>''</v>
      </c>
      <c r="H358" s="75" t="str">
        <f>"'"&amp;IF(No.5＿契約者【データ】!AB354="","",TEXT(No.5＿契約者【データ】!AB354,"hh:mm"))&amp;"'"</f>
        <v>''</v>
      </c>
      <c r="I358" s="82" t="s">
        <v>494</v>
      </c>
      <c r="J358" s="82" t="s">
        <v>494</v>
      </c>
      <c r="K358" s="82" t="s">
        <v>494</v>
      </c>
      <c r="L358" s="82" t="s">
        <v>494</v>
      </c>
      <c r="M358" s="82" t="s">
        <v>494</v>
      </c>
      <c r="N358" s="82" t="s">
        <v>494</v>
      </c>
      <c r="O358" s="82" t="s">
        <v>494</v>
      </c>
      <c r="P358" s="82" t="s">
        <v>494</v>
      </c>
      <c r="Q358" s="75" t="s">
        <v>497</v>
      </c>
      <c r="R358" s="75" t="s">
        <v>497</v>
      </c>
      <c r="S358" s="42" t="s">
        <v>448</v>
      </c>
      <c r="T358" s="75" t="s">
        <v>497</v>
      </c>
      <c r="U358" s="74" t="s">
        <v>497</v>
      </c>
      <c r="V358" s="49" t="str">
        <f t="shared" si="27"/>
        <v>'COMMON'</v>
      </c>
      <c r="W358" s="69" t="s">
        <v>449</v>
      </c>
      <c r="X358" s="49" t="str">
        <f t="shared" si="28"/>
        <v>'COMMON'</v>
      </c>
      <c r="Y358" s="49" t="str">
        <f t="shared" si="28"/>
        <v>'COMMON'</v>
      </c>
      <c r="Z358" s="69" t="s">
        <v>449</v>
      </c>
      <c r="AA358" s="49" t="str">
        <f t="shared" si="29"/>
        <v>'COMMON'</v>
      </c>
      <c r="AB358" s="67"/>
      <c r="AD358" s="70" t="str">
        <f t="shared" si="30"/>
        <v/>
      </c>
      <c r="AE358" s="67"/>
      <c r="AF358" s="67"/>
      <c r="AG358" s="67"/>
    </row>
    <row r="359" spans="1:33" ht="18" customHeight="1">
      <c r="A359" s="67"/>
      <c r="B359" s="49">
        <f t="shared" si="26"/>
        <v>353</v>
      </c>
      <c r="C359" s="73" t="str">
        <f>"'"&amp;プロジェクトデータ!$C$4&amp;"'"</f>
        <v>'80001'</v>
      </c>
      <c r="D359" s="80" t="s">
        <v>503</v>
      </c>
      <c r="E359" s="42" t="str">
        <f>"'"&amp;No.5＿契約者【データ】!E355&amp;"'"</f>
        <v>''</v>
      </c>
      <c r="F359" s="81" t="str">
        <f>"'"&amp;IF(No.5＿契約者【データ】!AA355="","","出席")&amp;"'"</f>
        <v>''</v>
      </c>
      <c r="G359" s="75" t="str">
        <f>"'"&amp;IF(No.5＿契約者【データ】!AA355="","",TEXT(No.5＿契約者【データ】!AA355,"yyyy/mm/dd"))&amp;"'"</f>
        <v>''</v>
      </c>
      <c r="H359" s="75" t="str">
        <f>"'"&amp;IF(No.5＿契約者【データ】!AB355="","",TEXT(No.5＿契約者【データ】!AB355,"hh:mm"))&amp;"'"</f>
        <v>''</v>
      </c>
      <c r="I359" s="82" t="s">
        <v>494</v>
      </c>
      <c r="J359" s="82" t="s">
        <v>494</v>
      </c>
      <c r="K359" s="82" t="s">
        <v>494</v>
      </c>
      <c r="L359" s="82" t="s">
        <v>494</v>
      </c>
      <c r="M359" s="82" t="s">
        <v>494</v>
      </c>
      <c r="N359" s="82" t="s">
        <v>494</v>
      </c>
      <c r="O359" s="82" t="s">
        <v>494</v>
      </c>
      <c r="P359" s="82" t="s">
        <v>494</v>
      </c>
      <c r="Q359" s="75" t="s">
        <v>497</v>
      </c>
      <c r="R359" s="75" t="s">
        <v>497</v>
      </c>
      <c r="S359" s="42" t="s">
        <v>448</v>
      </c>
      <c r="T359" s="75" t="s">
        <v>497</v>
      </c>
      <c r="U359" s="74" t="s">
        <v>497</v>
      </c>
      <c r="V359" s="49" t="str">
        <f t="shared" si="27"/>
        <v>'COMMON'</v>
      </c>
      <c r="W359" s="69" t="s">
        <v>449</v>
      </c>
      <c r="X359" s="49" t="str">
        <f t="shared" si="28"/>
        <v>'COMMON'</v>
      </c>
      <c r="Y359" s="49" t="str">
        <f t="shared" si="28"/>
        <v>'COMMON'</v>
      </c>
      <c r="Z359" s="69" t="s">
        <v>449</v>
      </c>
      <c r="AA359" s="49" t="str">
        <f t="shared" si="29"/>
        <v>'COMMON'</v>
      </c>
      <c r="AB359" s="67"/>
      <c r="AD359" s="70" t="str">
        <f t="shared" si="30"/>
        <v/>
      </c>
      <c r="AE359" s="67"/>
      <c r="AF359" s="67"/>
      <c r="AG359" s="67"/>
    </row>
    <row r="360" spans="1:33" ht="18" customHeight="1">
      <c r="A360" s="67"/>
      <c r="B360" s="49">
        <f t="shared" si="26"/>
        <v>354</v>
      </c>
      <c r="C360" s="73" t="str">
        <f>"'"&amp;プロジェクトデータ!$C$4&amp;"'"</f>
        <v>'80001'</v>
      </c>
      <c r="D360" s="80" t="s">
        <v>503</v>
      </c>
      <c r="E360" s="42" t="str">
        <f>"'"&amp;No.5＿契約者【データ】!E356&amp;"'"</f>
        <v>''</v>
      </c>
      <c r="F360" s="81" t="str">
        <f>"'"&amp;IF(No.5＿契約者【データ】!AA356="","","出席")&amp;"'"</f>
        <v>''</v>
      </c>
      <c r="G360" s="75" t="str">
        <f>"'"&amp;IF(No.5＿契約者【データ】!AA356="","",TEXT(No.5＿契約者【データ】!AA356,"yyyy/mm/dd"))&amp;"'"</f>
        <v>''</v>
      </c>
      <c r="H360" s="75" t="str">
        <f>"'"&amp;IF(No.5＿契約者【データ】!AB356="","",TEXT(No.5＿契約者【データ】!AB356,"hh:mm"))&amp;"'"</f>
        <v>''</v>
      </c>
      <c r="I360" s="82" t="s">
        <v>494</v>
      </c>
      <c r="J360" s="82" t="s">
        <v>494</v>
      </c>
      <c r="K360" s="82" t="s">
        <v>494</v>
      </c>
      <c r="L360" s="82" t="s">
        <v>494</v>
      </c>
      <c r="M360" s="82" t="s">
        <v>494</v>
      </c>
      <c r="N360" s="82" t="s">
        <v>494</v>
      </c>
      <c r="O360" s="82" t="s">
        <v>494</v>
      </c>
      <c r="P360" s="82" t="s">
        <v>494</v>
      </c>
      <c r="Q360" s="75" t="s">
        <v>497</v>
      </c>
      <c r="R360" s="75" t="s">
        <v>497</v>
      </c>
      <c r="S360" s="42" t="s">
        <v>448</v>
      </c>
      <c r="T360" s="75" t="s">
        <v>497</v>
      </c>
      <c r="U360" s="74" t="s">
        <v>497</v>
      </c>
      <c r="V360" s="49" t="str">
        <f t="shared" si="27"/>
        <v>'COMMON'</v>
      </c>
      <c r="W360" s="69" t="s">
        <v>449</v>
      </c>
      <c r="X360" s="49" t="str">
        <f t="shared" si="28"/>
        <v>'COMMON'</v>
      </c>
      <c r="Y360" s="49" t="str">
        <f t="shared" si="28"/>
        <v>'COMMON'</v>
      </c>
      <c r="Z360" s="69" t="s">
        <v>449</v>
      </c>
      <c r="AA360" s="49" t="str">
        <f t="shared" si="29"/>
        <v>'COMMON'</v>
      </c>
      <c r="AB360" s="67"/>
      <c r="AD360" s="70" t="str">
        <f t="shared" si="30"/>
        <v/>
      </c>
      <c r="AE360" s="67"/>
      <c r="AF360" s="67"/>
      <c r="AG360" s="67"/>
    </row>
    <row r="361" spans="1:33" ht="18" customHeight="1">
      <c r="A361" s="67"/>
      <c r="B361" s="49">
        <f t="shared" si="26"/>
        <v>355</v>
      </c>
      <c r="C361" s="73" t="str">
        <f>"'"&amp;プロジェクトデータ!$C$4&amp;"'"</f>
        <v>'80001'</v>
      </c>
      <c r="D361" s="80" t="s">
        <v>503</v>
      </c>
      <c r="E361" s="42" t="str">
        <f>"'"&amp;No.5＿契約者【データ】!E357&amp;"'"</f>
        <v>''</v>
      </c>
      <c r="F361" s="81" t="str">
        <f>"'"&amp;IF(No.5＿契約者【データ】!AA357="","","出席")&amp;"'"</f>
        <v>''</v>
      </c>
      <c r="G361" s="75" t="str">
        <f>"'"&amp;IF(No.5＿契約者【データ】!AA357="","",TEXT(No.5＿契約者【データ】!AA357,"yyyy/mm/dd"))&amp;"'"</f>
        <v>''</v>
      </c>
      <c r="H361" s="75" t="str">
        <f>"'"&amp;IF(No.5＿契約者【データ】!AB357="","",TEXT(No.5＿契約者【データ】!AB357,"hh:mm"))&amp;"'"</f>
        <v>''</v>
      </c>
      <c r="I361" s="82" t="s">
        <v>494</v>
      </c>
      <c r="J361" s="82" t="s">
        <v>494</v>
      </c>
      <c r="K361" s="82" t="s">
        <v>494</v>
      </c>
      <c r="L361" s="82" t="s">
        <v>494</v>
      </c>
      <c r="M361" s="82" t="s">
        <v>494</v>
      </c>
      <c r="N361" s="82" t="s">
        <v>494</v>
      </c>
      <c r="O361" s="82" t="s">
        <v>494</v>
      </c>
      <c r="P361" s="82" t="s">
        <v>494</v>
      </c>
      <c r="Q361" s="75" t="s">
        <v>497</v>
      </c>
      <c r="R361" s="75" t="s">
        <v>497</v>
      </c>
      <c r="S361" s="42" t="s">
        <v>448</v>
      </c>
      <c r="T361" s="75" t="s">
        <v>497</v>
      </c>
      <c r="U361" s="74" t="s">
        <v>497</v>
      </c>
      <c r="V361" s="49" t="str">
        <f t="shared" si="27"/>
        <v>'COMMON'</v>
      </c>
      <c r="W361" s="69" t="s">
        <v>449</v>
      </c>
      <c r="X361" s="49" t="str">
        <f t="shared" si="28"/>
        <v>'COMMON'</v>
      </c>
      <c r="Y361" s="49" t="str">
        <f t="shared" si="28"/>
        <v>'COMMON'</v>
      </c>
      <c r="Z361" s="69" t="s">
        <v>449</v>
      </c>
      <c r="AA361" s="49" t="str">
        <f t="shared" si="29"/>
        <v>'COMMON'</v>
      </c>
      <c r="AB361" s="67"/>
      <c r="AD361" s="70" t="str">
        <f t="shared" si="30"/>
        <v/>
      </c>
      <c r="AE361" s="67"/>
      <c r="AF361" s="67"/>
      <c r="AG361" s="67"/>
    </row>
    <row r="362" spans="1:33" ht="18" customHeight="1">
      <c r="A362" s="67"/>
      <c r="B362" s="49">
        <f t="shared" si="26"/>
        <v>356</v>
      </c>
      <c r="C362" s="73" t="str">
        <f>"'"&amp;プロジェクトデータ!$C$4&amp;"'"</f>
        <v>'80001'</v>
      </c>
      <c r="D362" s="80" t="s">
        <v>503</v>
      </c>
      <c r="E362" s="42" t="str">
        <f>"'"&amp;No.5＿契約者【データ】!E358&amp;"'"</f>
        <v>''</v>
      </c>
      <c r="F362" s="81" t="str">
        <f>"'"&amp;IF(No.5＿契約者【データ】!AA358="","","出席")&amp;"'"</f>
        <v>''</v>
      </c>
      <c r="G362" s="75" t="str">
        <f>"'"&amp;IF(No.5＿契約者【データ】!AA358="","",TEXT(No.5＿契約者【データ】!AA358,"yyyy/mm/dd"))&amp;"'"</f>
        <v>''</v>
      </c>
      <c r="H362" s="75" t="str">
        <f>"'"&amp;IF(No.5＿契約者【データ】!AB358="","",TEXT(No.5＿契約者【データ】!AB358,"hh:mm"))&amp;"'"</f>
        <v>''</v>
      </c>
      <c r="I362" s="82" t="s">
        <v>494</v>
      </c>
      <c r="J362" s="82" t="s">
        <v>494</v>
      </c>
      <c r="K362" s="82" t="s">
        <v>494</v>
      </c>
      <c r="L362" s="82" t="s">
        <v>494</v>
      </c>
      <c r="M362" s="82" t="s">
        <v>494</v>
      </c>
      <c r="N362" s="82" t="s">
        <v>494</v>
      </c>
      <c r="O362" s="82" t="s">
        <v>494</v>
      </c>
      <c r="P362" s="82" t="s">
        <v>494</v>
      </c>
      <c r="Q362" s="75" t="s">
        <v>497</v>
      </c>
      <c r="R362" s="75" t="s">
        <v>497</v>
      </c>
      <c r="S362" s="42" t="s">
        <v>448</v>
      </c>
      <c r="T362" s="75" t="s">
        <v>497</v>
      </c>
      <c r="U362" s="74" t="s">
        <v>497</v>
      </c>
      <c r="V362" s="49" t="str">
        <f t="shared" si="27"/>
        <v>'COMMON'</v>
      </c>
      <c r="W362" s="69" t="s">
        <v>449</v>
      </c>
      <c r="X362" s="49" t="str">
        <f t="shared" si="28"/>
        <v>'COMMON'</v>
      </c>
      <c r="Y362" s="49" t="str">
        <f t="shared" si="28"/>
        <v>'COMMON'</v>
      </c>
      <c r="Z362" s="69" t="s">
        <v>449</v>
      </c>
      <c r="AA362" s="49" t="str">
        <f t="shared" si="29"/>
        <v>'COMMON'</v>
      </c>
      <c r="AB362" s="67"/>
      <c r="AD362" s="70" t="str">
        <f t="shared" si="30"/>
        <v/>
      </c>
      <c r="AE362" s="67"/>
      <c r="AF362" s="67"/>
      <c r="AG362" s="67"/>
    </row>
    <row r="363" spans="1:33" ht="18" customHeight="1">
      <c r="A363" s="67"/>
      <c r="B363" s="49">
        <f t="shared" si="26"/>
        <v>357</v>
      </c>
      <c r="C363" s="73" t="str">
        <f>"'"&amp;プロジェクトデータ!$C$4&amp;"'"</f>
        <v>'80001'</v>
      </c>
      <c r="D363" s="80" t="s">
        <v>503</v>
      </c>
      <c r="E363" s="42" t="str">
        <f>"'"&amp;No.5＿契約者【データ】!E359&amp;"'"</f>
        <v>''</v>
      </c>
      <c r="F363" s="81" t="str">
        <f>"'"&amp;IF(No.5＿契約者【データ】!AA359="","","出席")&amp;"'"</f>
        <v>''</v>
      </c>
      <c r="G363" s="75" t="str">
        <f>"'"&amp;IF(No.5＿契約者【データ】!AA359="","",TEXT(No.5＿契約者【データ】!AA359,"yyyy/mm/dd"))&amp;"'"</f>
        <v>''</v>
      </c>
      <c r="H363" s="75" t="str">
        <f>"'"&amp;IF(No.5＿契約者【データ】!AB359="","",TEXT(No.5＿契約者【データ】!AB359,"hh:mm"))&amp;"'"</f>
        <v>''</v>
      </c>
      <c r="I363" s="82" t="s">
        <v>494</v>
      </c>
      <c r="J363" s="82" t="s">
        <v>494</v>
      </c>
      <c r="K363" s="82" t="s">
        <v>494</v>
      </c>
      <c r="L363" s="82" t="s">
        <v>494</v>
      </c>
      <c r="M363" s="82" t="s">
        <v>494</v>
      </c>
      <c r="N363" s="82" t="s">
        <v>494</v>
      </c>
      <c r="O363" s="82" t="s">
        <v>494</v>
      </c>
      <c r="P363" s="82" t="s">
        <v>494</v>
      </c>
      <c r="Q363" s="75" t="s">
        <v>497</v>
      </c>
      <c r="R363" s="75" t="s">
        <v>497</v>
      </c>
      <c r="S363" s="42" t="s">
        <v>448</v>
      </c>
      <c r="T363" s="75" t="s">
        <v>497</v>
      </c>
      <c r="U363" s="74" t="s">
        <v>497</v>
      </c>
      <c r="V363" s="49" t="str">
        <f t="shared" si="27"/>
        <v>'COMMON'</v>
      </c>
      <c r="W363" s="69" t="s">
        <v>449</v>
      </c>
      <c r="X363" s="49" t="str">
        <f t="shared" si="28"/>
        <v>'COMMON'</v>
      </c>
      <c r="Y363" s="49" t="str">
        <f t="shared" si="28"/>
        <v>'COMMON'</v>
      </c>
      <c r="Z363" s="69" t="s">
        <v>449</v>
      </c>
      <c r="AA363" s="49" t="str">
        <f t="shared" si="29"/>
        <v>'COMMON'</v>
      </c>
      <c r="AB363" s="67"/>
      <c r="AD363" s="70" t="str">
        <f t="shared" si="30"/>
        <v/>
      </c>
      <c r="AE363" s="67"/>
      <c r="AF363" s="67"/>
      <c r="AG363" s="67"/>
    </row>
    <row r="364" spans="1:33" ht="18" customHeight="1">
      <c r="A364" s="67"/>
      <c r="B364" s="49">
        <f t="shared" si="26"/>
        <v>358</v>
      </c>
      <c r="C364" s="73" t="str">
        <f>"'"&amp;プロジェクトデータ!$C$4&amp;"'"</f>
        <v>'80001'</v>
      </c>
      <c r="D364" s="80" t="s">
        <v>503</v>
      </c>
      <c r="E364" s="42" t="str">
        <f>"'"&amp;No.5＿契約者【データ】!E360&amp;"'"</f>
        <v>''</v>
      </c>
      <c r="F364" s="81" t="str">
        <f>"'"&amp;IF(No.5＿契約者【データ】!AA360="","","出席")&amp;"'"</f>
        <v>''</v>
      </c>
      <c r="G364" s="75" t="str">
        <f>"'"&amp;IF(No.5＿契約者【データ】!AA360="","",TEXT(No.5＿契約者【データ】!AA360,"yyyy/mm/dd"))&amp;"'"</f>
        <v>''</v>
      </c>
      <c r="H364" s="75" t="str">
        <f>"'"&amp;IF(No.5＿契約者【データ】!AB360="","",TEXT(No.5＿契約者【データ】!AB360,"hh:mm"))&amp;"'"</f>
        <v>''</v>
      </c>
      <c r="I364" s="82" t="s">
        <v>494</v>
      </c>
      <c r="J364" s="82" t="s">
        <v>494</v>
      </c>
      <c r="K364" s="82" t="s">
        <v>494</v>
      </c>
      <c r="L364" s="82" t="s">
        <v>494</v>
      </c>
      <c r="M364" s="82" t="s">
        <v>494</v>
      </c>
      <c r="N364" s="82" t="s">
        <v>494</v>
      </c>
      <c r="O364" s="82" t="s">
        <v>494</v>
      </c>
      <c r="P364" s="82" t="s">
        <v>494</v>
      </c>
      <c r="Q364" s="75" t="s">
        <v>497</v>
      </c>
      <c r="R364" s="75" t="s">
        <v>497</v>
      </c>
      <c r="S364" s="42" t="s">
        <v>448</v>
      </c>
      <c r="T364" s="75" t="s">
        <v>497</v>
      </c>
      <c r="U364" s="74" t="s">
        <v>497</v>
      </c>
      <c r="V364" s="49" t="str">
        <f t="shared" si="27"/>
        <v>'COMMON'</v>
      </c>
      <c r="W364" s="69" t="s">
        <v>449</v>
      </c>
      <c r="X364" s="49" t="str">
        <f t="shared" si="28"/>
        <v>'COMMON'</v>
      </c>
      <c r="Y364" s="49" t="str">
        <f t="shared" si="28"/>
        <v>'COMMON'</v>
      </c>
      <c r="Z364" s="69" t="s">
        <v>449</v>
      </c>
      <c r="AA364" s="49" t="str">
        <f t="shared" si="29"/>
        <v>'COMMON'</v>
      </c>
      <c r="AB364" s="67"/>
      <c r="AD364" s="70" t="str">
        <f t="shared" si="30"/>
        <v/>
      </c>
      <c r="AE364" s="67"/>
      <c r="AF364" s="67"/>
      <c r="AG364" s="67"/>
    </row>
    <row r="365" spans="1:33" ht="18" customHeight="1">
      <c r="A365" s="67"/>
      <c r="B365" s="49">
        <f t="shared" si="26"/>
        <v>359</v>
      </c>
      <c r="C365" s="73" t="str">
        <f>"'"&amp;プロジェクトデータ!$C$4&amp;"'"</f>
        <v>'80001'</v>
      </c>
      <c r="D365" s="80" t="s">
        <v>503</v>
      </c>
      <c r="E365" s="42" t="str">
        <f>"'"&amp;No.5＿契約者【データ】!E361&amp;"'"</f>
        <v>''</v>
      </c>
      <c r="F365" s="81" t="str">
        <f>"'"&amp;IF(No.5＿契約者【データ】!AA361="","","出席")&amp;"'"</f>
        <v>''</v>
      </c>
      <c r="G365" s="75" t="str">
        <f>"'"&amp;IF(No.5＿契約者【データ】!AA361="","",TEXT(No.5＿契約者【データ】!AA361,"yyyy/mm/dd"))&amp;"'"</f>
        <v>''</v>
      </c>
      <c r="H365" s="75" t="str">
        <f>"'"&amp;IF(No.5＿契約者【データ】!AB361="","",TEXT(No.5＿契約者【データ】!AB361,"hh:mm"))&amp;"'"</f>
        <v>''</v>
      </c>
      <c r="I365" s="82" t="s">
        <v>494</v>
      </c>
      <c r="J365" s="82" t="s">
        <v>494</v>
      </c>
      <c r="K365" s="82" t="s">
        <v>494</v>
      </c>
      <c r="L365" s="82" t="s">
        <v>494</v>
      </c>
      <c r="M365" s="82" t="s">
        <v>494</v>
      </c>
      <c r="N365" s="82" t="s">
        <v>494</v>
      </c>
      <c r="O365" s="82" t="s">
        <v>494</v>
      </c>
      <c r="P365" s="82" t="s">
        <v>494</v>
      </c>
      <c r="Q365" s="75" t="s">
        <v>497</v>
      </c>
      <c r="R365" s="75" t="s">
        <v>497</v>
      </c>
      <c r="S365" s="42" t="s">
        <v>448</v>
      </c>
      <c r="T365" s="75" t="s">
        <v>497</v>
      </c>
      <c r="U365" s="74" t="s">
        <v>497</v>
      </c>
      <c r="V365" s="49" t="str">
        <f t="shared" si="27"/>
        <v>'COMMON'</v>
      </c>
      <c r="W365" s="69" t="s">
        <v>449</v>
      </c>
      <c r="X365" s="49" t="str">
        <f t="shared" si="28"/>
        <v>'COMMON'</v>
      </c>
      <c r="Y365" s="49" t="str">
        <f t="shared" si="28"/>
        <v>'COMMON'</v>
      </c>
      <c r="Z365" s="69" t="s">
        <v>449</v>
      </c>
      <c r="AA365" s="49" t="str">
        <f t="shared" si="29"/>
        <v>'COMMON'</v>
      </c>
      <c r="AB365" s="67"/>
      <c r="AD365" s="70" t="str">
        <f t="shared" si="30"/>
        <v/>
      </c>
      <c r="AE365" s="67"/>
      <c r="AF365" s="67"/>
      <c r="AG365" s="67"/>
    </row>
    <row r="366" spans="1:33" ht="18" customHeight="1">
      <c r="A366" s="67"/>
      <c r="B366" s="49">
        <f t="shared" si="26"/>
        <v>360</v>
      </c>
      <c r="C366" s="73" t="str">
        <f>"'"&amp;プロジェクトデータ!$C$4&amp;"'"</f>
        <v>'80001'</v>
      </c>
      <c r="D366" s="80" t="s">
        <v>503</v>
      </c>
      <c r="E366" s="42" t="str">
        <f>"'"&amp;No.5＿契約者【データ】!E362&amp;"'"</f>
        <v>''</v>
      </c>
      <c r="F366" s="81" t="str">
        <f>"'"&amp;IF(No.5＿契約者【データ】!AA362="","","出席")&amp;"'"</f>
        <v>''</v>
      </c>
      <c r="G366" s="75" t="str">
        <f>"'"&amp;IF(No.5＿契約者【データ】!AA362="","",TEXT(No.5＿契約者【データ】!AA362,"yyyy/mm/dd"))&amp;"'"</f>
        <v>''</v>
      </c>
      <c r="H366" s="75" t="str">
        <f>"'"&amp;IF(No.5＿契約者【データ】!AB362="","",TEXT(No.5＿契約者【データ】!AB362,"hh:mm"))&amp;"'"</f>
        <v>''</v>
      </c>
      <c r="I366" s="82" t="s">
        <v>494</v>
      </c>
      <c r="J366" s="82" t="s">
        <v>494</v>
      </c>
      <c r="K366" s="82" t="s">
        <v>494</v>
      </c>
      <c r="L366" s="82" t="s">
        <v>494</v>
      </c>
      <c r="M366" s="82" t="s">
        <v>494</v>
      </c>
      <c r="N366" s="82" t="s">
        <v>494</v>
      </c>
      <c r="O366" s="82" t="s">
        <v>494</v>
      </c>
      <c r="P366" s="82" t="s">
        <v>494</v>
      </c>
      <c r="Q366" s="75" t="s">
        <v>497</v>
      </c>
      <c r="R366" s="75" t="s">
        <v>497</v>
      </c>
      <c r="S366" s="42" t="s">
        <v>448</v>
      </c>
      <c r="T366" s="75" t="s">
        <v>497</v>
      </c>
      <c r="U366" s="74" t="s">
        <v>497</v>
      </c>
      <c r="V366" s="49" t="str">
        <f t="shared" si="27"/>
        <v>'COMMON'</v>
      </c>
      <c r="W366" s="69" t="s">
        <v>449</v>
      </c>
      <c r="X366" s="49" t="str">
        <f t="shared" si="28"/>
        <v>'COMMON'</v>
      </c>
      <c r="Y366" s="49" t="str">
        <f t="shared" si="28"/>
        <v>'COMMON'</v>
      </c>
      <c r="Z366" s="69" t="s">
        <v>449</v>
      </c>
      <c r="AA366" s="49" t="str">
        <f t="shared" si="29"/>
        <v>'COMMON'</v>
      </c>
      <c r="AB366" s="67"/>
      <c r="AD366" s="70" t="str">
        <f t="shared" si="30"/>
        <v/>
      </c>
      <c r="AE366" s="67"/>
      <c r="AF366" s="67"/>
      <c r="AG366" s="67"/>
    </row>
    <row r="367" spans="1:33" ht="18" customHeight="1">
      <c r="A367" s="67"/>
      <c r="B367" s="49">
        <f t="shared" si="26"/>
        <v>361</v>
      </c>
      <c r="C367" s="73" t="str">
        <f>"'"&amp;プロジェクトデータ!$C$4&amp;"'"</f>
        <v>'80001'</v>
      </c>
      <c r="D367" s="80" t="s">
        <v>503</v>
      </c>
      <c r="E367" s="42" t="str">
        <f>"'"&amp;No.5＿契約者【データ】!E363&amp;"'"</f>
        <v>''</v>
      </c>
      <c r="F367" s="81" t="str">
        <f>"'"&amp;IF(No.5＿契約者【データ】!AA363="","","出席")&amp;"'"</f>
        <v>''</v>
      </c>
      <c r="G367" s="75" t="str">
        <f>"'"&amp;IF(No.5＿契約者【データ】!AA363="","",TEXT(No.5＿契約者【データ】!AA363,"yyyy/mm/dd"))&amp;"'"</f>
        <v>''</v>
      </c>
      <c r="H367" s="75" t="str">
        <f>"'"&amp;IF(No.5＿契約者【データ】!AB363="","",TEXT(No.5＿契約者【データ】!AB363,"hh:mm"))&amp;"'"</f>
        <v>''</v>
      </c>
      <c r="I367" s="82" t="s">
        <v>494</v>
      </c>
      <c r="J367" s="82" t="s">
        <v>494</v>
      </c>
      <c r="K367" s="82" t="s">
        <v>494</v>
      </c>
      <c r="L367" s="82" t="s">
        <v>494</v>
      </c>
      <c r="M367" s="82" t="s">
        <v>494</v>
      </c>
      <c r="N367" s="82" t="s">
        <v>494</v>
      </c>
      <c r="O367" s="82" t="s">
        <v>494</v>
      </c>
      <c r="P367" s="82" t="s">
        <v>494</v>
      </c>
      <c r="Q367" s="75" t="s">
        <v>497</v>
      </c>
      <c r="R367" s="75" t="s">
        <v>497</v>
      </c>
      <c r="S367" s="42" t="s">
        <v>448</v>
      </c>
      <c r="T367" s="75" t="s">
        <v>497</v>
      </c>
      <c r="U367" s="74" t="s">
        <v>497</v>
      </c>
      <c r="V367" s="49" t="str">
        <f t="shared" si="27"/>
        <v>'COMMON'</v>
      </c>
      <c r="W367" s="69" t="s">
        <v>449</v>
      </c>
      <c r="X367" s="49" t="str">
        <f t="shared" si="28"/>
        <v>'COMMON'</v>
      </c>
      <c r="Y367" s="49" t="str">
        <f t="shared" si="28"/>
        <v>'COMMON'</v>
      </c>
      <c r="Z367" s="69" t="s">
        <v>449</v>
      </c>
      <c r="AA367" s="49" t="str">
        <f t="shared" si="29"/>
        <v>'COMMON'</v>
      </c>
      <c r="AB367" s="67"/>
      <c r="AD367" s="70" t="str">
        <f t="shared" si="30"/>
        <v/>
      </c>
      <c r="AE367" s="67"/>
      <c r="AF367" s="67"/>
      <c r="AG367" s="67"/>
    </row>
    <row r="368" spans="1:33" ht="18" customHeight="1">
      <c r="A368" s="67"/>
      <c r="B368" s="49">
        <f t="shared" si="26"/>
        <v>362</v>
      </c>
      <c r="C368" s="73" t="str">
        <f>"'"&amp;プロジェクトデータ!$C$4&amp;"'"</f>
        <v>'80001'</v>
      </c>
      <c r="D368" s="80" t="s">
        <v>503</v>
      </c>
      <c r="E368" s="42" t="str">
        <f>"'"&amp;No.5＿契約者【データ】!E364&amp;"'"</f>
        <v>''</v>
      </c>
      <c r="F368" s="81" t="str">
        <f>"'"&amp;IF(No.5＿契約者【データ】!AA364="","","出席")&amp;"'"</f>
        <v>''</v>
      </c>
      <c r="G368" s="75" t="str">
        <f>"'"&amp;IF(No.5＿契約者【データ】!AA364="","",TEXT(No.5＿契約者【データ】!AA364,"yyyy/mm/dd"))&amp;"'"</f>
        <v>''</v>
      </c>
      <c r="H368" s="75" t="str">
        <f>"'"&amp;IF(No.5＿契約者【データ】!AB364="","",TEXT(No.5＿契約者【データ】!AB364,"hh:mm"))&amp;"'"</f>
        <v>''</v>
      </c>
      <c r="I368" s="82" t="s">
        <v>494</v>
      </c>
      <c r="J368" s="82" t="s">
        <v>494</v>
      </c>
      <c r="K368" s="82" t="s">
        <v>494</v>
      </c>
      <c r="L368" s="82" t="s">
        <v>494</v>
      </c>
      <c r="M368" s="82" t="s">
        <v>494</v>
      </c>
      <c r="N368" s="82" t="s">
        <v>494</v>
      </c>
      <c r="O368" s="82" t="s">
        <v>494</v>
      </c>
      <c r="P368" s="82" t="s">
        <v>494</v>
      </c>
      <c r="Q368" s="75" t="s">
        <v>497</v>
      </c>
      <c r="R368" s="75" t="s">
        <v>497</v>
      </c>
      <c r="S368" s="42" t="s">
        <v>448</v>
      </c>
      <c r="T368" s="75" t="s">
        <v>497</v>
      </c>
      <c r="U368" s="74" t="s">
        <v>497</v>
      </c>
      <c r="V368" s="49" t="str">
        <f t="shared" si="27"/>
        <v>'COMMON'</v>
      </c>
      <c r="W368" s="69" t="s">
        <v>449</v>
      </c>
      <c r="X368" s="49" t="str">
        <f t="shared" si="28"/>
        <v>'COMMON'</v>
      </c>
      <c r="Y368" s="49" t="str">
        <f t="shared" si="28"/>
        <v>'COMMON'</v>
      </c>
      <c r="Z368" s="69" t="s">
        <v>449</v>
      </c>
      <c r="AA368" s="49" t="str">
        <f t="shared" si="29"/>
        <v>'COMMON'</v>
      </c>
      <c r="AB368" s="67"/>
      <c r="AD368" s="70" t="str">
        <f t="shared" si="30"/>
        <v/>
      </c>
      <c r="AE368" s="67"/>
      <c r="AF368" s="67"/>
      <c r="AG368" s="67"/>
    </row>
    <row r="369" spans="1:33" ht="18" customHeight="1">
      <c r="A369" s="67"/>
      <c r="B369" s="49">
        <f t="shared" si="26"/>
        <v>363</v>
      </c>
      <c r="C369" s="73" t="str">
        <f>"'"&amp;プロジェクトデータ!$C$4&amp;"'"</f>
        <v>'80001'</v>
      </c>
      <c r="D369" s="80" t="s">
        <v>503</v>
      </c>
      <c r="E369" s="42" t="str">
        <f>"'"&amp;No.5＿契約者【データ】!E365&amp;"'"</f>
        <v>''</v>
      </c>
      <c r="F369" s="81" t="str">
        <f>"'"&amp;IF(No.5＿契約者【データ】!AA365="","","出席")&amp;"'"</f>
        <v>''</v>
      </c>
      <c r="G369" s="75" t="str">
        <f>"'"&amp;IF(No.5＿契約者【データ】!AA365="","",TEXT(No.5＿契約者【データ】!AA365,"yyyy/mm/dd"))&amp;"'"</f>
        <v>''</v>
      </c>
      <c r="H369" s="75" t="str">
        <f>"'"&amp;IF(No.5＿契約者【データ】!AB365="","",TEXT(No.5＿契約者【データ】!AB365,"hh:mm"))&amp;"'"</f>
        <v>''</v>
      </c>
      <c r="I369" s="82" t="s">
        <v>494</v>
      </c>
      <c r="J369" s="82" t="s">
        <v>494</v>
      </c>
      <c r="K369" s="82" t="s">
        <v>494</v>
      </c>
      <c r="L369" s="82" t="s">
        <v>494</v>
      </c>
      <c r="M369" s="82" t="s">
        <v>494</v>
      </c>
      <c r="N369" s="82" t="s">
        <v>494</v>
      </c>
      <c r="O369" s="82" t="s">
        <v>494</v>
      </c>
      <c r="P369" s="82" t="s">
        <v>494</v>
      </c>
      <c r="Q369" s="75" t="s">
        <v>497</v>
      </c>
      <c r="R369" s="75" t="s">
        <v>497</v>
      </c>
      <c r="S369" s="42" t="s">
        <v>448</v>
      </c>
      <c r="T369" s="75" t="s">
        <v>497</v>
      </c>
      <c r="U369" s="74" t="s">
        <v>497</v>
      </c>
      <c r="V369" s="49" t="str">
        <f t="shared" si="27"/>
        <v>'COMMON'</v>
      </c>
      <c r="W369" s="69" t="s">
        <v>449</v>
      </c>
      <c r="X369" s="49" t="str">
        <f t="shared" si="28"/>
        <v>'COMMON'</v>
      </c>
      <c r="Y369" s="49" t="str">
        <f t="shared" si="28"/>
        <v>'COMMON'</v>
      </c>
      <c r="Z369" s="69" t="s">
        <v>449</v>
      </c>
      <c r="AA369" s="49" t="str">
        <f t="shared" si="29"/>
        <v>'COMMON'</v>
      </c>
      <c r="AB369" s="67"/>
      <c r="AD369" s="70" t="str">
        <f t="shared" si="30"/>
        <v/>
      </c>
      <c r="AE369" s="67"/>
      <c r="AF369" s="67"/>
      <c r="AG369" s="67"/>
    </row>
    <row r="370" spans="1:33" ht="18" customHeight="1">
      <c r="A370" s="67"/>
      <c r="B370" s="49">
        <f t="shared" si="26"/>
        <v>364</v>
      </c>
      <c r="C370" s="73" t="str">
        <f>"'"&amp;プロジェクトデータ!$C$4&amp;"'"</f>
        <v>'80001'</v>
      </c>
      <c r="D370" s="80" t="s">
        <v>503</v>
      </c>
      <c r="E370" s="42" t="str">
        <f>"'"&amp;No.5＿契約者【データ】!E366&amp;"'"</f>
        <v>''</v>
      </c>
      <c r="F370" s="81" t="str">
        <f>"'"&amp;IF(No.5＿契約者【データ】!AA366="","","出席")&amp;"'"</f>
        <v>''</v>
      </c>
      <c r="G370" s="75" t="str">
        <f>"'"&amp;IF(No.5＿契約者【データ】!AA366="","",TEXT(No.5＿契約者【データ】!AA366,"yyyy/mm/dd"))&amp;"'"</f>
        <v>''</v>
      </c>
      <c r="H370" s="75" t="str">
        <f>"'"&amp;IF(No.5＿契約者【データ】!AB366="","",TEXT(No.5＿契約者【データ】!AB366,"hh:mm"))&amp;"'"</f>
        <v>''</v>
      </c>
      <c r="I370" s="82" t="s">
        <v>494</v>
      </c>
      <c r="J370" s="82" t="s">
        <v>494</v>
      </c>
      <c r="K370" s="82" t="s">
        <v>494</v>
      </c>
      <c r="L370" s="82" t="s">
        <v>494</v>
      </c>
      <c r="M370" s="82" t="s">
        <v>494</v>
      </c>
      <c r="N370" s="82" t="s">
        <v>494</v>
      </c>
      <c r="O370" s="82" t="s">
        <v>494</v>
      </c>
      <c r="P370" s="82" t="s">
        <v>494</v>
      </c>
      <c r="Q370" s="75" t="s">
        <v>497</v>
      </c>
      <c r="R370" s="75" t="s">
        <v>497</v>
      </c>
      <c r="S370" s="42" t="s">
        <v>448</v>
      </c>
      <c r="T370" s="75" t="s">
        <v>497</v>
      </c>
      <c r="U370" s="74" t="s">
        <v>497</v>
      </c>
      <c r="V370" s="49" t="str">
        <f t="shared" si="27"/>
        <v>'COMMON'</v>
      </c>
      <c r="W370" s="69" t="s">
        <v>449</v>
      </c>
      <c r="X370" s="49" t="str">
        <f t="shared" si="28"/>
        <v>'COMMON'</v>
      </c>
      <c r="Y370" s="49" t="str">
        <f t="shared" si="28"/>
        <v>'COMMON'</v>
      </c>
      <c r="Z370" s="69" t="s">
        <v>449</v>
      </c>
      <c r="AA370" s="49" t="str">
        <f t="shared" si="29"/>
        <v>'COMMON'</v>
      </c>
      <c r="AB370" s="67"/>
      <c r="AD370" s="70" t="str">
        <f t="shared" si="30"/>
        <v/>
      </c>
      <c r="AE370" s="67"/>
      <c r="AF370" s="67"/>
      <c r="AG370" s="67"/>
    </row>
    <row r="371" spans="1:33" ht="18" customHeight="1">
      <c r="A371" s="67"/>
      <c r="B371" s="49">
        <f t="shared" si="26"/>
        <v>365</v>
      </c>
      <c r="C371" s="73" t="str">
        <f>"'"&amp;プロジェクトデータ!$C$4&amp;"'"</f>
        <v>'80001'</v>
      </c>
      <c r="D371" s="80" t="s">
        <v>503</v>
      </c>
      <c r="E371" s="42" t="str">
        <f>"'"&amp;No.5＿契約者【データ】!E367&amp;"'"</f>
        <v>''</v>
      </c>
      <c r="F371" s="81" t="str">
        <f>"'"&amp;IF(No.5＿契約者【データ】!AA367="","","出席")&amp;"'"</f>
        <v>''</v>
      </c>
      <c r="G371" s="75" t="str">
        <f>"'"&amp;IF(No.5＿契約者【データ】!AA367="","",TEXT(No.5＿契約者【データ】!AA367,"yyyy/mm/dd"))&amp;"'"</f>
        <v>''</v>
      </c>
      <c r="H371" s="75" t="str">
        <f>"'"&amp;IF(No.5＿契約者【データ】!AB367="","",TEXT(No.5＿契約者【データ】!AB367,"hh:mm"))&amp;"'"</f>
        <v>''</v>
      </c>
      <c r="I371" s="82" t="s">
        <v>494</v>
      </c>
      <c r="J371" s="82" t="s">
        <v>494</v>
      </c>
      <c r="K371" s="82" t="s">
        <v>494</v>
      </c>
      <c r="L371" s="82" t="s">
        <v>494</v>
      </c>
      <c r="M371" s="82" t="s">
        <v>494</v>
      </c>
      <c r="N371" s="82" t="s">
        <v>494</v>
      </c>
      <c r="O371" s="82" t="s">
        <v>494</v>
      </c>
      <c r="P371" s="82" t="s">
        <v>494</v>
      </c>
      <c r="Q371" s="75" t="s">
        <v>497</v>
      </c>
      <c r="R371" s="75" t="s">
        <v>497</v>
      </c>
      <c r="S371" s="42" t="s">
        <v>448</v>
      </c>
      <c r="T371" s="75" t="s">
        <v>497</v>
      </c>
      <c r="U371" s="74" t="s">
        <v>497</v>
      </c>
      <c r="V371" s="49" t="str">
        <f t="shared" si="27"/>
        <v>'COMMON'</v>
      </c>
      <c r="W371" s="69" t="s">
        <v>449</v>
      </c>
      <c r="X371" s="49" t="str">
        <f t="shared" si="28"/>
        <v>'COMMON'</v>
      </c>
      <c r="Y371" s="49" t="str">
        <f t="shared" si="28"/>
        <v>'COMMON'</v>
      </c>
      <c r="Z371" s="69" t="s">
        <v>449</v>
      </c>
      <c r="AA371" s="49" t="str">
        <f t="shared" si="29"/>
        <v>'COMMON'</v>
      </c>
      <c r="AB371" s="67"/>
      <c r="AD371" s="70" t="str">
        <f t="shared" si="30"/>
        <v/>
      </c>
      <c r="AE371" s="67"/>
      <c r="AF371" s="67"/>
      <c r="AG371" s="67"/>
    </row>
    <row r="372" spans="1:33" ht="18" customHeight="1">
      <c r="A372" s="67"/>
      <c r="B372" s="49">
        <f t="shared" si="26"/>
        <v>366</v>
      </c>
      <c r="C372" s="73" t="str">
        <f>"'"&amp;プロジェクトデータ!$C$4&amp;"'"</f>
        <v>'80001'</v>
      </c>
      <c r="D372" s="80" t="s">
        <v>503</v>
      </c>
      <c r="E372" s="42" t="str">
        <f>"'"&amp;No.5＿契約者【データ】!E368&amp;"'"</f>
        <v>''</v>
      </c>
      <c r="F372" s="81" t="str">
        <f>"'"&amp;IF(No.5＿契約者【データ】!AA368="","","出席")&amp;"'"</f>
        <v>''</v>
      </c>
      <c r="G372" s="75" t="str">
        <f>"'"&amp;IF(No.5＿契約者【データ】!AA368="","",TEXT(No.5＿契約者【データ】!AA368,"yyyy/mm/dd"))&amp;"'"</f>
        <v>''</v>
      </c>
      <c r="H372" s="75" t="str">
        <f>"'"&amp;IF(No.5＿契約者【データ】!AB368="","",TEXT(No.5＿契約者【データ】!AB368,"hh:mm"))&amp;"'"</f>
        <v>''</v>
      </c>
      <c r="I372" s="82" t="s">
        <v>494</v>
      </c>
      <c r="J372" s="82" t="s">
        <v>494</v>
      </c>
      <c r="K372" s="82" t="s">
        <v>494</v>
      </c>
      <c r="L372" s="82" t="s">
        <v>494</v>
      </c>
      <c r="M372" s="82" t="s">
        <v>494</v>
      </c>
      <c r="N372" s="82" t="s">
        <v>494</v>
      </c>
      <c r="O372" s="82" t="s">
        <v>494</v>
      </c>
      <c r="P372" s="82" t="s">
        <v>494</v>
      </c>
      <c r="Q372" s="75" t="s">
        <v>497</v>
      </c>
      <c r="R372" s="75" t="s">
        <v>497</v>
      </c>
      <c r="S372" s="42" t="s">
        <v>448</v>
      </c>
      <c r="T372" s="75" t="s">
        <v>497</v>
      </c>
      <c r="U372" s="74" t="s">
        <v>497</v>
      </c>
      <c r="V372" s="49" t="str">
        <f t="shared" si="27"/>
        <v>'COMMON'</v>
      </c>
      <c r="W372" s="69" t="s">
        <v>449</v>
      </c>
      <c r="X372" s="49" t="str">
        <f t="shared" si="28"/>
        <v>'COMMON'</v>
      </c>
      <c r="Y372" s="49" t="str">
        <f t="shared" si="28"/>
        <v>'COMMON'</v>
      </c>
      <c r="Z372" s="69" t="s">
        <v>449</v>
      </c>
      <c r="AA372" s="49" t="str">
        <f t="shared" si="29"/>
        <v>'COMMON'</v>
      </c>
      <c r="AB372" s="67"/>
      <c r="AD372" s="70" t="str">
        <f t="shared" si="30"/>
        <v/>
      </c>
      <c r="AE372" s="67"/>
      <c r="AF372" s="67"/>
      <c r="AG372" s="67"/>
    </row>
    <row r="373" spans="1:33" ht="18" customHeight="1">
      <c r="A373" s="67"/>
      <c r="B373" s="49">
        <f t="shared" si="26"/>
        <v>367</v>
      </c>
      <c r="C373" s="73" t="str">
        <f>"'"&amp;プロジェクトデータ!$C$4&amp;"'"</f>
        <v>'80001'</v>
      </c>
      <c r="D373" s="80" t="s">
        <v>503</v>
      </c>
      <c r="E373" s="42" t="str">
        <f>"'"&amp;No.5＿契約者【データ】!E369&amp;"'"</f>
        <v>''</v>
      </c>
      <c r="F373" s="81" t="str">
        <f>"'"&amp;IF(No.5＿契約者【データ】!AA369="","","出席")&amp;"'"</f>
        <v>''</v>
      </c>
      <c r="G373" s="75" t="str">
        <f>"'"&amp;IF(No.5＿契約者【データ】!AA369="","",TEXT(No.5＿契約者【データ】!AA369,"yyyy/mm/dd"))&amp;"'"</f>
        <v>''</v>
      </c>
      <c r="H373" s="75" t="str">
        <f>"'"&amp;IF(No.5＿契約者【データ】!AB369="","",TEXT(No.5＿契約者【データ】!AB369,"hh:mm"))&amp;"'"</f>
        <v>''</v>
      </c>
      <c r="I373" s="82" t="s">
        <v>494</v>
      </c>
      <c r="J373" s="82" t="s">
        <v>494</v>
      </c>
      <c r="K373" s="82" t="s">
        <v>494</v>
      </c>
      <c r="L373" s="82" t="s">
        <v>494</v>
      </c>
      <c r="M373" s="82" t="s">
        <v>494</v>
      </c>
      <c r="N373" s="82" t="s">
        <v>494</v>
      </c>
      <c r="O373" s="82" t="s">
        <v>494</v>
      </c>
      <c r="P373" s="82" t="s">
        <v>494</v>
      </c>
      <c r="Q373" s="75" t="s">
        <v>497</v>
      </c>
      <c r="R373" s="75" t="s">
        <v>497</v>
      </c>
      <c r="S373" s="42" t="s">
        <v>448</v>
      </c>
      <c r="T373" s="75" t="s">
        <v>497</v>
      </c>
      <c r="U373" s="74" t="s">
        <v>497</v>
      </c>
      <c r="V373" s="49" t="str">
        <f t="shared" si="27"/>
        <v>'COMMON'</v>
      </c>
      <c r="W373" s="69" t="s">
        <v>449</v>
      </c>
      <c r="X373" s="49" t="str">
        <f t="shared" si="28"/>
        <v>'COMMON'</v>
      </c>
      <c r="Y373" s="49" t="str">
        <f t="shared" si="28"/>
        <v>'COMMON'</v>
      </c>
      <c r="Z373" s="69" t="s">
        <v>449</v>
      </c>
      <c r="AA373" s="49" t="str">
        <f t="shared" si="29"/>
        <v>'COMMON'</v>
      </c>
      <c r="AB373" s="67"/>
      <c r="AD373" s="70" t="str">
        <f t="shared" si="30"/>
        <v/>
      </c>
      <c r="AE373" s="67"/>
      <c r="AF373" s="67"/>
      <c r="AG373" s="67"/>
    </row>
    <row r="374" spans="1:33" ht="18" customHeight="1">
      <c r="A374" s="67"/>
      <c r="B374" s="49">
        <f t="shared" si="26"/>
        <v>368</v>
      </c>
      <c r="C374" s="73" t="str">
        <f>"'"&amp;プロジェクトデータ!$C$4&amp;"'"</f>
        <v>'80001'</v>
      </c>
      <c r="D374" s="80" t="s">
        <v>503</v>
      </c>
      <c r="E374" s="42" t="str">
        <f>"'"&amp;No.5＿契約者【データ】!E370&amp;"'"</f>
        <v>''</v>
      </c>
      <c r="F374" s="81" t="str">
        <f>"'"&amp;IF(No.5＿契約者【データ】!AA370="","","出席")&amp;"'"</f>
        <v>''</v>
      </c>
      <c r="G374" s="75" t="str">
        <f>"'"&amp;IF(No.5＿契約者【データ】!AA370="","",TEXT(No.5＿契約者【データ】!AA370,"yyyy/mm/dd"))&amp;"'"</f>
        <v>''</v>
      </c>
      <c r="H374" s="75" t="str">
        <f>"'"&amp;IF(No.5＿契約者【データ】!AB370="","",TEXT(No.5＿契約者【データ】!AB370,"hh:mm"))&amp;"'"</f>
        <v>''</v>
      </c>
      <c r="I374" s="82" t="s">
        <v>494</v>
      </c>
      <c r="J374" s="82" t="s">
        <v>494</v>
      </c>
      <c r="K374" s="82" t="s">
        <v>494</v>
      </c>
      <c r="L374" s="82" t="s">
        <v>494</v>
      </c>
      <c r="M374" s="82" t="s">
        <v>494</v>
      </c>
      <c r="N374" s="82" t="s">
        <v>494</v>
      </c>
      <c r="O374" s="82" t="s">
        <v>494</v>
      </c>
      <c r="P374" s="82" t="s">
        <v>494</v>
      </c>
      <c r="Q374" s="75" t="s">
        <v>497</v>
      </c>
      <c r="R374" s="75" t="s">
        <v>497</v>
      </c>
      <c r="S374" s="42" t="s">
        <v>448</v>
      </c>
      <c r="T374" s="75" t="s">
        <v>497</v>
      </c>
      <c r="U374" s="74" t="s">
        <v>497</v>
      </c>
      <c r="V374" s="49" t="str">
        <f t="shared" si="27"/>
        <v>'COMMON'</v>
      </c>
      <c r="W374" s="69" t="s">
        <v>449</v>
      </c>
      <c r="X374" s="49" t="str">
        <f t="shared" si="28"/>
        <v>'COMMON'</v>
      </c>
      <c r="Y374" s="49" t="str">
        <f t="shared" si="28"/>
        <v>'COMMON'</v>
      </c>
      <c r="Z374" s="69" t="s">
        <v>449</v>
      </c>
      <c r="AA374" s="49" t="str">
        <f t="shared" si="29"/>
        <v>'COMMON'</v>
      </c>
      <c r="AB374" s="67"/>
      <c r="AD374" s="70" t="str">
        <f t="shared" si="30"/>
        <v/>
      </c>
      <c r="AE374" s="67"/>
      <c r="AF374" s="67"/>
      <c r="AG374" s="67"/>
    </row>
    <row r="375" spans="1:33" ht="18" customHeight="1">
      <c r="A375" s="67"/>
      <c r="B375" s="49">
        <f t="shared" si="26"/>
        <v>369</v>
      </c>
      <c r="C375" s="73" t="str">
        <f>"'"&amp;プロジェクトデータ!$C$4&amp;"'"</f>
        <v>'80001'</v>
      </c>
      <c r="D375" s="80" t="s">
        <v>503</v>
      </c>
      <c r="E375" s="42" t="str">
        <f>"'"&amp;No.5＿契約者【データ】!E371&amp;"'"</f>
        <v>''</v>
      </c>
      <c r="F375" s="81" t="str">
        <f>"'"&amp;IF(No.5＿契約者【データ】!AA371="","","出席")&amp;"'"</f>
        <v>''</v>
      </c>
      <c r="G375" s="75" t="str">
        <f>"'"&amp;IF(No.5＿契約者【データ】!AA371="","",TEXT(No.5＿契約者【データ】!AA371,"yyyy/mm/dd"))&amp;"'"</f>
        <v>''</v>
      </c>
      <c r="H375" s="75" t="str">
        <f>"'"&amp;IF(No.5＿契約者【データ】!AB371="","",TEXT(No.5＿契約者【データ】!AB371,"hh:mm"))&amp;"'"</f>
        <v>''</v>
      </c>
      <c r="I375" s="82" t="s">
        <v>494</v>
      </c>
      <c r="J375" s="82" t="s">
        <v>494</v>
      </c>
      <c r="K375" s="82" t="s">
        <v>494</v>
      </c>
      <c r="L375" s="82" t="s">
        <v>494</v>
      </c>
      <c r="M375" s="82" t="s">
        <v>494</v>
      </c>
      <c r="N375" s="82" t="s">
        <v>494</v>
      </c>
      <c r="O375" s="82" t="s">
        <v>494</v>
      </c>
      <c r="P375" s="82" t="s">
        <v>494</v>
      </c>
      <c r="Q375" s="75" t="s">
        <v>497</v>
      </c>
      <c r="R375" s="75" t="s">
        <v>497</v>
      </c>
      <c r="S375" s="42" t="s">
        <v>448</v>
      </c>
      <c r="T375" s="75" t="s">
        <v>497</v>
      </c>
      <c r="U375" s="74" t="s">
        <v>497</v>
      </c>
      <c r="V375" s="49" t="str">
        <f t="shared" si="27"/>
        <v>'COMMON'</v>
      </c>
      <c r="W375" s="69" t="s">
        <v>449</v>
      </c>
      <c r="X375" s="49" t="str">
        <f t="shared" si="28"/>
        <v>'COMMON'</v>
      </c>
      <c r="Y375" s="49" t="str">
        <f t="shared" si="28"/>
        <v>'COMMON'</v>
      </c>
      <c r="Z375" s="69" t="s">
        <v>449</v>
      </c>
      <c r="AA375" s="49" t="str">
        <f t="shared" si="29"/>
        <v>'COMMON'</v>
      </c>
      <c r="AB375" s="67"/>
      <c r="AD375" s="70" t="str">
        <f t="shared" si="30"/>
        <v/>
      </c>
      <c r="AE375" s="67"/>
      <c r="AF375" s="67"/>
      <c r="AG375" s="67"/>
    </row>
    <row r="376" spans="1:33" ht="18" customHeight="1">
      <c r="A376" s="67"/>
      <c r="B376" s="49">
        <f t="shared" si="26"/>
        <v>370</v>
      </c>
      <c r="C376" s="73" t="str">
        <f>"'"&amp;プロジェクトデータ!$C$4&amp;"'"</f>
        <v>'80001'</v>
      </c>
      <c r="D376" s="80" t="s">
        <v>503</v>
      </c>
      <c r="E376" s="42" t="str">
        <f>"'"&amp;No.5＿契約者【データ】!E372&amp;"'"</f>
        <v>''</v>
      </c>
      <c r="F376" s="81" t="str">
        <f>"'"&amp;IF(No.5＿契約者【データ】!AA372="","","出席")&amp;"'"</f>
        <v>''</v>
      </c>
      <c r="G376" s="75" t="str">
        <f>"'"&amp;IF(No.5＿契約者【データ】!AA372="","",TEXT(No.5＿契約者【データ】!AA372,"yyyy/mm/dd"))&amp;"'"</f>
        <v>''</v>
      </c>
      <c r="H376" s="75" t="str">
        <f>"'"&amp;IF(No.5＿契約者【データ】!AB372="","",TEXT(No.5＿契約者【データ】!AB372,"hh:mm"))&amp;"'"</f>
        <v>''</v>
      </c>
      <c r="I376" s="82" t="s">
        <v>494</v>
      </c>
      <c r="J376" s="82" t="s">
        <v>494</v>
      </c>
      <c r="K376" s="82" t="s">
        <v>494</v>
      </c>
      <c r="L376" s="82" t="s">
        <v>494</v>
      </c>
      <c r="M376" s="82" t="s">
        <v>494</v>
      </c>
      <c r="N376" s="82" t="s">
        <v>494</v>
      </c>
      <c r="O376" s="82" t="s">
        <v>494</v>
      </c>
      <c r="P376" s="82" t="s">
        <v>494</v>
      </c>
      <c r="Q376" s="75" t="s">
        <v>497</v>
      </c>
      <c r="R376" s="75" t="s">
        <v>497</v>
      </c>
      <c r="S376" s="42" t="s">
        <v>448</v>
      </c>
      <c r="T376" s="75" t="s">
        <v>497</v>
      </c>
      <c r="U376" s="74" t="s">
        <v>497</v>
      </c>
      <c r="V376" s="49" t="str">
        <f t="shared" si="27"/>
        <v>'COMMON'</v>
      </c>
      <c r="W376" s="69" t="s">
        <v>449</v>
      </c>
      <c r="X376" s="49" t="str">
        <f t="shared" si="28"/>
        <v>'COMMON'</v>
      </c>
      <c r="Y376" s="49" t="str">
        <f t="shared" si="28"/>
        <v>'COMMON'</v>
      </c>
      <c r="Z376" s="69" t="s">
        <v>449</v>
      </c>
      <c r="AA376" s="49" t="str">
        <f t="shared" si="29"/>
        <v>'COMMON'</v>
      </c>
      <c r="AB376" s="67"/>
      <c r="AD376" s="70" t="str">
        <f t="shared" si="30"/>
        <v/>
      </c>
      <c r="AE376" s="67"/>
      <c r="AF376" s="67"/>
      <c r="AG376" s="67"/>
    </row>
    <row r="377" spans="1:33" ht="18" customHeight="1">
      <c r="A377" s="67"/>
      <c r="B377" s="49">
        <f t="shared" si="26"/>
        <v>371</v>
      </c>
      <c r="C377" s="73" t="str">
        <f>"'"&amp;プロジェクトデータ!$C$4&amp;"'"</f>
        <v>'80001'</v>
      </c>
      <c r="D377" s="80" t="s">
        <v>503</v>
      </c>
      <c r="E377" s="42" t="str">
        <f>"'"&amp;No.5＿契約者【データ】!E373&amp;"'"</f>
        <v>''</v>
      </c>
      <c r="F377" s="81" t="str">
        <f>"'"&amp;IF(No.5＿契約者【データ】!AA373="","","出席")&amp;"'"</f>
        <v>''</v>
      </c>
      <c r="G377" s="75" t="str">
        <f>"'"&amp;IF(No.5＿契約者【データ】!AA373="","",TEXT(No.5＿契約者【データ】!AA373,"yyyy/mm/dd"))&amp;"'"</f>
        <v>''</v>
      </c>
      <c r="H377" s="75" t="str">
        <f>"'"&amp;IF(No.5＿契約者【データ】!AB373="","",TEXT(No.5＿契約者【データ】!AB373,"hh:mm"))&amp;"'"</f>
        <v>''</v>
      </c>
      <c r="I377" s="82" t="s">
        <v>494</v>
      </c>
      <c r="J377" s="82" t="s">
        <v>494</v>
      </c>
      <c r="K377" s="82" t="s">
        <v>494</v>
      </c>
      <c r="L377" s="82" t="s">
        <v>494</v>
      </c>
      <c r="M377" s="82" t="s">
        <v>494</v>
      </c>
      <c r="N377" s="82" t="s">
        <v>494</v>
      </c>
      <c r="O377" s="82" t="s">
        <v>494</v>
      </c>
      <c r="P377" s="82" t="s">
        <v>494</v>
      </c>
      <c r="Q377" s="75" t="s">
        <v>497</v>
      </c>
      <c r="R377" s="75" t="s">
        <v>497</v>
      </c>
      <c r="S377" s="42" t="s">
        <v>448</v>
      </c>
      <c r="T377" s="75" t="s">
        <v>497</v>
      </c>
      <c r="U377" s="74" t="s">
        <v>497</v>
      </c>
      <c r="V377" s="49" t="str">
        <f t="shared" si="27"/>
        <v>'COMMON'</v>
      </c>
      <c r="W377" s="69" t="s">
        <v>449</v>
      </c>
      <c r="X377" s="49" t="str">
        <f t="shared" si="28"/>
        <v>'COMMON'</v>
      </c>
      <c r="Y377" s="49" t="str">
        <f t="shared" si="28"/>
        <v>'COMMON'</v>
      </c>
      <c r="Z377" s="69" t="s">
        <v>449</v>
      </c>
      <c r="AA377" s="49" t="str">
        <f t="shared" si="29"/>
        <v>'COMMON'</v>
      </c>
      <c r="AB377" s="67"/>
      <c r="AD377" s="70" t="str">
        <f t="shared" si="30"/>
        <v/>
      </c>
      <c r="AE377" s="67"/>
      <c r="AF377" s="67"/>
      <c r="AG377" s="67"/>
    </row>
    <row r="378" spans="1:33" ht="18" customHeight="1">
      <c r="A378" s="67"/>
      <c r="B378" s="49">
        <f t="shared" si="26"/>
        <v>372</v>
      </c>
      <c r="C378" s="73" t="str">
        <f>"'"&amp;プロジェクトデータ!$C$4&amp;"'"</f>
        <v>'80001'</v>
      </c>
      <c r="D378" s="80" t="s">
        <v>503</v>
      </c>
      <c r="E378" s="42" t="str">
        <f>"'"&amp;No.5＿契約者【データ】!E374&amp;"'"</f>
        <v>''</v>
      </c>
      <c r="F378" s="81" t="str">
        <f>"'"&amp;IF(No.5＿契約者【データ】!AA374="","","出席")&amp;"'"</f>
        <v>''</v>
      </c>
      <c r="G378" s="75" t="str">
        <f>"'"&amp;IF(No.5＿契約者【データ】!AA374="","",TEXT(No.5＿契約者【データ】!AA374,"yyyy/mm/dd"))&amp;"'"</f>
        <v>''</v>
      </c>
      <c r="H378" s="75" t="str">
        <f>"'"&amp;IF(No.5＿契約者【データ】!AB374="","",TEXT(No.5＿契約者【データ】!AB374,"hh:mm"))&amp;"'"</f>
        <v>''</v>
      </c>
      <c r="I378" s="82" t="s">
        <v>494</v>
      </c>
      <c r="J378" s="82" t="s">
        <v>494</v>
      </c>
      <c r="K378" s="82" t="s">
        <v>494</v>
      </c>
      <c r="L378" s="82" t="s">
        <v>494</v>
      </c>
      <c r="M378" s="82" t="s">
        <v>494</v>
      </c>
      <c r="N378" s="82" t="s">
        <v>494</v>
      </c>
      <c r="O378" s="82" t="s">
        <v>494</v>
      </c>
      <c r="P378" s="82" t="s">
        <v>494</v>
      </c>
      <c r="Q378" s="75" t="s">
        <v>497</v>
      </c>
      <c r="R378" s="75" t="s">
        <v>497</v>
      </c>
      <c r="S378" s="42" t="s">
        <v>448</v>
      </c>
      <c r="T378" s="75" t="s">
        <v>497</v>
      </c>
      <c r="U378" s="74" t="s">
        <v>497</v>
      </c>
      <c r="V378" s="49" t="str">
        <f t="shared" si="27"/>
        <v>'COMMON'</v>
      </c>
      <c r="W378" s="69" t="s">
        <v>449</v>
      </c>
      <c r="X378" s="49" t="str">
        <f t="shared" si="28"/>
        <v>'COMMON'</v>
      </c>
      <c r="Y378" s="49" t="str">
        <f t="shared" si="28"/>
        <v>'COMMON'</v>
      </c>
      <c r="Z378" s="69" t="s">
        <v>449</v>
      </c>
      <c r="AA378" s="49" t="str">
        <f t="shared" si="29"/>
        <v>'COMMON'</v>
      </c>
      <c r="AB378" s="67"/>
      <c r="AD378" s="70" t="str">
        <f t="shared" si="30"/>
        <v/>
      </c>
      <c r="AE378" s="67"/>
      <c r="AF378" s="67"/>
      <c r="AG378" s="67"/>
    </row>
    <row r="379" spans="1:33" ht="18" customHeight="1">
      <c r="A379" s="67"/>
      <c r="B379" s="49">
        <f t="shared" si="26"/>
        <v>373</v>
      </c>
      <c r="C379" s="73" t="str">
        <f>"'"&amp;プロジェクトデータ!$C$4&amp;"'"</f>
        <v>'80001'</v>
      </c>
      <c r="D379" s="80" t="s">
        <v>503</v>
      </c>
      <c r="E379" s="42" t="str">
        <f>"'"&amp;No.5＿契約者【データ】!E375&amp;"'"</f>
        <v>''</v>
      </c>
      <c r="F379" s="81" t="str">
        <f>"'"&amp;IF(No.5＿契約者【データ】!AA375="","","出席")&amp;"'"</f>
        <v>''</v>
      </c>
      <c r="G379" s="75" t="str">
        <f>"'"&amp;IF(No.5＿契約者【データ】!AA375="","",TEXT(No.5＿契約者【データ】!AA375,"yyyy/mm/dd"))&amp;"'"</f>
        <v>''</v>
      </c>
      <c r="H379" s="75" t="str">
        <f>"'"&amp;IF(No.5＿契約者【データ】!AB375="","",TEXT(No.5＿契約者【データ】!AB375,"hh:mm"))&amp;"'"</f>
        <v>''</v>
      </c>
      <c r="I379" s="82" t="s">
        <v>494</v>
      </c>
      <c r="J379" s="82" t="s">
        <v>494</v>
      </c>
      <c r="K379" s="82" t="s">
        <v>494</v>
      </c>
      <c r="L379" s="82" t="s">
        <v>494</v>
      </c>
      <c r="M379" s="82" t="s">
        <v>494</v>
      </c>
      <c r="N379" s="82" t="s">
        <v>494</v>
      </c>
      <c r="O379" s="82" t="s">
        <v>494</v>
      </c>
      <c r="P379" s="82" t="s">
        <v>494</v>
      </c>
      <c r="Q379" s="75" t="s">
        <v>497</v>
      </c>
      <c r="R379" s="75" t="s">
        <v>497</v>
      </c>
      <c r="S379" s="42" t="s">
        <v>448</v>
      </c>
      <c r="T379" s="75" t="s">
        <v>497</v>
      </c>
      <c r="U379" s="74" t="s">
        <v>497</v>
      </c>
      <c r="V379" s="49" t="str">
        <f t="shared" si="27"/>
        <v>'COMMON'</v>
      </c>
      <c r="W379" s="69" t="s">
        <v>449</v>
      </c>
      <c r="X379" s="49" t="str">
        <f t="shared" si="28"/>
        <v>'COMMON'</v>
      </c>
      <c r="Y379" s="49" t="str">
        <f t="shared" si="28"/>
        <v>'COMMON'</v>
      </c>
      <c r="Z379" s="69" t="s">
        <v>449</v>
      </c>
      <c r="AA379" s="49" t="str">
        <f t="shared" si="29"/>
        <v>'COMMON'</v>
      </c>
      <c r="AB379" s="67"/>
      <c r="AD379" s="70" t="str">
        <f t="shared" si="30"/>
        <v/>
      </c>
      <c r="AE379" s="67"/>
      <c r="AF379" s="67"/>
      <c r="AG379" s="67"/>
    </row>
    <row r="380" spans="1:33" ht="18" customHeight="1">
      <c r="A380" s="67"/>
      <c r="B380" s="49">
        <f t="shared" si="26"/>
        <v>374</v>
      </c>
      <c r="C380" s="73" t="str">
        <f>"'"&amp;プロジェクトデータ!$C$4&amp;"'"</f>
        <v>'80001'</v>
      </c>
      <c r="D380" s="80" t="s">
        <v>503</v>
      </c>
      <c r="E380" s="42" t="str">
        <f>"'"&amp;No.5＿契約者【データ】!E376&amp;"'"</f>
        <v>''</v>
      </c>
      <c r="F380" s="81" t="str">
        <f>"'"&amp;IF(No.5＿契約者【データ】!AA376="","","出席")&amp;"'"</f>
        <v>''</v>
      </c>
      <c r="G380" s="75" t="str">
        <f>"'"&amp;IF(No.5＿契約者【データ】!AA376="","",TEXT(No.5＿契約者【データ】!AA376,"yyyy/mm/dd"))&amp;"'"</f>
        <v>''</v>
      </c>
      <c r="H380" s="75" t="str">
        <f>"'"&amp;IF(No.5＿契約者【データ】!AB376="","",TEXT(No.5＿契約者【データ】!AB376,"hh:mm"))&amp;"'"</f>
        <v>''</v>
      </c>
      <c r="I380" s="82" t="s">
        <v>494</v>
      </c>
      <c r="J380" s="82" t="s">
        <v>494</v>
      </c>
      <c r="K380" s="82" t="s">
        <v>494</v>
      </c>
      <c r="L380" s="82" t="s">
        <v>494</v>
      </c>
      <c r="M380" s="82" t="s">
        <v>494</v>
      </c>
      <c r="N380" s="82" t="s">
        <v>494</v>
      </c>
      <c r="O380" s="82" t="s">
        <v>494</v>
      </c>
      <c r="P380" s="82" t="s">
        <v>494</v>
      </c>
      <c r="Q380" s="75" t="s">
        <v>497</v>
      </c>
      <c r="R380" s="75" t="s">
        <v>497</v>
      </c>
      <c r="S380" s="42" t="s">
        <v>448</v>
      </c>
      <c r="T380" s="75" t="s">
        <v>497</v>
      </c>
      <c r="U380" s="74" t="s">
        <v>497</v>
      </c>
      <c r="V380" s="49" t="str">
        <f t="shared" si="27"/>
        <v>'COMMON'</v>
      </c>
      <c r="W380" s="69" t="s">
        <v>449</v>
      </c>
      <c r="X380" s="49" t="str">
        <f t="shared" si="28"/>
        <v>'COMMON'</v>
      </c>
      <c r="Y380" s="49" t="str">
        <f t="shared" si="28"/>
        <v>'COMMON'</v>
      </c>
      <c r="Z380" s="69" t="s">
        <v>449</v>
      </c>
      <c r="AA380" s="49" t="str">
        <f t="shared" si="29"/>
        <v>'COMMON'</v>
      </c>
      <c r="AB380" s="67"/>
      <c r="AD380" s="70" t="str">
        <f t="shared" si="30"/>
        <v/>
      </c>
      <c r="AE380" s="67"/>
      <c r="AF380" s="67"/>
      <c r="AG380" s="67"/>
    </row>
    <row r="381" spans="1:33" ht="18" customHeight="1">
      <c r="A381" s="67"/>
      <c r="B381" s="49">
        <f t="shared" si="26"/>
        <v>375</v>
      </c>
      <c r="C381" s="73" t="str">
        <f>"'"&amp;プロジェクトデータ!$C$4&amp;"'"</f>
        <v>'80001'</v>
      </c>
      <c r="D381" s="80" t="s">
        <v>503</v>
      </c>
      <c r="E381" s="42" t="str">
        <f>"'"&amp;No.5＿契約者【データ】!E377&amp;"'"</f>
        <v>''</v>
      </c>
      <c r="F381" s="81" t="str">
        <f>"'"&amp;IF(No.5＿契約者【データ】!AA377="","","出席")&amp;"'"</f>
        <v>''</v>
      </c>
      <c r="G381" s="75" t="str">
        <f>"'"&amp;IF(No.5＿契約者【データ】!AA377="","",TEXT(No.5＿契約者【データ】!AA377,"yyyy/mm/dd"))&amp;"'"</f>
        <v>''</v>
      </c>
      <c r="H381" s="75" t="str">
        <f>"'"&amp;IF(No.5＿契約者【データ】!AB377="","",TEXT(No.5＿契約者【データ】!AB377,"hh:mm"))&amp;"'"</f>
        <v>''</v>
      </c>
      <c r="I381" s="82" t="s">
        <v>494</v>
      </c>
      <c r="J381" s="82" t="s">
        <v>494</v>
      </c>
      <c r="K381" s="82" t="s">
        <v>494</v>
      </c>
      <c r="L381" s="82" t="s">
        <v>494</v>
      </c>
      <c r="M381" s="82" t="s">
        <v>494</v>
      </c>
      <c r="N381" s="82" t="s">
        <v>494</v>
      </c>
      <c r="O381" s="82" t="s">
        <v>494</v>
      </c>
      <c r="P381" s="82" t="s">
        <v>494</v>
      </c>
      <c r="Q381" s="75" t="s">
        <v>497</v>
      </c>
      <c r="R381" s="75" t="s">
        <v>497</v>
      </c>
      <c r="S381" s="42" t="s">
        <v>448</v>
      </c>
      <c r="T381" s="75" t="s">
        <v>497</v>
      </c>
      <c r="U381" s="74" t="s">
        <v>497</v>
      </c>
      <c r="V381" s="49" t="str">
        <f t="shared" si="27"/>
        <v>'COMMON'</v>
      </c>
      <c r="W381" s="69" t="s">
        <v>449</v>
      </c>
      <c r="X381" s="49" t="str">
        <f t="shared" si="28"/>
        <v>'COMMON'</v>
      </c>
      <c r="Y381" s="49" t="str">
        <f t="shared" si="28"/>
        <v>'COMMON'</v>
      </c>
      <c r="Z381" s="69" t="s">
        <v>449</v>
      </c>
      <c r="AA381" s="49" t="str">
        <f t="shared" si="29"/>
        <v>'COMMON'</v>
      </c>
      <c r="AB381" s="67"/>
      <c r="AD381" s="70" t="str">
        <f t="shared" si="30"/>
        <v/>
      </c>
      <c r="AE381" s="67"/>
      <c r="AF381" s="67"/>
      <c r="AG381" s="67"/>
    </row>
    <row r="382" spans="1:33" ht="18" customHeight="1">
      <c r="A382" s="67"/>
      <c r="B382" s="49">
        <f t="shared" si="26"/>
        <v>376</v>
      </c>
      <c r="C382" s="73" t="str">
        <f>"'"&amp;プロジェクトデータ!$C$4&amp;"'"</f>
        <v>'80001'</v>
      </c>
      <c r="D382" s="80" t="s">
        <v>503</v>
      </c>
      <c r="E382" s="42" t="str">
        <f>"'"&amp;No.5＿契約者【データ】!E378&amp;"'"</f>
        <v>''</v>
      </c>
      <c r="F382" s="81" t="str">
        <f>"'"&amp;IF(No.5＿契約者【データ】!AA378="","","出席")&amp;"'"</f>
        <v>''</v>
      </c>
      <c r="G382" s="75" t="str">
        <f>"'"&amp;IF(No.5＿契約者【データ】!AA378="","",TEXT(No.5＿契約者【データ】!AA378,"yyyy/mm/dd"))&amp;"'"</f>
        <v>''</v>
      </c>
      <c r="H382" s="75" t="str">
        <f>"'"&amp;IF(No.5＿契約者【データ】!AB378="","",TEXT(No.5＿契約者【データ】!AB378,"hh:mm"))&amp;"'"</f>
        <v>''</v>
      </c>
      <c r="I382" s="82" t="s">
        <v>494</v>
      </c>
      <c r="J382" s="82" t="s">
        <v>494</v>
      </c>
      <c r="K382" s="82" t="s">
        <v>494</v>
      </c>
      <c r="L382" s="82" t="s">
        <v>494</v>
      </c>
      <c r="M382" s="82" t="s">
        <v>494</v>
      </c>
      <c r="N382" s="82" t="s">
        <v>494</v>
      </c>
      <c r="O382" s="82" t="s">
        <v>494</v>
      </c>
      <c r="P382" s="82" t="s">
        <v>494</v>
      </c>
      <c r="Q382" s="75" t="s">
        <v>497</v>
      </c>
      <c r="R382" s="75" t="s">
        <v>497</v>
      </c>
      <c r="S382" s="42" t="s">
        <v>448</v>
      </c>
      <c r="T382" s="75" t="s">
        <v>497</v>
      </c>
      <c r="U382" s="74" t="s">
        <v>497</v>
      </c>
      <c r="V382" s="49" t="str">
        <f t="shared" si="27"/>
        <v>'COMMON'</v>
      </c>
      <c r="W382" s="69" t="s">
        <v>449</v>
      </c>
      <c r="X382" s="49" t="str">
        <f t="shared" si="28"/>
        <v>'COMMON'</v>
      </c>
      <c r="Y382" s="49" t="str">
        <f t="shared" si="28"/>
        <v>'COMMON'</v>
      </c>
      <c r="Z382" s="69" t="s">
        <v>449</v>
      </c>
      <c r="AA382" s="49" t="str">
        <f t="shared" si="29"/>
        <v>'COMMON'</v>
      </c>
      <c r="AB382" s="67"/>
      <c r="AD382" s="70" t="str">
        <f t="shared" si="30"/>
        <v/>
      </c>
      <c r="AE382" s="67"/>
      <c r="AF382" s="67"/>
      <c r="AG382" s="67"/>
    </row>
    <row r="383" spans="1:33" ht="18" customHeight="1">
      <c r="A383" s="67"/>
      <c r="B383" s="49">
        <f t="shared" si="26"/>
        <v>377</v>
      </c>
      <c r="C383" s="73" t="str">
        <f>"'"&amp;プロジェクトデータ!$C$4&amp;"'"</f>
        <v>'80001'</v>
      </c>
      <c r="D383" s="80" t="s">
        <v>503</v>
      </c>
      <c r="E383" s="42" t="str">
        <f>"'"&amp;No.5＿契約者【データ】!E379&amp;"'"</f>
        <v>''</v>
      </c>
      <c r="F383" s="81" t="str">
        <f>"'"&amp;IF(No.5＿契約者【データ】!AA379="","","出席")&amp;"'"</f>
        <v>''</v>
      </c>
      <c r="G383" s="75" t="str">
        <f>"'"&amp;IF(No.5＿契約者【データ】!AA379="","",TEXT(No.5＿契約者【データ】!AA379,"yyyy/mm/dd"))&amp;"'"</f>
        <v>''</v>
      </c>
      <c r="H383" s="75" t="str">
        <f>"'"&amp;IF(No.5＿契約者【データ】!AB379="","",TEXT(No.5＿契約者【データ】!AB379,"hh:mm"))&amp;"'"</f>
        <v>''</v>
      </c>
      <c r="I383" s="82" t="s">
        <v>494</v>
      </c>
      <c r="J383" s="82" t="s">
        <v>494</v>
      </c>
      <c r="K383" s="82" t="s">
        <v>494</v>
      </c>
      <c r="L383" s="82" t="s">
        <v>494</v>
      </c>
      <c r="M383" s="82" t="s">
        <v>494</v>
      </c>
      <c r="N383" s="82" t="s">
        <v>494</v>
      </c>
      <c r="O383" s="82" t="s">
        <v>494</v>
      </c>
      <c r="P383" s="82" t="s">
        <v>494</v>
      </c>
      <c r="Q383" s="75" t="s">
        <v>497</v>
      </c>
      <c r="R383" s="75" t="s">
        <v>497</v>
      </c>
      <c r="S383" s="42" t="s">
        <v>448</v>
      </c>
      <c r="T383" s="75" t="s">
        <v>497</v>
      </c>
      <c r="U383" s="74" t="s">
        <v>497</v>
      </c>
      <c r="V383" s="49" t="str">
        <f t="shared" si="27"/>
        <v>'COMMON'</v>
      </c>
      <c r="W383" s="69" t="s">
        <v>449</v>
      </c>
      <c r="X383" s="49" t="str">
        <f t="shared" si="28"/>
        <v>'COMMON'</v>
      </c>
      <c r="Y383" s="49" t="str">
        <f t="shared" si="28"/>
        <v>'COMMON'</v>
      </c>
      <c r="Z383" s="69" t="s">
        <v>449</v>
      </c>
      <c r="AA383" s="49" t="str">
        <f t="shared" si="29"/>
        <v>'COMMON'</v>
      </c>
      <c r="AB383" s="67"/>
      <c r="AD383" s="70" t="str">
        <f t="shared" si="30"/>
        <v/>
      </c>
      <c r="AE383" s="67"/>
      <c r="AF383" s="67"/>
      <c r="AG383" s="67"/>
    </row>
    <row r="384" spans="1:33" ht="18" customHeight="1">
      <c r="A384" s="67"/>
      <c r="B384" s="49">
        <f t="shared" si="26"/>
        <v>378</v>
      </c>
      <c r="C384" s="73" t="str">
        <f>"'"&amp;プロジェクトデータ!$C$4&amp;"'"</f>
        <v>'80001'</v>
      </c>
      <c r="D384" s="80" t="s">
        <v>503</v>
      </c>
      <c r="E384" s="42" t="str">
        <f>"'"&amp;No.5＿契約者【データ】!E380&amp;"'"</f>
        <v>''</v>
      </c>
      <c r="F384" s="81" t="str">
        <f>"'"&amp;IF(No.5＿契約者【データ】!AA380="","","出席")&amp;"'"</f>
        <v>''</v>
      </c>
      <c r="G384" s="75" t="str">
        <f>"'"&amp;IF(No.5＿契約者【データ】!AA380="","",TEXT(No.5＿契約者【データ】!AA380,"yyyy/mm/dd"))&amp;"'"</f>
        <v>''</v>
      </c>
      <c r="H384" s="75" t="str">
        <f>"'"&amp;IF(No.5＿契約者【データ】!AB380="","",TEXT(No.5＿契約者【データ】!AB380,"hh:mm"))&amp;"'"</f>
        <v>''</v>
      </c>
      <c r="I384" s="82" t="s">
        <v>494</v>
      </c>
      <c r="J384" s="82" t="s">
        <v>494</v>
      </c>
      <c r="K384" s="82" t="s">
        <v>494</v>
      </c>
      <c r="L384" s="82" t="s">
        <v>494</v>
      </c>
      <c r="M384" s="82" t="s">
        <v>494</v>
      </c>
      <c r="N384" s="82" t="s">
        <v>494</v>
      </c>
      <c r="O384" s="82" t="s">
        <v>494</v>
      </c>
      <c r="P384" s="82" t="s">
        <v>494</v>
      </c>
      <c r="Q384" s="75" t="s">
        <v>497</v>
      </c>
      <c r="R384" s="75" t="s">
        <v>497</v>
      </c>
      <c r="S384" s="42" t="s">
        <v>448</v>
      </c>
      <c r="T384" s="75" t="s">
        <v>497</v>
      </c>
      <c r="U384" s="74" t="s">
        <v>497</v>
      </c>
      <c r="V384" s="49" t="str">
        <f t="shared" si="27"/>
        <v>'COMMON'</v>
      </c>
      <c r="W384" s="69" t="s">
        <v>449</v>
      </c>
      <c r="X384" s="49" t="str">
        <f t="shared" si="28"/>
        <v>'COMMON'</v>
      </c>
      <c r="Y384" s="49" t="str">
        <f t="shared" si="28"/>
        <v>'COMMON'</v>
      </c>
      <c r="Z384" s="69" t="s">
        <v>449</v>
      </c>
      <c r="AA384" s="49" t="str">
        <f t="shared" si="29"/>
        <v>'COMMON'</v>
      </c>
      <c r="AB384" s="67"/>
      <c r="AD384" s="70" t="str">
        <f t="shared" si="30"/>
        <v/>
      </c>
      <c r="AE384" s="67"/>
      <c r="AF384" s="67"/>
      <c r="AG384" s="67"/>
    </row>
    <row r="385" spans="1:33" ht="18" customHeight="1">
      <c r="A385" s="67"/>
      <c r="B385" s="49">
        <f t="shared" si="26"/>
        <v>379</v>
      </c>
      <c r="C385" s="73" t="str">
        <f>"'"&amp;プロジェクトデータ!$C$4&amp;"'"</f>
        <v>'80001'</v>
      </c>
      <c r="D385" s="80" t="s">
        <v>503</v>
      </c>
      <c r="E385" s="42" t="str">
        <f>"'"&amp;No.5＿契約者【データ】!E381&amp;"'"</f>
        <v>''</v>
      </c>
      <c r="F385" s="81" t="str">
        <f>"'"&amp;IF(No.5＿契約者【データ】!AA381="","","出席")&amp;"'"</f>
        <v>''</v>
      </c>
      <c r="G385" s="75" t="str">
        <f>"'"&amp;IF(No.5＿契約者【データ】!AA381="","",TEXT(No.5＿契約者【データ】!AA381,"yyyy/mm/dd"))&amp;"'"</f>
        <v>''</v>
      </c>
      <c r="H385" s="75" t="str">
        <f>"'"&amp;IF(No.5＿契約者【データ】!AB381="","",TEXT(No.5＿契約者【データ】!AB381,"hh:mm"))&amp;"'"</f>
        <v>''</v>
      </c>
      <c r="I385" s="82" t="s">
        <v>494</v>
      </c>
      <c r="J385" s="82" t="s">
        <v>494</v>
      </c>
      <c r="K385" s="82" t="s">
        <v>494</v>
      </c>
      <c r="L385" s="82" t="s">
        <v>494</v>
      </c>
      <c r="M385" s="82" t="s">
        <v>494</v>
      </c>
      <c r="N385" s="82" t="s">
        <v>494</v>
      </c>
      <c r="O385" s="82" t="s">
        <v>494</v>
      </c>
      <c r="P385" s="82" t="s">
        <v>494</v>
      </c>
      <c r="Q385" s="75" t="s">
        <v>497</v>
      </c>
      <c r="R385" s="75" t="s">
        <v>497</v>
      </c>
      <c r="S385" s="42" t="s">
        <v>448</v>
      </c>
      <c r="T385" s="75" t="s">
        <v>497</v>
      </c>
      <c r="U385" s="74" t="s">
        <v>497</v>
      </c>
      <c r="V385" s="49" t="str">
        <f t="shared" si="27"/>
        <v>'COMMON'</v>
      </c>
      <c r="W385" s="69" t="s">
        <v>449</v>
      </c>
      <c r="X385" s="49" t="str">
        <f t="shared" si="28"/>
        <v>'COMMON'</v>
      </c>
      <c r="Y385" s="49" t="str">
        <f t="shared" si="28"/>
        <v>'COMMON'</v>
      </c>
      <c r="Z385" s="69" t="s">
        <v>449</v>
      </c>
      <c r="AA385" s="49" t="str">
        <f t="shared" si="29"/>
        <v>'COMMON'</v>
      </c>
      <c r="AB385" s="67"/>
      <c r="AD385" s="70" t="str">
        <f t="shared" si="30"/>
        <v/>
      </c>
      <c r="AE385" s="67"/>
      <c r="AF385" s="67"/>
      <c r="AG385" s="67"/>
    </row>
    <row r="386" spans="1:33" ht="18" customHeight="1">
      <c r="A386" s="67"/>
      <c r="B386" s="49">
        <f t="shared" si="26"/>
        <v>380</v>
      </c>
      <c r="C386" s="73" t="str">
        <f>"'"&amp;プロジェクトデータ!$C$4&amp;"'"</f>
        <v>'80001'</v>
      </c>
      <c r="D386" s="80" t="s">
        <v>503</v>
      </c>
      <c r="E386" s="42" t="str">
        <f>"'"&amp;No.5＿契約者【データ】!E382&amp;"'"</f>
        <v>''</v>
      </c>
      <c r="F386" s="81" t="str">
        <f>"'"&amp;IF(No.5＿契約者【データ】!AA382="","","出席")&amp;"'"</f>
        <v>''</v>
      </c>
      <c r="G386" s="75" t="str">
        <f>"'"&amp;IF(No.5＿契約者【データ】!AA382="","",TEXT(No.5＿契約者【データ】!AA382,"yyyy/mm/dd"))&amp;"'"</f>
        <v>''</v>
      </c>
      <c r="H386" s="75" t="str">
        <f>"'"&amp;IF(No.5＿契約者【データ】!AB382="","",TEXT(No.5＿契約者【データ】!AB382,"hh:mm"))&amp;"'"</f>
        <v>''</v>
      </c>
      <c r="I386" s="82" t="s">
        <v>494</v>
      </c>
      <c r="J386" s="82" t="s">
        <v>494</v>
      </c>
      <c r="K386" s="82" t="s">
        <v>494</v>
      </c>
      <c r="L386" s="82" t="s">
        <v>494</v>
      </c>
      <c r="M386" s="82" t="s">
        <v>494</v>
      </c>
      <c r="N386" s="82" t="s">
        <v>494</v>
      </c>
      <c r="O386" s="82" t="s">
        <v>494</v>
      </c>
      <c r="P386" s="82" t="s">
        <v>494</v>
      </c>
      <c r="Q386" s="75" t="s">
        <v>497</v>
      </c>
      <c r="R386" s="75" t="s">
        <v>497</v>
      </c>
      <c r="S386" s="42" t="s">
        <v>448</v>
      </c>
      <c r="T386" s="75" t="s">
        <v>497</v>
      </c>
      <c r="U386" s="74" t="s">
        <v>497</v>
      </c>
      <c r="V386" s="49" t="str">
        <f t="shared" si="27"/>
        <v>'COMMON'</v>
      </c>
      <c r="W386" s="69" t="s">
        <v>449</v>
      </c>
      <c r="X386" s="49" t="str">
        <f t="shared" si="28"/>
        <v>'COMMON'</v>
      </c>
      <c r="Y386" s="49" t="str">
        <f t="shared" si="28"/>
        <v>'COMMON'</v>
      </c>
      <c r="Z386" s="69" t="s">
        <v>449</v>
      </c>
      <c r="AA386" s="49" t="str">
        <f t="shared" si="29"/>
        <v>'COMMON'</v>
      </c>
      <c r="AB386" s="67"/>
      <c r="AD386" s="70" t="str">
        <f t="shared" si="30"/>
        <v/>
      </c>
      <c r="AE386" s="67"/>
      <c r="AF386" s="67"/>
      <c r="AG386" s="67"/>
    </row>
    <row r="387" spans="1:33" ht="18" customHeight="1">
      <c r="A387" s="67"/>
      <c r="B387" s="49">
        <f t="shared" si="26"/>
        <v>381</v>
      </c>
      <c r="C387" s="73" t="str">
        <f>"'"&amp;プロジェクトデータ!$C$4&amp;"'"</f>
        <v>'80001'</v>
      </c>
      <c r="D387" s="80" t="s">
        <v>503</v>
      </c>
      <c r="E387" s="42" t="str">
        <f>"'"&amp;No.5＿契約者【データ】!E383&amp;"'"</f>
        <v>''</v>
      </c>
      <c r="F387" s="81" t="str">
        <f>"'"&amp;IF(No.5＿契約者【データ】!AA383="","","出席")&amp;"'"</f>
        <v>''</v>
      </c>
      <c r="G387" s="75" t="str">
        <f>"'"&amp;IF(No.5＿契約者【データ】!AA383="","",TEXT(No.5＿契約者【データ】!AA383,"yyyy/mm/dd"))&amp;"'"</f>
        <v>''</v>
      </c>
      <c r="H387" s="75" t="str">
        <f>"'"&amp;IF(No.5＿契約者【データ】!AB383="","",TEXT(No.5＿契約者【データ】!AB383,"hh:mm"))&amp;"'"</f>
        <v>''</v>
      </c>
      <c r="I387" s="82" t="s">
        <v>494</v>
      </c>
      <c r="J387" s="82" t="s">
        <v>494</v>
      </c>
      <c r="K387" s="82" t="s">
        <v>494</v>
      </c>
      <c r="L387" s="82" t="s">
        <v>494</v>
      </c>
      <c r="M387" s="82" t="s">
        <v>494</v>
      </c>
      <c r="N387" s="82" t="s">
        <v>494</v>
      </c>
      <c r="O387" s="82" t="s">
        <v>494</v>
      </c>
      <c r="P387" s="82" t="s">
        <v>494</v>
      </c>
      <c r="Q387" s="75" t="s">
        <v>497</v>
      </c>
      <c r="R387" s="75" t="s">
        <v>497</v>
      </c>
      <c r="S387" s="42" t="s">
        <v>448</v>
      </c>
      <c r="T387" s="75" t="s">
        <v>497</v>
      </c>
      <c r="U387" s="74" t="s">
        <v>497</v>
      </c>
      <c r="V387" s="49" t="str">
        <f t="shared" si="27"/>
        <v>'COMMON'</v>
      </c>
      <c r="W387" s="69" t="s">
        <v>449</v>
      </c>
      <c r="X387" s="49" t="str">
        <f t="shared" si="28"/>
        <v>'COMMON'</v>
      </c>
      <c r="Y387" s="49" t="str">
        <f t="shared" si="28"/>
        <v>'COMMON'</v>
      </c>
      <c r="Z387" s="69" t="s">
        <v>449</v>
      </c>
      <c r="AA387" s="49" t="str">
        <f t="shared" si="29"/>
        <v>'COMMON'</v>
      </c>
      <c r="AB387" s="67"/>
      <c r="AD387" s="70" t="str">
        <f t="shared" si="30"/>
        <v/>
      </c>
      <c r="AE387" s="67"/>
      <c r="AF387" s="67"/>
      <c r="AG387" s="67"/>
    </row>
    <row r="388" spans="1:33" ht="18" customHeight="1">
      <c r="A388" s="67"/>
      <c r="B388" s="49">
        <f t="shared" si="26"/>
        <v>382</v>
      </c>
      <c r="C388" s="73" t="str">
        <f>"'"&amp;プロジェクトデータ!$C$4&amp;"'"</f>
        <v>'80001'</v>
      </c>
      <c r="D388" s="80" t="s">
        <v>503</v>
      </c>
      <c r="E388" s="42" t="str">
        <f>"'"&amp;No.5＿契約者【データ】!E384&amp;"'"</f>
        <v>''</v>
      </c>
      <c r="F388" s="81" t="str">
        <f>"'"&amp;IF(No.5＿契約者【データ】!AA384="","","出席")&amp;"'"</f>
        <v>''</v>
      </c>
      <c r="G388" s="75" t="str">
        <f>"'"&amp;IF(No.5＿契約者【データ】!AA384="","",TEXT(No.5＿契約者【データ】!AA384,"yyyy/mm/dd"))&amp;"'"</f>
        <v>''</v>
      </c>
      <c r="H388" s="75" t="str">
        <f>"'"&amp;IF(No.5＿契約者【データ】!AB384="","",TEXT(No.5＿契約者【データ】!AB384,"hh:mm"))&amp;"'"</f>
        <v>''</v>
      </c>
      <c r="I388" s="82" t="s">
        <v>494</v>
      </c>
      <c r="J388" s="82" t="s">
        <v>494</v>
      </c>
      <c r="K388" s="82" t="s">
        <v>494</v>
      </c>
      <c r="L388" s="82" t="s">
        <v>494</v>
      </c>
      <c r="M388" s="82" t="s">
        <v>494</v>
      </c>
      <c r="N388" s="82" t="s">
        <v>494</v>
      </c>
      <c r="O388" s="82" t="s">
        <v>494</v>
      </c>
      <c r="P388" s="82" t="s">
        <v>494</v>
      </c>
      <c r="Q388" s="75" t="s">
        <v>497</v>
      </c>
      <c r="R388" s="75" t="s">
        <v>497</v>
      </c>
      <c r="S388" s="42" t="s">
        <v>448</v>
      </c>
      <c r="T388" s="75" t="s">
        <v>497</v>
      </c>
      <c r="U388" s="74" t="s">
        <v>497</v>
      </c>
      <c r="V388" s="49" t="str">
        <f t="shared" si="27"/>
        <v>'COMMON'</v>
      </c>
      <c r="W388" s="69" t="s">
        <v>449</v>
      </c>
      <c r="X388" s="49" t="str">
        <f t="shared" si="28"/>
        <v>'COMMON'</v>
      </c>
      <c r="Y388" s="49" t="str">
        <f t="shared" si="28"/>
        <v>'COMMON'</v>
      </c>
      <c r="Z388" s="69" t="s">
        <v>449</v>
      </c>
      <c r="AA388" s="49" t="str">
        <f t="shared" si="29"/>
        <v>'COMMON'</v>
      </c>
      <c r="AB388" s="67"/>
      <c r="AD388" s="70" t="str">
        <f t="shared" si="30"/>
        <v/>
      </c>
      <c r="AE388" s="67"/>
      <c r="AF388" s="67"/>
      <c r="AG388" s="67"/>
    </row>
    <row r="389" spans="1:33" ht="18" customHeight="1">
      <c r="A389" s="67"/>
      <c r="B389" s="49">
        <f t="shared" si="26"/>
        <v>383</v>
      </c>
      <c r="C389" s="73" t="str">
        <f>"'"&amp;プロジェクトデータ!$C$4&amp;"'"</f>
        <v>'80001'</v>
      </c>
      <c r="D389" s="80" t="s">
        <v>503</v>
      </c>
      <c r="E389" s="42" t="str">
        <f>"'"&amp;No.5＿契約者【データ】!E385&amp;"'"</f>
        <v>''</v>
      </c>
      <c r="F389" s="81" t="str">
        <f>"'"&amp;IF(No.5＿契約者【データ】!AA385="","","出席")&amp;"'"</f>
        <v>''</v>
      </c>
      <c r="G389" s="75" t="str">
        <f>"'"&amp;IF(No.5＿契約者【データ】!AA385="","",TEXT(No.5＿契約者【データ】!AA385,"yyyy/mm/dd"))&amp;"'"</f>
        <v>''</v>
      </c>
      <c r="H389" s="75" t="str">
        <f>"'"&amp;IF(No.5＿契約者【データ】!AB385="","",TEXT(No.5＿契約者【データ】!AB385,"hh:mm"))&amp;"'"</f>
        <v>''</v>
      </c>
      <c r="I389" s="82" t="s">
        <v>494</v>
      </c>
      <c r="J389" s="82" t="s">
        <v>494</v>
      </c>
      <c r="K389" s="82" t="s">
        <v>494</v>
      </c>
      <c r="L389" s="82" t="s">
        <v>494</v>
      </c>
      <c r="M389" s="82" t="s">
        <v>494</v>
      </c>
      <c r="N389" s="82" t="s">
        <v>494</v>
      </c>
      <c r="O389" s="82" t="s">
        <v>494</v>
      </c>
      <c r="P389" s="82" t="s">
        <v>494</v>
      </c>
      <c r="Q389" s="75" t="s">
        <v>497</v>
      </c>
      <c r="R389" s="75" t="s">
        <v>497</v>
      </c>
      <c r="S389" s="42" t="s">
        <v>448</v>
      </c>
      <c r="T389" s="75" t="s">
        <v>497</v>
      </c>
      <c r="U389" s="74" t="s">
        <v>497</v>
      </c>
      <c r="V389" s="49" t="str">
        <f t="shared" si="27"/>
        <v>'COMMON'</v>
      </c>
      <c r="W389" s="69" t="s">
        <v>449</v>
      </c>
      <c r="X389" s="49" t="str">
        <f t="shared" si="28"/>
        <v>'COMMON'</v>
      </c>
      <c r="Y389" s="49" t="str">
        <f t="shared" si="28"/>
        <v>'COMMON'</v>
      </c>
      <c r="Z389" s="69" t="s">
        <v>449</v>
      </c>
      <c r="AA389" s="49" t="str">
        <f t="shared" si="29"/>
        <v>'COMMON'</v>
      </c>
      <c r="AB389" s="67"/>
      <c r="AD389" s="70" t="str">
        <f t="shared" si="30"/>
        <v/>
      </c>
      <c r="AE389" s="67"/>
      <c r="AF389" s="67"/>
      <c r="AG389" s="67"/>
    </row>
    <row r="390" spans="1:33" ht="18" customHeight="1">
      <c r="A390" s="67"/>
      <c r="B390" s="49">
        <f t="shared" si="26"/>
        <v>384</v>
      </c>
      <c r="C390" s="73" t="str">
        <f>"'"&amp;プロジェクトデータ!$C$4&amp;"'"</f>
        <v>'80001'</v>
      </c>
      <c r="D390" s="80" t="s">
        <v>503</v>
      </c>
      <c r="E390" s="42" t="str">
        <f>"'"&amp;No.5＿契約者【データ】!E386&amp;"'"</f>
        <v>''</v>
      </c>
      <c r="F390" s="81" t="str">
        <f>"'"&amp;IF(No.5＿契約者【データ】!AA386="","","出席")&amp;"'"</f>
        <v>''</v>
      </c>
      <c r="G390" s="75" t="str">
        <f>"'"&amp;IF(No.5＿契約者【データ】!AA386="","",TEXT(No.5＿契約者【データ】!AA386,"yyyy/mm/dd"))&amp;"'"</f>
        <v>''</v>
      </c>
      <c r="H390" s="75" t="str">
        <f>"'"&amp;IF(No.5＿契約者【データ】!AB386="","",TEXT(No.5＿契約者【データ】!AB386,"hh:mm"))&amp;"'"</f>
        <v>''</v>
      </c>
      <c r="I390" s="82" t="s">
        <v>494</v>
      </c>
      <c r="J390" s="82" t="s">
        <v>494</v>
      </c>
      <c r="K390" s="82" t="s">
        <v>494</v>
      </c>
      <c r="L390" s="82" t="s">
        <v>494</v>
      </c>
      <c r="M390" s="82" t="s">
        <v>494</v>
      </c>
      <c r="N390" s="82" t="s">
        <v>494</v>
      </c>
      <c r="O390" s="82" t="s">
        <v>494</v>
      </c>
      <c r="P390" s="82" t="s">
        <v>494</v>
      </c>
      <c r="Q390" s="75" t="s">
        <v>497</v>
      </c>
      <c r="R390" s="75" t="s">
        <v>497</v>
      </c>
      <c r="S390" s="42" t="s">
        <v>448</v>
      </c>
      <c r="T390" s="75" t="s">
        <v>497</v>
      </c>
      <c r="U390" s="74" t="s">
        <v>497</v>
      </c>
      <c r="V390" s="49" t="str">
        <f t="shared" si="27"/>
        <v>'COMMON'</v>
      </c>
      <c r="W390" s="69" t="s">
        <v>449</v>
      </c>
      <c r="X390" s="49" t="str">
        <f t="shared" si="28"/>
        <v>'COMMON'</v>
      </c>
      <c r="Y390" s="49" t="str">
        <f t="shared" si="28"/>
        <v>'COMMON'</v>
      </c>
      <c r="Z390" s="69" t="s">
        <v>449</v>
      </c>
      <c r="AA390" s="49" t="str">
        <f t="shared" si="29"/>
        <v>'COMMON'</v>
      </c>
      <c r="AB390" s="67"/>
      <c r="AD390" s="70" t="str">
        <f t="shared" si="30"/>
        <v/>
      </c>
      <c r="AE390" s="67"/>
      <c r="AF390" s="67"/>
      <c r="AG390" s="67"/>
    </row>
    <row r="391" spans="1:33" ht="18" customHeight="1">
      <c r="A391" s="67"/>
      <c r="B391" s="49">
        <f t="shared" ref="B391:B454" si="31">ROW()-6</f>
        <v>385</v>
      </c>
      <c r="C391" s="73" t="str">
        <f>"'"&amp;プロジェクトデータ!$C$4&amp;"'"</f>
        <v>'80001'</v>
      </c>
      <c r="D391" s="80" t="s">
        <v>503</v>
      </c>
      <c r="E391" s="42" t="str">
        <f>"'"&amp;No.5＿契約者【データ】!E387&amp;"'"</f>
        <v>''</v>
      </c>
      <c r="F391" s="81" t="str">
        <f>"'"&amp;IF(No.5＿契約者【データ】!AA387="","","出席")&amp;"'"</f>
        <v>''</v>
      </c>
      <c r="G391" s="75" t="str">
        <f>"'"&amp;IF(No.5＿契約者【データ】!AA387="","",TEXT(No.5＿契約者【データ】!AA387,"yyyy/mm/dd"))&amp;"'"</f>
        <v>''</v>
      </c>
      <c r="H391" s="75" t="str">
        <f>"'"&amp;IF(No.5＿契約者【データ】!AB387="","",TEXT(No.5＿契約者【データ】!AB387,"hh:mm"))&amp;"'"</f>
        <v>''</v>
      </c>
      <c r="I391" s="82" t="s">
        <v>494</v>
      </c>
      <c r="J391" s="82" t="s">
        <v>494</v>
      </c>
      <c r="K391" s="82" t="s">
        <v>494</v>
      </c>
      <c r="L391" s="82" t="s">
        <v>494</v>
      </c>
      <c r="M391" s="82" t="s">
        <v>494</v>
      </c>
      <c r="N391" s="82" t="s">
        <v>494</v>
      </c>
      <c r="O391" s="82" t="s">
        <v>494</v>
      </c>
      <c r="P391" s="82" t="s">
        <v>494</v>
      </c>
      <c r="Q391" s="75" t="s">
        <v>497</v>
      </c>
      <c r="R391" s="75" t="s">
        <v>497</v>
      </c>
      <c r="S391" s="42" t="s">
        <v>448</v>
      </c>
      <c r="T391" s="75" t="s">
        <v>497</v>
      </c>
      <c r="U391" s="74" t="s">
        <v>497</v>
      </c>
      <c r="V391" s="49" t="str">
        <f t="shared" ref="V391:V454" si="32">"'COMMON'"</f>
        <v>'COMMON'</v>
      </c>
      <c r="W391" s="69" t="s">
        <v>449</v>
      </c>
      <c r="X391" s="49" t="str">
        <f t="shared" ref="X391:Y454" si="33">"'COMMON'"</f>
        <v>'COMMON'</v>
      </c>
      <c r="Y391" s="49" t="str">
        <f t="shared" si="33"/>
        <v>'COMMON'</v>
      </c>
      <c r="Z391" s="69" t="s">
        <v>449</v>
      </c>
      <c r="AA391" s="49" t="str">
        <f t="shared" ref="AA391:AA454" si="34">"'COMMON'"</f>
        <v>'COMMON'</v>
      </c>
      <c r="AB391" s="67"/>
      <c r="AD391" s="70" t="str">
        <f t="shared" si="30"/>
        <v/>
      </c>
      <c r="AE391" s="67"/>
      <c r="AF391" s="67"/>
      <c r="AG391" s="67"/>
    </row>
    <row r="392" spans="1:33" ht="18" customHeight="1">
      <c r="A392" s="67"/>
      <c r="B392" s="49">
        <f t="shared" si="31"/>
        <v>386</v>
      </c>
      <c r="C392" s="73" t="str">
        <f>"'"&amp;プロジェクトデータ!$C$4&amp;"'"</f>
        <v>'80001'</v>
      </c>
      <c r="D392" s="80" t="s">
        <v>503</v>
      </c>
      <c r="E392" s="42" t="str">
        <f>"'"&amp;No.5＿契約者【データ】!E388&amp;"'"</f>
        <v>''</v>
      </c>
      <c r="F392" s="81" t="str">
        <f>"'"&amp;IF(No.5＿契約者【データ】!AA388="","","出席")&amp;"'"</f>
        <v>''</v>
      </c>
      <c r="G392" s="75" t="str">
        <f>"'"&amp;IF(No.5＿契約者【データ】!AA388="","",TEXT(No.5＿契約者【データ】!AA388,"yyyy/mm/dd"))&amp;"'"</f>
        <v>''</v>
      </c>
      <c r="H392" s="75" t="str">
        <f>"'"&amp;IF(No.5＿契約者【データ】!AB388="","",TEXT(No.5＿契約者【データ】!AB388,"hh:mm"))&amp;"'"</f>
        <v>''</v>
      </c>
      <c r="I392" s="82" t="s">
        <v>494</v>
      </c>
      <c r="J392" s="82" t="s">
        <v>494</v>
      </c>
      <c r="K392" s="82" t="s">
        <v>494</v>
      </c>
      <c r="L392" s="82" t="s">
        <v>494</v>
      </c>
      <c r="M392" s="82" t="s">
        <v>494</v>
      </c>
      <c r="N392" s="82" t="s">
        <v>494</v>
      </c>
      <c r="O392" s="82" t="s">
        <v>494</v>
      </c>
      <c r="P392" s="82" t="s">
        <v>494</v>
      </c>
      <c r="Q392" s="75" t="s">
        <v>497</v>
      </c>
      <c r="R392" s="75" t="s">
        <v>497</v>
      </c>
      <c r="S392" s="42" t="s">
        <v>448</v>
      </c>
      <c r="T392" s="75" t="s">
        <v>497</v>
      </c>
      <c r="U392" s="74" t="s">
        <v>497</v>
      </c>
      <c r="V392" s="49" t="str">
        <f t="shared" si="32"/>
        <v>'COMMON'</v>
      </c>
      <c r="W392" s="69" t="s">
        <v>449</v>
      </c>
      <c r="X392" s="49" t="str">
        <f t="shared" si="33"/>
        <v>'COMMON'</v>
      </c>
      <c r="Y392" s="49" t="str">
        <f t="shared" si="33"/>
        <v>'COMMON'</v>
      </c>
      <c r="Z392" s="69" t="s">
        <v>449</v>
      </c>
      <c r="AA392" s="49" t="str">
        <f t="shared" si="34"/>
        <v>'COMMON'</v>
      </c>
      <c r="AB392" s="67"/>
      <c r="AD392" s="70" t="str">
        <f t="shared" ref="AD392:AD455" si="35">IF(F392="''","","INSERT INTO "&amp;$C$3&amp;" ("&amp;_xlfn.TEXTJOIN(",",FALSE,$C$5:$AA$5)&amp;") VALUES ("&amp;_xlfn.TEXTJOIN(",",FALSE,C392:AA392)&amp;");")</f>
        <v/>
      </c>
      <c r="AE392" s="67"/>
      <c r="AF392" s="67"/>
      <c r="AG392" s="67"/>
    </row>
    <row r="393" spans="1:33" ht="18" customHeight="1">
      <c r="A393" s="67"/>
      <c r="B393" s="49">
        <f t="shared" si="31"/>
        <v>387</v>
      </c>
      <c r="C393" s="73" t="str">
        <f>"'"&amp;プロジェクトデータ!$C$4&amp;"'"</f>
        <v>'80001'</v>
      </c>
      <c r="D393" s="80" t="s">
        <v>503</v>
      </c>
      <c r="E393" s="42" t="str">
        <f>"'"&amp;No.5＿契約者【データ】!E389&amp;"'"</f>
        <v>''</v>
      </c>
      <c r="F393" s="81" t="str">
        <f>"'"&amp;IF(No.5＿契約者【データ】!AA389="","","出席")&amp;"'"</f>
        <v>''</v>
      </c>
      <c r="G393" s="75" t="str">
        <f>"'"&amp;IF(No.5＿契約者【データ】!AA389="","",TEXT(No.5＿契約者【データ】!AA389,"yyyy/mm/dd"))&amp;"'"</f>
        <v>''</v>
      </c>
      <c r="H393" s="75" t="str">
        <f>"'"&amp;IF(No.5＿契約者【データ】!AB389="","",TEXT(No.5＿契約者【データ】!AB389,"hh:mm"))&amp;"'"</f>
        <v>''</v>
      </c>
      <c r="I393" s="82" t="s">
        <v>494</v>
      </c>
      <c r="J393" s="82" t="s">
        <v>494</v>
      </c>
      <c r="K393" s="82" t="s">
        <v>494</v>
      </c>
      <c r="L393" s="82" t="s">
        <v>494</v>
      </c>
      <c r="M393" s="82" t="s">
        <v>494</v>
      </c>
      <c r="N393" s="82" t="s">
        <v>494</v>
      </c>
      <c r="O393" s="82" t="s">
        <v>494</v>
      </c>
      <c r="P393" s="82" t="s">
        <v>494</v>
      </c>
      <c r="Q393" s="75" t="s">
        <v>497</v>
      </c>
      <c r="R393" s="75" t="s">
        <v>497</v>
      </c>
      <c r="S393" s="42" t="s">
        <v>448</v>
      </c>
      <c r="T393" s="75" t="s">
        <v>497</v>
      </c>
      <c r="U393" s="74" t="s">
        <v>497</v>
      </c>
      <c r="V393" s="49" t="str">
        <f t="shared" si="32"/>
        <v>'COMMON'</v>
      </c>
      <c r="W393" s="69" t="s">
        <v>449</v>
      </c>
      <c r="X393" s="49" t="str">
        <f t="shared" si="33"/>
        <v>'COMMON'</v>
      </c>
      <c r="Y393" s="49" t="str">
        <f t="shared" si="33"/>
        <v>'COMMON'</v>
      </c>
      <c r="Z393" s="69" t="s">
        <v>449</v>
      </c>
      <c r="AA393" s="49" t="str">
        <f t="shared" si="34"/>
        <v>'COMMON'</v>
      </c>
      <c r="AB393" s="67"/>
      <c r="AD393" s="70" t="str">
        <f t="shared" si="35"/>
        <v/>
      </c>
      <c r="AE393" s="67"/>
      <c r="AF393" s="67"/>
      <c r="AG393" s="67"/>
    </row>
    <row r="394" spans="1:33" ht="18" customHeight="1">
      <c r="A394" s="67"/>
      <c r="B394" s="49">
        <f t="shared" si="31"/>
        <v>388</v>
      </c>
      <c r="C394" s="73" t="str">
        <f>"'"&amp;プロジェクトデータ!$C$4&amp;"'"</f>
        <v>'80001'</v>
      </c>
      <c r="D394" s="80" t="s">
        <v>503</v>
      </c>
      <c r="E394" s="42" t="str">
        <f>"'"&amp;No.5＿契約者【データ】!E390&amp;"'"</f>
        <v>''</v>
      </c>
      <c r="F394" s="81" t="str">
        <f>"'"&amp;IF(No.5＿契約者【データ】!AA390="","","出席")&amp;"'"</f>
        <v>''</v>
      </c>
      <c r="G394" s="75" t="str">
        <f>"'"&amp;IF(No.5＿契約者【データ】!AA390="","",TEXT(No.5＿契約者【データ】!AA390,"yyyy/mm/dd"))&amp;"'"</f>
        <v>''</v>
      </c>
      <c r="H394" s="75" t="str">
        <f>"'"&amp;IF(No.5＿契約者【データ】!AB390="","",TEXT(No.5＿契約者【データ】!AB390,"hh:mm"))&amp;"'"</f>
        <v>''</v>
      </c>
      <c r="I394" s="82" t="s">
        <v>494</v>
      </c>
      <c r="J394" s="82" t="s">
        <v>494</v>
      </c>
      <c r="K394" s="82" t="s">
        <v>494</v>
      </c>
      <c r="L394" s="82" t="s">
        <v>494</v>
      </c>
      <c r="M394" s="82" t="s">
        <v>494</v>
      </c>
      <c r="N394" s="82" t="s">
        <v>494</v>
      </c>
      <c r="O394" s="82" t="s">
        <v>494</v>
      </c>
      <c r="P394" s="82" t="s">
        <v>494</v>
      </c>
      <c r="Q394" s="75" t="s">
        <v>497</v>
      </c>
      <c r="R394" s="75" t="s">
        <v>497</v>
      </c>
      <c r="S394" s="42" t="s">
        <v>448</v>
      </c>
      <c r="T394" s="75" t="s">
        <v>497</v>
      </c>
      <c r="U394" s="74" t="s">
        <v>497</v>
      </c>
      <c r="V394" s="49" t="str">
        <f t="shared" si="32"/>
        <v>'COMMON'</v>
      </c>
      <c r="W394" s="69" t="s">
        <v>449</v>
      </c>
      <c r="X394" s="49" t="str">
        <f t="shared" si="33"/>
        <v>'COMMON'</v>
      </c>
      <c r="Y394" s="49" t="str">
        <f t="shared" si="33"/>
        <v>'COMMON'</v>
      </c>
      <c r="Z394" s="69" t="s">
        <v>449</v>
      </c>
      <c r="AA394" s="49" t="str">
        <f t="shared" si="34"/>
        <v>'COMMON'</v>
      </c>
      <c r="AB394" s="67"/>
      <c r="AD394" s="70" t="str">
        <f t="shared" si="35"/>
        <v/>
      </c>
      <c r="AE394" s="67"/>
      <c r="AF394" s="67"/>
      <c r="AG394" s="67"/>
    </row>
    <row r="395" spans="1:33" ht="18" customHeight="1">
      <c r="A395" s="67"/>
      <c r="B395" s="49">
        <f t="shared" si="31"/>
        <v>389</v>
      </c>
      <c r="C395" s="73" t="str">
        <f>"'"&amp;プロジェクトデータ!$C$4&amp;"'"</f>
        <v>'80001'</v>
      </c>
      <c r="D395" s="80" t="s">
        <v>503</v>
      </c>
      <c r="E395" s="42" t="str">
        <f>"'"&amp;No.5＿契約者【データ】!E391&amp;"'"</f>
        <v>''</v>
      </c>
      <c r="F395" s="81" t="str">
        <f>"'"&amp;IF(No.5＿契約者【データ】!AA391="","","出席")&amp;"'"</f>
        <v>''</v>
      </c>
      <c r="G395" s="75" t="str">
        <f>"'"&amp;IF(No.5＿契約者【データ】!AA391="","",TEXT(No.5＿契約者【データ】!AA391,"yyyy/mm/dd"))&amp;"'"</f>
        <v>''</v>
      </c>
      <c r="H395" s="75" t="str">
        <f>"'"&amp;IF(No.5＿契約者【データ】!AB391="","",TEXT(No.5＿契約者【データ】!AB391,"hh:mm"))&amp;"'"</f>
        <v>''</v>
      </c>
      <c r="I395" s="82" t="s">
        <v>494</v>
      </c>
      <c r="J395" s="82" t="s">
        <v>494</v>
      </c>
      <c r="K395" s="82" t="s">
        <v>494</v>
      </c>
      <c r="L395" s="82" t="s">
        <v>494</v>
      </c>
      <c r="M395" s="82" t="s">
        <v>494</v>
      </c>
      <c r="N395" s="82" t="s">
        <v>494</v>
      </c>
      <c r="O395" s="82" t="s">
        <v>494</v>
      </c>
      <c r="P395" s="82" t="s">
        <v>494</v>
      </c>
      <c r="Q395" s="75" t="s">
        <v>497</v>
      </c>
      <c r="R395" s="75" t="s">
        <v>497</v>
      </c>
      <c r="S395" s="42" t="s">
        <v>448</v>
      </c>
      <c r="T395" s="75" t="s">
        <v>497</v>
      </c>
      <c r="U395" s="74" t="s">
        <v>497</v>
      </c>
      <c r="V395" s="49" t="str">
        <f t="shared" si="32"/>
        <v>'COMMON'</v>
      </c>
      <c r="W395" s="69" t="s">
        <v>449</v>
      </c>
      <c r="X395" s="49" t="str">
        <f t="shared" si="33"/>
        <v>'COMMON'</v>
      </c>
      <c r="Y395" s="49" t="str">
        <f t="shared" si="33"/>
        <v>'COMMON'</v>
      </c>
      <c r="Z395" s="69" t="s">
        <v>449</v>
      </c>
      <c r="AA395" s="49" t="str">
        <f t="shared" si="34"/>
        <v>'COMMON'</v>
      </c>
      <c r="AB395" s="67"/>
      <c r="AD395" s="70" t="str">
        <f t="shared" si="35"/>
        <v/>
      </c>
      <c r="AE395" s="67"/>
      <c r="AF395" s="67"/>
      <c r="AG395" s="67"/>
    </row>
    <row r="396" spans="1:33" ht="18" customHeight="1">
      <c r="A396" s="67"/>
      <c r="B396" s="49">
        <f t="shared" si="31"/>
        <v>390</v>
      </c>
      <c r="C396" s="73" t="str">
        <f>"'"&amp;プロジェクトデータ!$C$4&amp;"'"</f>
        <v>'80001'</v>
      </c>
      <c r="D396" s="80" t="s">
        <v>503</v>
      </c>
      <c r="E396" s="42" t="str">
        <f>"'"&amp;No.5＿契約者【データ】!E392&amp;"'"</f>
        <v>''</v>
      </c>
      <c r="F396" s="81" t="str">
        <f>"'"&amp;IF(No.5＿契約者【データ】!AA392="","","出席")&amp;"'"</f>
        <v>''</v>
      </c>
      <c r="G396" s="75" t="str">
        <f>"'"&amp;IF(No.5＿契約者【データ】!AA392="","",TEXT(No.5＿契約者【データ】!AA392,"yyyy/mm/dd"))&amp;"'"</f>
        <v>''</v>
      </c>
      <c r="H396" s="75" t="str">
        <f>"'"&amp;IF(No.5＿契約者【データ】!AB392="","",TEXT(No.5＿契約者【データ】!AB392,"hh:mm"))&amp;"'"</f>
        <v>''</v>
      </c>
      <c r="I396" s="82" t="s">
        <v>494</v>
      </c>
      <c r="J396" s="82" t="s">
        <v>494</v>
      </c>
      <c r="K396" s="82" t="s">
        <v>494</v>
      </c>
      <c r="L396" s="82" t="s">
        <v>494</v>
      </c>
      <c r="M396" s="82" t="s">
        <v>494</v>
      </c>
      <c r="N396" s="82" t="s">
        <v>494</v>
      </c>
      <c r="O396" s="82" t="s">
        <v>494</v>
      </c>
      <c r="P396" s="82" t="s">
        <v>494</v>
      </c>
      <c r="Q396" s="75" t="s">
        <v>497</v>
      </c>
      <c r="R396" s="75" t="s">
        <v>497</v>
      </c>
      <c r="S396" s="42" t="s">
        <v>448</v>
      </c>
      <c r="T396" s="75" t="s">
        <v>497</v>
      </c>
      <c r="U396" s="74" t="s">
        <v>497</v>
      </c>
      <c r="V396" s="49" t="str">
        <f t="shared" si="32"/>
        <v>'COMMON'</v>
      </c>
      <c r="W396" s="69" t="s">
        <v>449</v>
      </c>
      <c r="X396" s="49" t="str">
        <f t="shared" si="33"/>
        <v>'COMMON'</v>
      </c>
      <c r="Y396" s="49" t="str">
        <f t="shared" si="33"/>
        <v>'COMMON'</v>
      </c>
      <c r="Z396" s="69" t="s">
        <v>449</v>
      </c>
      <c r="AA396" s="49" t="str">
        <f t="shared" si="34"/>
        <v>'COMMON'</v>
      </c>
      <c r="AB396" s="67"/>
      <c r="AD396" s="70" t="str">
        <f t="shared" si="35"/>
        <v/>
      </c>
      <c r="AE396" s="67"/>
      <c r="AF396" s="67"/>
      <c r="AG396" s="67"/>
    </row>
    <row r="397" spans="1:33" ht="18" customHeight="1">
      <c r="A397" s="67"/>
      <c r="B397" s="49">
        <f t="shared" si="31"/>
        <v>391</v>
      </c>
      <c r="C397" s="73" t="str">
        <f>"'"&amp;プロジェクトデータ!$C$4&amp;"'"</f>
        <v>'80001'</v>
      </c>
      <c r="D397" s="80" t="s">
        <v>503</v>
      </c>
      <c r="E397" s="42" t="str">
        <f>"'"&amp;No.5＿契約者【データ】!E393&amp;"'"</f>
        <v>''</v>
      </c>
      <c r="F397" s="81" t="str">
        <f>"'"&amp;IF(No.5＿契約者【データ】!AA393="","","出席")&amp;"'"</f>
        <v>''</v>
      </c>
      <c r="G397" s="75" t="str">
        <f>"'"&amp;IF(No.5＿契約者【データ】!AA393="","",TEXT(No.5＿契約者【データ】!AA393,"yyyy/mm/dd"))&amp;"'"</f>
        <v>''</v>
      </c>
      <c r="H397" s="75" t="str">
        <f>"'"&amp;IF(No.5＿契約者【データ】!AB393="","",TEXT(No.5＿契約者【データ】!AB393,"hh:mm"))&amp;"'"</f>
        <v>''</v>
      </c>
      <c r="I397" s="82" t="s">
        <v>494</v>
      </c>
      <c r="J397" s="82" t="s">
        <v>494</v>
      </c>
      <c r="K397" s="82" t="s">
        <v>494</v>
      </c>
      <c r="L397" s="82" t="s">
        <v>494</v>
      </c>
      <c r="M397" s="82" t="s">
        <v>494</v>
      </c>
      <c r="N397" s="82" t="s">
        <v>494</v>
      </c>
      <c r="O397" s="82" t="s">
        <v>494</v>
      </c>
      <c r="P397" s="82" t="s">
        <v>494</v>
      </c>
      <c r="Q397" s="75" t="s">
        <v>497</v>
      </c>
      <c r="R397" s="75" t="s">
        <v>497</v>
      </c>
      <c r="S397" s="42" t="s">
        <v>448</v>
      </c>
      <c r="T397" s="75" t="s">
        <v>497</v>
      </c>
      <c r="U397" s="74" t="s">
        <v>497</v>
      </c>
      <c r="V397" s="49" t="str">
        <f t="shared" si="32"/>
        <v>'COMMON'</v>
      </c>
      <c r="W397" s="69" t="s">
        <v>449</v>
      </c>
      <c r="X397" s="49" t="str">
        <f t="shared" si="33"/>
        <v>'COMMON'</v>
      </c>
      <c r="Y397" s="49" t="str">
        <f t="shared" si="33"/>
        <v>'COMMON'</v>
      </c>
      <c r="Z397" s="69" t="s">
        <v>449</v>
      </c>
      <c r="AA397" s="49" t="str">
        <f t="shared" si="34"/>
        <v>'COMMON'</v>
      </c>
      <c r="AB397" s="67"/>
      <c r="AD397" s="70" t="str">
        <f t="shared" si="35"/>
        <v/>
      </c>
      <c r="AE397" s="67"/>
      <c r="AF397" s="67"/>
      <c r="AG397" s="67"/>
    </row>
    <row r="398" spans="1:33" ht="18" customHeight="1">
      <c r="A398" s="67"/>
      <c r="B398" s="49">
        <f t="shared" si="31"/>
        <v>392</v>
      </c>
      <c r="C398" s="73" t="str">
        <f>"'"&amp;プロジェクトデータ!$C$4&amp;"'"</f>
        <v>'80001'</v>
      </c>
      <c r="D398" s="80" t="s">
        <v>503</v>
      </c>
      <c r="E398" s="42" t="str">
        <f>"'"&amp;No.5＿契約者【データ】!E394&amp;"'"</f>
        <v>''</v>
      </c>
      <c r="F398" s="81" t="str">
        <f>"'"&amp;IF(No.5＿契約者【データ】!AA394="","","出席")&amp;"'"</f>
        <v>''</v>
      </c>
      <c r="G398" s="75" t="str">
        <f>"'"&amp;IF(No.5＿契約者【データ】!AA394="","",TEXT(No.5＿契約者【データ】!AA394,"yyyy/mm/dd"))&amp;"'"</f>
        <v>''</v>
      </c>
      <c r="H398" s="75" t="str">
        <f>"'"&amp;IF(No.5＿契約者【データ】!AB394="","",TEXT(No.5＿契約者【データ】!AB394,"hh:mm"))&amp;"'"</f>
        <v>''</v>
      </c>
      <c r="I398" s="82" t="s">
        <v>494</v>
      </c>
      <c r="J398" s="82" t="s">
        <v>494</v>
      </c>
      <c r="K398" s="82" t="s">
        <v>494</v>
      </c>
      <c r="L398" s="82" t="s">
        <v>494</v>
      </c>
      <c r="M398" s="82" t="s">
        <v>494</v>
      </c>
      <c r="N398" s="82" t="s">
        <v>494</v>
      </c>
      <c r="O398" s="82" t="s">
        <v>494</v>
      </c>
      <c r="P398" s="82" t="s">
        <v>494</v>
      </c>
      <c r="Q398" s="75" t="s">
        <v>497</v>
      </c>
      <c r="R398" s="75" t="s">
        <v>497</v>
      </c>
      <c r="S398" s="42" t="s">
        <v>448</v>
      </c>
      <c r="T398" s="75" t="s">
        <v>497</v>
      </c>
      <c r="U398" s="74" t="s">
        <v>497</v>
      </c>
      <c r="V398" s="49" t="str">
        <f t="shared" si="32"/>
        <v>'COMMON'</v>
      </c>
      <c r="W398" s="69" t="s">
        <v>449</v>
      </c>
      <c r="X398" s="49" t="str">
        <f t="shared" si="33"/>
        <v>'COMMON'</v>
      </c>
      <c r="Y398" s="49" t="str">
        <f t="shared" si="33"/>
        <v>'COMMON'</v>
      </c>
      <c r="Z398" s="69" t="s">
        <v>449</v>
      </c>
      <c r="AA398" s="49" t="str">
        <f t="shared" si="34"/>
        <v>'COMMON'</v>
      </c>
      <c r="AB398" s="67"/>
      <c r="AD398" s="70" t="str">
        <f t="shared" si="35"/>
        <v/>
      </c>
      <c r="AE398" s="67"/>
      <c r="AF398" s="67"/>
      <c r="AG398" s="67"/>
    </row>
    <row r="399" spans="1:33" ht="18" customHeight="1">
      <c r="A399" s="67"/>
      <c r="B399" s="49">
        <f t="shared" si="31"/>
        <v>393</v>
      </c>
      <c r="C399" s="73" t="str">
        <f>"'"&amp;プロジェクトデータ!$C$4&amp;"'"</f>
        <v>'80001'</v>
      </c>
      <c r="D399" s="80" t="s">
        <v>503</v>
      </c>
      <c r="E399" s="42" t="str">
        <f>"'"&amp;No.5＿契約者【データ】!E395&amp;"'"</f>
        <v>''</v>
      </c>
      <c r="F399" s="81" t="str">
        <f>"'"&amp;IF(No.5＿契約者【データ】!AA395="","","出席")&amp;"'"</f>
        <v>''</v>
      </c>
      <c r="G399" s="75" t="str">
        <f>"'"&amp;IF(No.5＿契約者【データ】!AA395="","",TEXT(No.5＿契約者【データ】!AA395,"yyyy/mm/dd"))&amp;"'"</f>
        <v>''</v>
      </c>
      <c r="H399" s="75" t="str">
        <f>"'"&amp;IF(No.5＿契約者【データ】!AB395="","",TEXT(No.5＿契約者【データ】!AB395,"hh:mm"))&amp;"'"</f>
        <v>''</v>
      </c>
      <c r="I399" s="82" t="s">
        <v>494</v>
      </c>
      <c r="J399" s="82" t="s">
        <v>494</v>
      </c>
      <c r="K399" s="82" t="s">
        <v>494</v>
      </c>
      <c r="L399" s="82" t="s">
        <v>494</v>
      </c>
      <c r="M399" s="82" t="s">
        <v>494</v>
      </c>
      <c r="N399" s="82" t="s">
        <v>494</v>
      </c>
      <c r="O399" s="82" t="s">
        <v>494</v>
      </c>
      <c r="P399" s="82" t="s">
        <v>494</v>
      </c>
      <c r="Q399" s="75" t="s">
        <v>497</v>
      </c>
      <c r="R399" s="75" t="s">
        <v>497</v>
      </c>
      <c r="S399" s="42" t="s">
        <v>448</v>
      </c>
      <c r="T399" s="75" t="s">
        <v>497</v>
      </c>
      <c r="U399" s="74" t="s">
        <v>497</v>
      </c>
      <c r="V399" s="49" t="str">
        <f t="shared" si="32"/>
        <v>'COMMON'</v>
      </c>
      <c r="W399" s="69" t="s">
        <v>449</v>
      </c>
      <c r="X399" s="49" t="str">
        <f t="shared" si="33"/>
        <v>'COMMON'</v>
      </c>
      <c r="Y399" s="49" t="str">
        <f t="shared" si="33"/>
        <v>'COMMON'</v>
      </c>
      <c r="Z399" s="69" t="s">
        <v>449</v>
      </c>
      <c r="AA399" s="49" t="str">
        <f t="shared" si="34"/>
        <v>'COMMON'</v>
      </c>
      <c r="AB399" s="67"/>
      <c r="AD399" s="70" t="str">
        <f t="shared" si="35"/>
        <v/>
      </c>
      <c r="AE399" s="67"/>
      <c r="AF399" s="67"/>
      <c r="AG399" s="67"/>
    </row>
    <row r="400" spans="1:33" ht="18" customHeight="1">
      <c r="A400" s="67"/>
      <c r="B400" s="49">
        <f t="shared" si="31"/>
        <v>394</v>
      </c>
      <c r="C400" s="73" t="str">
        <f>"'"&amp;プロジェクトデータ!$C$4&amp;"'"</f>
        <v>'80001'</v>
      </c>
      <c r="D400" s="80" t="s">
        <v>503</v>
      </c>
      <c r="E400" s="42" t="str">
        <f>"'"&amp;No.5＿契約者【データ】!E396&amp;"'"</f>
        <v>''</v>
      </c>
      <c r="F400" s="81" t="str">
        <f>"'"&amp;IF(No.5＿契約者【データ】!AA396="","","出席")&amp;"'"</f>
        <v>''</v>
      </c>
      <c r="G400" s="75" t="str">
        <f>"'"&amp;IF(No.5＿契約者【データ】!AA396="","",TEXT(No.5＿契約者【データ】!AA396,"yyyy/mm/dd"))&amp;"'"</f>
        <v>''</v>
      </c>
      <c r="H400" s="75" t="str">
        <f>"'"&amp;IF(No.5＿契約者【データ】!AB396="","",TEXT(No.5＿契約者【データ】!AB396,"hh:mm"))&amp;"'"</f>
        <v>''</v>
      </c>
      <c r="I400" s="82" t="s">
        <v>494</v>
      </c>
      <c r="J400" s="82" t="s">
        <v>494</v>
      </c>
      <c r="K400" s="82" t="s">
        <v>494</v>
      </c>
      <c r="L400" s="82" t="s">
        <v>494</v>
      </c>
      <c r="M400" s="82" t="s">
        <v>494</v>
      </c>
      <c r="N400" s="82" t="s">
        <v>494</v>
      </c>
      <c r="O400" s="82" t="s">
        <v>494</v>
      </c>
      <c r="P400" s="82" t="s">
        <v>494</v>
      </c>
      <c r="Q400" s="75" t="s">
        <v>497</v>
      </c>
      <c r="R400" s="75" t="s">
        <v>497</v>
      </c>
      <c r="S400" s="42" t="s">
        <v>448</v>
      </c>
      <c r="T400" s="75" t="s">
        <v>497</v>
      </c>
      <c r="U400" s="74" t="s">
        <v>497</v>
      </c>
      <c r="V400" s="49" t="str">
        <f t="shared" si="32"/>
        <v>'COMMON'</v>
      </c>
      <c r="W400" s="69" t="s">
        <v>449</v>
      </c>
      <c r="X400" s="49" t="str">
        <f t="shared" si="33"/>
        <v>'COMMON'</v>
      </c>
      <c r="Y400" s="49" t="str">
        <f t="shared" si="33"/>
        <v>'COMMON'</v>
      </c>
      <c r="Z400" s="69" t="s">
        <v>449</v>
      </c>
      <c r="AA400" s="49" t="str">
        <f t="shared" si="34"/>
        <v>'COMMON'</v>
      </c>
      <c r="AB400" s="67"/>
      <c r="AD400" s="70" t="str">
        <f t="shared" si="35"/>
        <v/>
      </c>
      <c r="AE400" s="67"/>
      <c r="AF400" s="67"/>
      <c r="AG400" s="67"/>
    </row>
    <row r="401" spans="1:33" ht="18" customHeight="1">
      <c r="A401" s="67"/>
      <c r="B401" s="49">
        <f t="shared" si="31"/>
        <v>395</v>
      </c>
      <c r="C401" s="73" t="str">
        <f>"'"&amp;プロジェクトデータ!$C$4&amp;"'"</f>
        <v>'80001'</v>
      </c>
      <c r="D401" s="80" t="s">
        <v>503</v>
      </c>
      <c r="E401" s="42" t="str">
        <f>"'"&amp;No.5＿契約者【データ】!E397&amp;"'"</f>
        <v>''</v>
      </c>
      <c r="F401" s="81" t="str">
        <f>"'"&amp;IF(No.5＿契約者【データ】!AA397="","","出席")&amp;"'"</f>
        <v>''</v>
      </c>
      <c r="G401" s="75" t="str">
        <f>"'"&amp;IF(No.5＿契約者【データ】!AA397="","",TEXT(No.5＿契約者【データ】!AA397,"yyyy/mm/dd"))&amp;"'"</f>
        <v>''</v>
      </c>
      <c r="H401" s="75" t="str">
        <f>"'"&amp;IF(No.5＿契約者【データ】!AB397="","",TEXT(No.5＿契約者【データ】!AB397,"hh:mm"))&amp;"'"</f>
        <v>''</v>
      </c>
      <c r="I401" s="82" t="s">
        <v>494</v>
      </c>
      <c r="J401" s="82" t="s">
        <v>494</v>
      </c>
      <c r="K401" s="82" t="s">
        <v>494</v>
      </c>
      <c r="L401" s="82" t="s">
        <v>494</v>
      </c>
      <c r="M401" s="82" t="s">
        <v>494</v>
      </c>
      <c r="N401" s="82" t="s">
        <v>494</v>
      </c>
      <c r="O401" s="82" t="s">
        <v>494</v>
      </c>
      <c r="P401" s="82" t="s">
        <v>494</v>
      </c>
      <c r="Q401" s="75" t="s">
        <v>497</v>
      </c>
      <c r="R401" s="75" t="s">
        <v>497</v>
      </c>
      <c r="S401" s="42" t="s">
        <v>448</v>
      </c>
      <c r="T401" s="75" t="s">
        <v>497</v>
      </c>
      <c r="U401" s="74" t="s">
        <v>497</v>
      </c>
      <c r="V401" s="49" t="str">
        <f t="shared" si="32"/>
        <v>'COMMON'</v>
      </c>
      <c r="W401" s="69" t="s">
        <v>449</v>
      </c>
      <c r="X401" s="49" t="str">
        <f t="shared" si="33"/>
        <v>'COMMON'</v>
      </c>
      <c r="Y401" s="49" t="str">
        <f t="shared" si="33"/>
        <v>'COMMON'</v>
      </c>
      <c r="Z401" s="69" t="s">
        <v>449</v>
      </c>
      <c r="AA401" s="49" t="str">
        <f t="shared" si="34"/>
        <v>'COMMON'</v>
      </c>
      <c r="AB401" s="67"/>
      <c r="AD401" s="70" t="str">
        <f t="shared" si="35"/>
        <v/>
      </c>
      <c r="AE401" s="67"/>
      <c r="AF401" s="67"/>
      <c r="AG401" s="67"/>
    </row>
    <row r="402" spans="1:33" ht="18" customHeight="1">
      <c r="A402" s="67"/>
      <c r="B402" s="49">
        <f t="shared" si="31"/>
        <v>396</v>
      </c>
      <c r="C402" s="73" t="str">
        <f>"'"&amp;プロジェクトデータ!$C$4&amp;"'"</f>
        <v>'80001'</v>
      </c>
      <c r="D402" s="80" t="s">
        <v>503</v>
      </c>
      <c r="E402" s="42" t="str">
        <f>"'"&amp;No.5＿契約者【データ】!E398&amp;"'"</f>
        <v>''</v>
      </c>
      <c r="F402" s="81" t="str">
        <f>"'"&amp;IF(No.5＿契約者【データ】!AA398="","","出席")&amp;"'"</f>
        <v>''</v>
      </c>
      <c r="G402" s="75" t="str">
        <f>"'"&amp;IF(No.5＿契約者【データ】!AA398="","",TEXT(No.5＿契約者【データ】!AA398,"yyyy/mm/dd"))&amp;"'"</f>
        <v>''</v>
      </c>
      <c r="H402" s="75" t="str">
        <f>"'"&amp;IF(No.5＿契約者【データ】!AB398="","",TEXT(No.5＿契約者【データ】!AB398,"hh:mm"))&amp;"'"</f>
        <v>''</v>
      </c>
      <c r="I402" s="82" t="s">
        <v>494</v>
      </c>
      <c r="J402" s="82" t="s">
        <v>494</v>
      </c>
      <c r="K402" s="82" t="s">
        <v>494</v>
      </c>
      <c r="L402" s="82" t="s">
        <v>494</v>
      </c>
      <c r="M402" s="82" t="s">
        <v>494</v>
      </c>
      <c r="N402" s="82" t="s">
        <v>494</v>
      </c>
      <c r="O402" s="82" t="s">
        <v>494</v>
      </c>
      <c r="P402" s="82" t="s">
        <v>494</v>
      </c>
      <c r="Q402" s="75" t="s">
        <v>497</v>
      </c>
      <c r="R402" s="75" t="s">
        <v>497</v>
      </c>
      <c r="S402" s="42" t="s">
        <v>448</v>
      </c>
      <c r="T402" s="75" t="s">
        <v>497</v>
      </c>
      <c r="U402" s="74" t="s">
        <v>497</v>
      </c>
      <c r="V402" s="49" t="str">
        <f t="shared" si="32"/>
        <v>'COMMON'</v>
      </c>
      <c r="W402" s="69" t="s">
        <v>449</v>
      </c>
      <c r="X402" s="49" t="str">
        <f t="shared" si="33"/>
        <v>'COMMON'</v>
      </c>
      <c r="Y402" s="49" t="str">
        <f t="shared" si="33"/>
        <v>'COMMON'</v>
      </c>
      <c r="Z402" s="69" t="s">
        <v>449</v>
      </c>
      <c r="AA402" s="49" t="str">
        <f t="shared" si="34"/>
        <v>'COMMON'</v>
      </c>
      <c r="AB402" s="67"/>
      <c r="AD402" s="70" t="str">
        <f t="shared" si="35"/>
        <v/>
      </c>
      <c r="AE402" s="67"/>
      <c r="AF402" s="67"/>
      <c r="AG402" s="67"/>
    </row>
    <row r="403" spans="1:33" ht="18" customHeight="1">
      <c r="A403" s="67"/>
      <c r="B403" s="49">
        <f t="shared" si="31"/>
        <v>397</v>
      </c>
      <c r="C403" s="73" t="str">
        <f>"'"&amp;プロジェクトデータ!$C$4&amp;"'"</f>
        <v>'80001'</v>
      </c>
      <c r="D403" s="80" t="s">
        <v>503</v>
      </c>
      <c r="E403" s="42" t="str">
        <f>"'"&amp;No.5＿契約者【データ】!E399&amp;"'"</f>
        <v>''</v>
      </c>
      <c r="F403" s="81" t="str">
        <f>"'"&amp;IF(No.5＿契約者【データ】!AA399="","","出席")&amp;"'"</f>
        <v>''</v>
      </c>
      <c r="G403" s="75" t="str">
        <f>"'"&amp;IF(No.5＿契約者【データ】!AA399="","",TEXT(No.5＿契約者【データ】!AA399,"yyyy/mm/dd"))&amp;"'"</f>
        <v>''</v>
      </c>
      <c r="H403" s="75" t="str">
        <f>"'"&amp;IF(No.5＿契約者【データ】!AB399="","",TEXT(No.5＿契約者【データ】!AB399,"hh:mm"))&amp;"'"</f>
        <v>''</v>
      </c>
      <c r="I403" s="82" t="s">
        <v>494</v>
      </c>
      <c r="J403" s="82" t="s">
        <v>494</v>
      </c>
      <c r="K403" s="82" t="s">
        <v>494</v>
      </c>
      <c r="L403" s="82" t="s">
        <v>494</v>
      </c>
      <c r="M403" s="82" t="s">
        <v>494</v>
      </c>
      <c r="N403" s="82" t="s">
        <v>494</v>
      </c>
      <c r="O403" s="82" t="s">
        <v>494</v>
      </c>
      <c r="P403" s="82" t="s">
        <v>494</v>
      </c>
      <c r="Q403" s="75" t="s">
        <v>497</v>
      </c>
      <c r="R403" s="75" t="s">
        <v>497</v>
      </c>
      <c r="S403" s="42" t="s">
        <v>448</v>
      </c>
      <c r="T403" s="75" t="s">
        <v>497</v>
      </c>
      <c r="U403" s="74" t="s">
        <v>497</v>
      </c>
      <c r="V403" s="49" t="str">
        <f t="shared" si="32"/>
        <v>'COMMON'</v>
      </c>
      <c r="W403" s="69" t="s">
        <v>449</v>
      </c>
      <c r="X403" s="49" t="str">
        <f t="shared" si="33"/>
        <v>'COMMON'</v>
      </c>
      <c r="Y403" s="49" t="str">
        <f t="shared" si="33"/>
        <v>'COMMON'</v>
      </c>
      <c r="Z403" s="69" t="s">
        <v>449</v>
      </c>
      <c r="AA403" s="49" t="str">
        <f t="shared" si="34"/>
        <v>'COMMON'</v>
      </c>
      <c r="AB403" s="67"/>
      <c r="AD403" s="70" t="str">
        <f t="shared" si="35"/>
        <v/>
      </c>
      <c r="AE403" s="67"/>
      <c r="AF403" s="67"/>
      <c r="AG403" s="67"/>
    </row>
    <row r="404" spans="1:33" ht="18" customHeight="1">
      <c r="A404" s="67"/>
      <c r="B404" s="49">
        <f t="shared" si="31"/>
        <v>398</v>
      </c>
      <c r="C404" s="73" t="str">
        <f>"'"&amp;プロジェクトデータ!$C$4&amp;"'"</f>
        <v>'80001'</v>
      </c>
      <c r="D404" s="80" t="s">
        <v>503</v>
      </c>
      <c r="E404" s="42" t="str">
        <f>"'"&amp;No.5＿契約者【データ】!E400&amp;"'"</f>
        <v>''</v>
      </c>
      <c r="F404" s="81" t="str">
        <f>"'"&amp;IF(No.5＿契約者【データ】!AA400="","","出席")&amp;"'"</f>
        <v>''</v>
      </c>
      <c r="G404" s="75" t="str">
        <f>"'"&amp;IF(No.5＿契約者【データ】!AA400="","",TEXT(No.5＿契約者【データ】!AA400,"yyyy/mm/dd"))&amp;"'"</f>
        <v>''</v>
      </c>
      <c r="H404" s="75" t="str">
        <f>"'"&amp;IF(No.5＿契約者【データ】!AB400="","",TEXT(No.5＿契約者【データ】!AB400,"hh:mm"))&amp;"'"</f>
        <v>''</v>
      </c>
      <c r="I404" s="82" t="s">
        <v>494</v>
      </c>
      <c r="J404" s="82" t="s">
        <v>494</v>
      </c>
      <c r="K404" s="82" t="s">
        <v>494</v>
      </c>
      <c r="L404" s="82" t="s">
        <v>494</v>
      </c>
      <c r="M404" s="82" t="s">
        <v>494</v>
      </c>
      <c r="N404" s="82" t="s">
        <v>494</v>
      </c>
      <c r="O404" s="82" t="s">
        <v>494</v>
      </c>
      <c r="P404" s="82" t="s">
        <v>494</v>
      </c>
      <c r="Q404" s="75" t="s">
        <v>497</v>
      </c>
      <c r="R404" s="75" t="s">
        <v>497</v>
      </c>
      <c r="S404" s="42" t="s">
        <v>448</v>
      </c>
      <c r="T404" s="75" t="s">
        <v>497</v>
      </c>
      <c r="U404" s="74" t="s">
        <v>497</v>
      </c>
      <c r="V404" s="49" t="str">
        <f t="shared" si="32"/>
        <v>'COMMON'</v>
      </c>
      <c r="W404" s="69" t="s">
        <v>449</v>
      </c>
      <c r="X404" s="49" t="str">
        <f t="shared" si="33"/>
        <v>'COMMON'</v>
      </c>
      <c r="Y404" s="49" t="str">
        <f t="shared" si="33"/>
        <v>'COMMON'</v>
      </c>
      <c r="Z404" s="69" t="s">
        <v>449</v>
      </c>
      <c r="AA404" s="49" t="str">
        <f t="shared" si="34"/>
        <v>'COMMON'</v>
      </c>
      <c r="AB404" s="67"/>
      <c r="AD404" s="70" t="str">
        <f t="shared" si="35"/>
        <v/>
      </c>
      <c r="AE404" s="67"/>
      <c r="AF404" s="67"/>
      <c r="AG404" s="67"/>
    </row>
    <row r="405" spans="1:33" ht="18" customHeight="1">
      <c r="A405" s="67"/>
      <c r="B405" s="49">
        <f t="shared" si="31"/>
        <v>399</v>
      </c>
      <c r="C405" s="73" t="str">
        <f>"'"&amp;プロジェクトデータ!$C$4&amp;"'"</f>
        <v>'80001'</v>
      </c>
      <c r="D405" s="80" t="s">
        <v>503</v>
      </c>
      <c r="E405" s="42" t="str">
        <f>"'"&amp;No.5＿契約者【データ】!E401&amp;"'"</f>
        <v>''</v>
      </c>
      <c r="F405" s="81" t="str">
        <f>"'"&amp;IF(No.5＿契約者【データ】!AA401="","","出席")&amp;"'"</f>
        <v>''</v>
      </c>
      <c r="G405" s="75" t="str">
        <f>"'"&amp;IF(No.5＿契約者【データ】!AA401="","",TEXT(No.5＿契約者【データ】!AA401,"yyyy/mm/dd"))&amp;"'"</f>
        <v>''</v>
      </c>
      <c r="H405" s="75" t="str">
        <f>"'"&amp;IF(No.5＿契約者【データ】!AB401="","",TEXT(No.5＿契約者【データ】!AB401,"hh:mm"))&amp;"'"</f>
        <v>''</v>
      </c>
      <c r="I405" s="82" t="s">
        <v>494</v>
      </c>
      <c r="J405" s="82" t="s">
        <v>494</v>
      </c>
      <c r="K405" s="82" t="s">
        <v>494</v>
      </c>
      <c r="L405" s="82" t="s">
        <v>494</v>
      </c>
      <c r="M405" s="82" t="s">
        <v>494</v>
      </c>
      <c r="N405" s="82" t="s">
        <v>494</v>
      </c>
      <c r="O405" s="82" t="s">
        <v>494</v>
      </c>
      <c r="P405" s="82" t="s">
        <v>494</v>
      </c>
      <c r="Q405" s="75" t="s">
        <v>497</v>
      </c>
      <c r="R405" s="75" t="s">
        <v>497</v>
      </c>
      <c r="S405" s="42" t="s">
        <v>448</v>
      </c>
      <c r="T405" s="75" t="s">
        <v>497</v>
      </c>
      <c r="U405" s="74" t="s">
        <v>497</v>
      </c>
      <c r="V405" s="49" t="str">
        <f t="shared" si="32"/>
        <v>'COMMON'</v>
      </c>
      <c r="W405" s="69" t="s">
        <v>449</v>
      </c>
      <c r="X405" s="49" t="str">
        <f t="shared" si="33"/>
        <v>'COMMON'</v>
      </c>
      <c r="Y405" s="49" t="str">
        <f t="shared" si="33"/>
        <v>'COMMON'</v>
      </c>
      <c r="Z405" s="69" t="s">
        <v>449</v>
      </c>
      <c r="AA405" s="49" t="str">
        <f t="shared" si="34"/>
        <v>'COMMON'</v>
      </c>
      <c r="AB405" s="67"/>
      <c r="AD405" s="70" t="str">
        <f t="shared" si="35"/>
        <v/>
      </c>
      <c r="AE405" s="67"/>
      <c r="AF405" s="67"/>
      <c r="AG405" s="67"/>
    </row>
    <row r="406" spans="1:33" ht="18" customHeight="1">
      <c r="A406" s="67"/>
      <c r="B406" s="49">
        <f t="shared" si="31"/>
        <v>400</v>
      </c>
      <c r="C406" s="73" t="str">
        <f>"'"&amp;プロジェクトデータ!$C$4&amp;"'"</f>
        <v>'80001'</v>
      </c>
      <c r="D406" s="80" t="s">
        <v>503</v>
      </c>
      <c r="E406" s="42" t="str">
        <f>"'"&amp;No.5＿契約者【データ】!E402&amp;"'"</f>
        <v>''</v>
      </c>
      <c r="F406" s="81" t="str">
        <f>"'"&amp;IF(No.5＿契約者【データ】!AA402="","","出席")&amp;"'"</f>
        <v>''</v>
      </c>
      <c r="G406" s="75" t="str">
        <f>"'"&amp;IF(No.5＿契約者【データ】!AA402="","",TEXT(No.5＿契約者【データ】!AA402,"yyyy/mm/dd"))&amp;"'"</f>
        <v>''</v>
      </c>
      <c r="H406" s="75" t="str">
        <f>"'"&amp;IF(No.5＿契約者【データ】!AB402="","",TEXT(No.5＿契約者【データ】!AB402,"hh:mm"))&amp;"'"</f>
        <v>''</v>
      </c>
      <c r="I406" s="82" t="s">
        <v>494</v>
      </c>
      <c r="J406" s="82" t="s">
        <v>494</v>
      </c>
      <c r="K406" s="82" t="s">
        <v>494</v>
      </c>
      <c r="L406" s="82" t="s">
        <v>494</v>
      </c>
      <c r="M406" s="82" t="s">
        <v>494</v>
      </c>
      <c r="N406" s="82" t="s">
        <v>494</v>
      </c>
      <c r="O406" s="82" t="s">
        <v>494</v>
      </c>
      <c r="P406" s="82" t="s">
        <v>494</v>
      </c>
      <c r="Q406" s="75" t="s">
        <v>497</v>
      </c>
      <c r="R406" s="75" t="s">
        <v>497</v>
      </c>
      <c r="S406" s="42" t="s">
        <v>448</v>
      </c>
      <c r="T406" s="75" t="s">
        <v>497</v>
      </c>
      <c r="U406" s="74" t="s">
        <v>497</v>
      </c>
      <c r="V406" s="49" t="str">
        <f t="shared" si="32"/>
        <v>'COMMON'</v>
      </c>
      <c r="W406" s="69" t="s">
        <v>449</v>
      </c>
      <c r="X406" s="49" t="str">
        <f t="shared" si="33"/>
        <v>'COMMON'</v>
      </c>
      <c r="Y406" s="49" t="str">
        <f t="shared" si="33"/>
        <v>'COMMON'</v>
      </c>
      <c r="Z406" s="69" t="s">
        <v>449</v>
      </c>
      <c r="AA406" s="49" t="str">
        <f t="shared" si="34"/>
        <v>'COMMON'</v>
      </c>
      <c r="AB406" s="67"/>
      <c r="AD406" s="70" t="str">
        <f t="shared" si="35"/>
        <v/>
      </c>
      <c r="AE406" s="67"/>
      <c r="AF406" s="67"/>
      <c r="AG406" s="67"/>
    </row>
    <row r="407" spans="1:33" ht="18" customHeight="1">
      <c r="A407" s="67"/>
      <c r="B407" s="49">
        <f t="shared" si="31"/>
        <v>401</v>
      </c>
      <c r="C407" s="73" t="str">
        <f>"'"&amp;プロジェクトデータ!$C$4&amp;"'"</f>
        <v>'80001'</v>
      </c>
      <c r="D407" s="80" t="s">
        <v>503</v>
      </c>
      <c r="E407" s="42" t="str">
        <f>"'"&amp;No.5＿契約者【データ】!E403&amp;"'"</f>
        <v>''</v>
      </c>
      <c r="F407" s="81" t="str">
        <f>"'"&amp;IF(No.5＿契約者【データ】!AA403="","","出席")&amp;"'"</f>
        <v>''</v>
      </c>
      <c r="G407" s="75" t="str">
        <f>"'"&amp;IF(No.5＿契約者【データ】!AA403="","",TEXT(No.5＿契約者【データ】!AA403,"yyyy/mm/dd"))&amp;"'"</f>
        <v>''</v>
      </c>
      <c r="H407" s="75" t="str">
        <f>"'"&amp;IF(No.5＿契約者【データ】!AB403="","",TEXT(No.5＿契約者【データ】!AB403,"hh:mm"))&amp;"'"</f>
        <v>''</v>
      </c>
      <c r="I407" s="82" t="s">
        <v>494</v>
      </c>
      <c r="J407" s="82" t="s">
        <v>494</v>
      </c>
      <c r="K407" s="82" t="s">
        <v>494</v>
      </c>
      <c r="L407" s="82" t="s">
        <v>494</v>
      </c>
      <c r="M407" s="82" t="s">
        <v>494</v>
      </c>
      <c r="N407" s="82" t="s">
        <v>494</v>
      </c>
      <c r="O407" s="82" t="s">
        <v>494</v>
      </c>
      <c r="P407" s="82" t="s">
        <v>494</v>
      </c>
      <c r="Q407" s="75" t="s">
        <v>497</v>
      </c>
      <c r="R407" s="75" t="s">
        <v>497</v>
      </c>
      <c r="S407" s="42" t="s">
        <v>448</v>
      </c>
      <c r="T407" s="75" t="s">
        <v>497</v>
      </c>
      <c r="U407" s="74" t="s">
        <v>497</v>
      </c>
      <c r="V407" s="49" t="str">
        <f t="shared" si="32"/>
        <v>'COMMON'</v>
      </c>
      <c r="W407" s="69" t="s">
        <v>449</v>
      </c>
      <c r="X407" s="49" t="str">
        <f t="shared" si="33"/>
        <v>'COMMON'</v>
      </c>
      <c r="Y407" s="49" t="str">
        <f t="shared" si="33"/>
        <v>'COMMON'</v>
      </c>
      <c r="Z407" s="69" t="s">
        <v>449</v>
      </c>
      <c r="AA407" s="49" t="str">
        <f t="shared" si="34"/>
        <v>'COMMON'</v>
      </c>
      <c r="AB407" s="67"/>
      <c r="AD407" s="70" t="str">
        <f t="shared" si="35"/>
        <v/>
      </c>
      <c r="AE407" s="67"/>
      <c r="AF407" s="67"/>
      <c r="AG407" s="67"/>
    </row>
    <row r="408" spans="1:33" ht="18" customHeight="1">
      <c r="A408" s="67"/>
      <c r="B408" s="49">
        <f t="shared" si="31"/>
        <v>402</v>
      </c>
      <c r="C408" s="73" t="str">
        <f>"'"&amp;プロジェクトデータ!$C$4&amp;"'"</f>
        <v>'80001'</v>
      </c>
      <c r="D408" s="80" t="s">
        <v>503</v>
      </c>
      <c r="E408" s="42" t="str">
        <f>"'"&amp;No.5＿契約者【データ】!E404&amp;"'"</f>
        <v>''</v>
      </c>
      <c r="F408" s="81" t="str">
        <f>"'"&amp;IF(No.5＿契約者【データ】!AA404="","","出席")&amp;"'"</f>
        <v>''</v>
      </c>
      <c r="G408" s="75" t="str">
        <f>"'"&amp;IF(No.5＿契約者【データ】!AA404="","",TEXT(No.5＿契約者【データ】!AA404,"yyyy/mm/dd"))&amp;"'"</f>
        <v>''</v>
      </c>
      <c r="H408" s="75" t="str">
        <f>"'"&amp;IF(No.5＿契約者【データ】!AB404="","",TEXT(No.5＿契約者【データ】!AB404,"hh:mm"))&amp;"'"</f>
        <v>''</v>
      </c>
      <c r="I408" s="82" t="s">
        <v>494</v>
      </c>
      <c r="J408" s="82" t="s">
        <v>494</v>
      </c>
      <c r="K408" s="82" t="s">
        <v>494</v>
      </c>
      <c r="L408" s="82" t="s">
        <v>494</v>
      </c>
      <c r="M408" s="82" t="s">
        <v>494</v>
      </c>
      <c r="N408" s="82" t="s">
        <v>494</v>
      </c>
      <c r="O408" s="82" t="s">
        <v>494</v>
      </c>
      <c r="P408" s="82" t="s">
        <v>494</v>
      </c>
      <c r="Q408" s="75" t="s">
        <v>497</v>
      </c>
      <c r="R408" s="75" t="s">
        <v>497</v>
      </c>
      <c r="S408" s="42" t="s">
        <v>448</v>
      </c>
      <c r="T408" s="75" t="s">
        <v>497</v>
      </c>
      <c r="U408" s="74" t="s">
        <v>497</v>
      </c>
      <c r="V408" s="49" t="str">
        <f t="shared" si="32"/>
        <v>'COMMON'</v>
      </c>
      <c r="W408" s="69" t="s">
        <v>449</v>
      </c>
      <c r="X408" s="49" t="str">
        <f t="shared" si="33"/>
        <v>'COMMON'</v>
      </c>
      <c r="Y408" s="49" t="str">
        <f t="shared" si="33"/>
        <v>'COMMON'</v>
      </c>
      <c r="Z408" s="69" t="s">
        <v>449</v>
      </c>
      <c r="AA408" s="49" t="str">
        <f t="shared" si="34"/>
        <v>'COMMON'</v>
      </c>
      <c r="AB408" s="67"/>
      <c r="AD408" s="70" t="str">
        <f t="shared" si="35"/>
        <v/>
      </c>
      <c r="AE408" s="67"/>
      <c r="AF408" s="67"/>
      <c r="AG408" s="67"/>
    </row>
    <row r="409" spans="1:33" ht="18" customHeight="1">
      <c r="A409" s="67"/>
      <c r="B409" s="49">
        <f t="shared" si="31"/>
        <v>403</v>
      </c>
      <c r="C409" s="73" t="str">
        <f>"'"&amp;プロジェクトデータ!$C$4&amp;"'"</f>
        <v>'80001'</v>
      </c>
      <c r="D409" s="80" t="s">
        <v>503</v>
      </c>
      <c r="E409" s="42" t="str">
        <f>"'"&amp;No.5＿契約者【データ】!E405&amp;"'"</f>
        <v>''</v>
      </c>
      <c r="F409" s="81" t="str">
        <f>"'"&amp;IF(No.5＿契約者【データ】!AA405="","","出席")&amp;"'"</f>
        <v>''</v>
      </c>
      <c r="G409" s="75" t="str">
        <f>"'"&amp;IF(No.5＿契約者【データ】!AA405="","",TEXT(No.5＿契約者【データ】!AA405,"yyyy/mm/dd"))&amp;"'"</f>
        <v>''</v>
      </c>
      <c r="H409" s="75" t="str">
        <f>"'"&amp;IF(No.5＿契約者【データ】!AB405="","",TEXT(No.5＿契約者【データ】!AB405,"hh:mm"))&amp;"'"</f>
        <v>''</v>
      </c>
      <c r="I409" s="82" t="s">
        <v>494</v>
      </c>
      <c r="J409" s="82" t="s">
        <v>494</v>
      </c>
      <c r="K409" s="82" t="s">
        <v>494</v>
      </c>
      <c r="L409" s="82" t="s">
        <v>494</v>
      </c>
      <c r="M409" s="82" t="s">
        <v>494</v>
      </c>
      <c r="N409" s="82" t="s">
        <v>494</v>
      </c>
      <c r="O409" s="82" t="s">
        <v>494</v>
      </c>
      <c r="P409" s="82" t="s">
        <v>494</v>
      </c>
      <c r="Q409" s="75" t="s">
        <v>497</v>
      </c>
      <c r="R409" s="75" t="s">
        <v>497</v>
      </c>
      <c r="S409" s="42" t="s">
        <v>448</v>
      </c>
      <c r="T409" s="75" t="s">
        <v>497</v>
      </c>
      <c r="U409" s="74" t="s">
        <v>497</v>
      </c>
      <c r="V409" s="49" t="str">
        <f t="shared" si="32"/>
        <v>'COMMON'</v>
      </c>
      <c r="W409" s="69" t="s">
        <v>449</v>
      </c>
      <c r="X409" s="49" t="str">
        <f t="shared" si="33"/>
        <v>'COMMON'</v>
      </c>
      <c r="Y409" s="49" t="str">
        <f t="shared" si="33"/>
        <v>'COMMON'</v>
      </c>
      <c r="Z409" s="69" t="s">
        <v>449</v>
      </c>
      <c r="AA409" s="49" t="str">
        <f t="shared" si="34"/>
        <v>'COMMON'</v>
      </c>
      <c r="AB409" s="67"/>
      <c r="AD409" s="70" t="str">
        <f t="shared" si="35"/>
        <v/>
      </c>
      <c r="AE409" s="67"/>
      <c r="AF409" s="67"/>
      <c r="AG409" s="67"/>
    </row>
    <row r="410" spans="1:33" ht="18" customHeight="1">
      <c r="A410" s="67"/>
      <c r="B410" s="49">
        <f t="shared" si="31"/>
        <v>404</v>
      </c>
      <c r="C410" s="73" t="str">
        <f>"'"&amp;プロジェクトデータ!$C$4&amp;"'"</f>
        <v>'80001'</v>
      </c>
      <c r="D410" s="80" t="s">
        <v>503</v>
      </c>
      <c r="E410" s="42" t="str">
        <f>"'"&amp;No.5＿契約者【データ】!E406&amp;"'"</f>
        <v>''</v>
      </c>
      <c r="F410" s="81" t="str">
        <f>"'"&amp;IF(No.5＿契約者【データ】!AA406="","","出席")&amp;"'"</f>
        <v>''</v>
      </c>
      <c r="G410" s="75" t="str">
        <f>"'"&amp;IF(No.5＿契約者【データ】!AA406="","",TEXT(No.5＿契約者【データ】!AA406,"yyyy/mm/dd"))&amp;"'"</f>
        <v>''</v>
      </c>
      <c r="H410" s="75" t="str">
        <f>"'"&amp;IF(No.5＿契約者【データ】!AB406="","",TEXT(No.5＿契約者【データ】!AB406,"hh:mm"))&amp;"'"</f>
        <v>''</v>
      </c>
      <c r="I410" s="82" t="s">
        <v>494</v>
      </c>
      <c r="J410" s="82" t="s">
        <v>494</v>
      </c>
      <c r="K410" s="82" t="s">
        <v>494</v>
      </c>
      <c r="L410" s="82" t="s">
        <v>494</v>
      </c>
      <c r="M410" s="82" t="s">
        <v>494</v>
      </c>
      <c r="N410" s="82" t="s">
        <v>494</v>
      </c>
      <c r="O410" s="82" t="s">
        <v>494</v>
      </c>
      <c r="P410" s="82" t="s">
        <v>494</v>
      </c>
      <c r="Q410" s="75" t="s">
        <v>497</v>
      </c>
      <c r="R410" s="75" t="s">
        <v>497</v>
      </c>
      <c r="S410" s="42" t="s">
        <v>448</v>
      </c>
      <c r="T410" s="75" t="s">
        <v>497</v>
      </c>
      <c r="U410" s="74" t="s">
        <v>497</v>
      </c>
      <c r="V410" s="49" t="str">
        <f t="shared" si="32"/>
        <v>'COMMON'</v>
      </c>
      <c r="W410" s="69" t="s">
        <v>449</v>
      </c>
      <c r="X410" s="49" t="str">
        <f t="shared" si="33"/>
        <v>'COMMON'</v>
      </c>
      <c r="Y410" s="49" t="str">
        <f t="shared" si="33"/>
        <v>'COMMON'</v>
      </c>
      <c r="Z410" s="69" t="s">
        <v>449</v>
      </c>
      <c r="AA410" s="49" t="str">
        <f t="shared" si="34"/>
        <v>'COMMON'</v>
      </c>
      <c r="AB410" s="67"/>
      <c r="AD410" s="70" t="str">
        <f t="shared" si="35"/>
        <v/>
      </c>
      <c r="AE410" s="67"/>
      <c r="AF410" s="67"/>
      <c r="AG410" s="67"/>
    </row>
    <row r="411" spans="1:33" ht="18" customHeight="1">
      <c r="A411" s="67"/>
      <c r="B411" s="49">
        <f t="shared" si="31"/>
        <v>405</v>
      </c>
      <c r="C411" s="73" t="str">
        <f>"'"&amp;プロジェクトデータ!$C$4&amp;"'"</f>
        <v>'80001'</v>
      </c>
      <c r="D411" s="80" t="s">
        <v>503</v>
      </c>
      <c r="E411" s="42" t="str">
        <f>"'"&amp;No.5＿契約者【データ】!E407&amp;"'"</f>
        <v>''</v>
      </c>
      <c r="F411" s="81" t="str">
        <f>"'"&amp;IF(No.5＿契約者【データ】!AA407="","","出席")&amp;"'"</f>
        <v>''</v>
      </c>
      <c r="G411" s="75" t="str">
        <f>"'"&amp;IF(No.5＿契約者【データ】!AA407="","",TEXT(No.5＿契約者【データ】!AA407,"yyyy/mm/dd"))&amp;"'"</f>
        <v>''</v>
      </c>
      <c r="H411" s="75" t="str">
        <f>"'"&amp;IF(No.5＿契約者【データ】!AB407="","",TEXT(No.5＿契約者【データ】!AB407,"hh:mm"))&amp;"'"</f>
        <v>''</v>
      </c>
      <c r="I411" s="82" t="s">
        <v>494</v>
      </c>
      <c r="J411" s="82" t="s">
        <v>494</v>
      </c>
      <c r="K411" s="82" t="s">
        <v>494</v>
      </c>
      <c r="L411" s="82" t="s">
        <v>494</v>
      </c>
      <c r="M411" s="82" t="s">
        <v>494</v>
      </c>
      <c r="N411" s="82" t="s">
        <v>494</v>
      </c>
      <c r="O411" s="82" t="s">
        <v>494</v>
      </c>
      <c r="P411" s="82" t="s">
        <v>494</v>
      </c>
      <c r="Q411" s="75" t="s">
        <v>497</v>
      </c>
      <c r="R411" s="75" t="s">
        <v>497</v>
      </c>
      <c r="S411" s="42" t="s">
        <v>448</v>
      </c>
      <c r="T411" s="75" t="s">
        <v>497</v>
      </c>
      <c r="U411" s="74" t="s">
        <v>497</v>
      </c>
      <c r="V411" s="49" t="str">
        <f t="shared" si="32"/>
        <v>'COMMON'</v>
      </c>
      <c r="W411" s="69" t="s">
        <v>449</v>
      </c>
      <c r="X411" s="49" t="str">
        <f t="shared" si="33"/>
        <v>'COMMON'</v>
      </c>
      <c r="Y411" s="49" t="str">
        <f t="shared" si="33"/>
        <v>'COMMON'</v>
      </c>
      <c r="Z411" s="69" t="s">
        <v>449</v>
      </c>
      <c r="AA411" s="49" t="str">
        <f t="shared" si="34"/>
        <v>'COMMON'</v>
      </c>
      <c r="AB411" s="67"/>
      <c r="AD411" s="70" t="str">
        <f t="shared" si="35"/>
        <v/>
      </c>
      <c r="AE411" s="67"/>
      <c r="AF411" s="67"/>
      <c r="AG411" s="67"/>
    </row>
    <row r="412" spans="1:33" ht="18" customHeight="1">
      <c r="A412" s="67"/>
      <c r="B412" s="49">
        <f t="shared" si="31"/>
        <v>406</v>
      </c>
      <c r="C412" s="73" t="str">
        <f>"'"&amp;プロジェクトデータ!$C$4&amp;"'"</f>
        <v>'80001'</v>
      </c>
      <c r="D412" s="80" t="s">
        <v>503</v>
      </c>
      <c r="E412" s="42" t="str">
        <f>"'"&amp;No.5＿契約者【データ】!E408&amp;"'"</f>
        <v>''</v>
      </c>
      <c r="F412" s="81" t="str">
        <f>"'"&amp;IF(No.5＿契約者【データ】!AA408="","","出席")&amp;"'"</f>
        <v>''</v>
      </c>
      <c r="G412" s="75" t="str">
        <f>"'"&amp;IF(No.5＿契約者【データ】!AA408="","",TEXT(No.5＿契約者【データ】!AA408,"yyyy/mm/dd"))&amp;"'"</f>
        <v>''</v>
      </c>
      <c r="H412" s="75" t="str">
        <f>"'"&amp;IF(No.5＿契約者【データ】!AB408="","",TEXT(No.5＿契約者【データ】!AB408,"hh:mm"))&amp;"'"</f>
        <v>''</v>
      </c>
      <c r="I412" s="82" t="s">
        <v>494</v>
      </c>
      <c r="J412" s="82" t="s">
        <v>494</v>
      </c>
      <c r="K412" s="82" t="s">
        <v>494</v>
      </c>
      <c r="L412" s="82" t="s">
        <v>494</v>
      </c>
      <c r="M412" s="82" t="s">
        <v>494</v>
      </c>
      <c r="N412" s="82" t="s">
        <v>494</v>
      </c>
      <c r="O412" s="82" t="s">
        <v>494</v>
      </c>
      <c r="P412" s="82" t="s">
        <v>494</v>
      </c>
      <c r="Q412" s="75" t="s">
        <v>497</v>
      </c>
      <c r="R412" s="75" t="s">
        <v>497</v>
      </c>
      <c r="S412" s="42" t="s">
        <v>448</v>
      </c>
      <c r="T412" s="75" t="s">
        <v>497</v>
      </c>
      <c r="U412" s="74" t="s">
        <v>497</v>
      </c>
      <c r="V412" s="49" t="str">
        <f t="shared" si="32"/>
        <v>'COMMON'</v>
      </c>
      <c r="W412" s="69" t="s">
        <v>449</v>
      </c>
      <c r="X412" s="49" t="str">
        <f t="shared" si="33"/>
        <v>'COMMON'</v>
      </c>
      <c r="Y412" s="49" t="str">
        <f t="shared" si="33"/>
        <v>'COMMON'</v>
      </c>
      <c r="Z412" s="69" t="s">
        <v>449</v>
      </c>
      <c r="AA412" s="49" t="str">
        <f t="shared" si="34"/>
        <v>'COMMON'</v>
      </c>
      <c r="AB412" s="67"/>
      <c r="AD412" s="70" t="str">
        <f t="shared" si="35"/>
        <v/>
      </c>
      <c r="AE412" s="67"/>
      <c r="AF412" s="67"/>
      <c r="AG412" s="67"/>
    </row>
    <row r="413" spans="1:33" ht="18" customHeight="1">
      <c r="A413" s="67"/>
      <c r="B413" s="49">
        <f t="shared" si="31"/>
        <v>407</v>
      </c>
      <c r="C413" s="73" t="str">
        <f>"'"&amp;プロジェクトデータ!$C$4&amp;"'"</f>
        <v>'80001'</v>
      </c>
      <c r="D413" s="80" t="s">
        <v>503</v>
      </c>
      <c r="E413" s="42" t="str">
        <f>"'"&amp;No.5＿契約者【データ】!E409&amp;"'"</f>
        <v>''</v>
      </c>
      <c r="F413" s="81" t="str">
        <f>"'"&amp;IF(No.5＿契約者【データ】!AA409="","","出席")&amp;"'"</f>
        <v>''</v>
      </c>
      <c r="G413" s="75" t="str">
        <f>"'"&amp;IF(No.5＿契約者【データ】!AA409="","",TEXT(No.5＿契約者【データ】!AA409,"yyyy/mm/dd"))&amp;"'"</f>
        <v>''</v>
      </c>
      <c r="H413" s="75" t="str">
        <f>"'"&amp;IF(No.5＿契約者【データ】!AB409="","",TEXT(No.5＿契約者【データ】!AB409,"hh:mm"))&amp;"'"</f>
        <v>''</v>
      </c>
      <c r="I413" s="82" t="s">
        <v>494</v>
      </c>
      <c r="J413" s="82" t="s">
        <v>494</v>
      </c>
      <c r="K413" s="82" t="s">
        <v>494</v>
      </c>
      <c r="L413" s="82" t="s">
        <v>494</v>
      </c>
      <c r="M413" s="82" t="s">
        <v>494</v>
      </c>
      <c r="N413" s="82" t="s">
        <v>494</v>
      </c>
      <c r="O413" s="82" t="s">
        <v>494</v>
      </c>
      <c r="P413" s="82" t="s">
        <v>494</v>
      </c>
      <c r="Q413" s="75" t="s">
        <v>497</v>
      </c>
      <c r="R413" s="75" t="s">
        <v>497</v>
      </c>
      <c r="S413" s="42" t="s">
        <v>448</v>
      </c>
      <c r="T413" s="75" t="s">
        <v>497</v>
      </c>
      <c r="U413" s="74" t="s">
        <v>497</v>
      </c>
      <c r="V413" s="49" t="str">
        <f t="shared" si="32"/>
        <v>'COMMON'</v>
      </c>
      <c r="W413" s="69" t="s">
        <v>449</v>
      </c>
      <c r="X413" s="49" t="str">
        <f t="shared" si="33"/>
        <v>'COMMON'</v>
      </c>
      <c r="Y413" s="49" t="str">
        <f t="shared" si="33"/>
        <v>'COMMON'</v>
      </c>
      <c r="Z413" s="69" t="s">
        <v>449</v>
      </c>
      <c r="AA413" s="49" t="str">
        <f t="shared" si="34"/>
        <v>'COMMON'</v>
      </c>
      <c r="AB413" s="67"/>
      <c r="AD413" s="70" t="str">
        <f t="shared" si="35"/>
        <v/>
      </c>
      <c r="AE413" s="67"/>
      <c r="AF413" s="67"/>
      <c r="AG413" s="67"/>
    </row>
    <row r="414" spans="1:33" ht="18" customHeight="1">
      <c r="A414" s="67"/>
      <c r="B414" s="49">
        <f t="shared" si="31"/>
        <v>408</v>
      </c>
      <c r="C414" s="73" t="str">
        <f>"'"&amp;プロジェクトデータ!$C$4&amp;"'"</f>
        <v>'80001'</v>
      </c>
      <c r="D414" s="80" t="s">
        <v>503</v>
      </c>
      <c r="E414" s="42" t="str">
        <f>"'"&amp;No.5＿契約者【データ】!E410&amp;"'"</f>
        <v>''</v>
      </c>
      <c r="F414" s="81" t="str">
        <f>"'"&amp;IF(No.5＿契約者【データ】!AA410="","","出席")&amp;"'"</f>
        <v>''</v>
      </c>
      <c r="G414" s="75" t="str">
        <f>"'"&amp;IF(No.5＿契約者【データ】!AA410="","",TEXT(No.5＿契約者【データ】!AA410,"yyyy/mm/dd"))&amp;"'"</f>
        <v>''</v>
      </c>
      <c r="H414" s="75" t="str">
        <f>"'"&amp;IF(No.5＿契約者【データ】!AB410="","",TEXT(No.5＿契約者【データ】!AB410,"hh:mm"))&amp;"'"</f>
        <v>''</v>
      </c>
      <c r="I414" s="82" t="s">
        <v>494</v>
      </c>
      <c r="J414" s="82" t="s">
        <v>494</v>
      </c>
      <c r="K414" s="82" t="s">
        <v>494</v>
      </c>
      <c r="L414" s="82" t="s">
        <v>494</v>
      </c>
      <c r="M414" s="82" t="s">
        <v>494</v>
      </c>
      <c r="N414" s="82" t="s">
        <v>494</v>
      </c>
      <c r="O414" s="82" t="s">
        <v>494</v>
      </c>
      <c r="P414" s="82" t="s">
        <v>494</v>
      </c>
      <c r="Q414" s="75" t="s">
        <v>497</v>
      </c>
      <c r="R414" s="75" t="s">
        <v>497</v>
      </c>
      <c r="S414" s="42" t="s">
        <v>448</v>
      </c>
      <c r="T414" s="75" t="s">
        <v>497</v>
      </c>
      <c r="U414" s="74" t="s">
        <v>497</v>
      </c>
      <c r="V414" s="49" t="str">
        <f t="shared" si="32"/>
        <v>'COMMON'</v>
      </c>
      <c r="W414" s="69" t="s">
        <v>449</v>
      </c>
      <c r="X414" s="49" t="str">
        <f t="shared" si="33"/>
        <v>'COMMON'</v>
      </c>
      <c r="Y414" s="49" t="str">
        <f t="shared" si="33"/>
        <v>'COMMON'</v>
      </c>
      <c r="Z414" s="69" t="s">
        <v>449</v>
      </c>
      <c r="AA414" s="49" t="str">
        <f t="shared" si="34"/>
        <v>'COMMON'</v>
      </c>
      <c r="AB414" s="67"/>
      <c r="AD414" s="70" t="str">
        <f t="shared" si="35"/>
        <v/>
      </c>
      <c r="AE414" s="67"/>
      <c r="AF414" s="67"/>
      <c r="AG414" s="67"/>
    </row>
    <row r="415" spans="1:33" ht="18" customHeight="1">
      <c r="A415" s="67"/>
      <c r="B415" s="49">
        <f t="shared" si="31"/>
        <v>409</v>
      </c>
      <c r="C415" s="73" t="str">
        <f>"'"&amp;プロジェクトデータ!$C$4&amp;"'"</f>
        <v>'80001'</v>
      </c>
      <c r="D415" s="80" t="s">
        <v>503</v>
      </c>
      <c r="E415" s="42" t="str">
        <f>"'"&amp;No.5＿契約者【データ】!E411&amp;"'"</f>
        <v>''</v>
      </c>
      <c r="F415" s="81" t="str">
        <f>"'"&amp;IF(No.5＿契約者【データ】!AA411="","","出席")&amp;"'"</f>
        <v>''</v>
      </c>
      <c r="G415" s="75" t="str">
        <f>"'"&amp;IF(No.5＿契約者【データ】!AA411="","",TEXT(No.5＿契約者【データ】!AA411,"yyyy/mm/dd"))&amp;"'"</f>
        <v>''</v>
      </c>
      <c r="H415" s="75" t="str">
        <f>"'"&amp;IF(No.5＿契約者【データ】!AB411="","",TEXT(No.5＿契約者【データ】!AB411,"hh:mm"))&amp;"'"</f>
        <v>''</v>
      </c>
      <c r="I415" s="82" t="s">
        <v>494</v>
      </c>
      <c r="J415" s="82" t="s">
        <v>494</v>
      </c>
      <c r="K415" s="82" t="s">
        <v>494</v>
      </c>
      <c r="L415" s="82" t="s">
        <v>494</v>
      </c>
      <c r="M415" s="82" t="s">
        <v>494</v>
      </c>
      <c r="N415" s="82" t="s">
        <v>494</v>
      </c>
      <c r="O415" s="82" t="s">
        <v>494</v>
      </c>
      <c r="P415" s="82" t="s">
        <v>494</v>
      </c>
      <c r="Q415" s="75" t="s">
        <v>497</v>
      </c>
      <c r="R415" s="75" t="s">
        <v>497</v>
      </c>
      <c r="S415" s="42" t="s">
        <v>448</v>
      </c>
      <c r="T415" s="75" t="s">
        <v>497</v>
      </c>
      <c r="U415" s="74" t="s">
        <v>497</v>
      </c>
      <c r="V415" s="49" t="str">
        <f t="shared" si="32"/>
        <v>'COMMON'</v>
      </c>
      <c r="W415" s="69" t="s">
        <v>449</v>
      </c>
      <c r="X415" s="49" t="str">
        <f t="shared" si="33"/>
        <v>'COMMON'</v>
      </c>
      <c r="Y415" s="49" t="str">
        <f t="shared" si="33"/>
        <v>'COMMON'</v>
      </c>
      <c r="Z415" s="69" t="s">
        <v>449</v>
      </c>
      <c r="AA415" s="49" t="str">
        <f t="shared" si="34"/>
        <v>'COMMON'</v>
      </c>
      <c r="AB415" s="67"/>
      <c r="AD415" s="70" t="str">
        <f t="shared" si="35"/>
        <v/>
      </c>
      <c r="AE415" s="67"/>
      <c r="AF415" s="67"/>
      <c r="AG415" s="67"/>
    </row>
    <row r="416" spans="1:33" ht="18" customHeight="1">
      <c r="A416" s="67"/>
      <c r="B416" s="49">
        <f t="shared" si="31"/>
        <v>410</v>
      </c>
      <c r="C416" s="73" t="str">
        <f>"'"&amp;プロジェクトデータ!$C$4&amp;"'"</f>
        <v>'80001'</v>
      </c>
      <c r="D416" s="80" t="s">
        <v>503</v>
      </c>
      <c r="E416" s="42" t="str">
        <f>"'"&amp;No.5＿契約者【データ】!E412&amp;"'"</f>
        <v>''</v>
      </c>
      <c r="F416" s="81" t="str">
        <f>"'"&amp;IF(No.5＿契約者【データ】!AA412="","","出席")&amp;"'"</f>
        <v>''</v>
      </c>
      <c r="G416" s="75" t="str">
        <f>"'"&amp;IF(No.5＿契約者【データ】!AA412="","",TEXT(No.5＿契約者【データ】!AA412,"yyyy/mm/dd"))&amp;"'"</f>
        <v>''</v>
      </c>
      <c r="H416" s="75" t="str">
        <f>"'"&amp;IF(No.5＿契約者【データ】!AB412="","",TEXT(No.5＿契約者【データ】!AB412,"hh:mm"))&amp;"'"</f>
        <v>''</v>
      </c>
      <c r="I416" s="82" t="s">
        <v>494</v>
      </c>
      <c r="J416" s="82" t="s">
        <v>494</v>
      </c>
      <c r="K416" s="82" t="s">
        <v>494</v>
      </c>
      <c r="L416" s="82" t="s">
        <v>494</v>
      </c>
      <c r="M416" s="82" t="s">
        <v>494</v>
      </c>
      <c r="N416" s="82" t="s">
        <v>494</v>
      </c>
      <c r="O416" s="82" t="s">
        <v>494</v>
      </c>
      <c r="P416" s="82" t="s">
        <v>494</v>
      </c>
      <c r="Q416" s="75" t="s">
        <v>497</v>
      </c>
      <c r="R416" s="75" t="s">
        <v>497</v>
      </c>
      <c r="S416" s="42" t="s">
        <v>448</v>
      </c>
      <c r="T416" s="75" t="s">
        <v>497</v>
      </c>
      <c r="U416" s="74" t="s">
        <v>497</v>
      </c>
      <c r="V416" s="49" t="str">
        <f t="shared" si="32"/>
        <v>'COMMON'</v>
      </c>
      <c r="W416" s="69" t="s">
        <v>449</v>
      </c>
      <c r="X416" s="49" t="str">
        <f t="shared" si="33"/>
        <v>'COMMON'</v>
      </c>
      <c r="Y416" s="49" t="str">
        <f t="shared" si="33"/>
        <v>'COMMON'</v>
      </c>
      <c r="Z416" s="69" t="s">
        <v>449</v>
      </c>
      <c r="AA416" s="49" t="str">
        <f t="shared" si="34"/>
        <v>'COMMON'</v>
      </c>
      <c r="AB416" s="67"/>
      <c r="AD416" s="70" t="str">
        <f t="shared" si="35"/>
        <v/>
      </c>
      <c r="AE416" s="67"/>
      <c r="AF416" s="67"/>
      <c r="AG416" s="67"/>
    </row>
    <row r="417" spans="1:33" ht="18" customHeight="1">
      <c r="A417" s="67"/>
      <c r="B417" s="49">
        <f t="shared" si="31"/>
        <v>411</v>
      </c>
      <c r="C417" s="73" t="str">
        <f>"'"&amp;プロジェクトデータ!$C$4&amp;"'"</f>
        <v>'80001'</v>
      </c>
      <c r="D417" s="80" t="s">
        <v>503</v>
      </c>
      <c r="E417" s="42" t="str">
        <f>"'"&amp;No.5＿契約者【データ】!E413&amp;"'"</f>
        <v>''</v>
      </c>
      <c r="F417" s="81" t="str">
        <f>"'"&amp;IF(No.5＿契約者【データ】!AA413="","","出席")&amp;"'"</f>
        <v>''</v>
      </c>
      <c r="G417" s="75" t="str">
        <f>"'"&amp;IF(No.5＿契約者【データ】!AA413="","",TEXT(No.5＿契約者【データ】!AA413,"yyyy/mm/dd"))&amp;"'"</f>
        <v>''</v>
      </c>
      <c r="H417" s="75" t="str">
        <f>"'"&amp;IF(No.5＿契約者【データ】!AB413="","",TEXT(No.5＿契約者【データ】!AB413,"hh:mm"))&amp;"'"</f>
        <v>''</v>
      </c>
      <c r="I417" s="82" t="s">
        <v>494</v>
      </c>
      <c r="J417" s="82" t="s">
        <v>494</v>
      </c>
      <c r="K417" s="82" t="s">
        <v>494</v>
      </c>
      <c r="L417" s="82" t="s">
        <v>494</v>
      </c>
      <c r="M417" s="82" t="s">
        <v>494</v>
      </c>
      <c r="N417" s="82" t="s">
        <v>494</v>
      </c>
      <c r="O417" s="82" t="s">
        <v>494</v>
      </c>
      <c r="P417" s="82" t="s">
        <v>494</v>
      </c>
      <c r="Q417" s="75" t="s">
        <v>497</v>
      </c>
      <c r="R417" s="75" t="s">
        <v>497</v>
      </c>
      <c r="S417" s="42" t="s">
        <v>448</v>
      </c>
      <c r="T417" s="75" t="s">
        <v>497</v>
      </c>
      <c r="U417" s="74" t="s">
        <v>497</v>
      </c>
      <c r="V417" s="49" t="str">
        <f t="shared" si="32"/>
        <v>'COMMON'</v>
      </c>
      <c r="W417" s="69" t="s">
        <v>449</v>
      </c>
      <c r="X417" s="49" t="str">
        <f t="shared" si="33"/>
        <v>'COMMON'</v>
      </c>
      <c r="Y417" s="49" t="str">
        <f t="shared" si="33"/>
        <v>'COMMON'</v>
      </c>
      <c r="Z417" s="69" t="s">
        <v>449</v>
      </c>
      <c r="AA417" s="49" t="str">
        <f t="shared" si="34"/>
        <v>'COMMON'</v>
      </c>
      <c r="AB417" s="67"/>
      <c r="AD417" s="70" t="str">
        <f t="shared" si="35"/>
        <v/>
      </c>
      <c r="AE417" s="67"/>
      <c r="AF417" s="67"/>
      <c r="AG417" s="67"/>
    </row>
    <row r="418" spans="1:33" ht="18" customHeight="1">
      <c r="A418" s="67"/>
      <c r="B418" s="49">
        <f t="shared" si="31"/>
        <v>412</v>
      </c>
      <c r="C418" s="73" t="str">
        <f>"'"&amp;プロジェクトデータ!$C$4&amp;"'"</f>
        <v>'80001'</v>
      </c>
      <c r="D418" s="80" t="s">
        <v>503</v>
      </c>
      <c r="E418" s="42" t="str">
        <f>"'"&amp;No.5＿契約者【データ】!E414&amp;"'"</f>
        <v>''</v>
      </c>
      <c r="F418" s="81" t="str">
        <f>"'"&amp;IF(No.5＿契約者【データ】!AA414="","","出席")&amp;"'"</f>
        <v>''</v>
      </c>
      <c r="G418" s="75" t="str">
        <f>"'"&amp;IF(No.5＿契約者【データ】!AA414="","",TEXT(No.5＿契約者【データ】!AA414,"yyyy/mm/dd"))&amp;"'"</f>
        <v>''</v>
      </c>
      <c r="H418" s="75" t="str">
        <f>"'"&amp;IF(No.5＿契約者【データ】!AB414="","",TEXT(No.5＿契約者【データ】!AB414,"hh:mm"))&amp;"'"</f>
        <v>''</v>
      </c>
      <c r="I418" s="82" t="s">
        <v>494</v>
      </c>
      <c r="J418" s="82" t="s">
        <v>494</v>
      </c>
      <c r="K418" s="82" t="s">
        <v>494</v>
      </c>
      <c r="L418" s="82" t="s">
        <v>494</v>
      </c>
      <c r="M418" s="82" t="s">
        <v>494</v>
      </c>
      <c r="N418" s="82" t="s">
        <v>494</v>
      </c>
      <c r="O418" s="82" t="s">
        <v>494</v>
      </c>
      <c r="P418" s="82" t="s">
        <v>494</v>
      </c>
      <c r="Q418" s="75" t="s">
        <v>497</v>
      </c>
      <c r="R418" s="75" t="s">
        <v>497</v>
      </c>
      <c r="S418" s="42" t="s">
        <v>448</v>
      </c>
      <c r="T418" s="75" t="s">
        <v>497</v>
      </c>
      <c r="U418" s="74" t="s">
        <v>497</v>
      </c>
      <c r="V418" s="49" t="str">
        <f t="shared" si="32"/>
        <v>'COMMON'</v>
      </c>
      <c r="W418" s="69" t="s">
        <v>449</v>
      </c>
      <c r="X418" s="49" t="str">
        <f t="shared" si="33"/>
        <v>'COMMON'</v>
      </c>
      <c r="Y418" s="49" t="str">
        <f t="shared" si="33"/>
        <v>'COMMON'</v>
      </c>
      <c r="Z418" s="69" t="s">
        <v>449</v>
      </c>
      <c r="AA418" s="49" t="str">
        <f t="shared" si="34"/>
        <v>'COMMON'</v>
      </c>
      <c r="AB418" s="67"/>
      <c r="AD418" s="70" t="str">
        <f t="shared" si="35"/>
        <v/>
      </c>
      <c r="AE418" s="67"/>
      <c r="AF418" s="67"/>
      <c r="AG418" s="67"/>
    </row>
    <row r="419" spans="1:33" ht="18" customHeight="1">
      <c r="A419" s="67"/>
      <c r="B419" s="49">
        <f t="shared" si="31"/>
        <v>413</v>
      </c>
      <c r="C419" s="73" t="str">
        <f>"'"&amp;プロジェクトデータ!$C$4&amp;"'"</f>
        <v>'80001'</v>
      </c>
      <c r="D419" s="80" t="s">
        <v>503</v>
      </c>
      <c r="E419" s="42" t="str">
        <f>"'"&amp;No.5＿契約者【データ】!E415&amp;"'"</f>
        <v>''</v>
      </c>
      <c r="F419" s="81" t="str">
        <f>"'"&amp;IF(No.5＿契約者【データ】!AA415="","","出席")&amp;"'"</f>
        <v>''</v>
      </c>
      <c r="G419" s="75" t="str">
        <f>"'"&amp;IF(No.5＿契約者【データ】!AA415="","",TEXT(No.5＿契約者【データ】!AA415,"yyyy/mm/dd"))&amp;"'"</f>
        <v>''</v>
      </c>
      <c r="H419" s="75" t="str">
        <f>"'"&amp;IF(No.5＿契約者【データ】!AB415="","",TEXT(No.5＿契約者【データ】!AB415,"hh:mm"))&amp;"'"</f>
        <v>''</v>
      </c>
      <c r="I419" s="82" t="s">
        <v>494</v>
      </c>
      <c r="J419" s="82" t="s">
        <v>494</v>
      </c>
      <c r="K419" s="82" t="s">
        <v>494</v>
      </c>
      <c r="L419" s="82" t="s">
        <v>494</v>
      </c>
      <c r="M419" s="82" t="s">
        <v>494</v>
      </c>
      <c r="N419" s="82" t="s">
        <v>494</v>
      </c>
      <c r="O419" s="82" t="s">
        <v>494</v>
      </c>
      <c r="P419" s="82" t="s">
        <v>494</v>
      </c>
      <c r="Q419" s="75" t="s">
        <v>497</v>
      </c>
      <c r="R419" s="75" t="s">
        <v>497</v>
      </c>
      <c r="S419" s="42" t="s">
        <v>448</v>
      </c>
      <c r="T419" s="75" t="s">
        <v>497</v>
      </c>
      <c r="U419" s="74" t="s">
        <v>497</v>
      </c>
      <c r="V419" s="49" t="str">
        <f t="shared" si="32"/>
        <v>'COMMON'</v>
      </c>
      <c r="W419" s="69" t="s">
        <v>449</v>
      </c>
      <c r="X419" s="49" t="str">
        <f t="shared" si="33"/>
        <v>'COMMON'</v>
      </c>
      <c r="Y419" s="49" t="str">
        <f t="shared" si="33"/>
        <v>'COMMON'</v>
      </c>
      <c r="Z419" s="69" t="s">
        <v>449</v>
      </c>
      <c r="AA419" s="49" t="str">
        <f t="shared" si="34"/>
        <v>'COMMON'</v>
      </c>
      <c r="AB419" s="67"/>
      <c r="AD419" s="70" t="str">
        <f t="shared" si="35"/>
        <v/>
      </c>
      <c r="AE419" s="67"/>
      <c r="AF419" s="67"/>
      <c r="AG419" s="67"/>
    </row>
    <row r="420" spans="1:33" ht="18" customHeight="1">
      <c r="A420" s="67"/>
      <c r="B420" s="49">
        <f t="shared" si="31"/>
        <v>414</v>
      </c>
      <c r="C420" s="73" t="str">
        <f>"'"&amp;プロジェクトデータ!$C$4&amp;"'"</f>
        <v>'80001'</v>
      </c>
      <c r="D420" s="80" t="s">
        <v>503</v>
      </c>
      <c r="E420" s="42" t="str">
        <f>"'"&amp;No.5＿契約者【データ】!E416&amp;"'"</f>
        <v>''</v>
      </c>
      <c r="F420" s="81" t="str">
        <f>"'"&amp;IF(No.5＿契約者【データ】!AA416="","","出席")&amp;"'"</f>
        <v>''</v>
      </c>
      <c r="G420" s="75" t="str">
        <f>"'"&amp;IF(No.5＿契約者【データ】!AA416="","",TEXT(No.5＿契約者【データ】!AA416,"yyyy/mm/dd"))&amp;"'"</f>
        <v>''</v>
      </c>
      <c r="H420" s="75" t="str">
        <f>"'"&amp;IF(No.5＿契約者【データ】!AB416="","",TEXT(No.5＿契約者【データ】!AB416,"hh:mm"))&amp;"'"</f>
        <v>''</v>
      </c>
      <c r="I420" s="82" t="s">
        <v>494</v>
      </c>
      <c r="J420" s="82" t="s">
        <v>494</v>
      </c>
      <c r="K420" s="82" t="s">
        <v>494</v>
      </c>
      <c r="L420" s="82" t="s">
        <v>494</v>
      </c>
      <c r="M420" s="82" t="s">
        <v>494</v>
      </c>
      <c r="N420" s="82" t="s">
        <v>494</v>
      </c>
      <c r="O420" s="82" t="s">
        <v>494</v>
      </c>
      <c r="P420" s="82" t="s">
        <v>494</v>
      </c>
      <c r="Q420" s="75" t="s">
        <v>497</v>
      </c>
      <c r="R420" s="75" t="s">
        <v>497</v>
      </c>
      <c r="S420" s="42" t="s">
        <v>448</v>
      </c>
      <c r="T420" s="75" t="s">
        <v>497</v>
      </c>
      <c r="U420" s="74" t="s">
        <v>497</v>
      </c>
      <c r="V420" s="49" t="str">
        <f t="shared" si="32"/>
        <v>'COMMON'</v>
      </c>
      <c r="W420" s="69" t="s">
        <v>449</v>
      </c>
      <c r="X420" s="49" t="str">
        <f t="shared" si="33"/>
        <v>'COMMON'</v>
      </c>
      <c r="Y420" s="49" t="str">
        <f t="shared" si="33"/>
        <v>'COMMON'</v>
      </c>
      <c r="Z420" s="69" t="s">
        <v>449</v>
      </c>
      <c r="AA420" s="49" t="str">
        <f t="shared" si="34"/>
        <v>'COMMON'</v>
      </c>
      <c r="AB420" s="67"/>
      <c r="AD420" s="70" t="str">
        <f t="shared" si="35"/>
        <v/>
      </c>
      <c r="AE420" s="67"/>
      <c r="AF420" s="67"/>
      <c r="AG420" s="67"/>
    </row>
    <row r="421" spans="1:33" ht="18" customHeight="1">
      <c r="A421" s="67"/>
      <c r="B421" s="49">
        <f t="shared" si="31"/>
        <v>415</v>
      </c>
      <c r="C421" s="73" t="str">
        <f>"'"&amp;プロジェクトデータ!$C$4&amp;"'"</f>
        <v>'80001'</v>
      </c>
      <c r="D421" s="80" t="s">
        <v>503</v>
      </c>
      <c r="E421" s="42" t="str">
        <f>"'"&amp;No.5＿契約者【データ】!E417&amp;"'"</f>
        <v>''</v>
      </c>
      <c r="F421" s="81" t="str">
        <f>"'"&amp;IF(No.5＿契約者【データ】!AA417="","","出席")&amp;"'"</f>
        <v>''</v>
      </c>
      <c r="G421" s="75" t="str">
        <f>"'"&amp;IF(No.5＿契約者【データ】!AA417="","",TEXT(No.5＿契約者【データ】!AA417,"yyyy/mm/dd"))&amp;"'"</f>
        <v>''</v>
      </c>
      <c r="H421" s="75" t="str">
        <f>"'"&amp;IF(No.5＿契約者【データ】!AB417="","",TEXT(No.5＿契約者【データ】!AB417,"hh:mm"))&amp;"'"</f>
        <v>''</v>
      </c>
      <c r="I421" s="82" t="s">
        <v>494</v>
      </c>
      <c r="J421" s="82" t="s">
        <v>494</v>
      </c>
      <c r="K421" s="82" t="s">
        <v>494</v>
      </c>
      <c r="L421" s="82" t="s">
        <v>494</v>
      </c>
      <c r="M421" s="82" t="s">
        <v>494</v>
      </c>
      <c r="N421" s="82" t="s">
        <v>494</v>
      </c>
      <c r="O421" s="82" t="s">
        <v>494</v>
      </c>
      <c r="P421" s="82" t="s">
        <v>494</v>
      </c>
      <c r="Q421" s="75" t="s">
        <v>497</v>
      </c>
      <c r="R421" s="75" t="s">
        <v>497</v>
      </c>
      <c r="S421" s="42" t="s">
        <v>448</v>
      </c>
      <c r="T421" s="75" t="s">
        <v>497</v>
      </c>
      <c r="U421" s="74" t="s">
        <v>497</v>
      </c>
      <c r="V421" s="49" t="str">
        <f t="shared" si="32"/>
        <v>'COMMON'</v>
      </c>
      <c r="W421" s="69" t="s">
        <v>449</v>
      </c>
      <c r="X421" s="49" t="str">
        <f t="shared" si="33"/>
        <v>'COMMON'</v>
      </c>
      <c r="Y421" s="49" t="str">
        <f t="shared" si="33"/>
        <v>'COMMON'</v>
      </c>
      <c r="Z421" s="69" t="s">
        <v>449</v>
      </c>
      <c r="AA421" s="49" t="str">
        <f t="shared" si="34"/>
        <v>'COMMON'</v>
      </c>
      <c r="AB421" s="67"/>
      <c r="AD421" s="70" t="str">
        <f t="shared" si="35"/>
        <v/>
      </c>
      <c r="AE421" s="67"/>
      <c r="AF421" s="67"/>
      <c r="AG421" s="67"/>
    </row>
    <row r="422" spans="1:33" ht="18" customHeight="1">
      <c r="A422" s="67"/>
      <c r="B422" s="49">
        <f t="shared" si="31"/>
        <v>416</v>
      </c>
      <c r="C422" s="73" t="str">
        <f>"'"&amp;プロジェクトデータ!$C$4&amp;"'"</f>
        <v>'80001'</v>
      </c>
      <c r="D422" s="80" t="s">
        <v>503</v>
      </c>
      <c r="E422" s="42" t="str">
        <f>"'"&amp;No.5＿契約者【データ】!E418&amp;"'"</f>
        <v>''</v>
      </c>
      <c r="F422" s="81" t="str">
        <f>"'"&amp;IF(No.5＿契約者【データ】!AA418="","","出席")&amp;"'"</f>
        <v>''</v>
      </c>
      <c r="G422" s="75" t="str">
        <f>"'"&amp;IF(No.5＿契約者【データ】!AA418="","",TEXT(No.5＿契約者【データ】!AA418,"yyyy/mm/dd"))&amp;"'"</f>
        <v>''</v>
      </c>
      <c r="H422" s="75" t="str">
        <f>"'"&amp;IF(No.5＿契約者【データ】!AB418="","",TEXT(No.5＿契約者【データ】!AB418,"hh:mm"))&amp;"'"</f>
        <v>''</v>
      </c>
      <c r="I422" s="82" t="s">
        <v>494</v>
      </c>
      <c r="J422" s="82" t="s">
        <v>494</v>
      </c>
      <c r="K422" s="82" t="s">
        <v>494</v>
      </c>
      <c r="L422" s="82" t="s">
        <v>494</v>
      </c>
      <c r="M422" s="82" t="s">
        <v>494</v>
      </c>
      <c r="N422" s="82" t="s">
        <v>494</v>
      </c>
      <c r="O422" s="82" t="s">
        <v>494</v>
      </c>
      <c r="P422" s="82" t="s">
        <v>494</v>
      </c>
      <c r="Q422" s="75" t="s">
        <v>497</v>
      </c>
      <c r="R422" s="75" t="s">
        <v>497</v>
      </c>
      <c r="S422" s="42" t="s">
        <v>448</v>
      </c>
      <c r="T422" s="75" t="s">
        <v>497</v>
      </c>
      <c r="U422" s="74" t="s">
        <v>497</v>
      </c>
      <c r="V422" s="49" t="str">
        <f t="shared" si="32"/>
        <v>'COMMON'</v>
      </c>
      <c r="W422" s="69" t="s">
        <v>449</v>
      </c>
      <c r="X422" s="49" t="str">
        <f t="shared" si="33"/>
        <v>'COMMON'</v>
      </c>
      <c r="Y422" s="49" t="str">
        <f t="shared" si="33"/>
        <v>'COMMON'</v>
      </c>
      <c r="Z422" s="69" t="s">
        <v>449</v>
      </c>
      <c r="AA422" s="49" t="str">
        <f t="shared" si="34"/>
        <v>'COMMON'</v>
      </c>
      <c r="AB422" s="67"/>
      <c r="AD422" s="70" t="str">
        <f t="shared" si="35"/>
        <v/>
      </c>
      <c r="AE422" s="67"/>
      <c r="AF422" s="67"/>
      <c r="AG422" s="67"/>
    </row>
    <row r="423" spans="1:33" ht="18" customHeight="1">
      <c r="A423" s="67"/>
      <c r="B423" s="49">
        <f t="shared" si="31"/>
        <v>417</v>
      </c>
      <c r="C423" s="73" t="str">
        <f>"'"&amp;プロジェクトデータ!$C$4&amp;"'"</f>
        <v>'80001'</v>
      </c>
      <c r="D423" s="80" t="s">
        <v>503</v>
      </c>
      <c r="E423" s="42" t="str">
        <f>"'"&amp;No.5＿契約者【データ】!E419&amp;"'"</f>
        <v>''</v>
      </c>
      <c r="F423" s="81" t="str">
        <f>"'"&amp;IF(No.5＿契約者【データ】!AA419="","","出席")&amp;"'"</f>
        <v>''</v>
      </c>
      <c r="G423" s="75" t="str">
        <f>"'"&amp;IF(No.5＿契約者【データ】!AA419="","",TEXT(No.5＿契約者【データ】!AA419,"yyyy/mm/dd"))&amp;"'"</f>
        <v>''</v>
      </c>
      <c r="H423" s="75" t="str">
        <f>"'"&amp;IF(No.5＿契約者【データ】!AB419="","",TEXT(No.5＿契約者【データ】!AB419,"hh:mm"))&amp;"'"</f>
        <v>''</v>
      </c>
      <c r="I423" s="82" t="s">
        <v>494</v>
      </c>
      <c r="J423" s="82" t="s">
        <v>494</v>
      </c>
      <c r="K423" s="82" t="s">
        <v>494</v>
      </c>
      <c r="L423" s="82" t="s">
        <v>494</v>
      </c>
      <c r="M423" s="82" t="s">
        <v>494</v>
      </c>
      <c r="N423" s="82" t="s">
        <v>494</v>
      </c>
      <c r="O423" s="82" t="s">
        <v>494</v>
      </c>
      <c r="P423" s="82" t="s">
        <v>494</v>
      </c>
      <c r="Q423" s="75" t="s">
        <v>497</v>
      </c>
      <c r="R423" s="75" t="s">
        <v>497</v>
      </c>
      <c r="S423" s="42" t="s">
        <v>448</v>
      </c>
      <c r="T423" s="75" t="s">
        <v>497</v>
      </c>
      <c r="U423" s="74" t="s">
        <v>497</v>
      </c>
      <c r="V423" s="49" t="str">
        <f t="shared" si="32"/>
        <v>'COMMON'</v>
      </c>
      <c r="W423" s="69" t="s">
        <v>449</v>
      </c>
      <c r="X423" s="49" t="str">
        <f t="shared" si="33"/>
        <v>'COMMON'</v>
      </c>
      <c r="Y423" s="49" t="str">
        <f t="shared" si="33"/>
        <v>'COMMON'</v>
      </c>
      <c r="Z423" s="69" t="s">
        <v>449</v>
      </c>
      <c r="AA423" s="49" t="str">
        <f t="shared" si="34"/>
        <v>'COMMON'</v>
      </c>
      <c r="AB423" s="67"/>
      <c r="AD423" s="70" t="str">
        <f t="shared" si="35"/>
        <v/>
      </c>
      <c r="AE423" s="67"/>
      <c r="AF423" s="67"/>
      <c r="AG423" s="67"/>
    </row>
    <row r="424" spans="1:33" ht="18" customHeight="1">
      <c r="A424" s="67"/>
      <c r="B424" s="49">
        <f t="shared" si="31"/>
        <v>418</v>
      </c>
      <c r="C424" s="73" t="str">
        <f>"'"&amp;プロジェクトデータ!$C$4&amp;"'"</f>
        <v>'80001'</v>
      </c>
      <c r="D424" s="80" t="s">
        <v>503</v>
      </c>
      <c r="E424" s="42" t="str">
        <f>"'"&amp;No.5＿契約者【データ】!E420&amp;"'"</f>
        <v>''</v>
      </c>
      <c r="F424" s="81" t="str">
        <f>"'"&amp;IF(No.5＿契約者【データ】!AA420="","","出席")&amp;"'"</f>
        <v>''</v>
      </c>
      <c r="G424" s="75" t="str">
        <f>"'"&amp;IF(No.5＿契約者【データ】!AA420="","",TEXT(No.5＿契約者【データ】!AA420,"yyyy/mm/dd"))&amp;"'"</f>
        <v>''</v>
      </c>
      <c r="H424" s="75" t="str">
        <f>"'"&amp;IF(No.5＿契約者【データ】!AB420="","",TEXT(No.5＿契約者【データ】!AB420,"hh:mm"))&amp;"'"</f>
        <v>''</v>
      </c>
      <c r="I424" s="82" t="s">
        <v>494</v>
      </c>
      <c r="J424" s="82" t="s">
        <v>494</v>
      </c>
      <c r="K424" s="82" t="s">
        <v>494</v>
      </c>
      <c r="L424" s="82" t="s">
        <v>494</v>
      </c>
      <c r="M424" s="82" t="s">
        <v>494</v>
      </c>
      <c r="N424" s="82" t="s">
        <v>494</v>
      </c>
      <c r="O424" s="82" t="s">
        <v>494</v>
      </c>
      <c r="P424" s="82" t="s">
        <v>494</v>
      </c>
      <c r="Q424" s="75" t="s">
        <v>497</v>
      </c>
      <c r="R424" s="75" t="s">
        <v>497</v>
      </c>
      <c r="S424" s="42" t="s">
        <v>448</v>
      </c>
      <c r="T424" s="75" t="s">
        <v>497</v>
      </c>
      <c r="U424" s="74" t="s">
        <v>497</v>
      </c>
      <c r="V424" s="49" t="str">
        <f t="shared" si="32"/>
        <v>'COMMON'</v>
      </c>
      <c r="W424" s="69" t="s">
        <v>449</v>
      </c>
      <c r="X424" s="49" t="str">
        <f t="shared" si="33"/>
        <v>'COMMON'</v>
      </c>
      <c r="Y424" s="49" t="str">
        <f t="shared" si="33"/>
        <v>'COMMON'</v>
      </c>
      <c r="Z424" s="69" t="s">
        <v>449</v>
      </c>
      <c r="AA424" s="49" t="str">
        <f t="shared" si="34"/>
        <v>'COMMON'</v>
      </c>
      <c r="AB424" s="67"/>
      <c r="AD424" s="70" t="str">
        <f t="shared" si="35"/>
        <v/>
      </c>
      <c r="AE424" s="67"/>
      <c r="AF424" s="67"/>
      <c r="AG424" s="67"/>
    </row>
    <row r="425" spans="1:33" ht="18" customHeight="1">
      <c r="A425" s="67"/>
      <c r="B425" s="49">
        <f t="shared" si="31"/>
        <v>419</v>
      </c>
      <c r="C425" s="73" t="str">
        <f>"'"&amp;プロジェクトデータ!$C$4&amp;"'"</f>
        <v>'80001'</v>
      </c>
      <c r="D425" s="80" t="s">
        <v>503</v>
      </c>
      <c r="E425" s="42" t="str">
        <f>"'"&amp;No.5＿契約者【データ】!E421&amp;"'"</f>
        <v>''</v>
      </c>
      <c r="F425" s="81" t="str">
        <f>"'"&amp;IF(No.5＿契約者【データ】!AA421="","","出席")&amp;"'"</f>
        <v>''</v>
      </c>
      <c r="G425" s="75" t="str">
        <f>"'"&amp;IF(No.5＿契約者【データ】!AA421="","",TEXT(No.5＿契約者【データ】!AA421,"yyyy/mm/dd"))&amp;"'"</f>
        <v>''</v>
      </c>
      <c r="H425" s="75" t="str">
        <f>"'"&amp;IF(No.5＿契約者【データ】!AB421="","",TEXT(No.5＿契約者【データ】!AB421,"hh:mm"))&amp;"'"</f>
        <v>''</v>
      </c>
      <c r="I425" s="82" t="s">
        <v>494</v>
      </c>
      <c r="J425" s="82" t="s">
        <v>494</v>
      </c>
      <c r="K425" s="82" t="s">
        <v>494</v>
      </c>
      <c r="L425" s="82" t="s">
        <v>494</v>
      </c>
      <c r="M425" s="82" t="s">
        <v>494</v>
      </c>
      <c r="N425" s="82" t="s">
        <v>494</v>
      </c>
      <c r="O425" s="82" t="s">
        <v>494</v>
      </c>
      <c r="P425" s="82" t="s">
        <v>494</v>
      </c>
      <c r="Q425" s="75" t="s">
        <v>497</v>
      </c>
      <c r="R425" s="75" t="s">
        <v>497</v>
      </c>
      <c r="S425" s="42" t="s">
        <v>448</v>
      </c>
      <c r="T425" s="75" t="s">
        <v>497</v>
      </c>
      <c r="U425" s="74" t="s">
        <v>497</v>
      </c>
      <c r="V425" s="49" t="str">
        <f t="shared" si="32"/>
        <v>'COMMON'</v>
      </c>
      <c r="W425" s="69" t="s">
        <v>449</v>
      </c>
      <c r="X425" s="49" t="str">
        <f t="shared" si="33"/>
        <v>'COMMON'</v>
      </c>
      <c r="Y425" s="49" t="str">
        <f t="shared" si="33"/>
        <v>'COMMON'</v>
      </c>
      <c r="Z425" s="69" t="s">
        <v>449</v>
      </c>
      <c r="AA425" s="49" t="str">
        <f t="shared" si="34"/>
        <v>'COMMON'</v>
      </c>
      <c r="AB425" s="67"/>
      <c r="AD425" s="70" t="str">
        <f t="shared" si="35"/>
        <v/>
      </c>
      <c r="AE425" s="67"/>
      <c r="AF425" s="67"/>
      <c r="AG425" s="67"/>
    </row>
    <row r="426" spans="1:33" ht="18" customHeight="1">
      <c r="A426" s="67"/>
      <c r="B426" s="49">
        <f t="shared" si="31"/>
        <v>420</v>
      </c>
      <c r="C426" s="73" t="str">
        <f>"'"&amp;プロジェクトデータ!$C$4&amp;"'"</f>
        <v>'80001'</v>
      </c>
      <c r="D426" s="80" t="s">
        <v>503</v>
      </c>
      <c r="E426" s="42" t="str">
        <f>"'"&amp;No.5＿契約者【データ】!E422&amp;"'"</f>
        <v>''</v>
      </c>
      <c r="F426" s="81" t="str">
        <f>"'"&amp;IF(No.5＿契約者【データ】!AA422="","","出席")&amp;"'"</f>
        <v>''</v>
      </c>
      <c r="G426" s="75" t="str">
        <f>"'"&amp;IF(No.5＿契約者【データ】!AA422="","",TEXT(No.5＿契約者【データ】!AA422,"yyyy/mm/dd"))&amp;"'"</f>
        <v>''</v>
      </c>
      <c r="H426" s="75" t="str">
        <f>"'"&amp;IF(No.5＿契約者【データ】!AB422="","",TEXT(No.5＿契約者【データ】!AB422,"hh:mm"))&amp;"'"</f>
        <v>''</v>
      </c>
      <c r="I426" s="82" t="s">
        <v>494</v>
      </c>
      <c r="J426" s="82" t="s">
        <v>494</v>
      </c>
      <c r="K426" s="82" t="s">
        <v>494</v>
      </c>
      <c r="L426" s="82" t="s">
        <v>494</v>
      </c>
      <c r="M426" s="82" t="s">
        <v>494</v>
      </c>
      <c r="N426" s="82" t="s">
        <v>494</v>
      </c>
      <c r="O426" s="82" t="s">
        <v>494</v>
      </c>
      <c r="P426" s="82" t="s">
        <v>494</v>
      </c>
      <c r="Q426" s="75" t="s">
        <v>497</v>
      </c>
      <c r="R426" s="75" t="s">
        <v>497</v>
      </c>
      <c r="S426" s="42" t="s">
        <v>448</v>
      </c>
      <c r="T426" s="75" t="s">
        <v>497</v>
      </c>
      <c r="U426" s="74" t="s">
        <v>497</v>
      </c>
      <c r="V426" s="49" t="str">
        <f t="shared" si="32"/>
        <v>'COMMON'</v>
      </c>
      <c r="W426" s="69" t="s">
        <v>449</v>
      </c>
      <c r="X426" s="49" t="str">
        <f t="shared" si="33"/>
        <v>'COMMON'</v>
      </c>
      <c r="Y426" s="49" t="str">
        <f t="shared" si="33"/>
        <v>'COMMON'</v>
      </c>
      <c r="Z426" s="69" t="s">
        <v>449</v>
      </c>
      <c r="AA426" s="49" t="str">
        <f t="shared" si="34"/>
        <v>'COMMON'</v>
      </c>
      <c r="AB426" s="67"/>
      <c r="AD426" s="70" t="str">
        <f t="shared" si="35"/>
        <v/>
      </c>
      <c r="AE426" s="67"/>
      <c r="AF426" s="67"/>
      <c r="AG426" s="67"/>
    </row>
    <row r="427" spans="1:33" ht="18" customHeight="1">
      <c r="A427" s="67"/>
      <c r="B427" s="49">
        <f t="shared" si="31"/>
        <v>421</v>
      </c>
      <c r="C427" s="73" t="str">
        <f>"'"&amp;プロジェクトデータ!$C$4&amp;"'"</f>
        <v>'80001'</v>
      </c>
      <c r="D427" s="80" t="s">
        <v>503</v>
      </c>
      <c r="E427" s="42" t="str">
        <f>"'"&amp;No.5＿契約者【データ】!E423&amp;"'"</f>
        <v>''</v>
      </c>
      <c r="F427" s="81" t="str">
        <f>"'"&amp;IF(No.5＿契約者【データ】!AA423="","","出席")&amp;"'"</f>
        <v>''</v>
      </c>
      <c r="G427" s="75" t="str">
        <f>"'"&amp;IF(No.5＿契約者【データ】!AA423="","",TEXT(No.5＿契約者【データ】!AA423,"yyyy/mm/dd"))&amp;"'"</f>
        <v>''</v>
      </c>
      <c r="H427" s="75" t="str">
        <f>"'"&amp;IF(No.5＿契約者【データ】!AB423="","",TEXT(No.5＿契約者【データ】!AB423,"hh:mm"))&amp;"'"</f>
        <v>''</v>
      </c>
      <c r="I427" s="82" t="s">
        <v>494</v>
      </c>
      <c r="J427" s="82" t="s">
        <v>494</v>
      </c>
      <c r="K427" s="82" t="s">
        <v>494</v>
      </c>
      <c r="L427" s="82" t="s">
        <v>494</v>
      </c>
      <c r="M427" s="82" t="s">
        <v>494</v>
      </c>
      <c r="N427" s="82" t="s">
        <v>494</v>
      </c>
      <c r="O427" s="82" t="s">
        <v>494</v>
      </c>
      <c r="P427" s="82" t="s">
        <v>494</v>
      </c>
      <c r="Q427" s="75" t="s">
        <v>497</v>
      </c>
      <c r="R427" s="75" t="s">
        <v>497</v>
      </c>
      <c r="S427" s="42" t="s">
        <v>448</v>
      </c>
      <c r="T427" s="75" t="s">
        <v>497</v>
      </c>
      <c r="U427" s="74" t="s">
        <v>497</v>
      </c>
      <c r="V427" s="49" t="str">
        <f t="shared" si="32"/>
        <v>'COMMON'</v>
      </c>
      <c r="W427" s="69" t="s">
        <v>449</v>
      </c>
      <c r="X427" s="49" t="str">
        <f t="shared" si="33"/>
        <v>'COMMON'</v>
      </c>
      <c r="Y427" s="49" t="str">
        <f t="shared" si="33"/>
        <v>'COMMON'</v>
      </c>
      <c r="Z427" s="69" t="s">
        <v>449</v>
      </c>
      <c r="AA427" s="49" t="str">
        <f t="shared" si="34"/>
        <v>'COMMON'</v>
      </c>
      <c r="AB427" s="67"/>
      <c r="AD427" s="70" t="str">
        <f t="shared" si="35"/>
        <v/>
      </c>
      <c r="AE427" s="67"/>
      <c r="AF427" s="67"/>
      <c r="AG427" s="67"/>
    </row>
    <row r="428" spans="1:33" ht="18" customHeight="1">
      <c r="A428" s="67"/>
      <c r="B428" s="49">
        <f t="shared" si="31"/>
        <v>422</v>
      </c>
      <c r="C428" s="73" t="str">
        <f>"'"&amp;プロジェクトデータ!$C$4&amp;"'"</f>
        <v>'80001'</v>
      </c>
      <c r="D428" s="80" t="s">
        <v>503</v>
      </c>
      <c r="E428" s="42" t="str">
        <f>"'"&amp;No.5＿契約者【データ】!E424&amp;"'"</f>
        <v>''</v>
      </c>
      <c r="F428" s="81" t="str">
        <f>"'"&amp;IF(No.5＿契約者【データ】!AA424="","","出席")&amp;"'"</f>
        <v>''</v>
      </c>
      <c r="G428" s="75" t="str">
        <f>"'"&amp;IF(No.5＿契約者【データ】!AA424="","",TEXT(No.5＿契約者【データ】!AA424,"yyyy/mm/dd"))&amp;"'"</f>
        <v>''</v>
      </c>
      <c r="H428" s="75" t="str">
        <f>"'"&amp;IF(No.5＿契約者【データ】!AB424="","",TEXT(No.5＿契約者【データ】!AB424,"hh:mm"))&amp;"'"</f>
        <v>''</v>
      </c>
      <c r="I428" s="82" t="s">
        <v>494</v>
      </c>
      <c r="J428" s="82" t="s">
        <v>494</v>
      </c>
      <c r="K428" s="82" t="s">
        <v>494</v>
      </c>
      <c r="L428" s="82" t="s">
        <v>494</v>
      </c>
      <c r="M428" s="82" t="s">
        <v>494</v>
      </c>
      <c r="N428" s="82" t="s">
        <v>494</v>
      </c>
      <c r="O428" s="82" t="s">
        <v>494</v>
      </c>
      <c r="P428" s="82" t="s">
        <v>494</v>
      </c>
      <c r="Q428" s="75" t="s">
        <v>497</v>
      </c>
      <c r="R428" s="75" t="s">
        <v>497</v>
      </c>
      <c r="S428" s="42" t="s">
        <v>448</v>
      </c>
      <c r="T428" s="75" t="s">
        <v>497</v>
      </c>
      <c r="U428" s="74" t="s">
        <v>497</v>
      </c>
      <c r="V428" s="49" t="str">
        <f t="shared" si="32"/>
        <v>'COMMON'</v>
      </c>
      <c r="W428" s="69" t="s">
        <v>449</v>
      </c>
      <c r="X428" s="49" t="str">
        <f t="shared" si="33"/>
        <v>'COMMON'</v>
      </c>
      <c r="Y428" s="49" t="str">
        <f t="shared" si="33"/>
        <v>'COMMON'</v>
      </c>
      <c r="Z428" s="69" t="s">
        <v>449</v>
      </c>
      <c r="AA428" s="49" t="str">
        <f t="shared" si="34"/>
        <v>'COMMON'</v>
      </c>
      <c r="AB428" s="67"/>
      <c r="AD428" s="70" t="str">
        <f t="shared" si="35"/>
        <v/>
      </c>
      <c r="AE428" s="67"/>
      <c r="AF428" s="67"/>
      <c r="AG428" s="67"/>
    </row>
    <row r="429" spans="1:33" ht="18" customHeight="1">
      <c r="A429" s="67"/>
      <c r="B429" s="49">
        <f t="shared" si="31"/>
        <v>423</v>
      </c>
      <c r="C429" s="73" t="str">
        <f>"'"&amp;プロジェクトデータ!$C$4&amp;"'"</f>
        <v>'80001'</v>
      </c>
      <c r="D429" s="80" t="s">
        <v>503</v>
      </c>
      <c r="E429" s="42" t="str">
        <f>"'"&amp;No.5＿契約者【データ】!E425&amp;"'"</f>
        <v>''</v>
      </c>
      <c r="F429" s="81" t="str">
        <f>"'"&amp;IF(No.5＿契約者【データ】!AA425="","","出席")&amp;"'"</f>
        <v>''</v>
      </c>
      <c r="G429" s="75" t="str">
        <f>"'"&amp;IF(No.5＿契約者【データ】!AA425="","",TEXT(No.5＿契約者【データ】!AA425,"yyyy/mm/dd"))&amp;"'"</f>
        <v>''</v>
      </c>
      <c r="H429" s="75" t="str">
        <f>"'"&amp;IF(No.5＿契約者【データ】!AB425="","",TEXT(No.5＿契約者【データ】!AB425,"hh:mm"))&amp;"'"</f>
        <v>''</v>
      </c>
      <c r="I429" s="82" t="s">
        <v>494</v>
      </c>
      <c r="J429" s="82" t="s">
        <v>494</v>
      </c>
      <c r="K429" s="82" t="s">
        <v>494</v>
      </c>
      <c r="L429" s="82" t="s">
        <v>494</v>
      </c>
      <c r="M429" s="82" t="s">
        <v>494</v>
      </c>
      <c r="N429" s="82" t="s">
        <v>494</v>
      </c>
      <c r="O429" s="82" t="s">
        <v>494</v>
      </c>
      <c r="P429" s="82" t="s">
        <v>494</v>
      </c>
      <c r="Q429" s="75" t="s">
        <v>497</v>
      </c>
      <c r="R429" s="75" t="s">
        <v>497</v>
      </c>
      <c r="S429" s="42" t="s">
        <v>448</v>
      </c>
      <c r="T429" s="75" t="s">
        <v>497</v>
      </c>
      <c r="U429" s="74" t="s">
        <v>497</v>
      </c>
      <c r="V429" s="49" t="str">
        <f t="shared" si="32"/>
        <v>'COMMON'</v>
      </c>
      <c r="W429" s="69" t="s">
        <v>449</v>
      </c>
      <c r="X429" s="49" t="str">
        <f t="shared" si="33"/>
        <v>'COMMON'</v>
      </c>
      <c r="Y429" s="49" t="str">
        <f t="shared" si="33"/>
        <v>'COMMON'</v>
      </c>
      <c r="Z429" s="69" t="s">
        <v>449</v>
      </c>
      <c r="AA429" s="49" t="str">
        <f t="shared" si="34"/>
        <v>'COMMON'</v>
      </c>
      <c r="AB429" s="67"/>
      <c r="AD429" s="70" t="str">
        <f t="shared" si="35"/>
        <v/>
      </c>
      <c r="AE429" s="67"/>
      <c r="AF429" s="67"/>
      <c r="AG429" s="67"/>
    </row>
    <row r="430" spans="1:33" ht="18" customHeight="1">
      <c r="A430" s="67"/>
      <c r="B430" s="49">
        <f t="shared" si="31"/>
        <v>424</v>
      </c>
      <c r="C430" s="73" t="str">
        <f>"'"&amp;プロジェクトデータ!$C$4&amp;"'"</f>
        <v>'80001'</v>
      </c>
      <c r="D430" s="80" t="s">
        <v>503</v>
      </c>
      <c r="E430" s="42" t="str">
        <f>"'"&amp;No.5＿契約者【データ】!E426&amp;"'"</f>
        <v>''</v>
      </c>
      <c r="F430" s="81" t="str">
        <f>"'"&amp;IF(No.5＿契約者【データ】!AA426="","","出席")&amp;"'"</f>
        <v>''</v>
      </c>
      <c r="G430" s="75" t="str">
        <f>"'"&amp;IF(No.5＿契約者【データ】!AA426="","",TEXT(No.5＿契約者【データ】!AA426,"yyyy/mm/dd"))&amp;"'"</f>
        <v>''</v>
      </c>
      <c r="H430" s="75" t="str">
        <f>"'"&amp;IF(No.5＿契約者【データ】!AB426="","",TEXT(No.5＿契約者【データ】!AB426,"hh:mm"))&amp;"'"</f>
        <v>''</v>
      </c>
      <c r="I430" s="82" t="s">
        <v>494</v>
      </c>
      <c r="J430" s="82" t="s">
        <v>494</v>
      </c>
      <c r="K430" s="82" t="s">
        <v>494</v>
      </c>
      <c r="L430" s="82" t="s">
        <v>494</v>
      </c>
      <c r="M430" s="82" t="s">
        <v>494</v>
      </c>
      <c r="N430" s="82" t="s">
        <v>494</v>
      </c>
      <c r="O430" s="82" t="s">
        <v>494</v>
      </c>
      <c r="P430" s="82" t="s">
        <v>494</v>
      </c>
      <c r="Q430" s="75" t="s">
        <v>497</v>
      </c>
      <c r="R430" s="75" t="s">
        <v>497</v>
      </c>
      <c r="S430" s="42" t="s">
        <v>448</v>
      </c>
      <c r="T430" s="75" t="s">
        <v>497</v>
      </c>
      <c r="U430" s="74" t="s">
        <v>497</v>
      </c>
      <c r="V430" s="49" t="str">
        <f t="shared" si="32"/>
        <v>'COMMON'</v>
      </c>
      <c r="W430" s="69" t="s">
        <v>449</v>
      </c>
      <c r="X430" s="49" t="str">
        <f t="shared" si="33"/>
        <v>'COMMON'</v>
      </c>
      <c r="Y430" s="49" t="str">
        <f t="shared" si="33"/>
        <v>'COMMON'</v>
      </c>
      <c r="Z430" s="69" t="s">
        <v>449</v>
      </c>
      <c r="AA430" s="49" t="str">
        <f t="shared" si="34"/>
        <v>'COMMON'</v>
      </c>
      <c r="AB430" s="67"/>
      <c r="AD430" s="70" t="str">
        <f t="shared" si="35"/>
        <v/>
      </c>
      <c r="AE430" s="67"/>
      <c r="AF430" s="67"/>
      <c r="AG430" s="67"/>
    </row>
    <row r="431" spans="1:33" ht="18" customHeight="1">
      <c r="A431" s="67"/>
      <c r="B431" s="49">
        <f t="shared" si="31"/>
        <v>425</v>
      </c>
      <c r="C431" s="73" t="str">
        <f>"'"&amp;プロジェクトデータ!$C$4&amp;"'"</f>
        <v>'80001'</v>
      </c>
      <c r="D431" s="80" t="s">
        <v>503</v>
      </c>
      <c r="E431" s="42" t="str">
        <f>"'"&amp;No.5＿契約者【データ】!E427&amp;"'"</f>
        <v>''</v>
      </c>
      <c r="F431" s="81" t="str">
        <f>"'"&amp;IF(No.5＿契約者【データ】!AA427="","","出席")&amp;"'"</f>
        <v>''</v>
      </c>
      <c r="G431" s="75" t="str">
        <f>"'"&amp;IF(No.5＿契約者【データ】!AA427="","",TEXT(No.5＿契約者【データ】!AA427,"yyyy/mm/dd"))&amp;"'"</f>
        <v>''</v>
      </c>
      <c r="H431" s="75" t="str">
        <f>"'"&amp;IF(No.5＿契約者【データ】!AB427="","",TEXT(No.5＿契約者【データ】!AB427,"hh:mm"))&amp;"'"</f>
        <v>''</v>
      </c>
      <c r="I431" s="82" t="s">
        <v>494</v>
      </c>
      <c r="J431" s="82" t="s">
        <v>494</v>
      </c>
      <c r="K431" s="82" t="s">
        <v>494</v>
      </c>
      <c r="L431" s="82" t="s">
        <v>494</v>
      </c>
      <c r="M431" s="82" t="s">
        <v>494</v>
      </c>
      <c r="N431" s="82" t="s">
        <v>494</v>
      </c>
      <c r="O431" s="82" t="s">
        <v>494</v>
      </c>
      <c r="P431" s="82" t="s">
        <v>494</v>
      </c>
      <c r="Q431" s="75" t="s">
        <v>497</v>
      </c>
      <c r="R431" s="75" t="s">
        <v>497</v>
      </c>
      <c r="S431" s="42" t="s">
        <v>448</v>
      </c>
      <c r="T431" s="75" t="s">
        <v>497</v>
      </c>
      <c r="U431" s="74" t="s">
        <v>497</v>
      </c>
      <c r="V431" s="49" t="str">
        <f t="shared" si="32"/>
        <v>'COMMON'</v>
      </c>
      <c r="W431" s="69" t="s">
        <v>449</v>
      </c>
      <c r="X431" s="49" t="str">
        <f t="shared" si="33"/>
        <v>'COMMON'</v>
      </c>
      <c r="Y431" s="49" t="str">
        <f t="shared" si="33"/>
        <v>'COMMON'</v>
      </c>
      <c r="Z431" s="69" t="s">
        <v>449</v>
      </c>
      <c r="AA431" s="49" t="str">
        <f t="shared" si="34"/>
        <v>'COMMON'</v>
      </c>
      <c r="AB431" s="67"/>
      <c r="AD431" s="70" t="str">
        <f t="shared" si="35"/>
        <v/>
      </c>
      <c r="AE431" s="67"/>
      <c r="AF431" s="67"/>
      <c r="AG431" s="67"/>
    </row>
    <row r="432" spans="1:33" ht="18" customHeight="1">
      <c r="A432" s="67"/>
      <c r="B432" s="49">
        <f t="shared" si="31"/>
        <v>426</v>
      </c>
      <c r="C432" s="73" t="str">
        <f>"'"&amp;プロジェクトデータ!$C$4&amp;"'"</f>
        <v>'80001'</v>
      </c>
      <c r="D432" s="80" t="s">
        <v>503</v>
      </c>
      <c r="E432" s="42" t="str">
        <f>"'"&amp;No.5＿契約者【データ】!E428&amp;"'"</f>
        <v>''</v>
      </c>
      <c r="F432" s="81" t="str">
        <f>"'"&amp;IF(No.5＿契約者【データ】!AA428="","","出席")&amp;"'"</f>
        <v>''</v>
      </c>
      <c r="G432" s="75" t="str">
        <f>"'"&amp;IF(No.5＿契約者【データ】!AA428="","",TEXT(No.5＿契約者【データ】!AA428,"yyyy/mm/dd"))&amp;"'"</f>
        <v>''</v>
      </c>
      <c r="H432" s="75" t="str">
        <f>"'"&amp;IF(No.5＿契約者【データ】!AB428="","",TEXT(No.5＿契約者【データ】!AB428,"hh:mm"))&amp;"'"</f>
        <v>''</v>
      </c>
      <c r="I432" s="82" t="s">
        <v>494</v>
      </c>
      <c r="J432" s="82" t="s">
        <v>494</v>
      </c>
      <c r="K432" s="82" t="s">
        <v>494</v>
      </c>
      <c r="L432" s="82" t="s">
        <v>494</v>
      </c>
      <c r="M432" s="82" t="s">
        <v>494</v>
      </c>
      <c r="N432" s="82" t="s">
        <v>494</v>
      </c>
      <c r="O432" s="82" t="s">
        <v>494</v>
      </c>
      <c r="P432" s="82" t="s">
        <v>494</v>
      </c>
      <c r="Q432" s="75" t="s">
        <v>497</v>
      </c>
      <c r="R432" s="75" t="s">
        <v>497</v>
      </c>
      <c r="S432" s="42" t="s">
        <v>448</v>
      </c>
      <c r="T432" s="75" t="s">
        <v>497</v>
      </c>
      <c r="U432" s="74" t="s">
        <v>497</v>
      </c>
      <c r="V432" s="49" t="str">
        <f t="shared" si="32"/>
        <v>'COMMON'</v>
      </c>
      <c r="W432" s="69" t="s">
        <v>449</v>
      </c>
      <c r="X432" s="49" t="str">
        <f t="shared" si="33"/>
        <v>'COMMON'</v>
      </c>
      <c r="Y432" s="49" t="str">
        <f t="shared" si="33"/>
        <v>'COMMON'</v>
      </c>
      <c r="Z432" s="69" t="s">
        <v>449</v>
      </c>
      <c r="AA432" s="49" t="str">
        <f t="shared" si="34"/>
        <v>'COMMON'</v>
      </c>
      <c r="AB432" s="67"/>
      <c r="AD432" s="70" t="str">
        <f t="shared" si="35"/>
        <v/>
      </c>
      <c r="AE432" s="67"/>
      <c r="AF432" s="67"/>
      <c r="AG432" s="67"/>
    </row>
    <row r="433" spans="1:33" ht="18" customHeight="1">
      <c r="A433" s="67"/>
      <c r="B433" s="49">
        <f t="shared" si="31"/>
        <v>427</v>
      </c>
      <c r="C433" s="73" t="str">
        <f>"'"&amp;プロジェクトデータ!$C$4&amp;"'"</f>
        <v>'80001'</v>
      </c>
      <c r="D433" s="80" t="s">
        <v>503</v>
      </c>
      <c r="E433" s="42" t="str">
        <f>"'"&amp;No.5＿契約者【データ】!E429&amp;"'"</f>
        <v>''</v>
      </c>
      <c r="F433" s="81" t="str">
        <f>"'"&amp;IF(No.5＿契約者【データ】!AA429="","","出席")&amp;"'"</f>
        <v>''</v>
      </c>
      <c r="G433" s="75" t="str">
        <f>"'"&amp;IF(No.5＿契約者【データ】!AA429="","",TEXT(No.5＿契約者【データ】!AA429,"yyyy/mm/dd"))&amp;"'"</f>
        <v>''</v>
      </c>
      <c r="H433" s="75" t="str">
        <f>"'"&amp;IF(No.5＿契約者【データ】!AB429="","",TEXT(No.5＿契約者【データ】!AB429,"hh:mm"))&amp;"'"</f>
        <v>''</v>
      </c>
      <c r="I433" s="82" t="s">
        <v>494</v>
      </c>
      <c r="J433" s="82" t="s">
        <v>494</v>
      </c>
      <c r="K433" s="82" t="s">
        <v>494</v>
      </c>
      <c r="L433" s="82" t="s">
        <v>494</v>
      </c>
      <c r="M433" s="82" t="s">
        <v>494</v>
      </c>
      <c r="N433" s="82" t="s">
        <v>494</v>
      </c>
      <c r="O433" s="82" t="s">
        <v>494</v>
      </c>
      <c r="P433" s="82" t="s">
        <v>494</v>
      </c>
      <c r="Q433" s="75" t="s">
        <v>497</v>
      </c>
      <c r="R433" s="75" t="s">
        <v>497</v>
      </c>
      <c r="S433" s="42" t="s">
        <v>448</v>
      </c>
      <c r="T433" s="75" t="s">
        <v>497</v>
      </c>
      <c r="U433" s="74" t="s">
        <v>497</v>
      </c>
      <c r="V433" s="49" t="str">
        <f t="shared" si="32"/>
        <v>'COMMON'</v>
      </c>
      <c r="W433" s="69" t="s">
        <v>449</v>
      </c>
      <c r="X433" s="49" t="str">
        <f t="shared" si="33"/>
        <v>'COMMON'</v>
      </c>
      <c r="Y433" s="49" t="str">
        <f t="shared" si="33"/>
        <v>'COMMON'</v>
      </c>
      <c r="Z433" s="69" t="s">
        <v>449</v>
      </c>
      <c r="AA433" s="49" t="str">
        <f t="shared" si="34"/>
        <v>'COMMON'</v>
      </c>
      <c r="AB433" s="67"/>
      <c r="AD433" s="70" t="str">
        <f t="shared" si="35"/>
        <v/>
      </c>
      <c r="AE433" s="67"/>
      <c r="AF433" s="67"/>
      <c r="AG433" s="67"/>
    </row>
    <row r="434" spans="1:33" ht="18" customHeight="1">
      <c r="A434" s="67"/>
      <c r="B434" s="49">
        <f t="shared" si="31"/>
        <v>428</v>
      </c>
      <c r="C434" s="73" t="str">
        <f>"'"&amp;プロジェクトデータ!$C$4&amp;"'"</f>
        <v>'80001'</v>
      </c>
      <c r="D434" s="80" t="s">
        <v>503</v>
      </c>
      <c r="E434" s="42" t="str">
        <f>"'"&amp;No.5＿契約者【データ】!E430&amp;"'"</f>
        <v>''</v>
      </c>
      <c r="F434" s="81" t="str">
        <f>"'"&amp;IF(No.5＿契約者【データ】!AA430="","","出席")&amp;"'"</f>
        <v>''</v>
      </c>
      <c r="G434" s="75" t="str">
        <f>"'"&amp;IF(No.5＿契約者【データ】!AA430="","",TEXT(No.5＿契約者【データ】!AA430,"yyyy/mm/dd"))&amp;"'"</f>
        <v>''</v>
      </c>
      <c r="H434" s="75" t="str">
        <f>"'"&amp;IF(No.5＿契約者【データ】!AB430="","",TEXT(No.5＿契約者【データ】!AB430,"hh:mm"))&amp;"'"</f>
        <v>''</v>
      </c>
      <c r="I434" s="82" t="s">
        <v>494</v>
      </c>
      <c r="J434" s="82" t="s">
        <v>494</v>
      </c>
      <c r="K434" s="82" t="s">
        <v>494</v>
      </c>
      <c r="L434" s="82" t="s">
        <v>494</v>
      </c>
      <c r="M434" s="82" t="s">
        <v>494</v>
      </c>
      <c r="N434" s="82" t="s">
        <v>494</v>
      </c>
      <c r="O434" s="82" t="s">
        <v>494</v>
      </c>
      <c r="P434" s="82" t="s">
        <v>494</v>
      </c>
      <c r="Q434" s="75" t="s">
        <v>497</v>
      </c>
      <c r="R434" s="75" t="s">
        <v>497</v>
      </c>
      <c r="S434" s="42" t="s">
        <v>448</v>
      </c>
      <c r="T434" s="75" t="s">
        <v>497</v>
      </c>
      <c r="U434" s="74" t="s">
        <v>497</v>
      </c>
      <c r="V434" s="49" t="str">
        <f t="shared" si="32"/>
        <v>'COMMON'</v>
      </c>
      <c r="W434" s="69" t="s">
        <v>449</v>
      </c>
      <c r="X434" s="49" t="str">
        <f t="shared" si="33"/>
        <v>'COMMON'</v>
      </c>
      <c r="Y434" s="49" t="str">
        <f t="shared" si="33"/>
        <v>'COMMON'</v>
      </c>
      <c r="Z434" s="69" t="s">
        <v>449</v>
      </c>
      <c r="AA434" s="49" t="str">
        <f t="shared" si="34"/>
        <v>'COMMON'</v>
      </c>
      <c r="AB434" s="67"/>
      <c r="AD434" s="70" t="str">
        <f t="shared" si="35"/>
        <v/>
      </c>
      <c r="AE434" s="67"/>
      <c r="AF434" s="67"/>
      <c r="AG434" s="67"/>
    </row>
    <row r="435" spans="1:33" ht="18" customHeight="1">
      <c r="A435" s="67"/>
      <c r="B435" s="49">
        <f t="shared" si="31"/>
        <v>429</v>
      </c>
      <c r="C435" s="73" t="str">
        <f>"'"&amp;プロジェクトデータ!$C$4&amp;"'"</f>
        <v>'80001'</v>
      </c>
      <c r="D435" s="80" t="s">
        <v>503</v>
      </c>
      <c r="E435" s="42" t="str">
        <f>"'"&amp;No.5＿契約者【データ】!E431&amp;"'"</f>
        <v>''</v>
      </c>
      <c r="F435" s="81" t="str">
        <f>"'"&amp;IF(No.5＿契約者【データ】!AA431="","","出席")&amp;"'"</f>
        <v>''</v>
      </c>
      <c r="G435" s="75" t="str">
        <f>"'"&amp;IF(No.5＿契約者【データ】!AA431="","",TEXT(No.5＿契約者【データ】!AA431,"yyyy/mm/dd"))&amp;"'"</f>
        <v>''</v>
      </c>
      <c r="H435" s="75" t="str">
        <f>"'"&amp;IF(No.5＿契約者【データ】!AB431="","",TEXT(No.5＿契約者【データ】!AB431,"hh:mm"))&amp;"'"</f>
        <v>''</v>
      </c>
      <c r="I435" s="82" t="s">
        <v>494</v>
      </c>
      <c r="J435" s="82" t="s">
        <v>494</v>
      </c>
      <c r="K435" s="82" t="s">
        <v>494</v>
      </c>
      <c r="L435" s="82" t="s">
        <v>494</v>
      </c>
      <c r="M435" s="82" t="s">
        <v>494</v>
      </c>
      <c r="N435" s="82" t="s">
        <v>494</v>
      </c>
      <c r="O435" s="82" t="s">
        <v>494</v>
      </c>
      <c r="P435" s="82" t="s">
        <v>494</v>
      </c>
      <c r="Q435" s="75" t="s">
        <v>497</v>
      </c>
      <c r="R435" s="75" t="s">
        <v>497</v>
      </c>
      <c r="S435" s="42" t="s">
        <v>448</v>
      </c>
      <c r="T435" s="75" t="s">
        <v>497</v>
      </c>
      <c r="U435" s="74" t="s">
        <v>497</v>
      </c>
      <c r="V435" s="49" t="str">
        <f t="shared" si="32"/>
        <v>'COMMON'</v>
      </c>
      <c r="W435" s="69" t="s">
        <v>449</v>
      </c>
      <c r="X435" s="49" t="str">
        <f t="shared" si="33"/>
        <v>'COMMON'</v>
      </c>
      <c r="Y435" s="49" t="str">
        <f t="shared" si="33"/>
        <v>'COMMON'</v>
      </c>
      <c r="Z435" s="69" t="s">
        <v>449</v>
      </c>
      <c r="AA435" s="49" t="str">
        <f t="shared" si="34"/>
        <v>'COMMON'</v>
      </c>
      <c r="AB435" s="67"/>
      <c r="AD435" s="70" t="str">
        <f t="shared" si="35"/>
        <v/>
      </c>
      <c r="AE435" s="67"/>
      <c r="AF435" s="67"/>
      <c r="AG435" s="67"/>
    </row>
    <row r="436" spans="1:33" ht="18" customHeight="1">
      <c r="A436" s="67"/>
      <c r="B436" s="49">
        <f t="shared" si="31"/>
        <v>430</v>
      </c>
      <c r="C436" s="73" t="str">
        <f>"'"&amp;プロジェクトデータ!$C$4&amp;"'"</f>
        <v>'80001'</v>
      </c>
      <c r="D436" s="80" t="s">
        <v>503</v>
      </c>
      <c r="E436" s="42" t="str">
        <f>"'"&amp;No.5＿契約者【データ】!E432&amp;"'"</f>
        <v>''</v>
      </c>
      <c r="F436" s="81" t="str">
        <f>"'"&amp;IF(No.5＿契約者【データ】!AA432="","","出席")&amp;"'"</f>
        <v>''</v>
      </c>
      <c r="G436" s="75" t="str">
        <f>"'"&amp;IF(No.5＿契約者【データ】!AA432="","",TEXT(No.5＿契約者【データ】!AA432,"yyyy/mm/dd"))&amp;"'"</f>
        <v>''</v>
      </c>
      <c r="H436" s="75" t="str">
        <f>"'"&amp;IF(No.5＿契約者【データ】!AB432="","",TEXT(No.5＿契約者【データ】!AB432,"hh:mm"))&amp;"'"</f>
        <v>''</v>
      </c>
      <c r="I436" s="82" t="s">
        <v>494</v>
      </c>
      <c r="J436" s="82" t="s">
        <v>494</v>
      </c>
      <c r="K436" s="82" t="s">
        <v>494</v>
      </c>
      <c r="L436" s="82" t="s">
        <v>494</v>
      </c>
      <c r="M436" s="82" t="s">
        <v>494</v>
      </c>
      <c r="N436" s="82" t="s">
        <v>494</v>
      </c>
      <c r="O436" s="82" t="s">
        <v>494</v>
      </c>
      <c r="P436" s="82" t="s">
        <v>494</v>
      </c>
      <c r="Q436" s="75" t="s">
        <v>497</v>
      </c>
      <c r="R436" s="75" t="s">
        <v>497</v>
      </c>
      <c r="S436" s="42" t="s">
        <v>448</v>
      </c>
      <c r="T436" s="75" t="s">
        <v>497</v>
      </c>
      <c r="U436" s="74" t="s">
        <v>497</v>
      </c>
      <c r="V436" s="49" t="str">
        <f t="shared" si="32"/>
        <v>'COMMON'</v>
      </c>
      <c r="W436" s="69" t="s">
        <v>449</v>
      </c>
      <c r="X436" s="49" t="str">
        <f t="shared" si="33"/>
        <v>'COMMON'</v>
      </c>
      <c r="Y436" s="49" t="str">
        <f t="shared" si="33"/>
        <v>'COMMON'</v>
      </c>
      <c r="Z436" s="69" t="s">
        <v>449</v>
      </c>
      <c r="AA436" s="49" t="str">
        <f t="shared" si="34"/>
        <v>'COMMON'</v>
      </c>
      <c r="AB436" s="67"/>
      <c r="AD436" s="70" t="str">
        <f t="shared" si="35"/>
        <v/>
      </c>
      <c r="AE436" s="67"/>
      <c r="AF436" s="67"/>
      <c r="AG436" s="67"/>
    </row>
    <row r="437" spans="1:33" ht="18" customHeight="1">
      <c r="A437" s="67"/>
      <c r="B437" s="49">
        <f t="shared" si="31"/>
        <v>431</v>
      </c>
      <c r="C437" s="73" t="str">
        <f>"'"&amp;プロジェクトデータ!$C$4&amp;"'"</f>
        <v>'80001'</v>
      </c>
      <c r="D437" s="80" t="s">
        <v>503</v>
      </c>
      <c r="E437" s="42" t="str">
        <f>"'"&amp;No.5＿契約者【データ】!E433&amp;"'"</f>
        <v>''</v>
      </c>
      <c r="F437" s="81" t="str">
        <f>"'"&amp;IF(No.5＿契約者【データ】!AA433="","","出席")&amp;"'"</f>
        <v>''</v>
      </c>
      <c r="G437" s="75" t="str">
        <f>"'"&amp;IF(No.5＿契約者【データ】!AA433="","",TEXT(No.5＿契約者【データ】!AA433,"yyyy/mm/dd"))&amp;"'"</f>
        <v>''</v>
      </c>
      <c r="H437" s="75" t="str">
        <f>"'"&amp;IF(No.5＿契約者【データ】!AB433="","",TEXT(No.5＿契約者【データ】!AB433,"hh:mm"))&amp;"'"</f>
        <v>''</v>
      </c>
      <c r="I437" s="82" t="s">
        <v>494</v>
      </c>
      <c r="J437" s="82" t="s">
        <v>494</v>
      </c>
      <c r="K437" s="82" t="s">
        <v>494</v>
      </c>
      <c r="L437" s="82" t="s">
        <v>494</v>
      </c>
      <c r="M437" s="82" t="s">
        <v>494</v>
      </c>
      <c r="N437" s="82" t="s">
        <v>494</v>
      </c>
      <c r="O437" s="82" t="s">
        <v>494</v>
      </c>
      <c r="P437" s="82" t="s">
        <v>494</v>
      </c>
      <c r="Q437" s="75" t="s">
        <v>497</v>
      </c>
      <c r="R437" s="75" t="s">
        <v>497</v>
      </c>
      <c r="S437" s="42" t="s">
        <v>448</v>
      </c>
      <c r="T437" s="75" t="s">
        <v>497</v>
      </c>
      <c r="U437" s="74" t="s">
        <v>497</v>
      </c>
      <c r="V437" s="49" t="str">
        <f t="shared" si="32"/>
        <v>'COMMON'</v>
      </c>
      <c r="W437" s="69" t="s">
        <v>449</v>
      </c>
      <c r="X437" s="49" t="str">
        <f t="shared" si="33"/>
        <v>'COMMON'</v>
      </c>
      <c r="Y437" s="49" t="str">
        <f t="shared" si="33"/>
        <v>'COMMON'</v>
      </c>
      <c r="Z437" s="69" t="s">
        <v>449</v>
      </c>
      <c r="AA437" s="49" t="str">
        <f t="shared" si="34"/>
        <v>'COMMON'</v>
      </c>
      <c r="AB437" s="67"/>
      <c r="AD437" s="70" t="str">
        <f t="shared" si="35"/>
        <v/>
      </c>
      <c r="AE437" s="67"/>
      <c r="AF437" s="67"/>
      <c r="AG437" s="67"/>
    </row>
    <row r="438" spans="1:33" ht="18" customHeight="1">
      <c r="A438" s="67"/>
      <c r="B438" s="49">
        <f t="shared" si="31"/>
        <v>432</v>
      </c>
      <c r="C438" s="73" t="str">
        <f>"'"&amp;プロジェクトデータ!$C$4&amp;"'"</f>
        <v>'80001'</v>
      </c>
      <c r="D438" s="80" t="s">
        <v>503</v>
      </c>
      <c r="E438" s="42" t="str">
        <f>"'"&amp;No.5＿契約者【データ】!E434&amp;"'"</f>
        <v>''</v>
      </c>
      <c r="F438" s="81" t="str">
        <f>"'"&amp;IF(No.5＿契約者【データ】!AA434="","","出席")&amp;"'"</f>
        <v>''</v>
      </c>
      <c r="G438" s="75" t="str">
        <f>"'"&amp;IF(No.5＿契約者【データ】!AA434="","",TEXT(No.5＿契約者【データ】!AA434,"yyyy/mm/dd"))&amp;"'"</f>
        <v>''</v>
      </c>
      <c r="H438" s="75" t="str">
        <f>"'"&amp;IF(No.5＿契約者【データ】!AB434="","",TEXT(No.5＿契約者【データ】!AB434,"hh:mm"))&amp;"'"</f>
        <v>''</v>
      </c>
      <c r="I438" s="82" t="s">
        <v>494</v>
      </c>
      <c r="J438" s="82" t="s">
        <v>494</v>
      </c>
      <c r="K438" s="82" t="s">
        <v>494</v>
      </c>
      <c r="L438" s="82" t="s">
        <v>494</v>
      </c>
      <c r="M438" s="82" t="s">
        <v>494</v>
      </c>
      <c r="N438" s="82" t="s">
        <v>494</v>
      </c>
      <c r="O438" s="82" t="s">
        <v>494</v>
      </c>
      <c r="P438" s="82" t="s">
        <v>494</v>
      </c>
      <c r="Q438" s="75" t="s">
        <v>497</v>
      </c>
      <c r="R438" s="75" t="s">
        <v>497</v>
      </c>
      <c r="S438" s="42" t="s">
        <v>448</v>
      </c>
      <c r="T438" s="75" t="s">
        <v>497</v>
      </c>
      <c r="U438" s="74" t="s">
        <v>497</v>
      </c>
      <c r="V438" s="49" t="str">
        <f t="shared" si="32"/>
        <v>'COMMON'</v>
      </c>
      <c r="W438" s="69" t="s">
        <v>449</v>
      </c>
      <c r="X438" s="49" t="str">
        <f t="shared" si="33"/>
        <v>'COMMON'</v>
      </c>
      <c r="Y438" s="49" t="str">
        <f t="shared" si="33"/>
        <v>'COMMON'</v>
      </c>
      <c r="Z438" s="69" t="s">
        <v>449</v>
      </c>
      <c r="AA438" s="49" t="str">
        <f t="shared" si="34"/>
        <v>'COMMON'</v>
      </c>
      <c r="AB438" s="67"/>
      <c r="AD438" s="70" t="str">
        <f t="shared" si="35"/>
        <v/>
      </c>
      <c r="AE438" s="67"/>
      <c r="AF438" s="67"/>
      <c r="AG438" s="67"/>
    </row>
    <row r="439" spans="1:33" ht="18" customHeight="1">
      <c r="A439" s="67"/>
      <c r="B439" s="49">
        <f t="shared" si="31"/>
        <v>433</v>
      </c>
      <c r="C439" s="73" t="str">
        <f>"'"&amp;プロジェクトデータ!$C$4&amp;"'"</f>
        <v>'80001'</v>
      </c>
      <c r="D439" s="80" t="s">
        <v>503</v>
      </c>
      <c r="E439" s="42" t="str">
        <f>"'"&amp;No.5＿契約者【データ】!E435&amp;"'"</f>
        <v>''</v>
      </c>
      <c r="F439" s="81" t="str">
        <f>"'"&amp;IF(No.5＿契約者【データ】!AA435="","","出席")&amp;"'"</f>
        <v>''</v>
      </c>
      <c r="G439" s="75" t="str">
        <f>"'"&amp;IF(No.5＿契約者【データ】!AA435="","",TEXT(No.5＿契約者【データ】!AA435,"yyyy/mm/dd"))&amp;"'"</f>
        <v>''</v>
      </c>
      <c r="H439" s="75" t="str">
        <f>"'"&amp;IF(No.5＿契約者【データ】!AB435="","",TEXT(No.5＿契約者【データ】!AB435,"hh:mm"))&amp;"'"</f>
        <v>''</v>
      </c>
      <c r="I439" s="82" t="s">
        <v>494</v>
      </c>
      <c r="J439" s="82" t="s">
        <v>494</v>
      </c>
      <c r="K439" s="82" t="s">
        <v>494</v>
      </c>
      <c r="L439" s="82" t="s">
        <v>494</v>
      </c>
      <c r="M439" s="82" t="s">
        <v>494</v>
      </c>
      <c r="N439" s="82" t="s">
        <v>494</v>
      </c>
      <c r="O439" s="82" t="s">
        <v>494</v>
      </c>
      <c r="P439" s="82" t="s">
        <v>494</v>
      </c>
      <c r="Q439" s="75" t="s">
        <v>497</v>
      </c>
      <c r="R439" s="75" t="s">
        <v>497</v>
      </c>
      <c r="S439" s="42" t="s">
        <v>448</v>
      </c>
      <c r="T439" s="75" t="s">
        <v>497</v>
      </c>
      <c r="U439" s="74" t="s">
        <v>497</v>
      </c>
      <c r="V439" s="49" t="str">
        <f t="shared" si="32"/>
        <v>'COMMON'</v>
      </c>
      <c r="W439" s="69" t="s">
        <v>449</v>
      </c>
      <c r="X439" s="49" t="str">
        <f t="shared" si="33"/>
        <v>'COMMON'</v>
      </c>
      <c r="Y439" s="49" t="str">
        <f t="shared" si="33"/>
        <v>'COMMON'</v>
      </c>
      <c r="Z439" s="69" t="s">
        <v>449</v>
      </c>
      <c r="AA439" s="49" t="str">
        <f t="shared" si="34"/>
        <v>'COMMON'</v>
      </c>
      <c r="AB439" s="67"/>
      <c r="AD439" s="70" t="str">
        <f t="shared" si="35"/>
        <v/>
      </c>
      <c r="AE439" s="67"/>
      <c r="AF439" s="67"/>
      <c r="AG439" s="67"/>
    </row>
    <row r="440" spans="1:33" ht="18" customHeight="1">
      <c r="A440" s="67"/>
      <c r="B440" s="49">
        <f t="shared" si="31"/>
        <v>434</v>
      </c>
      <c r="C440" s="73" t="str">
        <f>"'"&amp;プロジェクトデータ!$C$4&amp;"'"</f>
        <v>'80001'</v>
      </c>
      <c r="D440" s="80" t="s">
        <v>503</v>
      </c>
      <c r="E440" s="42" t="str">
        <f>"'"&amp;No.5＿契約者【データ】!E436&amp;"'"</f>
        <v>''</v>
      </c>
      <c r="F440" s="81" t="str">
        <f>"'"&amp;IF(No.5＿契約者【データ】!AA436="","","出席")&amp;"'"</f>
        <v>''</v>
      </c>
      <c r="G440" s="75" t="str">
        <f>"'"&amp;IF(No.5＿契約者【データ】!AA436="","",TEXT(No.5＿契約者【データ】!AA436,"yyyy/mm/dd"))&amp;"'"</f>
        <v>''</v>
      </c>
      <c r="H440" s="75" t="str">
        <f>"'"&amp;IF(No.5＿契約者【データ】!AB436="","",TEXT(No.5＿契約者【データ】!AB436,"hh:mm"))&amp;"'"</f>
        <v>''</v>
      </c>
      <c r="I440" s="82" t="s">
        <v>494</v>
      </c>
      <c r="J440" s="82" t="s">
        <v>494</v>
      </c>
      <c r="K440" s="82" t="s">
        <v>494</v>
      </c>
      <c r="L440" s="82" t="s">
        <v>494</v>
      </c>
      <c r="M440" s="82" t="s">
        <v>494</v>
      </c>
      <c r="N440" s="82" t="s">
        <v>494</v>
      </c>
      <c r="O440" s="82" t="s">
        <v>494</v>
      </c>
      <c r="P440" s="82" t="s">
        <v>494</v>
      </c>
      <c r="Q440" s="75" t="s">
        <v>497</v>
      </c>
      <c r="R440" s="75" t="s">
        <v>497</v>
      </c>
      <c r="S440" s="42" t="s">
        <v>448</v>
      </c>
      <c r="T440" s="75" t="s">
        <v>497</v>
      </c>
      <c r="U440" s="74" t="s">
        <v>497</v>
      </c>
      <c r="V440" s="49" t="str">
        <f t="shared" si="32"/>
        <v>'COMMON'</v>
      </c>
      <c r="W440" s="69" t="s">
        <v>449</v>
      </c>
      <c r="X440" s="49" t="str">
        <f t="shared" si="33"/>
        <v>'COMMON'</v>
      </c>
      <c r="Y440" s="49" t="str">
        <f t="shared" si="33"/>
        <v>'COMMON'</v>
      </c>
      <c r="Z440" s="69" t="s">
        <v>449</v>
      </c>
      <c r="AA440" s="49" t="str">
        <f t="shared" si="34"/>
        <v>'COMMON'</v>
      </c>
      <c r="AB440" s="67"/>
      <c r="AD440" s="70" t="str">
        <f t="shared" si="35"/>
        <v/>
      </c>
      <c r="AE440" s="67"/>
      <c r="AF440" s="67"/>
      <c r="AG440" s="67"/>
    </row>
    <row r="441" spans="1:33" ht="18" customHeight="1">
      <c r="A441" s="67"/>
      <c r="B441" s="49">
        <f t="shared" si="31"/>
        <v>435</v>
      </c>
      <c r="C441" s="73" t="str">
        <f>"'"&amp;プロジェクトデータ!$C$4&amp;"'"</f>
        <v>'80001'</v>
      </c>
      <c r="D441" s="80" t="s">
        <v>503</v>
      </c>
      <c r="E441" s="42" t="str">
        <f>"'"&amp;No.5＿契約者【データ】!E437&amp;"'"</f>
        <v>''</v>
      </c>
      <c r="F441" s="81" t="str">
        <f>"'"&amp;IF(No.5＿契約者【データ】!AA437="","","出席")&amp;"'"</f>
        <v>''</v>
      </c>
      <c r="G441" s="75" t="str">
        <f>"'"&amp;IF(No.5＿契約者【データ】!AA437="","",TEXT(No.5＿契約者【データ】!AA437,"yyyy/mm/dd"))&amp;"'"</f>
        <v>''</v>
      </c>
      <c r="H441" s="75" t="str">
        <f>"'"&amp;IF(No.5＿契約者【データ】!AB437="","",TEXT(No.5＿契約者【データ】!AB437,"hh:mm"))&amp;"'"</f>
        <v>''</v>
      </c>
      <c r="I441" s="82" t="s">
        <v>494</v>
      </c>
      <c r="J441" s="82" t="s">
        <v>494</v>
      </c>
      <c r="K441" s="82" t="s">
        <v>494</v>
      </c>
      <c r="L441" s="82" t="s">
        <v>494</v>
      </c>
      <c r="M441" s="82" t="s">
        <v>494</v>
      </c>
      <c r="N441" s="82" t="s">
        <v>494</v>
      </c>
      <c r="O441" s="82" t="s">
        <v>494</v>
      </c>
      <c r="P441" s="82" t="s">
        <v>494</v>
      </c>
      <c r="Q441" s="75" t="s">
        <v>497</v>
      </c>
      <c r="R441" s="75" t="s">
        <v>497</v>
      </c>
      <c r="S441" s="42" t="s">
        <v>448</v>
      </c>
      <c r="T441" s="75" t="s">
        <v>497</v>
      </c>
      <c r="U441" s="74" t="s">
        <v>497</v>
      </c>
      <c r="V441" s="49" t="str">
        <f t="shared" si="32"/>
        <v>'COMMON'</v>
      </c>
      <c r="W441" s="69" t="s">
        <v>449</v>
      </c>
      <c r="X441" s="49" t="str">
        <f t="shared" si="33"/>
        <v>'COMMON'</v>
      </c>
      <c r="Y441" s="49" t="str">
        <f t="shared" si="33"/>
        <v>'COMMON'</v>
      </c>
      <c r="Z441" s="69" t="s">
        <v>449</v>
      </c>
      <c r="AA441" s="49" t="str">
        <f t="shared" si="34"/>
        <v>'COMMON'</v>
      </c>
      <c r="AB441" s="67"/>
      <c r="AD441" s="70" t="str">
        <f t="shared" si="35"/>
        <v/>
      </c>
      <c r="AE441" s="67"/>
      <c r="AF441" s="67"/>
      <c r="AG441" s="67"/>
    </row>
    <row r="442" spans="1:33" ht="18" customHeight="1">
      <c r="A442" s="67"/>
      <c r="B442" s="49">
        <f t="shared" si="31"/>
        <v>436</v>
      </c>
      <c r="C442" s="73" t="str">
        <f>"'"&amp;プロジェクトデータ!$C$4&amp;"'"</f>
        <v>'80001'</v>
      </c>
      <c r="D442" s="80" t="s">
        <v>503</v>
      </c>
      <c r="E442" s="42" t="str">
        <f>"'"&amp;No.5＿契約者【データ】!E438&amp;"'"</f>
        <v>''</v>
      </c>
      <c r="F442" s="81" t="str">
        <f>"'"&amp;IF(No.5＿契約者【データ】!AA438="","","出席")&amp;"'"</f>
        <v>''</v>
      </c>
      <c r="G442" s="75" t="str">
        <f>"'"&amp;IF(No.5＿契約者【データ】!AA438="","",TEXT(No.5＿契約者【データ】!AA438,"yyyy/mm/dd"))&amp;"'"</f>
        <v>''</v>
      </c>
      <c r="H442" s="75" t="str">
        <f>"'"&amp;IF(No.5＿契約者【データ】!AB438="","",TEXT(No.5＿契約者【データ】!AB438,"hh:mm"))&amp;"'"</f>
        <v>''</v>
      </c>
      <c r="I442" s="82" t="s">
        <v>494</v>
      </c>
      <c r="J442" s="82" t="s">
        <v>494</v>
      </c>
      <c r="K442" s="82" t="s">
        <v>494</v>
      </c>
      <c r="L442" s="82" t="s">
        <v>494</v>
      </c>
      <c r="M442" s="82" t="s">
        <v>494</v>
      </c>
      <c r="N442" s="82" t="s">
        <v>494</v>
      </c>
      <c r="O442" s="82" t="s">
        <v>494</v>
      </c>
      <c r="P442" s="82" t="s">
        <v>494</v>
      </c>
      <c r="Q442" s="75" t="s">
        <v>497</v>
      </c>
      <c r="R442" s="75" t="s">
        <v>497</v>
      </c>
      <c r="S442" s="42" t="s">
        <v>448</v>
      </c>
      <c r="T442" s="75" t="s">
        <v>497</v>
      </c>
      <c r="U442" s="74" t="s">
        <v>497</v>
      </c>
      <c r="V442" s="49" t="str">
        <f t="shared" si="32"/>
        <v>'COMMON'</v>
      </c>
      <c r="W442" s="69" t="s">
        <v>449</v>
      </c>
      <c r="X442" s="49" t="str">
        <f t="shared" si="33"/>
        <v>'COMMON'</v>
      </c>
      <c r="Y442" s="49" t="str">
        <f t="shared" si="33"/>
        <v>'COMMON'</v>
      </c>
      <c r="Z442" s="69" t="s">
        <v>449</v>
      </c>
      <c r="AA442" s="49" t="str">
        <f t="shared" si="34"/>
        <v>'COMMON'</v>
      </c>
      <c r="AB442" s="67"/>
      <c r="AD442" s="70" t="str">
        <f t="shared" si="35"/>
        <v/>
      </c>
      <c r="AE442" s="67"/>
      <c r="AF442" s="67"/>
      <c r="AG442" s="67"/>
    </row>
    <row r="443" spans="1:33" ht="18" customHeight="1">
      <c r="A443" s="67"/>
      <c r="B443" s="49">
        <f t="shared" si="31"/>
        <v>437</v>
      </c>
      <c r="C443" s="73" t="str">
        <f>"'"&amp;プロジェクトデータ!$C$4&amp;"'"</f>
        <v>'80001'</v>
      </c>
      <c r="D443" s="80" t="s">
        <v>503</v>
      </c>
      <c r="E443" s="42" t="str">
        <f>"'"&amp;No.5＿契約者【データ】!E439&amp;"'"</f>
        <v>''</v>
      </c>
      <c r="F443" s="81" t="str">
        <f>"'"&amp;IF(No.5＿契約者【データ】!AA439="","","出席")&amp;"'"</f>
        <v>''</v>
      </c>
      <c r="G443" s="75" t="str">
        <f>"'"&amp;IF(No.5＿契約者【データ】!AA439="","",TEXT(No.5＿契約者【データ】!AA439,"yyyy/mm/dd"))&amp;"'"</f>
        <v>''</v>
      </c>
      <c r="H443" s="75" t="str">
        <f>"'"&amp;IF(No.5＿契約者【データ】!AB439="","",TEXT(No.5＿契約者【データ】!AB439,"hh:mm"))&amp;"'"</f>
        <v>''</v>
      </c>
      <c r="I443" s="82" t="s">
        <v>494</v>
      </c>
      <c r="J443" s="82" t="s">
        <v>494</v>
      </c>
      <c r="K443" s="82" t="s">
        <v>494</v>
      </c>
      <c r="L443" s="82" t="s">
        <v>494</v>
      </c>
      <c r="M443" s="82" t="s">
        <v>494</v>
      </c>
      <c r="N443" s="82" t="s">
        <v>494</v>
      </c>
      <c r="O443" s="82" t="s">
        <v>494</v>
      </c>
      <c r="P443" s="82" t="s">
        <v>494</v>
      </c>
      <c r="Q443" s="75" t="s">
        <v>497</v>
      </c>
      <c r="R443" s="75" t="s">
        <v>497</v>
      </c>
      <c r="S443" s="42" t="s">
        <v>448</v>
      </c>
      <c r="T443" s="75" t="s">
        <v>497</v>
      </c>
      <c r="U443" s="74" t="s">
        <v>497</v>
      </c>
      <c r="V443" s="49" t="str">
        <f t="shared" si="32"/>
        <v>'COMMON'</v>
      </c>
      <c r="W443" s="69" t="s">
        <v>449</v>
      </c>
      <c r="X443" s="49" t="str">
        <f t="shared" si="33"/>
        <v>'COMMON'</v>
      </c>
      <c r="Y443" s="49" t="str">
        <f t="shared" si="33"/>
        <v>'COMMON'</v>
      </c>
      <c r="Z443" s="69" t="s">
        <v>449</v>
      </c>
      <c r="AA443" s="49" t="str">
        <f t="shared" si="34"/>
        <v>'COMMON'</v>
      </c>
      <c r="AB443" s="67"/>
      <c r="AD443" s="70" t="str">
        <f t="shared" si="35"/>
        <v/>
      </c>
      <c r="AE443" s="67"/>
      <c r="AF443" s="67"/>
      <c r="AG443" s="67"/>
    </row>
    <row r="444" spans="1:33" ht="18" customHeight="1">
      <c r="A444" s="67"/>
      <c r="B444" s="49">
        <f t="shared" si="31"/>
        <v>438</v>
      </c>
      <c r="C444" s="73" t="str">
        <f>"'"&amp;プロジェクトデータ!$C$4&amp;"'"</f>
        <v>'80001'</v>
      </c>
      <c r="D444" s="80" t="s">
        <v>503</v>
      </c>
      <c r="E444" s="42" t="str">
        <f>"'"&amp;No.5＿契約者【データ】!E440&amp;"'"</f>
        <v>''</v>
      </c>
      <c r="F444" s="81" t="str">
        <f>"'"&amp;IF(No.5＿契約者【データ】!AA440="","","出席")&amp;"'"</f>
        <v>''</v>
      </c>
      <c r="G444" s="75" t="str">
        <f>"'"&amp;IF(No.5＿契約者【データ】!AA440="","",TEXT(No.5＿契約者【データ】!AA440,"yyyy/mm/dd"))&amp;"'"</f>
        <v>''</v>
      </c>
      <c r="H444" s="75" t="str">
        <f>"'"&amp;IF(No.5＿契約者【データ】!AB440="","",TEXT(No.5＿契約者【データ】!AB440,"hh:mm"))&amp;"'"</f>
        <v>''</v>
      </c>
      <c r="I444" s="82" t="s">
        <v>494</v>
      </c>
      <c r="J444" s="82" t="s">
        <v>494</v>
      </c>
      <c r="K444" s="82" t="s">
        <v>494</v>
      </c>
      <c r="L444" s="82" t="s">
        <v>494</v>
      </c>
      <c r="M444" s="82" t="s">
        <v>494</v>
      </c>
      <c r="N444" s="82" t="s">
        <v>494</v>
      </c>
      <c r="O444" s="82" t="s">
        <v>494</v>
      </c>
      <c r="P444" s="82" t="s">
        <v>494</v>
      </c>
      <c r="Q444" s="75" t="s">
        <v>497</v>
      </c>
      <c r="R444" s="75" t="s">
        <v>497</v>
      </c>
      <c r="S444" s="42" t="s">
        <v>448</v>
      </c>
      <c r="T444" s="75" t="s">
        <v>497</v>
      </c>
      <c r="U444" s="74" t="s">
        <v>497</v>
      </c>
      <c r="V444" s="49" t="str">
        <f t="shared" si="32"/>
        <v>'COMMON'</v>
      </c>
      <c r="W444" s="69" t="s">
        <v>449</v>
      </c>
      <c r="X444" s="49" t="str">
        <f t="shared" si="33"/>
        <v>'COMMON'</v>
      </c>
      <c r="Y444" s="49" t="str">
        <f t="shared" si="33"/>
        <v>'COMMON'</v>
      </c>
      <c r="Z444" s="69" t="s">
        <v>449</v>
      </c>
      <c r="AA444" s="49" t="str">
        <f t="shared" si="34"/>
        <v>'COMMON'</v>
      </c>
      <c r="AB444" s="67"/>
      <c r="AD444" s="70" t="str">
        <f t="shared" si="35"/>
        <v/>
      </c>
      <c r="AE444" s="67"/>
      <c r="AF444" s="67"/>
      <c r="AG444" s="67"/>
    </row>
    <row r="445" spans="1:33" ht="18" customHeight="1">
      <c r="A445" s="67"/>
      <c r="B445" s="49">
        <f t="shared" si="31"/>
        <v>439</v>
      </c>
      <c r="C445" s="73" t="str">
        <f>"'"&amp;プロジェクトデータ!$C$4&amp;"'"</f>
        <v>'80001'</v>
      </c>
      <c r="D445" s="80" t="s">
        <v>503</v>
      </c>
      <c r="E445" s="42" t="str">
        <f>"'"&amp;No.5＿契約者【データ】!E441&amp;"'"</f>
        <v>''</v>
      </c>
      <c r="F445" s="81" t="str">
        <f>"'"&amp;IF(No.5＿契約者【データ】!AA441="","","出席")&amp;"'"</f>
        <v>''</v>
      </c>
      <c r="G445" s="75" t="str">
        <f>"'"&amp;IF(No.5＿契約者【データ】!AA441="","",TEXT(No.5＿契約者【データ】!AA441,"yyyy/mm/dd"))&amp;"'"</f>
        <v>''</v>
      </c>
      <c r="H445" s="75" t="str">
        <f>"'"&amp;IF(No.5＿契約者【データ】!AB441="","",TEXT(No.5＿契約者【データ】!AB441,"hh:mm"))&amp;"'"</f>
        <v>''</v>
      </c>
      <c r="I445" s="82" t="s">
        <v>494</v>
      </c>
      <c r="J445" s="82" t="s">
        <v>494</v>
      </c>
      <c r="K445" s="82" t="s">
        <v>494</v>
      </c>
      <c r="L445" s="82" t="s">
        <v>494</v>
      </c>
      <c r="M445" s="82" t="s">
        <v>494</v>
      </c>
      <c r="N445" s="82" t="s">
        <v>494</v>
      </c>
      <c r="O445" s="82" t="s">
        <v>494</v>
      </c>
      <c r="P445" s="82" t="s">
        <v>494</v>
      </c>
      <c r="Q445" s="75" t="s">
        <v>497</v>
      </c>
      <c r="R445" s="75" t="s">
        <v>497</v>
      </c>
      <c r="S445" s="42" t="s">
        <v>448</v>
      </c>
      <c r="T445" s="75" t="s">
        <v>497</v>
      </c>
      <c r="U445" s="74" t="s">
        <v>497</v>
      </c>
      <c r="V445" s="49" t="str">
        <f t="shared" si="32"/>
        <v>'COMMON'</v>
      </c>
      <c r="W445" s="69" t="s">
        <v>449</v>
      </c>
      <c r="X445" s="49" t="str">
        <f t="shared" si="33"/>
        <v>'COMMON'</v>
      </c>
      <c r="Y445" s="49" t="str">
        <f t="shared" si="33"/>
        <v>'COMMON'</v>
      </c>
      <c r="Z445" s="69" t="s">
        <v>449</v>
      </c>
      <c r="AA445" s="49" t="str">
        <f t="shared" si="34"/>
        <v>'COMMON'</v>
      </c>
      <c r="AB445" s="67"/>
      <c r="AD445" s="70" t="str">
        <f t="shared" si="35"/>
        <v/>
      </c>
      <c r="AE445" s="67"/>
      <c r="AF445" s="67"/>
      <c r="AG445" s="67"/>
    </row>
    <row r="446" spans="1:33" ht="18" customHeight="1">
      <c r="A446" s="67"/>
      <c r="B446" s="49">
        <f t="shared" si="31"/>
        <v>440</v>
      </c>
      <c r="C446" s="73" t="str">
        <f>"'"&amp;プロジェクトデータ!$C$4&amp;"'"</f>
        <v>'80001'</v>
      </c>
      <c r="D446" s="80" t="s">
        <v>503</v>
      </c>
      <c r="E446" s="42" t="str">
        <f>"'"&amp;No.5＿契約者【データ】!E442&amp;"'"</f>
        <v>''</v>
      </c>
      <c r="F446" s="81" t="str">
        <f>"'"&amp;IF(No.5＿契約者【データ】!AA442="","","出席")&amp;"'"</f>
        <v>''</v>
      </c>
      <c r="G446" s="75" t="str">
        <f>"'"&amp;IF(No.5＿契約者【データ】!AA442="","",TEXT(No.5＿契約者【データ】!AA442,"yyyy/mm/dd"))&amp;"'"</f>
        <v>''</v>
      </c>
      <c r="H446" s="75" t="str">
        <f>"'"&amp;IF(No.5＿契約者【データ】!AB442="","",TEXT(No.5＿契約者【データ】!AB442,"hh:mm"))&amp;"'"</f>
        <v>''</v>
      </c>
      <c r="I446" s="82" t="s">
        <v>494</v>
      </c>
      <c r="J446" s="82" t="s">
        <v>494</v>
      </c>
      <c r="K446" s="82" t="s">
        <v>494</v>
      </c>
      <c r="L446" s="82" t="s">
        <v>494</v>
      </c>
      <c r="M446" s="82" t="s">
        <v>494</v>
      </c>
      <c r="N446" s="82" t="s">
        <v>494</v>
      </c>
      <c r="O446" s="82" t="s">
        <v>494</v>
      </c>
      <c r="P446" s="82" t="s">
        <v>494</v>
      </c>
      <c r="Q446" s="75" t="s">
        <v>497</v>
      </c>
      <c r="R446" s="75" t="s">
        <v>497</v>
      </c>
      <c r="S446" s="42" t="s">
        <v>448</v>
      </c>
      <c r="T446" s="75" t="s">
        <v>497</v>
      </c>
      <c r="U446" s="74" t="s">
        <v>497</v>
      </c>
      <c r="V446" s="49" t="str">
        <f t="shared" si="32"/>
        <v>'COMMON'</v>
      </c>
      <c r="W446" s="69" t="s">
        <v>449</v>
      </c>
      <c r="X446" s="49" t="str">
        <f t="shared" si="33"/>
        <v>'COMMON'</v>
      </c>
      <c r="Y446" s="49" t="str">
        <f t="shared" si="33"/>
        <v>'COMMON'</v>
      </c>
      <c r="Z446" s="69" t="s">
        <v>449</v>
      </c>
      <c r="AA446" s="49" t="str">
        <f t="shared" si="34"/>
        <v>'COMMON'</v>
      </c>
      <c r="AB446" s="67"/>
      <c r="AD446" s="70" t="str">
        <f t="shared" si="35"/>
        <v/>
      </c>
      <c r="AE446" s="67"/>
      <c r="AF446" s="67"/>
      <c r="AG446" s="67"/>
    </row>
    <row r="447" spans="1:33" ht="18" customHeight="1">
      <c r="A447" s="67"/>
      <c r="B447" s="49">
        <f t="shared" si="31"/>
        <v>441</v>
      </c>
      <c r="C447" s="73" t="str">
        <f>"'"&amp;プロジェクトデータ!$C$4&amp;"'"</f>
        <v>'80001'</v>
      </c>
      <c r="D447" s="80" t="s">
        <v>503</v>
      </c>
      <c r="E447" s="42" t="str">
        <f>"'"&amp;No.5＿契約者【データ】!E443&amp;"'"</f>
        <v>''</v>
      </c>
      <c r="F447" s="81" t="str">
        <f>"'"&amp;IF(No.5＿契約者【データ】!AA443="","","出席")&amp;"'"</f>
        <v>''</v>
      </c>
      <c r="G447" s="75" t="str">
        <f>"'"&amp;IF(No.5＿契約者【データ】!AA443="","",TEXT(No.5＿契約者【データ】!AA443,"yyyy/mm/dd"))&amp;"'"</f>
        <v>''</v>
      </c>
      <c r="H447" s="75" t="str">
        <f>"'"&amp;IF(No.5＿契約者【データ】!AB443="","",TEXT(No.5＿契約者【データ】!AB443,"hh:mm"))&amp;"'"</f>
        <v>''</v>
      </c>
      <c r="I447" s="82" t="s">
        <v>494</v>
      </c>
      <c r="J447" s="82" t="s">
        <v>494</v>
      </c>
      <c r="K447" s="82" t="s">
        <v>494</v>
      </c>
      <c r="L447" s="82" t="s">
        <v>494</v>
      </c>
      <c r="M447" s="82" t="s">
        <v>494</v>
      </c>
      <c r="N447" s="82" t="s">
        <v>494</v>
      </c>
      <c r="O447" s="82" t="s">
        <v>494</v>
      </c>
      <c r="P447" s="82" t="s">
        <v>494</v>
      </c>
      <c r="Q447" s="75" t="s">
        <v>497</v>
      </c>
      <c r="R447" s="75" t="s">
        <v>497</v>
      </c>
      <c r="S447" s="42" t="s">
        <v>448</v>
      </c>
      <c r="T447" s="75" t="s">
        <v>497</v>
      </c>
      <c r="U447" s="74" t="s">
        <v>497</v>
      </c>
      <c r="V447" s="49" t="str">
        <f t="shared" si="32"/>
        <v>'COMMON'</v>
      </c>
      <c r="W447" s="69" t="s">
        <v>449</v>
      </c>
      <c r="X447" s="49" t="str">
        <f t="shared" si="33"/>
        <v>'COMMON'</v>
      </c>
      <c r="Y447" s="49" t="str">
        <f t="shared" si="33"/>
        <v>'COMMON'</v>
      </c>
      <c r="Z447" s="69" t="s">
        <v>449</v>
      </c>
      <c r="AA447" s="49" t="str">
        <f t="shared" si="34"/>
        <v>'COMMON'</v>
      </c>
      <c r="AB447" s="67"/>
      <c r="AD447" s="70" t="str">
        <f t="shared" si="35"/>
        <v/>
      </c>
      <c r="AE447" s="67"/>
      <c r="AF447" s="67"/>
      <c r="AG447" s="67"/>
    </row>
    <row r="448" spans="1:33" ht="18" customHeight="1">
      <c r="A448" s="67"/>
      <c r="B448" s="49">
        <f t="shared" si="31"/>
        <v>442</v>
      </c>
      <c r="C448" s="73" t="str">
        <f>"'"&amp;プロジェクトデータ!$C$4&amp;"'"</f>
        <v>'80001'</v>
      </c>
      <c r="D448" s="80" t="s">
        <v>503</v>
      </c>
      <c r="E448" s="42" t="str">
        <f>"'"&amp;No.5＿契約者【データ】!E444&amp;"'"</f>
        <v>''</v>
      </c>
      <c r="F448" s="81" t="str">
        <f>"'"&amp;IF(No.5＿契約者【データ】!AA444="","","出席")&amp;"'"</f>
        <v>''</v>
      </c>
      <c r="G448" s="75" t="str">
        <f>"'"&amp;IF(No.5＿契約者【データ】!AA444="","",TEXT(No.5＿契約者【データ】!AA444,"yyyy/mm/dd"))&amp;"'"</f>
        <v>''</v>
      </c>
      <c r="H448" s="75" t="str">
        <f>"'"&amp;IF(No.5＿契約者【データ】!AB444="","",TEXT(No.5＿契約者【データ】!AB444,"hh:mm"))&amp;"'"</f>
        <v>''</v>
      </c>
      <c r="I448" s="82" t="s">
        <v>494</v>
      </c>
      <c r="J448" s="82" t="s">
        <v>494</v>
      </c>
      <c r="K448" s="82" t="s">
        <v>494</v>
      </c>
      <c r="L448" s="82" t="s">
        <v>494</v>
      </c>
      <c r="M448" s="82" t="s">
        <v>494</v>
      </c>
      <c r="N448" s="82" t="s">
        <v>494</v>
      </c>
      <c r="O448" s="82" t="s">
        <v>494</v>
      </c>
      <c r="P448" s="82" t="s">
        <v>494</v>
      </c>
      <c r="Q448" s="75" t="s">
        <v>497</v>
      </c>
      <c r="R448" s="75" t="s">
        <v>497</v>
      </c>
      <c r="S448" s="42" t="s">
        <v>448</v>
      </c>
      <c r="T448" s="75" t="s">
        <v>497</v>
      </c>
      <c r="U448" s="74" t="s">
        <v>497</v>
      </c>
      <c r="V448" s="49" t="str">
        <f t="shared" si="32"/>
        <v>'COMMON'</v>
      </c>
      <c r="W448" s="69" t="s">
        <v>449</v>
      </c>
      <c r="X448" s="49" t="str">
        <f t="shared" si="33"/>
        <v>'COMMON'</v>
      </c>
      <c r="Y448" s="49" t="str">
        <f t="shared" si="33"/>
        <v>'COMMON'</v>
      </c>
      <c r="Z448" s="69" t="s">
        <v>449</v>
      </c>
      <c r="AA448" s="49" t="str">
        <f t="shared" si="34"/>
        <v>'COMMON'</v>
      </c>
      <c r="AB448" s="67"/>
      <c r="AD448" s="70" t="str">
        <f t="shared" si="35"/>
        <v/>
      </c>
      <c r="AE448" s="67"/>
      <c r="AF448" s="67"/>
      <c r="AG448" s="67"/>
    </row>
    <row r="449" spans="1:33" ht="18" customHeight="1">
      <c r="A449" s="67"/>
      <c r="B449" s="49">
        <f t="shared" si="31"/>
        <v>443</v>
      </c>
      <c r="C449" s="73" t="str">
        <f>"'"&amp;プロジェクトデータ!$C$4&amp;"'"</f>
        <v>'80001'</v>
      </c>
      <c r="D449" s="80" t="s">
        <v>503</v>
      </c>
      <c r="E449" s="42" t="str">
        <f>"'"&amp;No.5＿契約者【データ】!E445&amp;"'"</f>
        <v>''</v>
      </c>
      <c r="F449" s="81" t="str">
        <f>"'"&amp;IF(No.5＿契約者【データ】!AA445="","","出席")&amp;"'"</f>
        <v>''</v>
      </c>
      <c r="G449" s="75" t="str">
        <f>"'"&amp;IF(No.5＿契約者【データ】!AA445="","",TEXT(No.5＿契約者【データ】!AA445,"yyyy/mm/dd"))&amp;"'"</f>
        <v>''</v>
      </c>
      <c r="H449" s="75" t="str">
        <f>"'"&amp;IF(No.5＿契約者【データ】!AB445="","",TEXT(No.5＿契約者【データ】!AB445,"hh:mm"))&amp;"'"</f>
        <v>''</v>
      </c>
      <c r="I449" s="82" t="s">
        <v>494</v>
      </c>
      <c r="J449" s="82" t="s">
        <v>494</v>
      </c>
      <c r="K449" s="82" t="s">
        <v>494</v>
      </c>
      <c r="L449" s="82" t="s">
        <v>494</v>
      </c>
      <c r="M449" s="82" t="s">
        <v>494</v>
      </c>
      <c r="N449" s="82" t="s">
        <v>494</v>
      </c>
      <c r="O449" s="82" t="s">
        <v>494</v>
      </c>
      <c r="P449" s="82" t="s">
        <v>494</v>
      </c>
      <c r="Q449" s="75" t="s">
        <v>497</v>
      </c>
      <c r="R449" s="75" t="s">
        <v>497</v>
      </c>
      <c r="S449" s="42" t="s">
        <v>448</v>
      </c>
      <c r="T449" s="75" t="s">
        <v>497</v>
      </c>
      <c r="U449" s="74" t="s">
        <v>497</v>
      </c>
      <c r="V449" s="49" t="str">
        <f t="shared" si="32"/>
        <v>'COMMON'</v>
      </c>
      <c r="W449" s="69" t="s">
        <v>449</v>
      </c>
      <c r="X449" s="49" t="str">
        <f t="shared" si="33"/>
        <v>'COMMON'</v>
      </c>
      <c r="Y449" s="49" t="str">
        <f t="shared" si="33"/>
        <v>'COMMON'</v>
      </c>
      <c r="Z449" s="69" t="s">
        <v>449</v>
      </c>
      <c r="AA449" s="49" t="str">
        <f t="shared" si="34"/>
        <v>'COMMON'</v>
      </c>
      <c r="AB449" s="67"/>
      <c r="AD449" s="70" t="str">
        <f t="shared" si="35"/>
        <v/>
      </c>
      <c r="AE449" s="67"/>
      <c r="AF449" s="67"/>
      <c r="AG449" s="67"/>
    </row>
    <row r="450" spans="1:33" ht="18" customHeight="1">
      <c r="A450" s="67"/>
      <c r="B450" s="49">
        <f t="shared" si="31"/>
        <v>444</v>
      </c>
      <c r="C450" s="73" t="str">
        <f>"'"&amp;プロジェクトデータ!$C$4&amp;"'"</f>
        <v>'80001'</v>
      </c>
      <c r="D450" s="80" t="s">
        <v>503</v>
      </c>
      <c r="E450" s="42" t="str">
        <f>"'"&amp;No.5＿契約者【データ】!E446&amp;"'"</f>
        <v>''</v>
      </c>
      <c r="F450" s="81" t="str">
        <f>"'"&amp;IF(No.5＿契約者【データ】!AA446="","","出席")&amp;"'"</f>
        <v>''</v>
      </c>
      <c r="G450" s="75" t="str">
        <f>"'"&amp;IF(No.5＿契約者【データ】!AA446="","",TEXT(No.5＿契約者【データ】!AA446,"yyyy/mm/dd"))&amp;"'"</f>
        <v>''</v>
      </c>
      <c r="H450" s="75" t="str">
        <f>"'"&amp;IF(No.5＿契約者【データ】!AB446="","",TEXT(No.5＿契約者【データ】!AB446,"hh:mm"))&amp;"'"</f>
        <v>''</v>
      </c>
      <c r="I450" s="82" t="s">
        <v>494</v>
      </c>
      <c r="J450" s="82" t="s">
        <v>494</v>
      </c>
      <c r="K450" s="82" t="s">
        <v>494</v>
      </c>
      <c r="L450" s="82" t="s">
        <v>494</v>
      </c>
      <c r="M450" s="82" t="s">
        <v>494</v>
      </c>
      <c r="N450" s="82" t="s">
        <v>494</v>
      </c>
      <c r="O450" s="82" t="s">
        <v>494</v>
      </c>
      <c r="P450" s="82" t="s">
        <v>494</v>
      </c>
      <c r="Q450" s="75" t="s">
        <v>497</v>
      </c>
      <c r="R450" s="75" t="s">
        <v>497</v>
      </c>
      <c r="S450" s="42" t="s">
        <v>448</v>
      </c>
      <c r="T450" s="75" t="s">
        <v>497</v>
      </c>
      <c r="U450" s="74" t="s">
        <v>497</v>
      </c>
      <c r="V450" s="49" t="str">
        <f t="shared" si="32"/>
        <v>'COMMON'</v>
      </c>
      <c r="W450" s="69" t="s">
        <v>449</v>
      </c>
      <c r="X450" s="49" t="str">
        <f t="shared" si="33"/>
        <v>'COMMON'</v>
      </c>
      <c r="Y450" s="49" t="str">
        <f t="shared" si="33"/>
        <v>'COMMON'</v>
      </c>
      <c r="Z450" s="69" t="s">
        <v>449</v>
      </c>
      <c r="AA450" s="49" t="str">
        <f t="shared" si="34"/>
        <v>'COMMON'</v>
      </c>
      <c r="AB450" s="67"/>
      <c r="AD450" s="70" t="str">
        <f t="shared" si="35"/>
        <v/>
      </c>
      <c r="AE450" s="67"/>
      <c r="AF450" s="67"/>
      <c r="AG450" s="67"/>
    </row>
    <row r="451" spans="1:33" ht="18" customHeight="1">
      <c r="A451" s="67"/>
      <c r="B451" s="49">
        <f t="shared" si="31"/>
        <v>445</v>
      </c>
      <c r="C451" s="73" t="str">
        <f>"'"&amp;プロジェクトデータ!$C$4&amp;"'"</f>
        <v>'80001'</v>
      </c>
      <c r="D451" s="80" t="s">
        <v>503</v>
      </c>
      <c r="E451" s="42" t="str">
        <f>"'"&amp;No.5＿契約者【データ】!E447&amp;"'"</f>
        <v>''</v>
      </c>
      <c r="F451" s="81" t="str">
        <f>"'"&amp;IF(No.5＿契約者【データ】!AA447="","","出席")&amp;"'"</f>
        <v>''</v>
      </c>
      <c r="G451" s="75" t="str">
        <f>"'"&amp;IF(No.5＿契約者【データ】!AA447="","",TEXT(No.5＿契約者【データ】!AA447,"yyyy/mm/dd"))&amp;"'"</f>
        <v>''</v>
      </c>
      <c r="H451" s="75" t="str">
        <f>"'"&amp;IF(No.5＿契約者【データ】!AB447="","",TEXT(No.5＿契約者【データ】!AB447,"hh:mm"))&amp;"'"</f>
        <v>''</v>
      </c>
      <c r="I451" s="82" t="s">
        <v>494</v>
      </c>
      <c r="J451" s="82" t="s">
        <v>494</v>
      </c>
      <c r="K451" s="82" t="s">
        <v>494</v>
      </c>
      <c r="L451" s="82" t="s">
        <v>494</v>
      </c>
      <c r="M451" s="82" t="s">
        <v>494</v>
      </c>
      <c r="N451" s="82" t="s">
        <v>494</v>
      </c>
      <c r="O451" s="82" t="s">
        <v>494</v>
      </c>
      <c r="P451" s="82" t="s">
        <v>494</v>
      </c>
      <c r="Q451" s="75" t="s">
        <v>497</v>
      </c>
      <c r="R451" s="75" t="s">
        <v>497</v>
      </c>
      <c r="S451" s="42" t="s">
        <v>448</v>
      </c>
      <c r="T451" s="75" t="s">
        <v>497</v>
      </c>
      <c r="U451" s="74" t="s">
        <v>497</v>
      </c>
      <c r="V451" s="49" t="str">
        <f t="shared" si="32"/>
        <v>'COMMON'</v>
      </c>
      <c r="W451" s="69" t="s">
        <v>449</v>
      </c>
      <c r="X451" s="49" t="str">
        <f t="shared" si="33"/>
        <v>'COMMON'</v>
      </c>
      <c r="Y451" s="49" t="str">
        <f t="shared" si="33"/>
        <v>'COMMON'</v>
      </c>
      <c r="Z451" s="69" t="s">
        <v>449</v>
      </c>
      <c r="AA451" s="49" t="str">
        <f t="shared" si="34"/>
        <v>'COMMON'</v>
      </c>
      <c r="AB451" s="67"/>
      <c r="AD451" s="70" t="str">
        <f t="shared" si="35"/>
        <v/>
      </c>
      <c r="AE451" s="67"/>
      <c r="AF451" s="67"/>
      <c r="AG451" s="67"/>
    </row>
    <row r="452" spans="1:33" ht="18" customHeight="1">
      <c r="A452" s="67"/>
      <c r="B452" s="49">
        <f t="shared" si="31"/>
        <v>446</v>
      </c>
      <c r="C452" s="73" t="str">
        <f>"'"&amp;プロジェクトデータ!$C$4&amp;"'"</f>
        <v>'80001'</v>
      </c>
      <c r="D452" s="80" t="s">
        <v>503</v>
      </c>
      <c r="E452" s="42" t="str">
        <f>"'"&amp;No.5＿契約者【データ】!E448&amp;"'"</f>
        <v>''</v>
      </c>
      <c r="F452" s="81" t="str">
        <f>"'"&amp;IF(No.5＿契約者【データ】!AA448="","","出席")&amp;"'"</f>
        <v>''</v>
      </c>
      <c r="G452" s="75" t="str">
        <f>"'"&amp;IF(No.5＿契約者【データ】!AA448="","",TEXT(No.5＿契約者【データ】!AA448,"yyyy/mm/dd"))&amp;"'"</f>
        <v>''</v>
      </c>
      <c r="H452" s="75" t="str">
        <f>"'"&amp;IF(No.5＿契約者【データ】!AB448="","",TEXT(No.5＿契約者【データ】!AB448,"hh:mm"))&amp;"'"</f>
        <v>''</v>
      </c>
      <c r="I452" s="82" t="s">
        <v>494</v>
      </c>
      <c r="J452" s="82" t="s">
        <v>494</v>
      </c>
      <c r="K452" s="82" t="s">
        <v>494</v>
      </c>
      <c r="L452" s="82" t="s">
        <v>494</v>
      </c>
      <c r="M452" s="82" t="s">
        <v>494</v>
      </c>
      <c r="N452" s="82" t="s">
        <v>494</v>
      </c>
      <c r="O452" s="82" t="s">
        <v>494</v>
      </c>
      <c r="P452" s="82" t="s">
        <v>494</v>
      </c>
      <c r="Q452" s="75" t="s">
        <v>497</v>
      </c>
      <c r="R452" s="75" t="s">
        <v>497</v>
      </c>
      <c r="S452" s="42" t="s">
        <v>448</v>
      </c>
      <c r="T452" s="75" t="s">
        <v>497</v>
      </c>
      <c r="U452" s="74" t="s">
        <v>497</v>
      </c>
      <c r="V452" s="49" t="str">
        <f t="shared" si="32"/>
        <v>'COMMON'</v>
      </c>
      <c r="W452" s="69" t="s">
        <v>449</v>
      </c>
      <c r="X452" s="49" t="str">
        <f t="shared" si="33"/>
        <v>'COMMON'</v>
      </c>
      <c r="Y452" s="49" t="str">
        <f t="shared" si="33"/>
        <v>'COMMON'</v>
      </c>
      <c r="Z452" s="69" t="s">
        <v>449</v>
      </c>
      <c r="AA452" s="49" t="str">
        <f t="shared" si="34"/>
        <v>'COMMON'</v>
      </c>
      <c r="AB452" s="67"/>
      <c r="AD452" s="70" t="str">
        <f t="shared" si="35"/>
        <v/>
      </c>
      <c r="AE452" s="67"/>
      <c r="AF452" s="67"/>
      <c r="AG452" s="67"/>
    </row>
    <row r="453" spans="1:33" ht="18" customHeight="1">
      <c r="A453" s="67"/>
      <c r="B453" s="49">
        <f t="shared" si="31"/>
        <v>447</v>
      </c>
      <c r="C453" s="73" t="str">
        <f>"'"&amp;プロジェクトデータ!$C$4&amp;"'"</f>
        <v>'80001'</v>
      </c>
      <c r="D453" s="80" t="s">
        <v>503</v>
      </c>
      <c r="E453" s="42" t="str">
        <f>"'"&amp;No.5＿契約者【データ】!E449&amp;"'"</f>
        <v>''</v>
      </c>
      <c r="F453" s="81" t="str">
        <f>"'"&amp;IF(No.5＿契約者【データ】!AA449="","","出席")&amp;"'"</f>
        <v>''</v>
      </c>
      <c r="G453" s="75" t="str">
        <f>"'"&amp;IF(No.5＿契約者【データ】!AA449="","",TEXT(No.5＿契約者【データ】!AA449,"yyyy/mm/dd"))&amp;"'"</f>
        <v>''</v>
      </c>
      <c r="H453" s="75" t="str">
        <f>"'"&amp;IF(No.5＿契約者【データ】!AB449="","",TEXT(No.5＿契約者【データ】!AB449,"hh:mm"))&amp;"'"</f>
        <v>''</v>
      </c>
      <c r="I453" s="82" t="s">
        <v>494</v>
      </c>
      <c r="J453" s="82" t="s">
        <v>494</v>
      </c>
      <c r="K453" s="82" t="s">
        <v>494</v>
      </c>
      <c r="L453" s="82" t="s">
        <v>494</v>
      </c>
      <c r="M453" s="82" t="s">
        <v>494</v>
      </c>
      <c r="N453" s="82" t="s">
        <v>494</v>
      </c>
      <c r="O453" s="82" t="s">
        <v>494</v>
      </c>
      <c r="P453" s="82" t="s">
        <v>494</v>
      </c>
      <c r="Q453" s="75" t="s">
        <v>497</v>
      </c>
      <c r="R453" s="75" t="s">
        <v>497</v>
      </c>
      <c r="S453" s="42" t="s">
        <v>448</v>
      </c>
      <c r="T453" s="75" t="s">
        <v>497</v>
      </c>
      <c r="U453" s="74" t="s">
        <v>497</v>
      </c>
      <c r="V453" s="49" t="str">
        <f t="shared" si="32"/>
        <v>'COMMON'</v>
      </c>
      <c r="W453" s="69" t="s">
        <v>449</v>
      </c>
      <c r="X453" s="49" t="str">
        <f t="shared" si="33"/>
        <v>'COMMON'</v>
      </c>
      <c r="Y453" s="49" t="str">
        <f t="shared" si="33"/>
        <v>'COMMON'</v>
      </c>
      <c r="Z453" s="69" t="s">
        <v>449</v>
      </c>
      <c r="AA453" s="49" t="str">
        <f t="shared" si="34"/>
        <v>'COMMON'</v>
      </c>
      <c r="AB453" s="67"/>
      <c r="AD453" s="70" t="str">
        <f t="shared" si="35"/>
        <v/>
      </c>
      <c r="AE453" s="67"/>
      <c r="AF453" s="67"/>
      <c r="AG453" s="67"/>
    </row>
    <row r="454" spans="1:33" ht="18" customHeight="1">
      <c r="A454" s="67"/>
      <c r="B454" s="49">
        <f t="shared" si="31"/>
        <v>448</v>
      </c>
      <c r="C454" s="73" t="str">
        <f>"'"&amp;プロジェクトデータ!$C$4&amp;"'"</f>
        <v>'80001'</v>
      </c>
      <c r="D454" s="80" t="s">
        <v>503</v>
      </c>
      <c r="E454" s="42" t="str">
        <f>"'"&amp;No.5＿契約者【データ】!E450&amp;"'"</f>
        <v>''</v>
      </c>
      <c r="F454" s="81" t="str">
        <f>"'"&amp;IF(No.5＿契約者【データ】!AA450="","","出席")&amp;"'"</f>
        <v>''</v>
      </c>
      <c r="G454" s="75" t="str">
        <f>"'"&amp;IF(No.5＿契約者【データ】!AA450="","",TEXT(No.5＿契約者【データ】!AA450,"yyyy/mm/dd"))&amp;"'"</f>
        <v>''</v>
      </c>
      <c r="H454" s="75" t="str">
        <f>"'"&amp;IF(No.5＿契約者【データ】!AB450="","",TEXT(No.5＿契約者【データ】!AB450,"hh:mm"))&amp;"'"</f>
        <v>''</v>
      </c>
      <c r="I454" s="82" t="s">
        <v>494</v>
      </c>
      <c r="J454" s="82" t="s">
        <v>494</v>
      </c>
      <c r="K454" s="82" t="s">
        <v>494</v>
      </c>
      <c r="L454" s="82" t="s">
        <v>494</v>
      </c>
      <c r="M454" s="82" t="s">
        <v>494</v>
      </c>
      <c r="N454" s="82" t="s">
        <v>494</v>
      </c>
      <c r="O454" s="82" t="s">
        <v>494</v>
      </c>
      <c r="P454" s="82" t="s">
        <v>494</v>
      </c>
      <c r="Q454" s="75" t="s">
        <v>497</v>
      </c>
      <c r="R454" s="75" t="s">
        <v>497</v>
      </c>
      <c r="S454" s="42" t="s">
        <v>448</v>
      </c>
      <c r="T454" s="75" t="s">
        <v>497</v>
      </c>
      <c r="U454" s="74" t="s">
        <v>497</v>
      </c>
      <c r="V454" s="49" t="str">
        <f t="shared" si="32"/>
        <v>'COMMON'</v>
      </c>
      <c r="W454" s="69" t="s">
        <v>449</v>
      </c>
      <c r="X454" s="49" t="str">
        <f t="shared" si="33"/>
        <v>'COMMON'</v>
      </c>
      <c r="Y454" s="49" t="str">
        <f t="shared" si="33"/>
        <v>'COMMON'</v>
      </c>
      <c r="Z454" s="69" t="s">
        <v>449</v>
      </c>
      <c r="AA454" s="49" t="str">
        <f t="shared" si="34"/>
        <v>'COMMON'</v>
      </c>
      <c r="AB454" s="67"/>
      <c r="AD454" s="70" t="str">
        <f t="shared" si="35"/>
        <v/>
      </c>
      <c r="AE454" s="67"/>
      <c r="AF454" s="67"/>
      <c r="AG454" s="67"/>
    </row>
    <row r="455" spans="1:33" ht="18" customHeight="1">
      <c r="A455" s="67"/>
      <c r="B455" s="49">
        <f t="shared" ref="B455:B506" si="36">ROW()-6</f>
        <v>449</v>
      </c>
      <c r="C455" s="73" t="str">
        <f>"'"&amp;プロジェクトデータ!$C$4&amp;"'"</f>
        <v>'80001'</v>
      </c>
      <c r="D455" s="80" t="s">
        <v>503</v>
      </c>
      <c r="E455" s="42" t="str">
        <f>"'"&amp;No.5＿契約者【データ】!E451&amp;"'"</f>
        <v>''</v>
      </c>
      <c r="F455" s="81" t="str">
        <f>"'"&amp;IF(No.5＿契約者【データ】!AA451="","","出席")&amp;"'"</f>
        <v>''</v>
      </c>
      <c r="G455" s="75" t="str">
        <f>"'"&amp;IF(No.5＿契約者【データ】!AA451="","",TEXT(No.5＿契約者【データ】!AA451,"yyyy/mm/dd"))&amp;"'"</f>
        <v>''</v>
      </c>
      <c r="H455" s="75" t="str">
        <f>"'"&amp;IF(No.5＿契約者【データ】!AB451="","",TEXT(No.5＿契約者【データ】!AB451,"hh:mm"))&amp;"'"</f>
        <v>''</v>
      </c>
      <c r="I455" s="82" t="s">
        <v>494</v>
      </c>
      <c r="J455" s="82" t="s">
        <v>494</v>
      </c>
      <c r="K455" s="82" t="s">
        <v>494</v>
      </c>
      <c r="L455" s="82" t="s">
        <v>494</v>
      </c>
      <c r="M455" s="82" t="s">
        <v>494</v>
      </c>
      <c r="N455" s="82" t="s">
        <v>494</v>
      </c>
      <c r="O455" s="82" t="s">
        <v>494</v>
      </c>
      <c r="P455" s="82" t="s">
        <v>494</v>
      </c>
      <c r="Q455" s="75" t="s">
        <v>497</v>
      </c>
      <c r="R455" s="75" t="s">
        <v>497</v>
      </c>
      <c r="S455" s="42" t="s">
        <v>448</v>
      </c>
      <c r="T455" s="75" t="s">
        <v>497</v>
      </c>
      <c r="U455" s="74" t="s">
        <v>497</v>
      </c>
      <c r="V455" s="49" t="str">
        <f t="shared" ref="V455:V506" si="37">"'COMMON'"</f>
        <v>'COMMON'</v>
      </c>
      <c r="W455" s="69" t="s">
        <v>449</v>
      </c>
      <c r="X455" s="49" t="str">
        <f t="shared" ref="X455:Y506" si="38">"'COMMON'"</f>
        <v>'COMMON'</v>
      </c>
      <c r="Y455" s="49" t="str">
        <f t="shared" si="38"/>
        <v>'COMMON'</v>
      </c>
      <c r="Z455" s="69" t="s">
        <v>449</v>
      </c>
      <c r="AA455" s="49" t="str">
        <f t="shared" ref="AA455:AA506" si="39">"'COMMON'"</f>
        <v>'COMMON'</v>
      </c>
      <c r="AB455" s="67"/>
      <c r="AD455" s="70" t="str">
        <f t="shared" si="35"/>
        <v/>
      </c>
      <c r="AE455" s="67"/>
      <c r="AF455" s="67"/>
      <c r="AG455" s="67"/>
    </row>
    <row r="456" spans="1:33" ht="18" customHeight="1">
      <c r="A456" s="67"/>
      <c r="B456" s="49">
        <f t="shared" si="36"/>
        <v>450</v>
      </c>
      <c r="C456" s="73" t="str">
        <f>"'"&amp;プロジェクトデータ!$C$4&amp;"'"</f>
        <v>'80001'</v>
      </c>
      <c r="D456" s="80" t="s">
        <v>503</v>
      </c>
      <c r="E456" s="42" t="str">
        <f>"'"&amp;No.5＿契約者【データ】!E452&amp;"'"</f>
        <v>''</v>
      </c>
      <c r="F456" s="81" t="str">
        <f>"'"&amp;IF(No.5＿契約者【データ】!AA452="","","出席")&amp;"'"</f>
        <v>''</v>
      </c>
      <c r="G456" s="75" t="str">
        <f>"'"&amp;IF(No.5＿契約者【データ】!AA452="","",TEXT(No.5＿契約者【データ】!AA452,"yyyy/mm/dd"))&amp;"'"</f>
        <v>''</v>
      </c>
      <c r="H456" s="75" t="str">
        <f>"'"&amp;IF(No.5＿契約者【データ】!AB452="","",TEXT(No.5＿契約者【データ】!AB452,"hh:mm"))&amp;"'"</f>
        <v>''</v>
      </c>
      <c r="I456" s="82" t="s">
        <v>494</v>
      </c>
      <c r="J456" s="82" t="s">
        <v>494</v>
      </c>
      <c r="K456" s="82" t="s">
        <v>494</v>
      </c>
      <c r="L456" s="82" t="s">
        <v>494</v>
      </c>
      <c r="M456" s="82" t="s">
        <v>494</v>
      </c>
      <c r="N456" s="82" t="s">
        <v>494</v>
      </c>
      <c r="O456" s="82" t="s">
        <v>494</v>
      </c>
      <c r="P456" s="82" t="s">
        <v>494</v>
      </c>
      <c r="Q456" s="75" t="s">
        <v>497</v>
      </c>
      <c r="R456" s="75" t="s">
        <v>497</v>
      </c>
      <c r="S456" s="42" t="s">
        <v>448</v>
      </c>
      <c r="T456" s="75" t="s">
        <v>497</v>
      </c>
      <c r="U456" s="74" t="s">
        <v>497</v>
      </c>
      <c r="V456" s="49" t="str">
        <f t="shared" si="37"/>
        <v>'COMMON'</v>
      </c>
      <c r="W456" s="69" t="s">
        <v>449</v>
      </c>
      <c r="X456" s="49" t="str">
        <f t="shared" si="38"/>
        <v>'COMMON'</v>
      </c>
      <c r="Y456" s="49" t="str">
        <f t="shared" si="38"/>
        <v>'COMMON'</v>
      </c>
      <c r="Z456" s="69" t="s">
        <v>449</v>
      </c>
      <c r="AA456" s="49" t="str">
        <f t="shared" si="39"/>
        <v>'COMMON'</v>
      </c>
      <c r="AB456" s="67"/>
      <c r="AD456" s="70" t="str">
        <f t="shared" ref="AD456:AD506" si="40">IF(F456="''","","INSERT INTO "&amp;$C$3&amp;" ("&amp;_xlfn.TEXTJOIN(",",FALSE,$C$5:$AA$5)&amp;") VALUES ("&amp;_xlfn.TEXTJOIN(",",FALSE,C456:AA456)&amp;");")</f>
        <v/>
      </c>
      <c r="AE456" s="67"/>
      <c r="AF456" s="67"/>
      <c r="AG456" s="67"/>
    </row>
    <row r="457" spans="1:33" ht="18" customHeight="1">
      <c r="A457" s="67"/>
      <c r="B457" s="49">
        <f t="shared" si="36"/>
        <v>451</v>
      </c>
      <c r="C457" s="73" t="str">
        <f>"'"&amp;プロジェクトデータ!$C$4&amp;"'"</f>
        <v>'80001'</v>
      </c>
      <c r="D457" s="80" t="s">
        <v>503</v>
      </c>
      <c r="E457" s="42" t="str">
        <f>"'"&amp;No.5＿契約者【データ】!E453&amp;"'"</f>
        <v>''</v>
      </c>
      <c r="F457" s="81" t="str">
        <f>"'"&amp;IF(No.5＿契約者【データ】!AA453="","","出席")&amp;"'"</f>
        <v>''</v>
      </c>
      <c r="G457" s="75" t="str">
        <f>"'"&amp;IF(No.5＿契約者【データ】!AA453="","",TEXT(No.5＿契約者【データ】!AA453,"yyyy/mm/dd"))&amp;"'"</f>
        <v>''</v>
      </c>
      <c r="H457" s="75" t="str">
        <f>"'"&amp;IF(No.5＿契約者【データ】!AB453="","",TEXT(No.5＿契約者【データ】!AB453,"hh:mm"))&amp;"'"</f>
        <v>''</v>
      </c>
      <c r="I457" s="82" t="s">
        <v>494</v>
      </c>
      <c r="J457" s="82" t="s">
        <v>494</v>
      </c>
      <c r="K457" s="82" t="s">
        <v>494</v>
      </c>
      <c r="L457" s="82" t="s">
        <v>494</v>
      </c>
      <c r="M457" s="82" t="s">
        <v>494</v>
      </c>
      <c r="N457" s="82" t="s">
        <v>494</v>
      </c>
      <c r="O457" s="82" t="s">
        <v>494</v>
      </c>
      <c r="P457" s="82" t="s">
        <v>494</v>
      </c>
      <c r="Q457" s="75" t="s">
        <v>497</v>
      </c>
      <c r="R457" s="75" t="s">
        <v>497</v>
      </c>
      <c r="S457" s="42" t="s">
        <v>448</v>
      </c>
      <c r="T457" s="75" t="s">
        <v>497</v>
      </c>
      <c r="U457" s="74" t="s">
        <v>497</v>
      </c>
      <c r="V457" s="49" t="str">
        <f t="shared" si="37"/>
        <v>'COMMON'</v>
      </c>
      <c r="W457" s="69" t="s">
        <v>449</v>
      </c>
      <c r="X457" s="49" t="str">
        <f t="shared" si="38"/>
        <v>'COMMON'</v>
      </c>
      <c r="Y457" s="49" t="str">
        <f t="shared" si="38"/>
        <v>'COMMON'</v>
      </c>
      <c r="Z457" s="69" t="s">
        <v>449</v>
      </c>
      <c r="AA457" s="49" t="str">
        <f t="shared" si="39"/>
        <v>'COMMON'</v>
      </c>
      <c r="AB457" s="67"/>
      <c r="AD457" s="70" t="str">
        <f t="shared" si="40"/>
        <v/>
      </c>
      <c r="AE457" s="67"/>
      <c r="AF457" s="67"/>
      <c r="AG457" s="67"/>
    </row>
    <row r="458" spans="1:33" ht="18" customHeight="1">
      <c r="A458" s="67"/>
      <c r="B458" s="49">
        <f t="shared" si="36"/>
        <v>452</v>
      </c>
      <c r="C458" s="73" t="str">
        <f>"'"&amp;プロジェクトデータ!$C$4&amp;"'"</f>
        <v>'80001'</v>
      </c>
      <c r="D458" s="80" t="s">
        <v>503</v>
      </c>
      <c r="E458" s="42" t="str">
        <f>"'"&amp;No.5＿契約者【データ】!E454&amp;"'"</f>
        <v>''</v>
      </c>
      <c r="F458" s="81" t="str">
        <f>"'"&amp;IF(No.5＿契約者【データ】!AA454="","","出席")&amp;"'"</f>
        <v>''</v>
      </c>
      <c r="G458" s="75" t="str">
        <f>"'"&amp;IF(No.5＿契約者【データ】!AA454="","",TEXT(No.5＿契約者【データ】!AA454,"yyyy/mm/dd"))&amp;"'"</f>
        <v>''</v>
      </c>
      <c r="H458" s="75" t="str">
        <f>"'"&amp;IF(No.5＿契約者【データ】!AB454="","",TEXT(No.5＿契約者【データ】!AB454,"hh:mm"))&amp;"'"</f>
        <v>''</v>
      </c>
      <c r="I458" s="82" t="s">
        <v>494</v>
      </c>
      <c r="J458" s="82" t="s">
        <v>494</v>
      </c>
      <c r="K458" s="82" t="s">
        <v>494</v>
      </c>
      <c r="L458" s="82" t="s">
        <v>494</v>
      </c>
      <c r="M458" s="82" t="s">
        <v>494</v>
      </c>
      <c r="N458" s="82" t="s">
        <v>494</v>
      </c>
      <c r="O458" s="82" t="s">
        <v>494</v>
      </c>
      <c r="P458" s="82" t="s">
        <v>494</v>
      </c>
      <c r="Q458" s="75" t="s">
        <v>497</v>
      </c>
      <c r="R458" s="75" t="s">
        <v>497</v>
      </c>
      <c r="S458" s="42" t="s">
        <v>448</v>
      </c>
      <c r="T458" s="75" t="s">
        <v>497</v>
      </c>
      <c r="U458" s="74" t="s">
        <v>497</v>
      </c>
      <c r="V458" s="49" t="str">
        <f t="shared" si="37"/>
        <v>'COMMON'</v>
      </c>
      <c r="W458" s="69" t="s">
        <v>449</v>
      </c>
      <c r="X458" s="49" t="str">
        <f t="shared" si="38"/>
        <v>'COMMON'</v>
      </c>
      <c r="Y458" s="49" t="str">
        <f t="shared" si="38"/>
        <v>'COMMON'</v>
      </c>
      <c r="Z458" s="69" t="s">
        <v>449</v>
      </c>
      <c r="AA458" s="49" t="str">
        <f t="shared" si="39"/>
        <v>'COMMON'</v>
      </c>
      <c r="AB458" s="67"/>
      <c r="AD458" s="70" t="str">
        <f t="shared" si="40"/>
        <v/>
      </c>
      <c r="AE458" s="67"/>
      <c r="AF458" s="67"/>
      <c r="AG458" s="67"/>
    </row>
    <row r="459" spans="1:33" ht="18" customHeight="1">
      <c r="A459" s="67"/>
      <c r="B459" s="49">
        <f t="shared" si="36"/>
        <v>453</v>
      </c>
      <c r="C459" s="73" t="str">
        <f>"'"&amp;プロジェクトデータ!$C$4&amp;"'"</f>
        <v>'80001'</v>
      </c>
      <c r="D459" s="80" t="s">
        <v>503</v>
      </c>
      <c r="E459" s="42" t="str">
        <f>"'"&amp;No.5＿契約者【データ】!E455&amp;"'"</f>
        <v>''</v>
      </c>
      <c r="F459" s="81" t="str">
        <f>"'"&amp;IF(No.5＿契約者【データ】!AA455="","","出席")&amp;"'"</f>
        <v>''</v>
      </c>
      <c r="G459" s="75" t="str">
        <f>"'"&amp;IF(No.5＿契約者【データ】!AA455="","",TEXT(No.5＿契約者【データ】!AA455,"yyyy/mm/dd"))&amp;"'"</f>
        <v>''</v>
      </c>
      <c r="H459" s="75" t="str">
        <f>"'"&amp;IF(No.5＿契約者【データ】!AB455="","",TEXT(No.5＿契約者【データ】!AB455,"hh:mm"))&amp;"'"</f>
        <v>''</v>
      </c>
      <c r="I459" s="82" t="s">
        <v>494</v>
      </c>
      <c r="J459" s="82" t="s">
        <v>494</v>
      </c>
      <c r="K459" s="82" t="s">
        <v>494</v>
      </c>
      <c r="L459" s="82" t="s">
        <v>494</v>
      </c>
      <c r="M459" s="82" t="s">
        <v>494</v>
      </c>
      <c r="N459" s="82" t="s">
        <v>494</v>
      </c>
      <c r="O459" s="82" t="s">
        <v>494</v>
      </c>
      <c r="P459" s="82" t="s">
        <v>494</v>
      </c>
      <c r="Q459" s="75" t="s">
        <v>497</v>
      </c>
      <c r="R459" s="75" t="s">
        <v>497</v>
      </c>
      <c r="S459" s="42" t="s">
        <v>448</v>
      </c>
      <c r="T459" s="75" t="s">
        <v>497</v>
      </c>
      <c r="U459" s="74" t="s">
        <v>497</v>
      </c>
      <c r="V459" s="49" t="str">
        <f t="shared" si="37"/>
        <v>'COMMON'</v>
      </c>
      <c r="W459" s="69" t="s">
        <v>449</v>
      </c>
      <c r="X459" s="49" t="str">
        <f t="shared" si="38"/>
        <v>'COMMON'</v>
      </c>
      <c r="Y459" s="49" t="str">
        <f t="shared" si="38"/>
        <v>'COMMON'</v>
      </c>
      <c r="Z459" s="69" t="s">
        <v>449</v>
      </c>
      <c r="AA459" s="49" t="str">
        <f t="shared" si="39"/>
        <v>'COMMON'</v>
      </c>
      <c r="AB459" s="67"/>
      <c r="AD459" s="70" t="str">
        <f t="shared" si="40"/>
        <v/>
      </c>
      <c r="AE459" s="67"/>
      <c r="AF459" s="67"/>
      <c r="AG459" s="67"/>
    </row>
    <row r="460" spans="1:33" ht="18" customHeight="1">
      <c r="A460" s="67"/>
      <c r="B460" s="49">
        <f t="shared" si="36"/>
        <v>454</v>
      </c>
      <c r="C460" s="73" t="str">
        <f>"'"&amp;プロジェクトデータ!$C$4&amp;"'"</f>
        <v>'80001'</v>
      </c>
      <c r="D460" s="80" t="s">
        <v>503</v>
      </c>
      <c r="E460" s="42" t="str">
        <f>"'"&amp;No.5＿契約者【データ】!E456&amp;"'"</f>
        <v>''</v>
      </c>
      <c r="F460" s="81" t="str">
        <f>"'"&amp;IF(No.5＿契約者【データ】!AA456="","","出席")&amp;"'"</f>
        <v>''</v>
      </c>
      <c r="G460" s="75" t="str">
        <f>"'"&amp;IF(No.5＿契約者【データ】!AA456="","",TEXT(No.5＿契約者【データ】!AA456,"yyyy/mm/dd"))&amp;"'"</f>
        <v>''</v>
      </c>
      <c r="H460" s="75" t="str">
        <f>"'"&amp;IF(No.5＿契約者【データ】!AB456="","",TEXT(No.5＿契約者【データ】!AB456,"hh:mm"))&amp;"'"</f>
        <v>''</v>
      </c>
      <c r="I460" s="82" t="s">
        <v>494</v>
      </c>
      <c r="J460" s="82" t="s">
        <v>494</v>
      </c>
      <c r="K460" s="82" t="s">
        <v>494</v>
      </c>
      <c r="L460" s="82" t="s">
        <v>494</v>
      </c>
      <c r="M460" s="82" t="s">
        <v>494</v>
      </c>
      <c r="N460" s="82" t="s">
        <v>494</v>
      </c>
      <c r="O460" s="82" t="s">
        <v>494</v>
      </c>
      <c r="P460" s="82" t="s">
        <v>494</v>
      </c>
      <c r="Q460" s="75" t="s">
        <v>497</v>
      </c>
      <c r="R460" s="75" t="s">
        <v>497</v>
      </c>
      <c r="S460" s="42" t="s">
        <v>448</v>
      </c>
      <c r="T460" s="75" t="s">
        <v>497</v>
      </c>
      <c r="U460" s="74" t="s">
        <v>497</v>
      </c>
      <c r="V460" s="49" t="str">
        <f t="shared" si="37"/>
        <v>'COMMON'</v>
      </c>
      <c r="W460" s="69" t="s">
        <v>449</v>
      </c>
      <c r="X460" s="49" t="str">
        <f t="shared" si="38"/>
        <v>'COMMON'</v>
      </c>
      <c r="Y460" s="49" t="str">
        <f t="shared" si="38"/>
        <v>'COMMON'</v>
      </c>
      <c r="Z460" s="69" t="s">
        <v>449</v>
      </c>
      <c r="AA460" s="49" t="str">
        <f t="shared" si="39"/>
        <v>'COMMON'</v>
      </c>
      <c r="AB460" s="67"/>
      <c r="AD460" s="70" t="str">
        <f t="shared" si="40"/>
        <v/>
      </c>
      <c r="AE460" s="67"/>
      <c r="AF460" s="67"/>
      <c r="AG460" s="67"/>
    </row>
    <row r="461" spans="1:33" ht="18" customHeight="1">
      <c r="A461" s="67"/>
      <c r="B461" s="49">
        <f t="shared" si="36"/>
        <v>455</v>
      </c>
      <c r="C461" s="73" t="str">
        <f>"'"&amp;プロジェクトデータ!$C$4&amp;"'"</f>
        <v>'80001'</v>
      </c>
      <c r="D461" s="80" t="s">
        <v>503</v>
      </c>
      <c r="E461" s="42" t="str">
        <f>"'"&amp;No.5＿契約者【データ】!E457&amp;"'"</f>
        <v>''</v>
      </c>
      <c r="F461" s="81" t="str">
        <f>"'"&amp;IF(No.5＿契約者【データ】!AA457="","","出席")&amp;"'"</f>
        <v>''</v>
      </c>
      <c r="G461" s="75" t="str">
        <f>"'"&amp;IF(No.5＿契約者【データ】!AA457="","",TEXT(No.5＿契約者【データ】!AA457,"yyyy/mm/dd"))&amp;"'"</f>
        <v>''</v>
      </c>
      <c r="H461" s="75" t="str">
        <f>"'"&amp;IF(No.5＿契約者【データ】!AB457="","",TEXT(No.5＿契約者【データ】!AB457,"hh:mm"))&amp;"'"</f>
        <v>''</v>
      </c>
      <c r="I461" s="82" t="s">
        <v>494</v>
      </c>
      <c r="J461" s="82" t="s">
        <v>494</v>
      </c>
      <c r="K461" s="82" t="s">
        <v>494</v>
      </c>
      <c r="L461" s="82" t="s">
        <v>494</v>
      </c>
      <c r="M461" s="82" t="s">
        <v>494</v>
      </c>
      <c r="N461" s="82" t="s">
        <v>494</v>
      </c>
      <c r="O461" s="82" t="s">
        <v>494</v>
      </c>
      <c r="P461" s="82" t="s">
        <v>494</v>
      </c>
      <c r="Q461" s="75" t="s">
        <v>497</v>
      </c>
      <c r="R461" s="75" t="s">
        <v>497</v>
      </c>
      <c r="S461" s="42" t="s">
        <v>448</v>
      </c>
      <c r="T461" s="75" t="s">
        <v>497</v>
      </c>
      <c r="U461" s="74" t="s">
        <v>497</v>
      </c>
      <c r="V461" s="49" t="str">
        <f t="shared" si="37"/>
        <v>'COMMON'</v>
      </c>
      <c r="W461" s="69" t="s">
        <v>449</v>
      </c>
      <c r="X461" s="49" t="str">
        <f t="shared" si="38"/>
        <v>'COMMON'</v>
      </c>
      <c r="Y461" s="49" t="str">
        <f t="shared" si="38"/>
        <v>'COMMON'</v>
      </c>
      <c r="Z461" s="69" t="s">
        <v>449</v>
      </c>
      <c r="AA461" s="49" t="str">
        <f t="shared" si="39"/>
        <v>'COMMON'</v>
      </c>
      <c r="AB461" s="67"/>
      <c r="AD461" s="70" t="str">
        <f t="shared" si="40"/>
        <v/>
      </c>
      <c r="AE461" s="67"/>
      <c r="AF461" s="67"/>
      <c r="AG461" s="67"/>
    </row>
    <row r="462" spans="1:33" ht="18" customHeight="1">
      <c r="A462" s="67"/>
      <c r="B462" s="49">
        <f t="shared" si="36"/>
        <v>456</v>
      </c>
      <c r="C462" s="73" t="str">
        <f>"'"&amp;プロジェクトデータ!$C$4&amp;"'"</f>
        <v>'80001'</v>
      </c>
      <c r="D462" s="80" t="s">
        <v>503</v>
      </c>
      <c r="E462" s="42" t="str">
        <f>"'"&amp;No.5＿契約者【データ】!E458&amp;"'"</f>
        <v>''</v>
      </c>
      <c r="F462" s="81" t="str">
        <f>"'"&amp;IF(No.5＿契約者【データ】!AA458="","","出席")&amp;"'"</f>
        <v>''</v>
      </c>
      <c r="G462" s="75" t="str">
        <f>"'"&amp;IF(No.5＿契約者【データ】!AA458="","",TEXT(No.5＿契約者【データ】!AA458,"yyyy/mm/dd"))&amp;"'"</f>
        <v>''</v>
      </c>
      <c r="H462" s="75" t="str">
        <f>"'"&amp;IF(No.5＿契約者【データ】!AB458="","",TEXT(No.5＿契約者【データ】!AB458,"hh:mm"))&amp;"'"</f>
        <v>''</v>
      </c>
      <c r="I462" s="82" t="s">
        <v>494</v>
      </c>
      <c r="J462" s="82" t="s">
        <v>494</v>
      </c>
      <c r="K462" s="82" t="s">
        <v>494</v>
      </c>
      <c r="L462" s="82" t="s">
        <v>494</v>
      </c>
      <c r="M462" s="82" t="s">
        <v>494</v>
      </c>
      <c r="N462" s="82" t="s">
        <v>494</v>
      </c>
      <c r="O462" s="82" t="s">
        <v>494</v>
      </c>
      <c r="P462" s="82" t="s">
        <v>494</v>
      </c>
      <c r="Q462" s="75" t="s">
        <v>497</v>
      </c>
      <c r="R462" s="75" t="s">
        <v>497</v>
      </c>
      <c r="S462" s="42" t="s">
        <v>448</v>
      </c>
      <c r="T462" s="75" t="s">
        <v>497</v>
      </c>
      <c r="U462" s="74" t="s">
        <v>497</v>
      </c>
      <c r="V462" s="49" t="str">
        <f t="shared" si="37"/>
        <v>'COMMON'</v>
      </c>
      <c r="W462" s="69" t="s">
        <v>449</v>
      </c>
      <c r="X462" s="49" t="str">
        <f t="shared" si="38"/>
        <v>'COMMON'</v>
      </c>
      <c r="Y462" s="49" t="str">
        <f t="shared" si="38"/>
        <v>'COMMON'</v>
      </c>
      <c r="Z462" s="69" t="s">
        <v>449</v>
      </c>
      <c r="AA462" s="49" t="str">
        <f t="shared" si="39"/>
        <v>'COMMON'</v>
      </c>
      <c r="AB462" s="67"/>
      <c r="AD462" s="70" t="str">
        <f t="shared" si="40"/>
        <v/>
      </c>
      <c r="AE462" s="67"/>
      <c r="AF462" s="67"/>
      <c r="AG462" s="67"/>
    </row>
    <row r="463" spans="1:33" ht="18" customHeight="1">
      <c r="A463" s="67"/>
      <c r="B463" s="49">
        <f t="shared" si="36"/>
        <v>457</v>
      </c>
      <c r="C463" s="73" t="str">
        <f>"'"&amp;プロジェクトデータ!$C$4&amp;"'"</f>
        <v>'80001'</v>
      </c>
      <c r="D463" s="80" t="s">
        <v>503</v>
      </c>
      <c r="E463" s="42" t="str">
        <f>"'"&amp;No.5＿契約者【データ】!E459&amp;"'"</f>
        <v>''</v>
      </c>
      <c r="F463" s="81" t="str">
        <f>"'"&amp;IF(No.5＿契約者【データ】!AA459="","","出席")&amp;"'"</f>
        <v>''</v>
      </c>
      <c r="G463" s="75" t="str">
        <f>"'"&amp;IF(No.5＿契約者【データ】!AA459="","",TEXT(No.5＿契約者【データ】!AA459,"yyyy/mm/dd"))&amp;"'"</f>
        <v>''</v>
      </c>
      <c r="H463" s="75" t="str">
        <f>"'"&amp;IF(No.5＿契約者【データ】!AB459="","",TEXT(No.5＿契約者【データ】!AB459,"hh:mm"))&amp;"'"</f>
        <v>''</v>
      </c>
      <c r="I463" s="82" t="s">
        <v>494</v>
      </c>
      <c r="J463" s="82" t="s">
        <v>494</v>
      </c>
      <c r="K463" s="82" t="s">
        <v>494</v>
      </c>
      <c r="L463" s="82" t="s">
        <v>494</v>
      </c>
      <c r="M463" s="82" t="s">
        <v>494</v>
      </c>
      <c r="N463" s="82" t="s">
        <v>494</v>
      </c>
      <c r="O463" s="82" t="s">
        <v>494</v>
      </c>
      <c r="P463" s="82" t="s">
        <v>494</v>
      </c>
      <c r="Q463" s="75" t="s">
        <v>497</v>
      </c>
      <c r="R463" s="75" t="s">
        <v>497</v>
      </c>
      <c r="S463" s="42" t="s">
        <v>448</v>
      </c>
      <c r="T463" s="75" t="s">
        <v>497</v>
      </c>
      <c r="U463" s="74" t="s">
        <v>497</v>
      </c>
      <c r="V463" s="49" t="str">
        <f t="shared" si="37"/>
        <v>'COMMON'</v>
      </c>
      <c r="W463" s="69" t="s">
        <v>449</v>
      </c>
      <c r="X463" s="49" t="str">
        <f t="shared" si="38"/>
        <v>'COMMON'</v>
      </c>
      <c r="Y463" s="49" t="str">
        <f t="shared" si="38"/>
        <v>'COMMON'</v>
      </c>
      <c r="Z463" s="69" t="s">
        <v>449</v>
      </c>
      <c r="AA463" s="49" t="str">
        <f t="shared" si="39"/>
        <v>'COMMON'</v>
      </c>
      <c r="AB463" s="67"/>
      <c r="AD463" s="70" t="str">
        <f t="shared" si="40"/>
        <v/>
      </c>
      <c r="AE463" s="67"/>
      <c r="AF463" s="67"/>
      <c r="AG463" s="67"/>
    </row>
    <row r="464" spans="1:33" ht="18" customHeight="1">
      <c r="A464" s="67"/>
      <c r="B464" s="49">
        <f t="shared" si="36"/>
        <v>458</v>
      </c>
      <c r="C464" s="73" t="str">
        <f>"'"&amp;プロジェクトデータ!$C$4&amp;"'"</f>
        <v>'80001'</v>
      </c>
      <c r="D464" s="80" t="s">
        <v>503</v>
      </c>
      <c r="E464" s="42" t="str">
        <f>"'"&amp;No.5＿契約者【データ】!E460&amp;"'"</f>
        <v>''</v>
      </c>
      <c r="F464" s="81" t="str">
        <f>"'"&amp;IF(No.5＿契約者【データ】!AA460="","","出席")&amp;"'"</f>
        <v>''</v>
      </c>
      <c r="G464" s="75" t="str">
        <f>"'"&amp;IF(No.5＿契約者【データ】!AA460="","",TEXT(No.5＿契約者【データ】!AA460,"yyyy/mm/dd"))&amp;"'"</f>
        <v>''</v>
      </c>
      <c r="H464" s="75" t="str">
        <f>"'"&amp;IF(No.5＿契約者【データ】!AB460="","",TEXT(No.5＿契約者【データ】!AB460,"hh:mm"))&amp;"'"</f>
        <v>''</v>
      </c>
      <c r="I464" s="82" t="s">
        <v>494</v>
      </c>
      <c r="J464" s="82" t="s">
        <v>494</v>
      </c>
      <c r="K464" s="82" t="s">
        <v>494</v>
      </c>
      <c r="L464" s="82" t="s">
        <v>494</v>
      </c>
      <c r="M464" s="82" t="s">
        <v>494</v>
      </c>
      <c r="N464" s="82" t="s">
        <v>494</v>
      </c>
      <c r="O464" s="82" t="s">
        <v>494</v>
      </c>
      <c r="P464" s="82" t="s">
        <v>494</v>
      </c>
      <c r="Q464" s="75" t="s">
        <v>497</v>
      </c>
      <c r="R464" s="75" t="s">
        <v>497</v>
      </c>
      <c r="S464" s="42" t="s">
        <v>448</v>
      </c>
      <c r="T464" s="75" t="s">
        <v>497</v>
      </c>
      <c r="U464" s="74" t="s">
        <v>497</v>
      </c>
      <c r="V464" s="49" t="str">
        <f t="shared" si="37"/>
        <v>'COMMON'</v>
      </c>
      <c r="W464" s="69" t="s">
        <v>449</v>
      </c>
      <c r="X464" s="49" t="str">
        <f t="shared" si="38"/>
        <v>'COMMON'</v>
      </c>
      <c r="Y464" s="49" t="str">
        <f t="shared" si="38"/>
        <v>'COMMON'</v>
      </c>
      <c r="Z464" s="69" t="s">
        <v>449</v>
      </c>
      <c r="AA464" s="49" t="str">
        <f t="shared" si="39"/>
        <v>'COMMON'</v>
      </c>
      <c r="AB464" s="67"/>
      <c r="AD464" s="70" t="str">
        <f t="shared" si="40"/>
        <v/>
      </c>
      <c r="AE464" s="67"/>
      <c r="AF464" s="67"/>
      <c r="AG464" s="67"/>
    </row>
    <row r="465" spans="1:33" ht="18" customHeight="1">
      <c r="A465" s="67"/>
      <c r="B465" s="49">
        <f t="shared" si="36"/>
        <v>459</v>
      </c>
      <c r="C465" s="73" t="str">
        <f>"'"&amp;プロジェクトデータ!$C$4&amp;"'"</f>
        <v>'80001'</v>
      </c>
      <c r="D465" s="80" t="s">
        <v>503</v>
      </c>
      <c r="E465" s="42" t="str">
        <f>"'"&amp;No.5＿契約者【データ】!E461&amp;"'"</f>
        <v>''</v>
      </c>
      <c r="F465" s="81" t="str">
        <f>"'"&amp;IF(No.5＿契約者【データ】!AA461="","","出席")&amp;"'"</f>
        <v>''</v>
      </c>
      <c r="G465" s="75" t="str">
        <f>"'"&amp;IF(No.5＿契約者【データ】!AA461="","",TEXT(No.5＿契約者【データ】!AA461,"yyyy/mm/dd"))&amp;"'"</f>
        <v>''</v>
      </c>
      <c r="H465" s="75" t="str">
        <f>"'"&amp;IF(No.5＿契約者【データ】!AB461="","",TEXT(No.5＿契約者【データ】!AB461,"hh:mm"))&amp;"'"</f>
        <v>''</v>
      </c>
      <c r="I465" s="82" t="s">
        <v>494</v>
      </c>
      <c r="J465" s="82" t="s">
        <v>494</v>
      </c>
      <c r="K465" s="82" t="s">
        <v>494</v>
      </c>
      <c r="L465" s="82" t="s">
        <v>494</v>
      </c>
      <c r="M465" s="82" t="s">
        <v>494</v>
      </c>
      <c r="N465" s="82" t="s">
        <v>494</v>
      </c>
      <c r="O465" s="82" t="s">
        <v>494</v>
      </c>
      <c r="P465" s="82" t="s">
        <v>494</v>
      </c>
      <c r="Q465" s="75" t="s">
        <v>497</v>
      </c>
      <c r="R465" s="75" t="s">
        <v>497</v>
      </c>
      <c r="S465" s="42" t="s">
        <v>448</v>
      </c>
      <c r="T465" s="75" t="s">
        <v>497</v>
      </c>
      <c r="U465" s="74" t="s">
        <v>497</v>
      </c>
      <c r="V465" s="49" t="str">
        <f t="shared" si="37"/>
        <v>'COMMON'</v>
      </c>
      <c r="W465" s="69" t="s">
        <v>449</v>
      </c>
      <c r="X465" s="49" t="str">
        <f t="shared" si="38"/>
        <v>'COMMON'</v>
      </c>
      <c r="Y465" s="49" t="str">
        <f t="shared" si="38"/>
        <v>'COMMON'</v>
      </c>
      <c r="Z465" s="69" t="s">
        <v>449</v>
      </c>
      <c r="AA465" s="49" t="str">
        <f t="shared" si="39"/>
        <v>'COMMON'</v>
      </c>
      <c r="AB465" s="67"/>
      <c r="AD465" s="70" t="str">
        <f t="shared" si="40"/>
        <v/>
      </c>
      <c r="AE465" s="67"/>
      <c r="AF465" s="67"/>
      <c r="AG465" s="67"/>
    </row>
    <row r="466" spans="1:33" ht="18" customHeight="1">
      <c r="A466" s="67"/>
      <c r="B466" s="49">
        <f t="shared" si="36"/>
        <v>460</v>
      </c>
      <c r="C466" s="73" t="str">
        <f>"'"&amp;プロジェクトデータ!$C$4&amp;"'"</f>
        <v>'80001'</v>
      </c>
      <c r="D466" s="80" t="s">
        <v>503</v>
      </c>
      <c r="E466" s="42" t="str">
        <f>"'"&amp;No.5＿契約者【データ】!E462&amp;"'"</f>
        <v>''</v>
      </c>
      <c r="F466" s="81" t="str">
        <f>"'"&amp;IF(No.5＿契約者【データ】!AA462="","","出席")&amp;"'"</f>
        <v>''</v>
      </c>
      <c r="G466" s="75" t="str">
        <f>"'"&amp;IF(No.5＿契約者【データ】!AA462="","",TEXT(No.5＿契約者【データ】!AA462,"yyyy/mm/dd"))&amp;"'"</f>
        <v>''</v>
      </c>
      <c r="H466" s="75" t="str">
        <f>"'"&amp;IF(No.5＿契約者【データ】!AB462="","",TEXT(No.5＿契約者【データ】!AB462,"hh:mm"))&amp;"'"</f>
        <v>''</v>
      </c>
      <c r="I466" s="82" t="s">
        <v>494</v>
      </c>
      <c r="J466" s="82" t="s">
        <v>494</v>
      </c>
      <c r="K466" s="82" t="s">
        <v>494</v>
      </c>
      <c r="L466" s="82" t="s">
        <v>494</v>
      </c>
      <c r="M466" s="82" t="s">
        <v>494</v>
      </c>
      <c r="N466" s="82" t="s">
        <v>494</v>
      </c>
      <c r="O466" s="82" t="s">
        <v>494</v>
      </c>
      <c r="P466" s="82" t="s">
        <v>494</v>
      </c>
      <c r="Q466" s="75" t="s">
        <v>497</v>
      </c>
      <c r="R466" s="75" t="s">
        <v>497</v>
      </c>
      <c r="S466" s="42" t="s">
        <v>448</v>
      </c>
      <c r="T466" s="75" t="s">
        <v>497</v>
      </c>
      <c r="U466" s="74" t="s">
        <v>497</v>
      </c>
      <c r="V466" s="49" t="str">
        <f t="shared" si="37"/>
        <v>'COMMON'</v>
      </c>
      <c r="W466" s="69" t="s">
        <v>449</v>
      </c>
      <c r="X466" s="49" t="str">
        <f t="shared" si="38"/>
        <v>'COMMON'</v>
      </c>
      <c r="Y466" s="49" t="str">
        <f t="shared" si="38"/>
        <v>'COMMON'</v>
      </c>
      <c r="Z466" s="69" t="s">
        <v>449</v>
      </c>
      <c r="AA466" s="49" t="str">
        <f t="shared" si="39"/>
        <v>'COMMON'</v>
      </c>
      <c r="AB466" s="67"/>
      <c r="AD466" s="70" t="str">
        <f t="shared" si="40"/>
        <v/>
      </c>
      <c r="AE466" s="67"/>
      <c r="AF466" s="67"/>
      <c r="AG466" s="67"/>
    </row>
    <row r="467" spans="1:33" ht="18" customHeight="1">
      <c r="A467" s="67"/>
      <c r="B467" s="49">
        <f t="shared" si="36"/>
        <v>461</v>
      </c>
      <c r="C467" s="73" t="str">
        <f>"'"&amp;プロジェクトデータ!$C$4&amp;"'"</f>
        <v>'80001'</v>
      </c>
      <c r="D467" s="80" t="s">
        <v>503</v>
      </c>
      <c r="E467" s="42" t="str">
        <f>"'"&amp;No.5＿契約者【データ】!E463&amp;"'"</f>
        <v>''</v>
      </c>
      <c r="F467" s="81" t="str">
        <f>"'"&amp;IF(No.5＿契約者【データ】!AA463="","","出席")&amp;"'"</f>
        <v>''</v>
      </c>
      <c r="G467" s="75" t="str">
        <f>"'"&amp;IF(No.5＿契約者【データ】!AA463="","",TEXT(No.5＿契約者【データ】!AA463,"yyyy/mm/dd"))&amp;"'"</f>
        <v>''</v>
      </c>
      <c r="H467" s="75" t="str">
        <f>"'"&amp;IF(No.5＿契約者【データ】!AB463="","",TEXT(No.5＿契約者【データ】!AB463,"hh:mm"))&amp;"'"</f>
        <v>''</v>
      </c>
      <c r="I467" s="82" t="s">
        <v>494</v>
      </c>
      <c r="J467" s="82" t="s">
        <v>494</v>
      </c>
      <c r="K467" s="82" t="s">
        <v>494</v>
      </c>
      <c r="L467" s="82" t="s">
        <v>494</v>
      </c>
      <c r="M467" s="82" t="s">
        <v>494</v>
      </c>
      <c r="N467" s="82" t="s">
        <v>494</v>
      </c>
      <c r="O467" s="82" t="s">
        <v>494</v>
      </c>
      <c r="P467" s="82" t="s">
        <v>494</v>
      </c>
      <c r="Q467" s="75" t="s">
        <v>497</v>
      </c>
      <c r="R467" s="75" t="s">
        <v>497</v>
      </c>
      <c r="S467" s="42" t="s">
        <v>448</v>
      </c>
      <c r="T467" s="75" t="s">
        <v>497</v>
      </c>
      <c r="U467" s="74" t="s">
        <v>497</v>
      </c>
      <c r="V467" s="49" t="str">
        <f t="shared" si="37"/>
        <v>'COMMON'</v>
      </c>
      <c r="W467" s="69" t="s">
        <v>449</v>
      </c>
      <c r="X467" s="49" t="str">
        <f t="shared" si="38"/>
        <v>'COMMON'</v>
      </c>
      <c r="Y467" s="49" t="str">
        <f t="shared" si="38"/>
        <v>'COMMON'</v>
      </c>
      <c r="Z467" s="69" t="s">
        <v>449</v>
      </c>
      <c r="AA467" s="49" t="str">
        <f t="shared" si="39"/>
        <v>'COMMON'</v>
      </c>
      <c r="AB467" s="67"/>
      <c r="AD467" s="70" t="str">
        <f t="shared" si="40"/>
        <v/>
      </c>
      <c r="AE467" s="67"/>
      <c r="AF467" s="67"/>
      <c r="AG467" s="67"/>
    </row>
    <row r="468" spans="1:33" ht="18" customHeight="1">
      <c r="A468" s="67"/>
      <c r="B468" s="49">
        <f t="shared" si="36"/>
        <v>462</v>
      </c>
      <c r="C468" s="73" t="str">
        <f>"'"&amp;プロジェクトデータ!$C$4&amp;"'"</f>
        <v>'80001'</v>
      </c>
      <c r="D468" s="80" t="s">
        <v>503</v>
      </c>
      <c r="E468" s="42" t="str">
        <f>"'"&amp;No.5＿契約者【データ】!E464&amp;"'"</f>
        <v>''</v>
      </c>
      <c r="F468" s="81" t="str">
        <f>"'"&amp;IF(No.5＿契約者【データ】!AA464="","","出席")&amp;"'"</f>
        <v>''</v>
      </c>
      <c r="G468" s="75" t="str">
        <f>"'"&amp;IF(No.5＿契約者【データ】!AA464="","",TEXT(No.5＿契約者【データ】!AA464,"yyyy/mm/dd"))&amp;"'"</f>
        <v>''</v>
      </c>
      <c r="H468" s="75" t="str">
        <f>"'"&amp;IF(No.5＿契約者【データ】!AB464="","",TEXT(No.5＿契約者【データ】!AB464,"hh:mm"))&amp;"'"</f>
        <v>''</v>
      </c>
      <c r="I468" s="82" t="s">
        <v>494</v>
      </c>
      <c r="J468" s="82" t="s">
        <v>494</v>
      </c>
      <c r="K468" s="82" t="s">
        <v>494</v>
      </c>
      <c r="L468" s="82" t="s">
        <v>494</v>
      </c>
      <c r="M468" s="82" t="s">
        <v>494</v>
      </c>
      <c r="N468" s="82" t="s">
        <v>494</v>
      </c>
      <c r="O468" s="82" t="s">
        <v>494</v>
      </c>
      <c r="P468" s="82" t="s">
        <v>494</v>
      </c>
      <c r="Q468" s="75" t="s">
        <v>497</v>
      </c>
      <c r="R468" s="75" t="s">
        <v>497</v>
      </c>
      <c r="S468" s="42" t="s">
        <v>448</v>
      </c>
      <c r="T468" s="75" t="s">
        <v>497</v>
      </c>
      <c r="U468" s="74" t="s">
        <v>497</v>
      </c>
      <c r="V468" s="49" t="str">
        <f t="shared" si="37"/>
        <v>'COMMON'</v>
      </c>
      <c r="W468" s="69" t="s">
        <v>449</v>
      </c>
      <c r="X468" s="49" t="str">
        <f t="shared" si="38"/>
        <v>'COMMON'</v>
      </c>
      <c r="Y468" s="49" t="str">
        <f t="shared" si="38"/>
        <v>'COMMON'</v>
      </c>
      <c r="Z468" s="69" t="s">
        <v>449</v>
      </c>
      <c r="AA468" s="49" t="str">
        <f t="shared" si="39"/>
        <v>'COMMON'</v>
      </c>
      <c r="AB468" s="67"/>
      <c r="AD468" s="70" t="str">
        <f t="shared" si="40"/>
        <v/>
      </c>
      <c r="AE468" s="67"/>
      <c r="AF468" s="67"/>
      <c r="AG468" s="67"/>
    </row>
    <row r="469" spans="1:33" ht="18" customHeight="1">
      <c r="A469" s="67"/>
      <c r="B469" s="49">
        <f t="shared" si="36"/>
        <v>463</v>
      </c>
      <c r="C469" s="73" t="str">
        <f>"'"&amp;プロジェクトデータ!$C$4&amp;"'"</f>
        <v>'80001'</v>
      </c>
      <c r="D469" s="80" t="s">
        <v>503</v>
      </c>
      <c r="E469" s="42" t="str">
        <f>"'"&amp;No.5＿契約者【データ】!E465&amp;"'"</f>
        <v>''</v>
      </c>
      <c r="F469" s="81" t="str">
        <f>"'"&amp;IF(No.5＿契約者【データ】!AA465="","","出席")&amp;"'"</f>
        <v>''</v>
      </c>
      <c r="G469" s="75" t="str">
        <f>"'"&amp;IF(No.5＿契約者【データ】!AA465="","",TEXT(No.5＿契約者【データ】!AA465,"yyyy/mm/dd"))&amp;"'"</f>
        <v>''</v>
      </c>
      <c r="H469" s="75" t="str">
        <f>"'"&amp;IF(No.5＿契約者【データ】!AB465="","",TEXT(No.5＿契約者【データ】!AB465,"hh:mm"))&amp;"'"</f>
        <v>''</v>
      </c>
      <c r="I469" s="82" t="s">
        <v>494</v>
      </c>
      <c r="J469" s="82" t="s">
        <v>494</v>
      </c>
      <c r="K469" s="82" t="s">
        <v>494</v>
      </c>
      <c r="L469" s="82" t="s">
        <v>494</v>
      </c>
      <c r="M469" s="82" t="s">
        <v>494</v>
      </c>
      <c r="N469" s="82" t="s">
        <v>494</v>
      </c>
      <c r="O469" s="82" t="s">
        <v>494</v>
      </c>
      <c r="P469" s="82" t="s">
        <v>494</v>
      </c>
      <c r="Q469" s="75" t="s">
        <v>497</v>
      </c>
      <c r="R469" s="75" t="s">
        <v>497</v>
      </c>
      <c r="S469" s="42" t="s">
        <v>448</v>
      </c>
      <c r="T469" s="75" t="s">
        <v>497</v>
      </c>
      <c r="U469" s="74" t="s">
        <v>497</v>
      </c>
      <c r="V469" s="49" t="str">
        <f t="shared" si="37"/>
        <v>'COMMON'</v>
      </c>
      <c r="W469" s="69" t="s">
        <v>449</v>
      </c>
      <c r="X469" s="49" t="str">
        <f t="shared" si="38"/>
        <v>'COMMON'</v>
      </c>
      <c r="Y469" s="49" t="str">
        <f t="shared" si="38"/>
        <v>'COMMON'</v>
      </c>
      <c r="Z469" s="69" t="s">
        <v>449</v>
      </c>
      <c r="AA469" s="49" t="str">
        <f t="shared" si="39"/>
        <v>'COMMON'</v>
      </c>
      <c r="AB469" s="67"/>
      <c r="AD469" s="70" t="str">
        <f t="shared" si="40"/>
        <v/>
      </c>
      <c r="AE469" s="67"/>
      <c r="AF469" s="67"/>
      <c r="AG469" s="67"/>
    </row>
    <row r="470" spans="1:33" ht="18" customHeight="1">
      <c r="A470" s="67"/>
      <c r="B470" s="49">
        <f t="shared" si="36"/>
        <v>464</v>
      </c>
      <c r="C470" s="73" t="str">
        <f>"'"&amp;プロジェクトデータ!$C$4&amp;"'"</f>
        <v>'80001'</v>
      </c>
      <c r="D470" s="80" t="s">
        <v>503</v>
      </c>
      <c r="E470" s="42" t="str">
        <f>"'"&amp;No.5＿契約者【データ】!E466&amp;"'"</f>
        <v>''</v>
      </c>
      <c r="F470" s="81" t="str">
        <f>"'"&amp;IF(No.5＿契約者【データ】!AA466="","","出席")&amp;"'"</f>
        <v>''</v>
      </c>
      <c r="G470" s="75" t="str">
        <f>"'"&amp;IF(No.5＿契約者【データ】!AA466="","",TEXT(No.5＿契約者【データ】!AA466,"yyyy/mm/dd"))&amp;"'"</f>
        <v>''</v>
      </c>
      <c r="H470" s="75" t="str">
        <f>"'"&amp;IF(No.5＿契約者【データ】!AB466="","",TEXT(No.5＿契約者【データ】!AB466,"hh:mm"))&amp;"'"</f>
        <v>''</v>
      </c>
      <c r="I470" s="82" t="s">
        <v>494</v>
      </c>
      <c r="J470" s="82" t="s">
        <v>494</v>
      </c>
      <c r="K470" s="82" t="s">
        <v>494</v>
      </c>
      <c r="L470" s="82" t="s">
        <v>494</v>
      </c>
      <c r="M470" s="82" t="s">
        <v>494</v>
      </c>
      <c r="N470" s="82" t="s">
        <v>494</v>
      </c>
      <c r="O470" s="82" t="s">
        <v>494</v>
      </c>
      <c r="P470" s="82" t="s">
        <v>494</v>
      </c>
      <c r="Q470" s="75" t="s">
        <v>497</v>
      </c>
      <c r="R470" s="75" t="s">
        <v>497</v>
      </c>
      <c r="S470" s="42" t="s">
        <v>448</v>
      </c>
      <c r="T470" s="75" t="s">
        <v>497</v>
      </c>
      <c r="U470" s="74" t="s">
        <v>497</v>
      </c>
      <c r="V470" s="49" t="str">
        <f t="shared" si="37"/>
        <v>'COMMON'</v>
      </c>
      <c r="W470" s="69" t="s">
        <v>449</v>
      </c>
      <c r="X470" s="49" t="str">
        <f t="shared" si="38"/>
        <v>'COMMON'</v>
      </c>
      <c r="Y470" s="49" t="str">
        <f t="shared" si="38"/>
        <v>'COMMON'</v>
      </c>
      <c r="Z470" s="69" t="s">
        <v>449</v>
      </c>
      <c r="AA470" s="49" t="str">
        <f t="shared" si="39"/>
        <v>'COMMON'</v>
      </c>
      <c r="AB470" s="67"/>
      <c r="AD470" s="70" t="str">
        <f t="shared" si="40"/>
        <v/>
      </c>
      <c r="AE470" s="67"/>
      <c r="AF470" s="67"/>
      <c r="AG470" s="67"/>
    </row>
    <row r="471" spans="1:33" ht="18" customHeight="1">
      <c r="A471" s="67"/>
      <c r="B471" s="49">
        <f t="shared" si="36"/>
        <v>465</v>
      </c>
      <c r="C471" s="73" t="str">
        <f>"'"&amp;プロジェクトデータ!$C$4&amp;"'"</f>
        <v>'80001'</v>
      </c>
      <c r="D471" s="80" t="s">
        <v>503</v>
      </c>
      <c r="E471" s="42" t="str">
        <f>"'"&amp;No.5＿契約者【データ】!E467&amp;"'"</f>
        <v>''</v>
      </c>
      <c r="F471" s="81" t="str">
        <f>"'"&amp;IF(No.5＿契約者【データ】!AA467="","","出席")&amp;"'"</f>
        <v>''</v>
      </c>
      <c r="G471" s="75" t="str">
        <f>"'"&amp;IF(No.5＿契約者【データ】!AA467="","",TEXT(No.5＿契約者【データ】!AA467,"yyyy/mm/dd"))&amp;"'"</f>
        <v>''</v>
      </c>
      <c r="H471" s="75" t="str">
        <f>"'"&amp;IF(No.5＿契約者【データ】!AB467="","",TEXT(No.5＿契約者【データ】!AB467,"hh:mm"))&amp;"'"</f>
        <v>''</v>
      </c>
      <c r="I471" s="82" t="s">
        <v>494</v>
      </c>
      <c r="J471" s="82" t="s">
        <v>494</v>
      </c>
      <c r="K471" s="82" t="s">
        <v>494</v>
      </c>
      <c r="L471" s="82" t="s">
        <v>494</v>
      </c>
      <c r="M471" s="82" t="s">
        <v>494</v>
      </c>
      <c r="N471" s="82" t="s">
        <v>494</v>
      </c>
      <c r="O471" s="82" t="s">
        <v>494</v>
      </c>
      <c r="P471" s="82" t="s">
        <v>494</v>
      </c>
      <c r="Q471" s="75" t="s">
        <v>497</v>
      </c>
      <c r="R471" s="75" t="s">
        <v>497</v>
      </c>
      <c r="S471" s="42" t="s">
        <v>448</v>
      </c>
      <c r="T471" s="75" t="s">
        <v>497</v>
      </c>
      <c r="U471" s="74" t="s">
        <v>497</v>
      </c>
      <c r="V471" s="49" t="str">
        <f t="shared" si="37"/>
        <v>'COMMON'</v>
      </c>
      <c r="W471" s="69" t="s">
        <v>449</v>
      </c>
      <c r="X471" s="49" t="str">
        <f t="shared" si="38"/>
        <v>'COMMON'</v>
      </c>
      <c r="Y471" s="49" t="str">
        <f t="shared" si="38"/>
        <v>'COMMON'</v>
      </c>
      <c r="Z471" s="69" t="s">
        <v>449</v>
      </c>
      <c r="AA471" s="49" t="str">
        <f t="shared" si="39"/>
        <v>'COMMON'</v>
      </c>
      <c r="AB471" s="67"/>
      <c r="AD471" s="70" t="str">
        <f t="shared" si="40"/>
        <v/>
      </c>
      <c r="AE471" s="67"/>
      <c r="AF471" s="67"/>
      <c r="AG471" s="67"/>
    </row>
    <row r="472" spans="1:33" ht="18" customHeight="1">
      <c r="A472" s="67"/>
      <c r="B472" s="49">
        <f t="shared" si="36"/>
        <v>466</v>
      </c>
      <c r="C472" s="73" t="str">
        <f>"'"&amp;プロジェクトデータ!$C$4&amp;"'"</f>
        <v>'80001'</v>
      </c>
      <c r="D472" s="80" t="s">
        <v>503</v>
      </c>
      <c r="E472" s="42" t="str">
        <f>"'"&amp;No.5＿契約者【データ】!E468&amp;"'"</f>
        <v>''</v>
      </c>
      <c r="F472" s="81" t="str">
        <f>"'"&amp;IF(No.5＿契約者【データ】!AA468="","","出席")&amp;"'"</f>
        <v>''</v>
      </c>
      <c r="G472" s="75" t="str">
        <f>"'"&amp;IF(No.5＿契約者【データ】!AA468="","",TEXT(No.5＿契約者【データ】!AA468,"yyyy/mm/dd"))&amp;"'"</f>
        <v>''</v>
      </c>
      <c r="H472" s="75" t="str">
        <f>"'"&amp;IF(No.5＿契約者【データ】!AB468="","",TEXT(No.5＿契約者【データ】!AB468,"hh:mm"))&amp;"'"</f>
        <v>''</v>
      </c>
      <c r="I472" s="82" t="s">
        <v>494</v>
      </c>
      <c r="J472" s="82" t="s">
        <v>494</v>
      </c>
      <c r="K472" s="82" t="s">
        <v>494</v>
      </c>
      <c r="L472" s="82" t="s">
        <v>494</v>
      </c>
      <c r="M472" s="82" t="s">
        <v>494</v>
      </c>
      <c r="N472" s="82" t="s">
        <v>494</v>
      </c>
      <c r="O472" s="82" t="s">
        <v>494</v>
      </c>
      <c r="P472" s="82" t="s">
        <v>494</v>
      </c>
      <c r="Q472" s="75" t="s">
        <v>497</v>
      </c>
      <c r="R472" s="75" t="s">
        <v>497</v>
      </c>
      <c r="S472" s="42" t="s">
        <v>448</v>
      </c>
      <c r="T472" s="75" t="s">
        <v>497</v>
      </c>
      <c r="U472" s="74" t="s">
        <v>497</v>
      </c>
      <c r="V472" s="49" t="str">
        <f t="shared" si="37"/>
        <v>'COMMON'</v>
      </c>
      <c r="W472" s="69" t="s">
        <v>449</v>
      </c>
      <c r="X472" s="49" t="str">
        <f t="shared" si="38"/>
        <v>'COMMON'</v>
      </c>
      <c r="Y472" s="49" t="str">
        <f t="shared" si="38"/>
        <v>'COMMON'</v>
      </c>
      <c r="Z472" s="69" t="s">
        <v>449</v>
      </c>
      <c r="AA472" s="49" t="str">
        <f t="shared" si="39"/>
        <v>'COMMON'</v>
      </c>
      <c r="AB472" s="67"/>
      <c r="AD472" s="70" t="str">
        <f t="shared" si="40"/>
        <v/>
      </c>
      <c r="AE472" s="67"/>
      <c r="AF472" s="67"/>
      <c r="AG472" s="67"/>
    </row>
    <row r="473" spans="1:33" ht="18" customHeight="1">
      <c r="A473" s="67"/>
      <c r="B473" s="49">
        <f t="shared" si="36"/>
        <v>467</v>
      </c>
      <c r="C473" s="73" t="str">
        <f>"'"&amp;プロジェクトデータ!$C$4&amp;"'"</f>
        <v>'80001'</v>
      </c>
      <c r="D473" s="80" t="s">
        <v>503</v>
      </c>
      <c r="E473" s="42" t="str">
        <f>"'"&amp;No.5＿契約者【データ】!E469&amp;"'"</f>
        <v>''</v>
      </c>
      <c r="F473" s="81" t="str">
        <f>"'"&amp;IF(No.5＿契約者【データ】!AA469="","","出席")&amp;"'"</f>
        <v>''</v>
      </c>
      <c r="G473" s="75" t="str">
        <f>"'"&amp;IF(No.5＿契約者【データ】!AA469="","",TEXT(No.5＿契約者【データ】!AA469,"yyyy/mm/dd"))&amp;"'"</f>
        <v>''</v>
      </c>
      <c r="H473" s="75" t="str">
        <f>"'"&amp;IF(No.5＿契約者【データ】!AB469="","",TEXT(No.5＿契約者【データ】!AB469,"hh:mm"))&amp;"'"</f>
        <v>''</v>
      </c>
      <c r="I473" s="82" t="s">
        <v>494</v>
      </c>
      <c r="J473" s="82" t="s">
        <v>494</v>
      </c>
      <c r="K473" s="82" t="s">
        <v>494</v>
      </c>
      <c r="L473" s="82" t="s">
        <v>494</v>
      </c>
      <c r="M473" s="82" t="s">
        <v>494</v>
      </c>
      <c r="N473" s="82" t="s">
        <v>494</v>
      </c>
      <c r="O473" s="82" t="s">
        <v>494</v>
      </c>
      <c r="P473" s="82" t="s">
        <v>494</v>
      </c>
      <c r="Q473" s="75" t="s">
        <v>497</v>
      </c>
      <c r="R473" s="75" t="s">
        <v>497</v>
      </c>
      <c r="S473" s="42" t="s">
        <v>448</v>
      </c>
      <c r="T473" s="75" t="s">
        <v>497</v>
      </c>
      <c r="U473" s="74" t="s">
        <v>497</v>
      </c>
      <c r="V473" s="49" t="str">
        <f t="shared" si="37"/>
        <v>'COMMON'</v>
      </c>
      <c r="W473" s="69" t="s">
        <v>449</v>
      </c>
      <c r="X473" s="49" t="str">
        <f t="shared" si="38"/>
        <v>'COMMON'</v>
      </c>
      <c r="Y473" s="49" t="str">
        <f t="shared" si="38"/>
        <v>'COMMON'</v>
      </c>
      <c r="Z473" s="69" t="s">
        <v>449</v>
      </c>
      <c r="AA473" s="49" t="str">
        <f t="shared" si="39"/>
        <v>'COMMON'</v>
      </c>
      <c r="AB473" s="67"/>
      <c r="AD473" s="70" t="str">
        <f t="shared" si="40"/>
        <v/>
      </c>
      <c r="AE473" s="67"/>
      <c r="AF473" s="67"/>
      <c r="AG473" s="67"/>
    </row>
    <row r="474" spans="1:33" ht="18" customHeight="1">
      <c r="A474" s="67"/>
      <c r="B474" s="49">
        <f t="shared" si="36"/>
        <v>468</v>
      </c>
      <c r="C474" s="73" t="str">
        <f>"'"&amp;プロジェクトデータ!$C$4&amp;"'"</f>
        <v>'80001'</v>
      </c>
      <c r="D474" s="80" t="s">
        <v>503</v>
      </c>
      <c r="E474" s="42" t="str">
        <f>"'"&amp;No.5＿契約者【データ】!E470&amp;"'"</f>
        <v>''</v>
      </c>
      <c r="F474" s="81" t="str">
        <f>"'"&amp;IF(No.5＿契約者【データ】!AA470="","","出席")&amp;"'"</f>
        <v>''</v>
      </c>
      <c r="G474" s="75" t="str">
        <f>"'"&amp;IF(No.5＿契約者【データ】!AA470="","",TEXT(No.5＿契約者【データ】!AA470,"yyyy/mm/dd"))&amp;"'"</f>
        <v>''</v>
      </c>
      <c r="H474" s="75" t="str">
        <f>"'"&amp;IF(No.5＿契約者【データ】!AB470="","",TEXT(No.5＿契約者【データ】!AB470,"hh:mm"))&amp;"'"</f>
        <v>''</v>
      </c>
      <c r="I474" s="82" t="s">
        <v>494</v>
      </c>
      <c r="J474" s="82" t="s">
        <v>494</v>
      </c>
      <c r="K474" s="82" t="s">
        <v>494</v>
      </c>
      <c r="L474" s="82" t="s">
        <v>494</v>
      </c>
      <c r="M474" s="82" t="s">
        <v>494</v>
      </c>
      <c r="N474" s="82" t="s">
        <v>494</v>
      </c>
      <c r="O474" s="82" t="s">
        <v>494</v>
      </c>
      <c r="P474" s="82" t="s">
        <v>494</v>
      </c>
      <c r="Q474" s="75" t="s">
        <v>497</v>
      </c>
      <c r="R474" s="75" t="s">
        <v>497</v>
      </c>
      <c r="S474" s="42" t="s">
        <v>448</v>
      </c>
      <c r="T474" s="75" t="s">
        <v>497</v>
      </c>
      <c r="U474" s="74" t="s">
        <v>497</v>
      </c>
      <c r="V474" s="49" t="str">
        <f t="shared" si="37"/>
        <v>'COMMON'</v>
      </c>
      <c r="W474" s="69" t="s">
        <v>449</v>
      </c>
      <c r="X474" s="49" t="str">
        <f t="shared" si="38"/>
        <v>'COMMON'</v>
      </c>
      <c r="Y474" s="49" t="str">
        <f t="shared" si="38"/>
        <v>'COMMON'</v>
      </c>
      <c r="Z474" s="69" t="s">
        <v>449</v>
      </c>
      <c r="AA474" s="49" t="str">
        <f t="shared" si="39"/>
        <v>'COMMON'</v>
      </c>
      <c r="AB474" s="67"/>
      <c r="AD474" s="70" t="str">
        <f t="shared" si="40"/>
        <v/>
      </c>
      <c r="AE474" s="67"/>
      <c r="AF474" s="67"/>
      <c r="AG474" s="67"/>
    </row>
    <row r="475" spans="1:33" ht="18" customHeight="1">
      <c r="A475" s="67"/>
      <c r="B475" s="49">
        <f t="shared" si="36"/>
        <v>469</v>
      </c>
      <c r="C475" s="73" t="str">
        <f>"'"&amp;プロジェクトデータ!$C$4&amp;"'"</f>
        <v>'80001'</v>
      </c>
      <c r="D475" s="80" t="s">
        <v>503</v>
      </c>
      <c r="E475" s="42" t="str">
        <f>"'"&amp;No.5＿契約者【データ】!E471&amp;"'"</f>
        <v>''</v>
      </c>
      <c r="F475" s="81" t="str">
        <f>"'"&amp;IF(No.5＿契約者【データ】!AA471="","","出席")&amp;"'"</f>
        <v>''</v>
      </c>
      <c r="G475" s="75" t="str">
        <f>"'"&amp;IF(No.5＿契約者【データ】!AA471="","",TEXT(No.5＿契約者【データ】!AA471,"yyyy/mm/dd"))&amp;"'"</f>
        <v>''</v>
      </c>
      <c r="H475" s="75" t="str">
        <f>"'"&amp;IF(No.5＿契約者【データ】!AB471="","",TEXT(No.5＿契約者【データ】!AB471,"hh:mm"))&amp;"'"</f>
        <v>''</v>
      </c>
      <c r="I475" s="82" t="s">
        <v>494</v>
      </c>
      <c r="J475" s="82" t="s">
        <v>494</v>
      </c>
      <c r="K475" s="82" t="s">
        <v>494</v>
      </c>
      <c r="L475" s="82" t="s">
        <v>494</v>
      </c>
      <c r="M475" s="82" t="s">
        <v>494</v>
      </c>
      <c r="N475" s="82" t="s">
        <v>494</v>
      </c>
      <c r="O475" s="82" t="s">
        <v>494</v>
      </c>
      <c r="P475" s="82" t="s">
        <v>494</v>
      </c>
      <c r="Q475" s="75" t="s">
        <v>497</v>
      </c>
      <c r="R475" s="75" t="s">
        <v>497</v>
      </c>
      <c r="S475" s="42" t="s">
        <v>448</v>
      </c>
      <c r="T475" s="75" t="s">
        <v>497</v>
      </c>
      <c r="U475" s="74" t="s">
        <v>497</v>
      </c>
      <c r="V475" s="49" t="str">
        <f t="shared" si="37"/>
        <v>'COMMON'</v>
      </c>
      <c r="W475" s="69" t="s">
        <v>449</v>
      </c>
      <c r="X475" s="49" t="str">
        <f t="shared" si="38"/>
        <v>'COMMON'</v>
      </c>
      <c r="Y475" s="49" t="str">
        <f t="shared" si="38"/>
        <v>'COMMON'</v>
      </c>
      <c r="Z475" s="69" t="s">
        <v>449</v>
      </c>
      <c r="AA475" s="49" t="str">
        <f t="shared" si="39"/>
        <v>'COMMON'</v>
      </c>
      <c r="AB475" s="67"/>
      <c r="AD475" s="70" t="str">
        <f t="shared" si="40"/>
        <v/>
      </c>
      <c r="AE475" s="67"/>
      <c r="AF475" s="67"/>
      <c r="AG475" s="67"/>
    </row>
    <row r="476" spans="1:33" ht="18" customHeight="1">
      <c r="A476" s="67"/>
      <c r="B476" s="49">
        <f t="shared" si="36"/>
        <v>470</v>
      </c>
      <c r="C476" s="73" t="str">
        <f>"'"&amp;プロジェクトデータ!$C$4&amp;"'"</f>
        <v>'80001'</v>
      </c>
      <c r="D476" s="80" t="s">
        <v>503</v>
      </c>
      <c r="E476" s="42" t="str">
        <f>"'"&amp;No.5＿契約者【データ】!E472&amp;"'"</f>
        <v>''</v>
      </c>
      <c r="F476" s="81" t="str">
        <f>"'"&amp;IF(No.5＿契約者【データ】!AA472="","","出席")&amp;"'"</f>
        <v>''</v>
      </c>
      <c r="G476" s="75" t="str">
        <f>"'"&amp;IF(No.5＿契約者【データ】!AA472="","",TEXT(No.5＿契約者【データ】!AA472,"yyyy/mm/dd"))&amp;"'"</f>
        <v>''</v>
      </c>
      <c r="H476" s="75" t="str">
        <f>"'"&amp;IF(No.5＿契約者【データ】!AB472="","",TEXT(No.5＿契約者【データ】!AB472,"hh:mm"))&amp;"'"</f>
        <v>''</v>
      </c>
      <c r="I476" s="82" t="s">
        <v>494</v>
      </c>
      <c r="J476" s="82" t="s">
        <v>494</v>
      </c>
      <c r="K476" s="82" t="s">
        <v>494</v>
      </c>
      <c r="L476" s="82" t="s">
        <v>494</v>
      </c>
      <c r="M476" s="82" t="s">
        <v>494</v>
      </c>
      <c r="N476" s="82" t="s">
        <v>494</v>
      </c>
      <c r="O476" s="82" t="s">
        <v>494</v>
      </c>
      <c r="P476" s="82" t="s">
        <v>494</v>
      </c>
      <c r="Q476" s="75" t="s">
        <v>497</v>
      </c>
      <c r="R476" s="75" t="s">
        <v>497</v>
      </c>
      <c r="S476" s="42" t="s">
        <v>448</v>
      </c>
      <c r="T476" s="75" t="s">
        <v>497</v>
      </c>
      <c r="U476" s="74" t="s">
        <v>497</v>
      </c>
      <c r="V476" s="49" t="str">
        <f t="shared" si="37"/>
        <v>'COMMON'</v>
      </c>
      <c r="W476" s="69" t="s">
        <v>449</v>
      </c>
      <c r="X476" s="49" t="str">
        <f t="shared" si="38"/>
        <v>'COMMON'</v>
      </c>
      <c r="Y476" s="49" t="str">
        <f t="shared" si="38"/>
        <v>'COMMON'</v>
      </c>
      <c r="Z476" s="69" t="s">
        <v>449</v>
      </c>
      <c r="AA476" s="49" t="str">
        <f t="shared" si="39"/>
        <v>'COMMON'</v>
      </c>
      <c r="AB476" s="67"/>
      <c r="AD476" s="70" t="str">
        <f t="shared" si="40"/>
        <v/>
      </c>
      <c r="AE476" s="67"/>
      <c r="AF476" s="67"/>
      <c r="AG476" s="67"/>
    </row>
    <row r="477" spans="1:33" ht="18" customHeight="1">
      <c r="A477" s="67"/>
      <c r="B477" s="49">
        <f t="shared" si="36"/>
        <v>471</v>
      </c>
      <c r="C477" s="73" t="str">
        <f>"'"&amp;プロジェクトデータ!$C$4&amp;"'"</f>
        <v>'80001'</v>
      </c>
      <c r="D477" s="80" t="s">
        <v>503</v>
      </c>
      <c r="E477" s="42" t="str">
        <f>"'"&amp;No.5＿契約者【データ】!E473&amp;"'"</f>
        <v>''</v>
      </c>
      <c r="F477" s="81" t="str">
        <f>"'"&amp;IF(No.5＿契約者【データ】!AA473="","","出席")&amp;"'"</f>
        <v>''</v>
      </c>
      <c r="G477" s="75" t="str">
        <f>"'"&amp;IF(No.5＿契約者【データ】!AA473="","",TEXT(No.5＿契約者【データ】!AA473,"yyyy/mm/dd"))&amp;"'"</f>
        <v>''</v>
      </c>
      <c r="H477" s="75" t="str">
        <f>"'"&amp;IF(No.5＿契約者【データ】!AB473="","",TEXT(No.5＿契約者【データ】!AB473,"hh:mm"))&amp;"'"</f>
        <v>''</v>
      </c>
      <c r="I477" s="82" t="s">
        <v>494</v>
      </c>
      <c r="J477" s="82" t="s">
        <v>494</v>
      </c>
      <c r="K477" s="82" t="s">
        <v>494</v>
      </c>
      <c r="L477" s="82" t="s">
        <v>494</v>
      </c>
      <c r="M477" s="82" t="s">
        <v>494</v>
      </c>
      <c r="N477" s="82" t="s">
        <v>494</v>
      </c>
      <c r="O477" s="82" t="s">
        <v>494</v>
      </c>
      <c r="P477" s="82" t="s">
        <v>494</v>
      </c>
      <c r="Q477" s="75" t="s">
        <v>497</v>
      </c>
      <c r="R477" s="75" t="s">
        <v>497</v>
      </c>
      <c r="S477" s="42" t="s">
        <v>448</v>
      </c>
      <c r="T477" s="75" t="s">
        <v>497</v>
      </c>
      <c r="U477" s="74" t="s">
        <v>497</v>
      </c>
      <c r="V477" s="49" t="str">
        <f t="shared" si="37"/>
        <v>'COMMON'</v>
      </c>
      <c r="W477" s="69" t="s">
        <v>449</v>
      </c>
      <c r="X477" s="49" t="str">
        <f t="shared" si="38"/>
        <v>'COMMON'</v>
      </c>
      <c r="Y477" s="49" t="str">
        <f t="shared" si="38"/>
        <v>'COMMON'</v>
      </c>
      <c r="Z477" s="69" t="s">
        <v>449</v>
      </c>
      <c r="AA477" s="49" t="str">
        <f t="shared" si="39"/>
        <v>'COMMON'</v>
      </c>
      <c r="AB477" s="67"/>
      <c r="AD477" s="70" t="str">
        <f t="shared" si="40"/>
        <v/>
      </c>
      <c r="AE477" s="67"/>
      <c r="AF477" s="67"/>
      <c r="AG477" s="67"/>
    </row>
    <row r="478" spans="1:33" ht="18" customHeight="1">
      <c r="A478" s="67"/>
      <c r="B478" s="49">
        <f t="shared" si="36"/>
        <v>472</v>
      </c>
      <c r="C478" s="73" t="str">
        <f>"'"&amp;プロジェクトデータ!$C$4&amp;"'"</f>
        <v>'80001'</v>
      </c>
      <c r="D478" s="80" t="s">
        <v>503</v>
      </c>
      <c r="E478" s="42" t="str">
        <f>"'"&amp;No.5＿契約者【データ】!E474&amp;"'"</f>
        <v>''</v>
      </c>
      <c r="F478" s="81" t="str">
        <f>"'"&amp;IF(No.5＿契約者【データ】!AA474="","","出席")&amp;"'"</f>
        <v>''</v>
      </c>
      <c r="G478" s="75" t="str">
        <f>"'"&amp;IF(No.5＿契約者【データ】!AA474="","",TEXT(No.5＿契約者【データ】!AA474,"yyyy/mm/dd"))&amp;"'"</f>
        <v>''</v>
      </c>
      <c r="H478" s="75" t="str">
        <f>"'"&amp;IF(No.5＿契約者【データ】!AB474="","",TEXT(No.5＿契約者【データ】!AB474,"hh:mm"))&amp;"'"</f>
        <v>''</v>
      </c>
      <c r="I478" s="82" t="s">
        <v>494</v>
      </c>
      <c r="J478" s="82" t="s">
        <v>494</v>
      </c>
      <c r="K478" s="82" t="s">
        <v>494</v>
      </c>
      <c r="L478" s="82" t="s">
        <v>494</v>
      </c>
      <c r="M478" s="82" t="s">
        <v>494</v>
      </c>
      <c r="N478" s="82" t="s">
        <v>494</v>
      </c>
      <c r="O478" s="82" t="s">
        <v>494</v>
      </c>
      <c r="P478" s="82" t="s">
        <v>494</v>
      </c>
      <c r="Q478" s="75" t="s">
        <v>497</v>
      </c>
      <c r="R478" s="75" t="s">
        <v>497</v>
      </c>
      <c r="S478" s="42" t="s">
        <v>448</v>
      </c>
      <c r="T478" s="75" t="s">
        <v>497</v>
      </c>
      <c r="U478" s="74" t="s">
        <v>497</v>
      </c>
      <c r="V478" s="49" t="str">
        <f t="shared" si="37"/>
        <v>'COMMON'</v>
      </c>
      <c r="W478" s="69" t="s">
        <v>449</v>
      </c>
      <c r="X478" s="49" t="str">
        <f t="shared" si="38"/>
        <v>'COMMON'</v>
      </c>
      <c r="Y478" s="49" t="str">
        <f t="shared" si="38"/>
        <v>'COMMON'</v>
      </c>
      <c r="Z478" s="69" t="s">
        <v>449</v>
      </c>
      <c r="AA478" s="49" t="str">
        <f t="shared" si="39"/>
        <v>'COMMON'</v>
      </c>
      <c r="AB478" s="67"/>
      <c r="AD478" s="70" t="str">
        <f t="shared" si="40"/>
        <v/>
      </c>
      <c r="AE478" s="67"/>
      <c r="AF478" s="67"/>
      <c r="AG478" s="67"/>
    </row>
    <row r="479" spans="1:33" ht="18" customHeight="1">
      <c r="A479" s="67"/>
      <c r="B479" s="49">
        <f t="shared" si="36"/>
        <v>473</v>
      </c>
      <c r="C479" s="73" t="str">
        <f>"'"&amp;プロジェクトデータ!$C$4&amp;"'"</f>
        <v>'80001'</v>
      </c>
      <c r="D479" s="80" t="s">
        <v>503</v>
      </c>
      <c r="E479" s="42" t="str">
        <f>"'"&amp;No.5＿契約者【データ】!E475&amp;"'"</f>
        <v>''</v>
      </c>
      <c r="F479" s="81" t="str">
        <f>"'"&amp;IF(No.5＿契約者【データ】!AA475="","","出席")&amp;"'"</f>
        <v>''</v>
      </c>
      <c r="G479" s="75" t="str">
        <f>"'"&amp;IF(No.5＿契約者【データ】!AA475="","",TEXT(No.5＿契約者【データ】!AA475,"yyyy/mm/dd"))&amp;"'"</f>
        <v>''</v>
      </c>
      <c r="H479" s="75" t="str">
        <f>"'"&amp;IF(No.5＿契約者【データ】!AB475="","",TEXT(No.5＿契約者【データ】!AB475,"hh:mm"))&amp;"'"</f>
        <v>''</v>
      </c>
      <c r="I479" s="82" t="s">
        <v>494</v>
      </c>
      <c r="J479" s="82" t="s">
        <v>494</v>
      </c>
      <c r="K479" s="82" t="s">
        <v>494</v>
      </c>
      <c r="L479" s="82" t="s">
        <v>494</v>
      </c>
      <c r="M479" s="82" t="s">
        <v>494</v>
      </c>
      <c r="N479" s="82" t="s">
        <v>494</v>
      </c>
      <c r="O479" s="82" t="s">
        <v>494</v>
      </c>
      <c r="P479" s="82" t="s">
        <v>494</v>
      </c>
      <c r="Q479" s="75" t="s">
        <v>497</v>
      </c>
      <c r="R479" s="75" t="s">
        <v>497</v>
      </c>
      <c r="S479" s="42" t="s">
        <v>448</v>
      </c>
      <c r="T479" s="75" t="s">
        <v>497</v>
      </c>
      <c r="U479" s="74" t="s">
        <v>497</v>
      </c>
      <c r="V479" s="49" t="str">
        <f t="shared" si="37"/>
        <v>'COMMON'</v>
      </c>
      <c r="W479" s="69" t="s">
        <v>449</v>
      </c>
      <c r="X479" s="49" t="str">
        <f t="shared" si="38"/>
        <v>'COMMON'</v>
      </c>
      <c r="Y479" s="49" t="str">
        <f t="shared" si="38"/>
        <v>'COMMON'</v>
      </c>
      <c r="Z479" s="69" t="s">
        <v>449</v>
      </c>
      <c r="AA479" s="49" t="str">
        <f t="shared" si="39"/>
        <v>'COMMON'</v>
      </c>
      <c r="AB479" s="67"/>
      <c r="AD479" s="70" t="str">
        <f t="shared" si="40"/>
        <v/>
      </c>
      <c r="AE479" s="67"/>
      <c r="AF479" s="67"/>
      <c r="AG479" s="67"/>
    </row>
    <row r="480" spans="1:33" ht="18" customHeight="1">
      <c r="A480" s="67"/>
      <c r="B480" s="49">
        <f t="shared" si="36"/>
        <v>474</v>
      </c>
      <c r="C480" s="73" t="str">
        <f>"'"&amp;プロジェクトデータ!$C$4&amp;"'"</f>
        <v>'80001'</v>
      </c>
      <c r="D480" s="80" t="s">
        <v>503</v>
      </c>
      <c r="E480" s="42" t="str">
        <f>"'"&amp;No.5＿契約者【データ】!E476&amp;"'"</f>
        <v>''</v>
      </c>
      <c r="F480" s="81" t="str">
        <f>"'"&amp;IF(No.5＿契約者【データ】!AA476="","","出席")&amp;"'"</f>
        <v>''</v>
      </c>
      <c r="G480" s="75" t="str">
        <f>"'"&amp;IF(No.5＿契約者【データ】!AA476="","",TEXT(No.5＿契約者【データ】!AA476,"yyyy/mm/dd"))&amp;"'"</f>
        <v>''</v>
      </c>
      <c r="H480" s="75" t="str">
        <f>"'"&amp;IF(No.5＿契約者【データ】!AB476="","",TEXT(No.5＿契約者【データ】!AB476,"hh:mm"))&amp;"'"</f>
        <v>''</v>
      </c>
      <c r="I480" s="82" t="s">
        <v>494</v>
      </c>
      <c r="J480" s="82" t="s">
        <v>494</v>
      </c>
      <c r="K480" s="82" t="s">
        <v>494</v>
      </c>
      <c r="L480" s="82" t="s">
        <v>494</v>
      </c>
      <c r="M480" s="82" t="s">
        <v>494</v>
      </c>
      <c r="N480" s="82" t="s">
        <v>494</v>
      </c>
      <c r="O480" s="82" t="s">
        <v>494</v>
      </c>
      <c r="P480" s="82" t="s">
        <v>494</v>
      </c>
      <c r="Q480" s="75" t="s">
        <v>497</v>
      </c>
      <c r="R480" s="75" t="s">
        <v>497</v>
      </c>
      <c r="S480" s="42" t="s">
        <v>448</v>
      </c>
      <c r="T480" s="75" t="s">
        <v>497</v>
      </c>
      <c r="U480" s="74" t="s">
        <v>497</v>
      </c>
      <c r="V480" s="49" t="str">
        <f t="shared" si="37"/>
        <v>'COMMON'</v>
      </c>
      <c r="W480" s="69" t="s">
        <v>449</v>
      </c>
      <c r="X480" s="49" t="str">
        <f t="shared" si="38"/>
        <v>'COMMON'</v>
      </c>
      <c r="Y480" s="49" t="str">
        <f t="shared" si="38"/>
        <v>'COMMON'</v>
      </c>
      <c r="Z480" s="69" t="s">
        <v>449</v>
      </c>
      <c r="AA480" s="49" t="str">
        <f t="shared" si="39"/>
        <v>'COMMON'</v>
      </c>
      <c r="AB480" s="67"/>
      <c r="AD480" s="70" t="str">
        <f t="shared" si="40"/>
        <v/>
      </c>
      <c r="AE480" s="67"/>
      <c r="AF480" s="67"/>
      <c r="AG480" s="67"/>
    </row>
    <row r="481" spans="1:33" ht="18" customHeight="1">
      <c r="A481" s="67"/>
      <c r="B481" s="49">
        <f t="shared" si="36"/>
        <v>475</v>
      </c>
      <c r="C481" s="73" t="str">
        <f>"'"&amp;プロジェクトデータ!$C$4&amp;"'"</f>
        <v>'80001'</v>
      </c>
      <c r="D481" s="80" t="s">
        <v>503</v>
      </c>
      <c r="E481" s="42" t="str">
        <f>"'"&amp;No.5＿契約者【データ】!E477&amp;"'"</f>
        <v>''</v>
      </c>
      <c r="F481" s="81" t="str">
        <f>"'"&amp;IF(No.5＿契約者【データ】!AA477="","","出席")&amp;"'"</f>
        <v>''</v>
      </c>
      <c r="G481" s="75" t="str">
        <f>"'"&amp;IF(No.5＿契約者【データ】!AA477="","",TEXT(No.5＿契約者【データ】!AA477,"yyyy/mm/dd"))&amp;"'"</f>
        <v>''</v>
      </c>
      <c r="H481" s="75" t="str">
        <f>"'"&amp;IF(No.5＿契約者【データ】!AB477="","",TEXT(No.5＿契約者【データ】!AB477,"hh:mm"))&amp;"'"</f>
        <v>''</v>
      </c>
      <c r="I481" s="82" t="s">
        <v>494</v>
      </c>
      <c r="J481" s="82" t="s">
        <v>494</v>
      </c>
      <c r="K481" s="82" t="s">
        <v>494</v>
      </c>
      <c r="L481" s="82" t="s">
        <v>494</v>
      </c>
      <c r="M481" s="82" t="s">
        <v>494</v>
      </c>
      <c r="N481" s="82" t="s">
        <v>494</v>
      </c>
      <c r="O481" s="82" t="s">
        <v>494</v>
      </c>
      <c r="P481" s="82" t="s">
        <v>494</v>
      </c>
      <c r="Q481" s="75" t="s">
        <v>497</v>
      </c>
      <c r="R481" s="75" t="s">
        <v>497</v>
      </c>
      <c r="S481" s="42" t="s">
        <v>448</v>
      </c>
      <c r="T481" s="75" t="s">
        <v>497</v>
      </c>
      <c r="U481" s="74" t="s">
        <v>497</v>
      </c>
      <c r="V481" s="49" t="str">
        <f t="shared" si="37"/>
        <v>'COMMON'</v>
      </c>
      <c r="W481" s="69" t="s">
        <v>449</v>
      </c>
      <c r="X481" s="49" t="str">
        <f t="shared" si="38"/>
        <v>'COMMON'</v>
      </c>
      <c r="Y481" s="49" t="str">
        <f t="shared" si="38"/>
        <v>'COMMON'</v>
      </c>
      <c r="Z481" s="69" t="s">
        <v>449</v>
      </c>
      <c r="AA481" s="49" t="str">
        <f t="shared" si="39"/>
        <v>'COMMON'</v>
      </c>
      <c r="AB481" s="67"/>
      <c r="AD481" s="70" t="str">
        <f t="shared" si="40"/>
        <v/>
      </c>
      <c r="AE481" s="67"/>
      <c r="AF481" s="67"/>
      <c r="AG481" s="67"/>
    </row>
    <row r="482" spans="1:33" ht="18" customHeight="1">
      <c r="A482" s="67"/>
      <c r="B482" s="49">
        <f t="shared" si="36"/>
        <v>476</v>
      </c>
      <c r="C482" s="73" t="str">
        <f>"'"&amp;プロジェクトデータ!$C$4&amp;"'"</f>
        <v>'80001'</v>
      </c>
      <c r="D482" s="80" t="s">
        <v>503</v>
      </c>
      <c r="E482" s="42" t="str">
        <f>"'"&amp;No.5＿契約者【データ】!E478&amp;"'"</f>
        <v>''</v>
      </c>
      <c r="F482" s="81" t="str">
        <f>"'"&amp;IF(No.5＿契約者【データ】!AA478="","","出席")&amp;"'"</f>
        <v>''</v>
      </c>
      <c r="G482" s="75" t="str">
        <f>"'"&amp;IF(No.5＿契約者【データ】!AA478="","",TEXT(No.5＿契約者【データ】!AA478,"yyyy/mm/dd"))&amp;"'"</f>
        <v>''</v>
      </c>
      <c r="H482" s="75" t="str">
        <f>"'"&amp;IF(No.5＿契約者【データ】!AB478="","",TEXT(No.5＿契約者【データ】!AB478,"hh:mm"))&amp;"'"</f>
        <v>''</v>
      </c>
      <c r="I482" s="82" t="s">
        <v>494</v>
      </c>
      <c r="J482" s="82" t="s">
        <v>494</v>
      </c>
      <c r="K482" s="82" t="s">
        <v>494</v>
      </c>
      <c r="L482" s="82" t="s">
        <v>494</v>
      </c>
      <c r="M482" s="82" t="s">
        <v>494</v>
      </c>
      <c r="N482" s="82" t="s">
        <v>494</v>
      </c>
      <c r="O482" s="82" t="s">
        <v>494</v>
      </c>
      <c r="P482" s="82" t="s">
        <v>494</v>
      </c>
      <c r="Q482" s="75" t="s">
        <v>497</v>
      </c>
      <c r="R482" s="75" t="s">
        <v>497</v>
      </c>
      <c r="S482" s="42" t="s">
        <v>448</v>
      </c>
      <c r="T482" s="75" t="s">
        <v>497</v>
      </c>
      <c r="U482" s="74" t="s">
        <v>497</v>
      </c>
      <c r="V482" s="49" t="str">
        <f t="shared" si="37"/>
        <v>'COMMON'</v>
      </c>
      <c r="W482" s="69" t="s">
        <v>449</v>
      </c>
      <c r="X482" s="49" t="str">
        <f t="shared" si="38"/>
        <v>'COMMON'</v>
      </c>
      <c r="Y482" s="49" t="str">
        <f t="shared" si="38"/>
        <v>'COMMON'</v>
      </c>
      <c r="Z482" s="69" t="s">
        <v>449</v>
      </c>
      <c r="AA482" s="49" t="str">
        <f t="shared" si="39"/>
        <v>'COMMON'</v>
      </c>
      <c r="AB482" s="67"/>
      <c r="AD482" s="70" t="str">
        <f t="shared" si="40"/>
        <v/>
      </c>
      <c r="AE482" s="67"/>
      <c r="AF482" s="67"/>
      <c r="AG482" s="67"/>
    </row>
    <row r="483" spans="1:33" ht="18" customHeight="1">
      <c r="A483" s="67"/>
      <c r="B483" s="49">
        <f t="shared" si="36"/>
        <v>477</v>
      </c>
      <c r="C483" s="73" t="str">
        <f>"'"&amp;プロジェクトデータ!$C$4&amp;"'"</f>
        <v>'80001'</v>
      </c>
      <c r="D483" s="80" t="s">
        <v>503</v>
      </c>
      <c r="E483" s="42" t="str">
        <f>"'"&amp;No.5＿契約者【データ】!E479&amp;"'"</f>
        <v>''</v>
      </c>
      <c r="F483" s="81" t="str">
        <f>"'"&amp;IF(No.5＿契約者【データ】!AA479="","","出席")&amp;"'"</f>
        <v>''</v>
      </c>
      <c r="G483" s="75" t="str">
        <f>"'"&amp;IF(No.5＿契約者【データ】!AA479="","",TEXT(No.5＿契約者【データ】!AA479,"yyyy/mm/dd"))&amp;"'"</f>
        <v>''</v>
      </c>
      <c r="H483" s="75" t="str">
        <f>"'"&amp;IF(No.5＿契約者【データ】!AB479="","",TEXT(No.5＿契約者【データ】!AB479,"hh:mm"))&amp;"'"</f>
        <v>''</v>
      </c>
      <c r="I483" s="82" t="s">
        <v>494</v>
      </c>
      <c r="J483" s="82" t="s">
        <v>494</v>
      </c>
      <c r="K483" s="82" t="s">
        <v>494</v>
      </c>
      <c r="L483" s="82" t="s">
        <v>494</v>
      </c>
      <c r="M483" s="82" t="s">
        <v>494</v>
      </c>
      <c r="N483" s="82" t="s">
        <v>494</v>
      </c>
      <c r="O483" s="82" t="s">
        <v>494</v>
      </c>
      <c r="P483" s="82" t="s">
        <v>494</v>
      </c>
      <c r="Q483" s="75" t="s">
        <v>497</v>
      </c>
      <c r="R483" s="75" t="s">
        <v>497</v>
      </c>
      <c r="S483" s="42" t="s">
        <v>448</v>
      </c>
      <c r="T483" s="75" t="s">
        <v>497</v>
      </c>
      <c r="U483" s="74" t="s">
        <v>497</v>
      </c>
      <c r="V483" s="49" t="str">
        <f t="shared" si="37"/>
        <v>'COMMON'</v>
      </c>
      <c r="W483" s="69" t="s">
        <v>449</v>
      </c>
      <c r="X483" s="49" t="str">
        <f t="shared" si="38"/>
        <v>'COMMON'</v>
      </c>
      <c r="Y483" s="49" t="str">
        <f t="shared" si="38"/>
        <v>'COMMON'</v>
      </c>
      <c r="Z483" s="69" t="s">
        <v>449</v>
      </c>
      <c r="AA483" s="49" t="str">
        <f t="shared" si="39"/>
        <v>'COMMON'</v>
      </c>
      <c r="AB483" s="67"/>
      <c r="AD483" s="70" t="str">
        <f t="shared" si="40"/>
        <v/>
      </c>
      <c r="AE483" s="67"/>
      <c r="AF483" s="67"/>
      <c r="AG483" s="67"/>
    </row>
    <row r="484" spans="1:33" ht="18" customHeight="1">
      <c r="A484" s="67"/>
      <c r="B484" s="49">
        <f t="shared" si="36"/>
        <v>478</v>
      </c>
      <c r="C484" s="73" t="str">
        <f>"'"&amp;プロジェクトデータ!$C$4&amp;"'"</f>
        <v>'80001'</v>
      </c>
      <c r="D484" s="80" t="s">
        <v>503</v>
      </c>
      <c r="E484" s="42" t="str">
        <f>"'"&amp;No.5＿契約者【データ】!E480&amp;"'"</f>
        <v>''</v>
      </c>
      <c r="F484" s="81" t="str">
        <f>"'"&amp;IF(No.5＿契約者【データ】!AA480="","","出席")&amp;"'"</f>
        <v>''</v>
      </c>
      <c r="G484" s="75" t="str">
        <f>"'"&amp;IF(No.5＿契約者【データ】!AA480="","",TEXT(No.5＿契約者【データ】!AA480,"yyyy/mm/dd"))&amp;"'"</f>
        <v>''</v>
      </c>
      <c r="H484" s="75" t="str">
        <f>"'"&amp;IF(No.5＿契約者【データ】!AB480="","",TEXT(No.5＿契約者【データ】!AB480,"hh:mm"))&amp;"'"</f>
        <v>''</v>
      </c>
      <c r="I484" s="82" t="s">
        <v>494</v>
      </c>
      <c r="J484" s="82" t="s">
        <v>494</v>
      </c>
      <c r="K484" s="82" t="s">
        <v>494</v>
      </c>
      <c r="L484" s="82" t="s">
        <v>494</v>
      </c>
      <c r="M484" s="82" t="s">
        <v>494</v>
      </c>
      <c r="N484" s="82" t="s">
        <v>494</v>
      </c>
      <c r="O484" s="82" t="s">
        <v>494</v>
      </c>
      <c r="P484" s="82" t="s">
        <v>494</v>
      </c>
      <c r="Q484" s="75" t="s">
        <v>497</v>
      </c>
      <c r="R484" s="75" t="s">
        <v>497</v>
      </c>
      <c r="S484" s="42" t="s">
        <v>448</v>
      </c>
      <c r="T484" s="75" t="s">
        <v>497</v>
      </c>
      <c r="U484" s="74" t="s">
        <v>497</v>
      </c>
      <c r="V484" s="49" t="str">
        <f t="shared" si="37"/>
        <v>'COMMON'</v>
      </c>
      <c r="W484" s="69" t="s">
        <v>449</v>
      </c>
      <c r="X484" s="49" t="str">
        <f t="shared" si="38"/>
        <v>'COMMON'</v>
      </c>
      <c r="Y484" s="49" t="str">
        <f t="shared" si="38"/>
        <v>'COMMON'</v>
      </c>
      <c r="Z484" s="69" t="s">
        <v>449</v>
      </c>
      <c r="AA484" s="49" t="str">
        <f t="shared" si="39"/>
        <v>'COMMON'</v>
      </c>
      <c r="AB484" s="67"/>
      <c r="AD484" s="70" t="str">
        <f t="shared" si="40"/>
        <v/>
      </c>
      <c r="AE484" s="67"/>
      <c r="AF484" s="67"/>
      <c r="AG484" s="67"/>
    </row>
    <row r="485" spans="1:33" ht="18" customHeight="1">
      <c r="A485" s="67"/>
      <c r="B485" s="49">
        <f t="shared" si="36"/>
        <v>479</v>
      </c>
      <c r="C485" s="73" t="str">
        <f>"'"&amp;プロジェクトデータ!$C$4&amp;"'"</f>
        <v>'80001'</v>
      </c>
      <c r="D485" s="80" t="s">
        <v>503</v>
      </c>
      <c r="E485" s="42" t="str">
        <f>"'"&amp;No.5＿契約者【データ】!E481&amp;"'"</f>
        <v>''</v>
      </c>
      <c r="F485" s="81" t="str">
        <f>"'"&amp;IF(No.5＿契約者【データ】!AA481="","","出席")&amp;"'"</f>
        <v>''</v>
      </c>
      <c r="G485" s="75" t="str">
        <f>"'"&amp;IF(No.5＿契約者【データ】!AA481="","",TEXT(No.5＿契約者【データ】!AA481,"yyyy/mm/dd"))&amp;"'"</f>
        <v>''</v>
      </c>
      <c r="H485" s="75" t="str">
        <f>"'"&amp;IF(No.5＿契約者【データ】!AB481="","",TEXT(No.5＿契約者【データ】!AB481,"hh:mm"))&amp;"'"</f>
        <v>''</v>
      </c>
      <c r="I485" s="82" t="s">
        <v>494</v>
      </c>
      <c r="J485" s="82" t="s">
        <v>494</v>
      </c>
      <c r="K485" s="82" t="s">
        <v>494</v>
      </c>
      <c r="L485" s="82" t="s">
        <v>494</v>
      </c>
      <c r="M485" s="82" t="s">
        <v>494</v>
      </c>
      <c r="N485" s="82" t="s">
        <v>494</v>
      </c>
      <c r="O485" s="82" t="s">
        <v>494</v>
      </c>
      <c r="P485" s="82" t="s">
        <v>494</v>
      </c>
      <c r="Q485" s="75" t="s">
        <v>497</v>
      </c>
      <c r="R485" s="75" t="s">
        <v>497</v>
      </c>
      <c r="S485" s="42" t="s">
        <v>448</v>
      </c>
      <c r="T485" s="75" t="s">
        <v>497</v>
      </c>
      <c r="U485" s="74" t="s">
        <v>497</v>
      </c>
      <c r="V485" s="49" t="str">
        <f t="shared" si="37"/>
        <v>'COMMON'</v>
      </c>
      <c r="W485" s="69" t="s">
        <v>449</v>
      </c>
      <c r="X485" s="49" t="str">
        <f t="shared" si="38"/>
        <v>'COMMON'</v>
      </c>
      <c r="Y485" s="49" t="str">
        <f t="shared" si="38"/>
        <v>'COMMON'</v>
      </c>
      <c r="Z485" s="69" t="s">
        <v>449</v>
      </c>
      <c r="AA485" s="49" t="str">
        <f t="shared" si="39"/>
        <v>'COMMON'</v>
      </c>
      <c r="AB485" s="67"/>
      <c r="AD485" s="70" t="str">
        <f t="shared" si="40"/>
        <v/>
      </c>
      <c r="AE485" s="67"/>
      <c r="AF485" s="67"/>
      <c r="AG485" s="67"/>
    </row>
    <row r="486" spans="1:33" ht="18" customHeight="1">
      <c r="A486" s="67"/>
      <c r="B486" s="49">
        <f t="shared" si="36"/>
        <v>480</v>
      </c>
      <c r="C486" s="73" t="str">
        <f>"'"&amp;プロジェクトデータ!$C$4&amp;"'"</f>
        <v>'80001'</v>
      </c>
      <c r="D486" s="80" t="s">
        <v>503</v>
      </c>
      <c r="E486" s="42" t="str">
        <f>"'"&amp;No.5＿契約者【データ】!E482&amp;"'"</f>
        <v>''</v>
      </c>
      <c r="F486" s="81" t="str">
        <f>"'"&amp;IF(No.5＿契約者【データ】!AA482="","","出席")&amp;"'"</f>
        <v>''</v>
      </c>
      <c r="G486" s="75" t="str">
        <f>"'"&amp;IF(No.5＿契約者【データ】!AA482="","",TEXT(No.5＿契約者【データ】!AA482,"yyyy/mm/dd"))&amp;"'"</f>
        <v>''</v>
      </c>
      <c r="H486" s="75" t="str">
        <f>"'"&amp;IF(No.5＿契約者【データ】!AB482="","",TEXT(No.5＿契約者【データ】!AB482,"hh:mm"))&amp;"'"</f>
        <v>''</v>
      </c>
      <c r="I486" s="82" t="s">
        <v>494</v>
      </c>
      <c r="J486" s="82" t="s">
        <v>494</v>
      </c>
      <c r="K486" s="82" t="s">
        <v>494</v>
      </c>
      <c r="L486" s="82" t="s">
        <v>494</v>
      </c>
      <c r="M486" s="82" t="s">
        <v>494</v>
      </c>
      <c r="N486" s="82" t="s">
        <v>494</v>
      </c>
      <c r="O486" s="82" t="s">
        <v>494</v>
      </c>
      <c r="P486" s="82" t="s">
        <v>494</v>
      </c>
      <c r="Q486" s="75" t="s">
        <v>497</v>
      </c>
      <c r="R486" s="75" t="s">
        <v>497</v>
      </c>
      <c r="S486" s="42" t="s">
        <v>448</v>
      </c>
      <c r="T486" s="75" t="s">
        <v>497</v>
      </c>
      <c r="U486" s="74" t="s">
        <v>497</v>
      </c>
      <c r="V486" s="49" t="str">
        <f t="shared" si="37"/>
        <v>'COMMON'</v>
      </c>
      <c r="W486" s="69" t="s">
        <v>449</v>
      </c>
      <c r="X486" s="49" t="str">
        <f t="shared" si="38"/>
        <v>'COMMON'</v>
      </c>
      <c r="Y486" s="49" t="str">
        <f t="shared" si="38"/>
        <v>'COMMON'</v>
      </c>
      <c r="Z486" s="69" t="s">
        <v>449</v>
      </c>
      <c r="AA486" s="49" t="str">
        <f t="shared" si="39"/>
        <v>'COMMON'</v>
      </c>
      <c r="AB486" s="67"/>
      <c r="AD486" s="70" t="str">
        <f t="shared" si="40"/>
        <v/>
      </c>
      <c r="AE486" s="67"/>
      <c r="AF486" s="67"/>
      <c r="AG486" s="67"/>
    </row>
    <row r="487" spans="1:33" ht="18" customHeight="1">
      <c r="A487" s="67"/>
      <c r="B487" s="49">
        <f t="shared" si="36"/>
        <v>481</v>
      </c>
      <c r="C487" s="73" t="str">
        <f>"'"&amp;プロジェクトデータ!$C$4&amp;"'"</f>
        <v>'80001'</v>
      </c>
      <c r="D487" s="80" t="s">
        <v>503</v>
      </c>
      <c r="E487" s="42" t="str">
        <f>"'"&amp;No.5＿契約者【データ】!E483&amp;"'"</f>
        <v>''</v>
      </c>
      <c r="F487" s="81" t="str">
        <f>"'"&amp;IF(No.5＿契約者【データ】!AA483="","","出席")&amp;"'"</f>
        <v>''</v>
      </c>
      <c r="G487" s="75" t="str">
        <f>"'"&amp;IF(No.5＿契約者【データ】!AA483="","",TEXT(No.5＿契約者【データ】!AA483,"yyyy/mm/dd"))&amp;"'"</f>
        <v>''</v>
      </c>
      <c r="H487" s="75" t="str">
        <f>"'"&amp;IF(No.5＿契約者【データ】!AB483="","",TEXT(No.5＿契約者【データ】!AB483,"hh:mm"))&amp;"'"</f>
        <v>''</v>
      </c>
      <c r="I487" s="82" t="s">
        <v>494</v>
      </c>
      <c r="J487" s="82" t="s">
        <v>494</v>
      </c>
      <c r="K487" s="82" t="s">
        <v>494</v>
      </c>
      <c r="L487" s="82" t="s">
        <v>494</v>
      </c>
      <c r="M487" s="82" t="s">
        <v>494</v>
      </c>
      <c r="N487" s="82" t="s">
        <v>494</v>
      </c>
      <c r="O487" s="82" t="s">
        <v>494</v>
      </c>
      <c r="P487" s="82" t="s">
        <v>494</v>
      </c>
      <c r="Q487" s="75" t="s">
        <v>497</v>
      </c>
      <c r="R487" s="75" t="s">
        <v>497</v>
      </c>
      <c r="S487" s="42" t="s">
        <v>448</v>
      </c>
      <c r="T487" s="75" t="s">
        <v>497</v>
      </c>
      <c r="U487" s="74" t="s">
        <v>497</v>
      </c>
      <c r="V487" s="49" t="str">
        <f t="shared" si="37"/>
        <v>'COMMON'</v>
      </c>
      <c r="W487" s="69" t="s">
        <v>449</v>
      </c>
      <c r="X487" s="49" t="str">
        <f t="shared" si="38"/>
        <v>'COMMON'</v>
      </c>
      <c r="Y487" s="49" t="str">
        <f t="shared" si="38"/>
        <v>'COMMON'</v>
      </c>
      <c r="Z487" s="69" t="s">
        <v>449</v>
      </c>
      <c r="AA487" s="49" t="str">
        <f t="shared" si="39"/>
        <v>'COMMON'</v>
      </c>
      <c r="AB487" s="67"/>
      <c r="AD487" s="70" t="str">
        <f t="shared" si="40"/>
        <v/>
      </c>
      <c r="AE487" s="67"/>
      <c r="AF487" s="67"/>
      <c r="AG487" s="67"/>
    </row>
    <row r="488" spans="1:33" ht="18" customHeight="1">
      <c r="A488" s="67"/>
      <c r="B488" s="49">
        <f t="shared" si="36"/>
        <v>482</v>
      </c>
      <c r="C488" s="73" t="str">
        <f>"'"&amp;プロジェクトデータ!$C$4&amp;"'"</f>
        <v>'80001'</v>
      </c>
      <c r="D488" s="80" t="s">
        <v>503</v>
      </c>
      <c r="E488" s="42" t="str">
        <f>"'"&amp;No.5＿契約者【データ】!E484&amp;"'"</f>
        <v>''</v>
      </c>
      <c r="F488" s="81" t="str">
        <f>"'"&amp;IF(No.5＿契約者【データ】!AA484="","","出席")&amp;"'"</f>
        <v>''</v>
      </c>
      <c r="G488" s="75" t="str">
        <f>"'"&amp;IF(No.5＿契約者【データ】!AA484="","",TEXT(No.5＿契約者【データ】!AA484,"yyyy/mm/dd"))&amp;"'"</f>
        <v>''</v>
      </c>
      <c r="H488" s="75" t="str">
        <f>"'"&amp;IF(No.5＿契約者【データ】!AB484="","",TEXT(No.5＿契約者【データ】!AB484,"hh:mm"))&amp;"'"</f>
        <v>''</v>
      </c>
      <c r="I488" s="82" t="s">
        <v>494</v>
      </c>
      <c r="J488" s="82" t="s">
        <v>494</v>
      </c>
      <c r="K488" s="82" t="s">
        <v>494</v>
      </c>
      <c r="L488" s="82" t="s">
        <v>494</v>
      </c>
      <c r="M488" s="82" t="s">
        <v>494</v>
      </c>
      <c r="N488" s="82" t="s">
        <v>494</v>
      </c>
      <c r="O488" s="82" t="s">
        <v>494</v>
      </c>
      <c r="P488" s="82" t="s">
        <v>494</v>
      </c>
      <c r="Q488" s="75" t="s">
        <v>497</v>
      </c>
      <c r="R488" s="75" t="s">
        <v>497</v>
      </c>
      <c r="S488" s="42" t="s">
        <v>448</v>
      </c>
      <c r="T488" s="75" t="s">
        <v>497</v>
      </c>
      <c r="U488" s="74" t="s">
        <v>497</v>
      </c>
      <c r="V488" s="49" t="str">
        <f t="shared" si="37"/>
        <v>'COMMON'</v>
      </c>
      <c r="W488" s="69" t="s">
        <v>449</v>
      </c>
      <c r="X488" s="49" t="str">
        <f t="shared" si="38"/>
        <v>'COMMON'</v>
      </c>
      <c r="Y488" s="49" t="str">
        <f t="shared" si="38"/>
        <v>'COMMON'</v>
      </c>
      <c r="Z488" s="69" t="s">
        <v>449</v>
      </c>
      <c r="AA488" s="49" t="str">
        <f t="shared" si="39"/>
        <v>'COMMON'</v>
      </c>
      <c r="AB488" s="67"/>
      <c r="AD488" s="70" t="str">
        <f t="shared" si="40"/>
        <v/>
      </c>
      <c r="AE488" s="67"/>
      <c r="AF488" s="67"/>
      <c r="AG488" s="67"/>
    </row>
    <row r="489" spans="1:33" ht="18" customHeight="1">
      <c r="A489" s="67"/>
      <c r="B489" s="49">
        <f t="shared" si="36"/>
        <v>483</v>
      </c>
      <c r="C489" s="73" t="str">
        <f>"'"&amp;プロジェクトデータ!$C$4&amp;"'"</f>
        <v>'80001'</v>
      </c>
      <c r="D489" s="80" t="s">
        <v>503</v>
      </c>
      <c r="E489" s="42" t="str">
        <f>"'"&amp;No.5＿契約者【データ】!E485&amp;"'"</f>
        <v>''</v>
      </c>
      <c r="F489" s="81" t="str">
        <f>"'"&amp;IF(No.5＿契約者【データ】!AA485="","","出席")&amp;"'"</f>
        <v>''</v>
      </c>
      <c r="G489" s="75" t="str">
        <f>"'"&amp;IF(No.5＿契約者【データ】!AA485="","",TEXT(No.5＿契約者【データ】!AA485,"yyyy/mm/dd"))&amp;"'"</f>
        <v>''</v>
      </c>
      <c r="H489" s="75" t="str">
        <f>"'"&amp;IF(No.5＿契約者【データ】!AB485="","",TEXT(No.5＿契約者【データ】!AB485,"hh:mm"))&amp;"'"</f>
        <v>''</v>
      </c>
      <c r="I489" s="82" t="s">
        <v>494</v>
      </c>
      <c r="J489" s="82" t="s">
        <v>494</v>
      </c>
      <c r="K489" s="82" t="s">
        <v>494</v>
      </c>
      <c r="L489" s="82" t="s">
        <v>494</v>
      </c>
      <c r="M489" s="82" t="s">
        <v>494</v>
      </c>
      <c r="N489" s="82" t="s">
        <v>494</v>
      </c>
      <c r="O489" s="82" t="s">
        <v>494</v>
      </c>
      <c r="P489" s="82" t="s">
        <v>494</v>
      </c>
      <c r="Q489" s="75" t="s">
        <v>497</v>
      </c>
      <c r="R489" s="75" t="s">
        <v>497</v>
      </c>
      <c r="S489" s="42" t="s">
        <v>448</v>
      </c>
      <c r="T489" s="75" t="s">
        <v>497</v>
      </c>
      <c r="U489" s="74" t="s">
        <v>497</v>
      </c>
      <c r="V489" s="49" t="str">
        <f t="shared" si="37"/>
        <v>'COMMON'</v>
      </c>
      <c r="W489" s="69" t="s">
        <v>449</v>
      </c>
      <c r="X489" s="49" t="str">
        <f t="shared" si="38"/>
        <v>'COMMON'</v>
      </c>
      <c r="Y489" s="49" t="str">
        <f t="shared" si="38"/>
        <v>'COMMON'</v>
      </c>
      <c r="Z489" s="69" t="s">
        <v>449</v>
      </c>
      <c r="AA489" s="49" t="str">
        <f t="shared" si="39"/>
        <v>'COMMON'</v>
      </c>
      <c r="AB489" s="67"/>
      <c r="AD489" s="70" t="str">
        <f t="shared" si="40"/>
        <v/>
      </c>
      <c r="AE489" s="67"/>
      <c r="AF489" s="67"/>
      <c r="AG489" s="67"/>
    </row>
    <row r="490" spans="1:33" ht="18" customHeight="1">
      <c r="A490" s="67"/>
      <c r="B490" s="49">
        <f t="shared" si="36"/>
        <v>484</v>
      </c>
      <c r="C490" s="73" t="str">
        <f>"'"&amp;プロジェクトデータ!$C$4&amp;"'"</f>
        <v>'80001'</v>
      </c>
      <c r="D490" s="80" t="s">
        <v>503</v>
      </c>
      <c r="E490" s="42" t="str">
        <f>"'"&amp;No.5＿契約者【データ】!E486&amp;"'"</f>
        <v>''</v>
      </c>
      <c r="F490" s="81" t="str">
        <f>"'"&amp;IF(No.5＿契約者【データ】!AA486="","","出席")&amp;"'"</f>
        <v>''</v>
      </c>
      <c r="G490" s="75" t="str">
        <f>"'"&amp;IF(No.5＿契約者【データ】!AA486="","",TEXT(No.5＿契約者【データ】!AA486,"yyyy/mm/dd"))&amp;"'"</f>
        <v>''</v>
      </c>
      <c r="H490" s="75" t="str">
        <f>"'"&amp;IF(No.5＿契約者【データ】!AB486="","",TEXT(No.5＿契約者【データ】!AB486,"hh:mm"))&amp;"'"</f>
        <v>''</v>
      </c>
      <c r="I490" s="82" t="s">
        <v>494</v>
      </c>
      <c r="J490" s="82" t="s">
        <v>494</v>
      </c>
      <c r="K490" s="82" t="s">
        <v>494</v>
      </c>
      <c r="L490" s="82" t="s">
        <v>494</v>
      </c>
      <c r="M490" s="82" t="s">
        <v>494</v>
      </c>
      <c r="N490" s="82" t="s">
        <v>494</v>
      </c>
      <c r="O490" s="82" t="s">
        <v>494</v>
      </c>
      <c r="P490" s="82" t="s">
        <v>494</v>
      </c>
      <c r="Q490" s="75" t="s">
        <v>497</v>
      </c>
      <c r="R490" s="75" t="s">
        <v>497</v>
      </c>
      <c r="S490" s="42" t="s">
        <v>448</v>
      </c>
      <c r="T490" s="75" t="s">
        <v>497</v>
      </c>
      <c r="U490" s="74" t="s">
        <v>497</v>
      </c>
      <c r="V490" s="49" t="str">
        <f t="shared" si="37"/>
        <v>'COMMON'</v>
      </c>
      <c r="W490" s="69" t="s">
        <v>449</v>
      </c>
      <c r="X490" s="49" t="str">
        <f t="shared" si="38"/>
        <v>'COMMON'</v>
      </c>
      <c r="Y490" s="49" t="str">
        <f t="shared" si="38"/>
        <v>'COMMON'</v>
      </c>
      <c r="Z490" s="69" t="s">
        <v>449</v>
      </c>
      <c r="AA490" s="49" t="str">
        <f t="shared" si="39"/>
        <v>'COMMON'</v>
      </c>
      <c r="AB490" s="67"/>
      <c r="AD490" s="70" t="str">
        <f t="shared" si="40"/>
        <v/>
      </c>
      <c r="AE490" s="67"/>
      <c r="AF490" s="67"/>
      <c r="AG490" s="67"/>
    </row>
    <row r="491" spans="1:33" ht="18" customHeight="1">
      <c r="A491" s="67"/>
      <c r="B491" s="49">
        <f t="shared" si="36"/>
        <v>485</v>
      </c>
      <c r="C491" s="73" t="str">
        <f>"'"&amp;プロジェクトデータ!$C$4&amp;"'"</f>
        <v>'80001'</v>
      </c>
      <c r="D491" s="80" t="s">
        <v>503</v>
      </c>
      <c r="E491" s="42" t="str">
        <f>"'"&amp;No.5＿契約者【データ】!E487&amp;"'"</f>
        <v>''</v>
      </c>
      <c r="F491" s="81" t="str">
        <f>"'"&amp;IF(No.5＿契約者【データ】!AA487="","","出席")&amp;"'"</f>
        <v>''</v>
      </c>
      <c r="G491" s="75" t="str">
        <f>"'"&amp;IF(No.5＿契約者【データ】!AA487="","",TEXT(No.5＿契約者【データ】!AA487,"yyyy/mm/dd"))&amp;"'"</f>
        <v>''</v>
      </c>
      <c r="H491" s="75" t="str">
        <f>"'"&amp;IF(No.5＿契約者【データ】!AB487="","",TEXT(No.5＿契約者【データ】!AB487,"hh:mm"))&amp;"'"</f>
        <v>''</v>
      </c>
      <c r="I491" s="82" t="s">
        <v>494</v>
      </c>
      <c r="J491" s="82" t="s">
        <v>494</v>
      </c>
      <c r="K491" s="82" t="s">
        <v>494</v>
      </c>
      <c r="L491" s="82" t="s">
        <v>494</v>
      </c>
      <c r="M491" s="82" t="s">
        <v>494</v>
      </c>
      <c r="N491" s="82" t="s">
        <v>494</v>
      </c>
      <c r="O491" s="82" t="s">
        <v>494</v>
      </c>
      <c r="P491" s="82" t="s">
        <v>494</v>
      </c>
      <c r="Q491" s="75" t="s">
        <v>497</v>
      </c>
      <c r="R491" s="75" t="s">
        <v>497</v>
      </c>
      <c r="S491" s="42" t="s">
        <v>448</v>
      </c>
      <c r="T491" s="75" t="s">
        <v>497</v>
      </c>
      <c r="U491" s="74" t="s">
        <v>497</v>
      </c>
      <c r="V491" s="49" t="str">
        <f t="shared" si="37"/>
        <v>'COMMON'</v>
      </c>
      <c r="W491" s="69" t="s">
        <v>449</v>
      </c>
      <c r="X491" s="49" t="str">
        <f t="shared" si="38"/>
        <v>'COMMON'</v>
      </c>
      <c r="Y491" s="49" t="str">
        <f t="shared" si="38"/>
        <v>'COMMON'</v>
      </c>
      <c r="Z491" s="69" t="s">
        <v>449</v>
      </c>
      <c r="AA491" s="49" t="str">
        <f t="shared" si="39"/>
        <v>'COMMON'</v>
      </c>
      <c r="AB491" s="67"/>
      <c r="AD491" s="70" t="str">
        <f t="shared" si="40"/>
        <v/>
      </c>
      <c r="AE491" s="67"/>
      <c r="AF491" s="67"/>
      <c r="AG491" s="67"/>
    </row>
    <row r="492" spans="1:33" ht="18" customHeight="1">
      <c r="A492" s="67"/>
      <c r="B492" s="49">
        <f t="shared" si="36"/>
        <v>486</v>
      </c>
      <c r="C492" s="73" t="str">
        <f>"'"&amp;プロジェクトデータ!$C$4&amp;"'"</f>
        <v>'80001'</v>
      </c>
      <c r="D492" s="80" t="s">
        <v>503</v>
      </c>
      <c r="E492" s="42" t="str">
        <f>"'"&amp;No.5＿契約者【データ】!E488&amp;"'"</f>
        <v>''</v>
      </c>
      <c r="F492" s="81" t="str">
        <f>"'"&amp;IF(No.5＿契約者【データ】!AA488="","","出席")&amp;"'"</f>
        <v>''</v>
      </c>
      <c r="G492" s="75" t="str">
        <f>"'"&amp;IF(No.5＿契約者【データ】!AA488="","",TEXT(No.5＿契約者【データ】!AA488,"yyyy/mm/dd"))&amp;"'"</f>
        <v>''</v>
      </c>
      <c r="H492" s="75" t="str">
        <f>"'"&amp;IF(No.5＿契約者【データ】!AB488="","",TEXT(No.5＿契約者【データ】!AB488,"hh:mm"))&amp;"'"</f>
        <v>''</v>
      </c>
      <c r="I492" s="82" t="s">
        <v>494</v>
      </c>
      <c r="J492" s="82" t="s">
        <v>494</v>
      </c>
      <c r="K492" s="82" t="s">
        <v>494</v>
      </c>
      <c r="L492" s="82" t="s">
        <v>494</v>
      </c>
      <c r="M492" s="82" t="s">
        <v>494</v>
      </c>
      <c r="N492" s="82" t="s">
        <v>494</v>
      </c>
      <c r="O492" s="82" t="s">
        <v>494</v>
      </c>
      <c r="P492" s="82" t="s">
        <v>494</v>
      </c>
      <c r="Q492" s="75" t="s">
        <v>497</v>
      </c>
      <c r="R492" s="75" t="s">
        <v>497</v>
      </c>
      <c r="S492" s="42" t="s">
        <v>448</v>
      </c>
      <c r="T492" s="75" t="s">
        <v>497</v>
      </c>
      <c r="U492" s="74" t="s">
        <v>497</v>
      </c>
      <c r="V492" s="49" t="str">
        <f t="shared" si="37"/>
        <v>'COMMON'</v>
      </c>
      <c r="W492" s="69" t="s">
        <v>449</v>
      </c>
      <c r="X492" s="49" t="str">
        <f t="shared" si="38"/>
        <v>'COMMON'</v>
      </c>
      <c r="Y492" s="49" t="str">
        <f t="shared" si="38"/>
        <v>'COMMON'</v>
      </c>
      <c r="Z492" s="69" t="s">
        <v>449</v>
      </c>
      <c r="AA492" s="49" t="str">
        <f t="shared" si="39"/>
        <v>'COMMON'</v>
      </c>
      <c r="AB492" s="67"/>
      <c r="AD492" s="70" t="str">
        <f t="shared" si="40"/>
        <v/>
      </c>
      <c r="AE492" s="67"/>
      <c r="AF492" s="67"/>
      <c r="AG492" s="67"/>
    </row>
    <row r="493" spans="1:33" ht="18" customHeight="1">
      <c r="A493" s="67"/>
      <c r="B493" s="49">
        <f t="shared" si="36"/>
        <v>487</v>
      </c>
      <c r="C493" s="73" t="str">
        <f>"'"&amp;プロジェクトデータ!$C$4&amp;"'"</f>
        <v>'80001'</v>
      </c>
      <c r="D493" s="80" t="s">
        <v>503</v>
      </c>
      <c r="E493" s="42" t="str">
        <f>"'"&amp;No.5＿契約者【データ】!E489&amp;"'"</f>
        <v>''</v>
      </c>
      <c r="F493" s="81" t="str">
        <f>"'"&amp;IF(No.5＿契約者【データ】!AA489="","","出席")&amp;"'"</f>
        <v>''</v>
      </c>
      <c r="G493" s="75" t="str">
        <f>"'"&amp;IF(No.5＿契約者【データ】!AA489="","",TEXT(No.5＿契約者【データ】!AA489,"yyyy/mm/dd"))&amp;"'"</f>
        <v>''</v>
      </c>
      <c r="H493" s="75" t="str">
        <f>"'"&amp;IF(No.5＿契約者【データ】!AB489="","",TEXT(No.5＿契約者【データ】!AB489,"hh:mm"))&amp;"'"</f>
        <v>''</v>
      </c>
      <c r="I493" s="82" t="s">
        <v>494</v>
      </c>
      <c r="J493" s="82" t="s">
        <v>494</v>
      </c>
      <c r="K493" s="82" t="s">
        <v>494</v>
      </c>
      <c r="L493" s="82" t="s">
        <v>494</v>
      </c>
      <c r="M493" s="82" t="s">
        <v>494</v>
      </c>
      <c r="N493" s="82" t="s">
        <v>494</v>
      </c>
      <c r="O493" s="82" t="s">
        <v>494</v>
      </c>
      <c r="P493" s="82" t="s">
        <v>494</v>
      </c>
      <c r="Q493" s="75" t="s">
        <v>497</v>
      </c>
      <c r="R493" s="75" t="s">
        <v>497</v>
      </c>
      <c r="S493" s="42" t="s">
        <v>448</v>
      </c>
      <c r="T493" s="75" t="s">
        <v>497</v>
      </c>
      <c r="U493" s="74" t="s">
        <v>497</v>
      </c>
      <c r="V493" s="49" t="str">
        <f t="shared" si="37"/>
        <v>'COMMON'</v>
      </c>
      <c r="W493" s="69" t="s">
        <v>449</v>
      </c>
      <c r="X493" s="49" t="str">
        <f t="shared" si="38"/>
        <v>'COMMON'</v>
      </c>
      <c r="Y493" s="49" t="str">
        <f t="shared" si="38"/>
        <v>'COMMON'</v>
      </c>
      <c r="Z493" s="69" t="s">
        <v>449</v>
      </c>
      <c r="AA493" s="49" t="str">
        <f t="shared" si="39"/>
        <v>'COMMON'</v>
      </c>
      <c r="AB493" s="67"/>
      <c r="AD493" s="70" t="str">
        <f t="shared" si="40"/>
        <v/>
      </c>
      <c r="AE493" s="67"/>
      <c r="AF493" s="67"/>
      <c r="AG493" s="67"/>
    </row>
    <row r="494" spans="1:33" ht="18" customHeight="1">
      <c r="A494" s="67"/>
      <c r="B494" s="49">
        <f t="shared" si="36"/>
        <v>488</v>
      </c>
      <c r="C494" s="73" t="str">
        <f>"'"&amp;プロジェクトデータ!$C$4&amp;"'"</f>
        <v>'80001'</v>
      </c>
      <c r="D494" s="80" t="s">
        <v>503</v>
      </c>
      <c r="E494" s="42" t="str">
        <f>"'"&amp;No.5＿契約者【データ】!E490&amp;"'"</f>
        <v>''</v>
      </c>
      <c r="F494" s="81" t="str">
        <f>"'"&amp;IF(No.5＿契約者【データ】!AA490="","","出席")&amp;"'"</f>
        <v>''</v>
      </c>
      <c r="G494" s="75" t="str">
        <f>"'"&amp;IF(No.5＿契約者【データ】!AA490="","",TEXT(No.5＿契約者【データ】!AA490,"yyyy/mm/dd"))&amp;"'"</f>
        <v>''</v>
      </c>
      <c r="H494" s="75" t="str">
        <f>"'"&amp;IF(No.5＿契約者【データ】!AB490="","",TEXT(No.5＿契約者【データ】!AB490,"hh:mm"))&amp;"'"</f>
        <v>''</v>
      </c>
      <c r="I494" s="82" t="s">
        <v>494</v>
      </c>
      <c r="J494" s="82" t="s">
        <v>494</v>
      </c>
      <c r="K494" s="82" t="s">
        <v>494</v>
      </c>
      <c r="L494" s="82" t="s">
        <v>494</v>
      </c>
      <c r="M494" s="82" t="s">
        <v>494</v>
      </c>
      <c r="N494" s="82" t="s">
        <v>494</v>
      </c>
      <c r="O494" s="82" t="s">
        <v>494</v>
      </c>
      <c r="P494" s="82" t="s">
        <v>494</v>
      </c>
      <c r="Q494" s="75" t="s">
        <v>497</v>
      </c>
      <c r="R494" s="75" t="s">
        <v>497</v>
      </c>
      <c r="S494" s="42" t="s">
        <v>448</v>
      </c>
      <c r="T494" s="75" t="s">
        <v>497</v>
      </c>
      <c r="U494" s="74" t="s">
        <v>497</v>
      </c>
      <c r="V494" s="49" t="str">
        <f t="shared" si="37"/>
        <v>'COMMON'</v>
      </c>
      <c r="W494" s="69" t="s">
        <v>449</v>
      </c>
      <c r="X494" s="49" t="str">
        <f t="shared" si="38"/>
        <v>'COMMON'</v>
      </c>
      <c r="Y494" s="49" t="str">
        <f t="shared" si="38"/>
        <v>'COMMON'</v>
      </c>
      <c r="Z494" s="69" t="s">
        <v>449</v>
      </c>
      <c r="AA494" s="49" t="str">
        <f t="shared" si="39"/>
        <v>'COMMON'</v>
      </c>
      <c r="AB494" s="67"/>
      <c r="AD494" s="70" t="str">
        <f t="shared" si="40"/>
        <v/>
      </c>
      <c r="AE494" s="67"/>
      <c r="AF494" s="67"/>
      <c r="AG494" s="67"/>
    </row>
    <row r="495" spans="1:33" ht="18" customHeight="1">
      <c r="A495" s="67"/>
      <c r="B495" s="49">
        <f t="shared" si="36"/>
        <v>489</v>
      </c>
      <c r="C495" s="73" t="str">
        <f>"'"&amp;プロジェクトデータ!$C$4&amp;"'"</f>
        <v>'80001'</v>
      </c>
      <c r="D495" s="80" t="s">
        <v>503</v>
      </c>
      <c r="E495" s="42" t="str">
        <f>"'"&amp;No.5＿契約者【データ】!E491&amp;"'"</f>
        <v>''</v>
      </c>
      <c r="F495" s="81" t="str">
        <f>"'"&amp;IF(No.5＿契約者【データ】!AA491="","","出席")&amp;"'"</f>
        <v>''</v>
      </c>
      <c r="G495" s="75" t="str">
        <f>"'"&amp;IF(No.5＿契約者【データ】!AA491="","",TEXT(No.5＿契約者【データ】!AA491,"yyyy/mm/dd"))&amp;"'"</f>
        <v>''</v>
      </c>
      <c r="H495" s="75" t="str">
        <f>"'"&amp;IF(No.5＿契約者【データ】!AB491="","",TEXT(No.5＿契約者【データ】!AB491,"hh:mm"))&amp;"'"</f>
        <v>''</v>
      </c>
      <c r="I495" s="82" t="s">
        <v>494</v>
      </c>
      <c r="J495" s="82" t="s">
        <v>494</v>
      </c>
      <c r="K495" s="82" t="s">
        <v>494</v>
      </c>
      <c r="L495" s="82" t="s">
        <v>494</v>
      </c>
      <c r="M495" s="82" t="s">
        <v>494</v>
      </c>
      <c r="N495" s="82" t="s">
        <v>494</v>
      </c>
      <c r="O495" s="82" t="s">
        <v>494</v>
      </c>
      <c r="P495" s="82" t="s">
        <v>494</v>
      </c>
      <c r="Q495" s="75" t="s">
        <v>497</v>
      </c>
      <c r="R495" s="75" t="s">
        <v>497</v>
      </c>
      <c r="S495" s="42" t="s">
        <v>448</v>
      </c>
      <c r="T495" s="75" t="s">
        <v>497</v>
      </c>
      <c r="U495" s="74" t="s">
        <v>497</v>
      </c>
      <c r="V495" s="49" t="str">
        <f t="shared" si="37"/>
        <v>'COMMON'</v>
      </c>
      <c r="W495" s="69" t="s">
        <v>449</v>
      </c>
      <c r="X495" s="49" t="str">
        <f t="shared" si="38"/>
        <v>'COMMON'</v>
      </c>
      <c r="Y495" s="49" t="str">
        <f t="shared" si="38"/>
        <v>'COMMON'</v>
      </c>
      <c r="Z495" s="69" t="s">
        <v>449</v>
      </c>
      <c r="AA495" s="49" t="str">
        <f t="shared" si="39"/>
        <v>'COMMON'</v>
      </c>
      <c r="AB495" s="67"/>
      <c r="AD495" s="70" t="str">
        <f t="shared" si="40"/>
        <v/>
      </c>
      <c r="AE495" s="67"/>
      <c r="AF495" s="67"/>
      <c r="AG495" s="67"/>
    </row>
    <row r="496" spans="1:33" ht="18" customHeight="1">
      <c r="A496" s="67"/>
      <c r="B496" s="49">
        <f t="shared" si="36"/>
        <v>490</v>
      </c>
      <c r="C496" s="73" t="str">
        <f>"'"&amp;プロジェクトデータ!$C$4&amp;"'"</f>
        <v>'80001'</v>
      </c>
      <c r="D496" s="80" t="s">
        <v>503</v>
      </c>
      <c r="E496" s="42" t="str">
        <f>"'"&amp;No.5＿契約者【データ】!E492&amp;"'"</f>
        <v>''</v>
      </c>
      <c r="F496" s="81" t="str">
        <f>"'"&amp;IF(No.5＿契約者【データ】!AA492="","","出席")&amp;"'"</f>
        <v>''</v>
      </c>
      <c r="G496" s="75" t="str">
        <f>"'"&amp;IF(No.5＿契約者【データ】!AA492="","",TEXT(No.5＿契約者【データ】!AA492,"yyyy/mm/dd"))&amp;"'"</f>
        <v>''</v>
      </c>
      <c r="H496" s="75" t="str">
        <f>"'"&amp;IF(No.5＿契約者【データ】!AB492="","",TEXT(No.5＿契約者【データ】!AB492,"hh:mm"))&amp;"'"</f>
        <v>''</v>
      </c>
      <c r="I496" s="82" t="s">
        <v>494</v>
      </c>
      <c r="J496" s="82" t="s">
        <v>494</v>
      </c>
      <c r="K496" s="82" t="s">
        <v>494</v>
      </c>
      <c r="L496" s="82" t="s">
        <v>494</v>
      </c>
      <c r="M496" s="82" t="s">
        <v>494</v>
      </c>
      <c r="N496" s="82" t="s">
        <v>494</v>
      </c>
      <c r="O496" s="82" t="s">
        <v>494</v>
      </c>
      <c r="P496" s="82" t="s">
        <v>494</v>
      </c>
      <c r="Q496" s="75" t="s">
        <v>497</v>
      </c>
      <c r="R496" s="75" t="s">
        <v>497</v>
      </c>
      <c r="S496" s="42" t="s">
        <v>448</v>
      </c>
      <c r="T496" s="75" t="s">
        <v>497</v>
      </c>
      <c r="U496" s="74" t="s">
        <v>497</v>
      </c>
      <c r="V496" s="49" t="str">
        <f t="shared" si="37"/>
        <v>'COMMON'</v>
      </c>
      <c r="W496" s="69" t="s">
        <v>449</v>
      </c>
      <c r="X496" s="49" t="str">
        <f t="shared" si="38"/>
        <v>'COMMON'</v>
      </c>
      <c r="Y496" s="49" t="str">
        <f t="shared" si="38"/>
        <v>'COMMON'</v>
      </c>
      <c r="Z496" s="69" t="s">
        <v>449</v>
      </c>
      <c r="AA496" s="49" t="str">
        <f t="shared" si="39"/>
        <v>'COMMON'</v>
      </c>
      <c r="AB496" s="67"/>
      <c r="AD496" s="70" t="str">
        <f t="shared" si="40"/>
        <v/>
      </c>
      <c r="AE496" s="67"/>
      <c r="AF496" s="67"/>
      <c r="AG496" s="67"/>
    </row>
    <row r="497" spans="1:33" ht="18" customHeight="1">
      <c r="A497" s="67"/>
      <c r="B497" s="49">
        <f t="shared" si="36"/>
        <v>491</v>
      </c>
      <c r="C497" s="73" t="str">
        <f>"'"&amp;プロジェクトデータ!$C$4&amp;"'"</f>
        <v>'80001'</v>
      </c>
      <c r="D497" s="80" t="s">
        <v>503</v>
      </c>
      <c r="E497" s="42" t="str">
        <f>"'"&amp;No.5＿契約者【データ】!E493&amp;"'"</f>
        <v>''</v>
      </c>
      <c r="F497" s="81" t="str">
        <f>"'"&amp;IF(No.5＿契約者【データ】!AA493="","","出席")&amp;"'"</f>
        <v>''</v>
      </c>
      <c r="G497" s="75" t="str">
        <f>"'"&amp;IF(No.5＿契約者【データ】!AA493="","",TEXT(No.5＿契約者【データ】!AA493,"yyyy/mm/dd"))&amp;"'"</f>
        <v>''</v>
      </c>
      <c r="H497" s="75" t="str">
        <f>"'"&amp;IF(No.5＿契約者【データ】!AB493="","",TEXT(No.5＿契約者【データ】!AB493,"hh:mm"))&amp;"'"</f>
        <v>''</v>
      </c>
      <c r="I497" s="82" t="s">
        <v>494</v>
      </c>
      <c r="J497" s="82" t="s">
        <v>494</v>
      </c>
      <c r="K497" s="82" t="s">
        <v>494</v>
      </c>
      <c r="L497" s="82" t="s">
        <v>494</v>
      </c>
      <c r="M497" s="82" t="s">
        <v>494</v>
      </c>
      <c r="N497" s="82" t="s">
        <v>494</v>
      </c>
      <c r="O497" s="82" t="s">
        <v>494</v>
      </c>
      <c r="P497" s="82" t="s">
        <v>494</v>
      </c>
      <c r="Q497" s="75" t="s">
        <v>497</v>
      </c>
      <c r="R497" s="75" t="s">
        <v>497</v>
      </c>
      <c r="S497" s="42" t="s">
        <v>448</v>
      </c>
      <c r="T497" s="75" t="s">
        <v>497</v>
      </c>
      <c r="U497" s="74" t="s">
        <v>497</v>
      </c>
      <c r="V497" s="49" t="str">
        <f t="shared" si="37"/>
        <v>'COMMON'</v>
      </c>
      <c r="W497" s="69" t="s">
        <v>449</v>
      </c>
      <c r="X497" s="49" t="str">
        <f t="shared" si="38"/>
        <v>'COMMON'</v>
      </c>
      <c r="Y497" s="49" t="str">
        <f t="shared" si="38"/>
        <v>'COMMON'</v>
      </c>
      <c r="Z497" s="69" t="s">
        <v>449</v>
      </c>
      <c r="AA497" s="49" t="str">
        <f t="shared" si="39"/>
        <v>'COMMON'</v>
      </c>
      <c r="AB497" s="67"/>
      <c r="AD497" s="70" t="str">
        <f t="shared" si="40"/>
        <v/>
      </c>
      <c r="AE497" s="67"/>
      <c r="AF497" s="67"/>
      <c r="AG497" s="67"/>
    </row>
    <row r="498" spans="1:33" ht="18" customHeight="1">
      <c r="A498" s="67"/>
      <c r="B498" s="49">
        <f t="shared" si="36"/>
        <v>492</v>
      </c>
      <c r="C498" s="73" t="str">
        <f>"'"&amp;プロジェクトデータ!$C$4&amp;"'"</f>
        <v>'80001'</v>
      </c>
      <c r="D498" s="80" t="s">
        <v>503</v>
      </c>
      <c r="E498" s="42" t="str">
        <f>"'"&amp;No.5＿契約者【データ】!E494&amp;"'"</f>
        <v>''</v>
      </c>
      <c r="F498" s="81" t="str">
        <f>"'"&amp;IF(No.5＿契約者【データ】!AA494="","","出席")&amp;"'"</f>
        <v>''</v>
      </c>
      <c r="G498" s="75" t="str">
        <f>"'"&amp;IF(No.5＿契約者【データ】!AA494="","",TEXT(No.5＿契約者【データ】!AA494,"yyyy/mm/dd"))&amp;"'"</f>
        <v>''</v>
      </c>
      <c r="H498" s="75" t="str">
        <f>"'"&amp;IF(No.5＿契約者【データ】!AB494="","",TEXT(No.5＿契約者【データ】!AB494,"hh:mm"))&amp;"'"</f>
        <v>''</v>
      </c>
      <c r="I498" s="82" t="s">
        <v>494</v>
      </c>
      <c r="J498" s="82" t="s">
        <v>494</v>
      </c>
      <c r="K498" s="82" t="s">
        <v>494</v>
      </c>
      <c r="L498" s="82" t="s">
        <v>494</v>
      </c>
      <c r="M498" s="82" t="s">
        <v>494</v>
      </c>
      <c r="N498" s="82" t="s">
        <v>494</v>
      </c>
      <c r="O498" s="82" t="s">
        <v>494</v>
      </c>
      <c r="P498" s="82" t="s">
        <v>494</v>
      </c>
      <c r="Q498" s="75" t="s">
        <v>497</v>
      </c>
      <c r="R498" s="75" t="s">
        <v>497</v>
      </c>
      <c r="S498" s="42" t="s">
        <v>448</v>
      </c>
      <c r="T498" s="75" t="s">
        <v>497</v>
      </c>
      <c r="U498" s="74" t="s">
        <v>497</v>
      </c>
      <c r="V498" s="49" t="str">
        <f t="shared" si="37"/>
        <v>'COMMON'</v>
      </c>
      <c r="W498" s="69" t="s">
        <v>449</v>
      </c>
      <c r="X498" s="49" t="str">
        <f t="shared" si="38"/>
        <v>'COMMON'</v>
      </c>
      <c r="Y498" s="49" t="str">
        <f t="shared" si="38"/>
        <v>'COMMON'</v>
      </c>
      <c r="Z498" s="69" t="s">
        <v>449</v>
      </c>
      <c r="AA498" s="49" t="str">
        <f t="shared" si="39"/>
        <v>'COMMON'</v>
      </c>
      <c r="AB498" s="67"/>
      <c r="AD498" s="70" t="str">
        <f t="shared" si="40"/>
        <v/>
      </c>
      <c r="AE498" s="67"/>
      <c r="AF498" s="67"/>
      <c r="AG498" s="67"/>
    </row>
    <row r="499" spans="1:33" ht="18" customHeight="1">
      <c r="A499" s="67"/>
      <c r="B499" s="49">
        <f t="shared" si="36"/>
        <v>493</v>
      </c>
      <c r="C499" s="73" t="str">
        <f>"'"&amp;プロジェクトデータ!$C$4&amp;"'"</f>
        <v>'80001'</v>
      </c>
      <c r="D499" s="80" t="s">
        <v>503</v>
      </c>
      <c r="E499" s="42" t="str">
        <f>"'"&amp;No.5＿契約者【データ】!E495&amp;"'"</f>
        <v>''</v>
      </c>
      <c r="F499" s="81" t="str">
        <f>"'"&amp;IF(No.5＿契約者【データ】!AA495="","","出席")&amp;"'"</f>
        <v>''</v>
      </c>
      <c r="G499" s="75" t="str">
        <f>"'"&amp;IF(No.5＿契約者【データ】!AA495="","",TEXT(No.5＿契約者【データ】!AA495,"yyyy/mm/dd"))&amp;"'"</f>
        <v>''</v>
      </c>
      <c r="H499" s="75" t="str">
        <f>"'"&amp;IF(No.5＿契約者【データ】!AB495="","",TEXT(No.5＿契約者【データ】!AB495,"hh:mm"))&amp;"'"</f>
        <v>''</v>
      </c>
      <c r="I499" s="82" t="s">
        <v>494</v>
      </c>
      <c r="J499" s="82" t="s">
        <v>494</v>
      </c>
      <c r="K499" s="82" t="s">
        <v>494</v>
      </c>
      <c r="L499" s="82" t="s">
        <v>494</v>
      </c>
      <c r="M499" s="82" t="s">
        <v>494</v>
      </c>
      <c r="N499" s="82" t="s">
        <v>494</v>
      </c>
      <c r="O499" s="82" t="s">
        <v>494</v>
      </c>
      <c r="P499" s="82" t="s">
        <v>494</v>
      </c>
      <c r="Q499" s="75" t="s">
        <v>497</v>
      </c>
      <c r="R499" s="75" t="s">
        <v>497</v>
      </c>
      <c r="S499" s="42" t="s">
        <v>448</v>
      </c>
      <c r="T499" s="75" t="s">
        <v>497</v>
      </c>
      <c r="U499" s="74" t="s">
        <v>497</v>
      </c>
      <c r="V499" s="49" t="str">
        <f t="shared" si="37"/>
        <v>'COMMON'</v>
      </c>
      <c r="W499" s="69" t="s">
        <v>449</v>
      </c>
      <c r="X499" s="49" t="str">
        <f t="shared" si="38"/>
        <v>'COMMON'</v>
      </c>
      <c r="Y499" s="49" t="str">
        <f t="shared" si="38"/>
        <v>'COMMON'</v>
      </c>
      <c r="Z499" s="69" t="s">
        <v>449</v>
      </c>
      <c r="AA499" s="49" t="str">
        <f t="shared" si="39"/>
        <v>'COMMON'</v>
      </c>
      <c r="AB499" s="67"/>
      <c r="AD499" s="70" t="str">
        <f t="shared" si="40"/>
        <v/>
      </c>
      <c r="AE499" s="67"/>
      <c r="AF499" s="67"/>
      <c r="AG499" s="67"/>
    </row>
    <row r="500" spans="1:33" ht="18" customHeight="1">
      <c r="A500" s="67"/>
      <c r="B500" s="49">
        <f t="shared" si="36"/>
        <v>494</v>
      </c>
      <c r="C500" s="73" t="str">
        <f>"'"&amp;プロジェクトデータ!$C$4&amp;"'"</f>
        <v>'80001'</v>
      </c>
      <c r="D500" s="80" t="s">
        <v>503</v>
      </c>
      <c r="E500" s="42" t="str">
        <f>"'"&amp;No.5＿契約者【データ】!E496&amp;"'"</f>
        <v>''</v>
      </c>
      <c r="F500" s="81" t="str">
        <f>"'"&amp;IF(No.5＿契約者【データ】!AA496="","","出席")&amp;"'"</f>
        <v>''</v>
      </c>
      <c r="G500" s="75" t="str">
        <f>"'"&amp;IF(No.5＿契約者【データ】!AA496="","",TEXT(No.5＿契約者【データ】!AA496,"yyyy/mm/dd"))&amp;"'"</f>
        <v>''</v>
      </c>
      <c r="H500" s="75" t="str">
        <f>"'"&amp;IF(No.5＿契約者【データ】!AB496="","",TEXT(No.5＿契約者【データ】!AB496,"hh:mm"))&amp;"'"</f>
        <v>''</v>
      </c>
      <c r="I500" s="82" t="s">
        <v>494</v>
      </c>
      <c r="J500" s="82" t="s">
        <v>494</v>
      </c>
      <c r="K500" s="82" t="s">
        <v>494</v>
      </c>
      <c r="L500" s="82" t="s">
        <v>494</v>
      </c>
      <c r="M500" s="82" t="s">
        <v>494</v>
      </c>
      <c r="N500" s="82" t="s">
        <v>494</v>
      </c>
      <c r="O500" s="82" t="s">
        <v>494</v>
      </c>
      <c r="P500" s="82" t="s">
        <v>494</v>
      </c>
      <c r="Q500" s="75" t="s">
        <v>497</v>
      </c>
      <c r="R500" s="75" t="s">
        <v>497</v>
      </c>
      <c r="S500" s="42" t="s">
        <v>448</v>
      </c>
      <c r="T500" s="75" t="s">
        <v>497</v>
      </c>
      <c r="U500" s="74" t="s">
        <v>497</v>
      </c>
      <c r="V500" s="49" t="str">
        <f t="shared" si="37"/>
        <v>'COMMON'</v>
      </c>
      <c r="W500" s="69" t="s">
        <v>449</v>
      </c>
      <c r="X500" s="49" t="str">
        <f t="shared" si="38"/>
        <v>'COMMON'</v>
      </c>
      <c r="Y500" s="49" t="str">
        <f t="shared" si="38"/>
        <v>'COMMON'</v>
      </c>
      <c r="Z500" s="69" t="s">
        <v>449</v>
      </c>
      <c r="AA500" s="49" t="str">
        <f t="shared" si="39"/>
        <v>'COMMON'</v>
      </c>
      <c r="AB500" s="67"/>
      <c r="AD500" s="70" t="str">
        <f t="shared" si="40"/>
        <v/>
      </c>
      <c r="AE500" s="67"/>
      <c r="AF500" s="67"/>
      <c r="AG500" s="67"/>
    </row>
    <row r="501" spans="1:33" ht="18" customHeight="1">
      <c r="A501" s="67"/>
      <c r="B501" s="49">
        <f t="shared" si="36"/>
        <v>495</v>
      </c>
      <c r="C501" s="73" t="str">
        <f>"'"&amp;プロジェクトデータ!$C$4&amp;"'"</f>
        <v>'80001'</v>
      </c>
      <c r="D501" s="80" t="s">
        <v>503</v>
      </c>
      <c r="E501" s="42" t="str">
        <f>"'"&amp;No.5＿契約者【データ】!E497&amp;"'"</f>
        <v>''</v>
      </c>
      <c r="F501" s="81" t="str">
        <f>"'"&amp;IF(No.5＿契約者【データ】!AA497="","","出席")&amp;"'"</f>
        <v>''</v>
      </c>
      <c r="G501" s="75" t="str">
        <f>"'"&amp;IF(No.5＿契約者【データ】!AA497="","",TEXT(No.5＿契約者【データ】!AA497,"yyyy/mm/dd"))&amp;"'"</f>
        <v>''</v>
      </c>
      <c r="H501" s="75" t="str">
        <f>"'"&amp;IF(No.5＿契約者【データ】!AB497="","",TEXT(No.5＿契約者【データ】!AB497,"hh:mm"))&amp;"'"</f>
        <v>''</v>
      </c>
      <c r="I501" s="82" t="s">
        <v>494</v>
      </c>
      <c r="J501" s="82" t="s">
        <v>494</v>
      </c>
      <c r="K501" s="82" t="s">
        <v>494</v>
      </c>
      <c r="L501" s="82" t="s">
        <v>494</v>
      </c>
      <c r="M501" s="82" t="s">
        <v>494</v>
      </c>
      <c r="N501" s="82" t="s">
        <v>494</v>
      </c>
      <c r="O501" s="82" t="s">
        <v>494</v>
      </c>
      <c r="P501" s="82" t="s">
        <v>494</v>
      </c>
      <c r="Q501" s="75" t="s">
        <v>497</v>
      </c>
      <c r="R501" s="75" t="s">
        <v>497</v>
      </c>
      <c r="S501" s="42" t="s">
        <v>448</v>
      </c>
      <c r="T501" s="75" t="s">
        <v>497</v>
      </c>
      <c r="U501" s="74" t="s">
        <v>497</v>
      </c>
      <c r="V501" s="49" t="str">
        <f t="shared" si="37"/>
        <v>'COMMON'</v>
      </c>
      <c r="W501" s="69" t="s">
        <v>449</v>
      </c>
      <c r="X501" s="49" t="str">
        <f t="shared" si="38"/>
        <v>'COMMON'</v>
      </c>
      <c r="Y501" s="49" t="str">
        <f t="shared" si="38"/>
        <v>'COMMON'</v>
      </c>
      <c r="Z501" s="69" t="s">
        <v>449</v>
      </c>
      <c r="AA501" s="49" t="str">
        <f t="shared" si="39"/>
        <v>'COMMON'</v>
      </c>
      <c r="AB501" s="67"/>
      <c r="AD501" s="70" t="str">
        <f t="shared" si="40"/>
        <v/>
      </c>
      <c r="AE501" s="67"/>
      <c r="AF501" s="67"/>
      <c r="AG501" s="67"/>
    </row>
    <row r="502" spans="1:33" ht="18" customHeight="1">
      <c r="A502" s="67"/>
      <c r="B502" s="49">
        <f t="shared" si="36"/>
        <v>496</v>
      </c>
      <c r="C502" s="73" t="str">
        <f>"'"&amp;プロジェクトデータ!$C$4&amp;"'"</f>
        <v>'80001'</v>
      </c>
      <c r="D502" s="80" t="s">
        <v>503</v>
      </c>
      <c r="E502" s="42" t="str">
        <f>"'"&amp;No.5＿契約者【データ】!E498&amp;"'"</f>
        <v>''</v>
      </c>
      <c r="F502" s="81" t="str">
        <f>"'"&amp;IF(No.5＿契約者【データ】!AA498="","","出席")&amp;"'"</f>
        <v>''</v>
      </c>
      <c r="G502" s="75" t="str">
        <f>"'"&amp;IF(No.5＿契約者【データ】!AA498="","",TEXT(No.5＿契約者【データ】!AA498,"yyyy/mm/dd"))&amp;"'"</f>
        <v>''</v>
      </c>
      <c r="H502" s="75" t="str">
        <f>"'"&amp;IF(No.5＿契約者【データ】!AB498="","",TEXT(No.5＿契約者【データ】!AB498,"hh:mm"))&amp;"'"</f>
        <v>''</v>
      </c>
      <c r="I502" s="82" t="s">
        <v>494</v>
      </c>
      <c r="J502" s="82" t="s">
        <v>494</v>
      </c>
      <c r="K502" s="82" t="s">
        <v>494</v>
      </c>
      <c r="L502" s="82" t="s">
        <v>494</v>
      </c>
      <c r="M502" s="82" t="s">
        <v>494</v>
      </c>
      <c r="N502" s="82" t="s">
        <v>494</v>
      </c>
      <c r="O502" s="82" t="s">
        <v>494</v>
      </c>
      <c r="P502" s="82" t="s">
        <v>494</v>
      </c>
      <c r="Q502" s="75" t="s">
        <v>497</v>
      </c>
      <c r="R502" s="75" t="s">
        <v>497</v>
      </c>
      <c r="S502" s="42" t="s">
        <v>448</v>
      </c>
      <c r="T502" s="75" t="s">
        <v>497</v>
      </c>
      <c r="U502" s="74" t="s">
        <v>497</v>
      </c>
      <c r="V502" s="49" t="str">
        <f t="shared" si="37"/>
        <v>'COMMON'</v>
      </c>
      <c r="W502" s="69" t="s">
        <v>449</v>
      </c>
      <c r="X502" s="49" t="str">
        <f t="shared" si="38"/>
        <v>'COMMON'</v>
      </c>
      <c r="Y502" s="49" t="str">
        <f t="shared" si="38"/>
        <v>'COMMON'</v>
      </c>
      <c r="Z502" s="69" t="s">
        <v>449</v>
      </c>
      <c r="AA502" s="49" t="str">
        <f t="shared" si="39"/>
        <v>'COMMON'</v>
      </c>
      <c r="AB502" s="67"/>
      <c r="AD502" s="70" t="str">
        <f t="shared" si="40"/>
        <v/>
      </c>
      <c r="AE502" s="67"/>
      <c r="AF502" s="67"/>
      <c r="AG502" s="67"/>
    </row>
    <row r="503" spans="1:33" ht="18" customHeight="1">
      <c r="A503" s="67"/>
      <c r="B503" s="49">
        <f t="shared" si="36"/>
        <v>497</v>
      </c>
      <c r="C503" s="73" t="str">
        <f>"'"&amp;プロジェクトデータ!$C$4&amp;"'"</f>
        <v>'80001'</v>
      </c>
      <c r="D503" s="80" t="s">
        <v>503</v>
      </c>
      <c r="E503" s="42" t="str">
        <f>"'"&amp;No.5＿契約者【データ】!E499&amp;"'"</f>
        <v>''</v>
      </c>
      <c r="F503" s="81" t="str">
        <f>"'"&amp;IF(No.5＿契約者【データ】!AA499="","","出席")&amp;"'"</f>
        <v>''</v>
      </c>
      <c r="G503" s="75" t="str">
        <f>"'"&amp;IF(No.5＿契約者【データ】!AA499="","",TEXT(No.5＿契約者【データ】!AA499,"yyyy/mm/dd"))&amp;"'"</f>
        <v>''</v>
      </c>
      <c r="H503" s="75" t="str">
        <f>"'"&amp;IF(No.5＿契約者【データ】!AB499="","",TEXT(No.5＿契約者【データ】!AB499,"hh:mm"))&amp;"'"</f>
        <v>''</v>
      </c>
      <c r="I503" s="82" t="s">
        <v>494</v>
      </c>
      <c r="J503" s="82" t="s">
        <v>494</v>
      </c>
      <c r="K503" s="82" t="s">
        <v>494</v>
      </c>
      <c r="L503" s="82" t="s">
        <v>494</v>
      </c>
      <c r="M503" s="82" t="s">
        <v>494</v>
      </c>
      <c r="N503" s="82" t="s">
        <v>494</v>
      </c>
      <c r="O503" s="82" t="s">
        <v>494</v>
      </c>
      <c r="P503" s="82" t="s">
        <v>494</v>
      </c>
      <c r="Q503" s="75" t="s">
        <v>497</v>
      </c>
      <c r="R503" s="75" t="s">
        <v>497</v>
      </c>
      <c r="S503" s="42" t="s">
        <v>448</v>
      </c>
      <c r="T503" s="75" t="s">
        <v>497</v>
      </c>
      <c r="U503" s="74" t="s">
        <v>497</v>
      </c>
      <c r="V503" s="49" t="str">
        <f t="shared" si="37"/>
        <v>'COMMON'</v>
      </c>
      <c r="W503" s="69" t="s">
        <v>449</v>
      </c>
      <c r="X503" s="49" t="str">
        <f t="shared" si="38"/>
        <v>'COMMON'</v>
      </c>
      <c r="Y503" s="49" t="str">
        <f t="shared" si="38"/>
        <v>'COMMON'</v>
      </c>
      <c r="Z503" s="69" t="s">
        <v>449</v>
      </c>
      <c r="AA503" s="49" t="str">
        <f t="shared" si="39"/>
        <v>'COMMON'</v>
      </c>
      <c r="AB503" s="67"/>
      <c r="AD503" s="70" t="str">
        <f t="shared" si="40"/>
        <v/>
      </c>
      <c r="AE503" s="67"/>
      <c r="AF503" s="67"/>
      <c r="AG503" s="67"/>
    </row>
    <row r="504" spans="1:33" ht="18" customHeight="1">
      <c r="A504" s="67"/>
      <c r="B504" s="49">
        <f t="shared" si="36"/>
        <v>498</v>
      </c>
      <c r="C504" s="73" t="str">
        <f>"'"&amp;プロジェクトデータ!$C$4&amp;"'"</f>
        <v>'80001'</v>
      </c>
      <c r="D504" s="80" t="s">
        <v>503</v>
      </c>
      <c r="E504" s="42" t="str">
        <f>"'"&amp;No.5＿契約者【データ】!E500&amp;"'"</f>
        <v>''</v>
      </c>
      <c r="F504" s="81" t="str">
        <f>"'"&amp;IF(No.5＿契約者【データ】!AA500="","","出席")&amp;"'"</f>
        <v>''</v>
      </c>
      <c r="G504" s="75" t="str">
        <f>"'"&amp;IF(No.5＿契約者【データ】!AA500="","",TEXT(No.5＿契約者【データ】!AA500,"yyyy/mm/dd"))&amp;"'"</f>
        <v>''</v>
      </c>
      <c r="H504" s="75" t="str">
        <f>"'"&amp;IF(No.5＿契約者【データ】!AB500="","",TEXT(No.5＿契約者【データ】!AB500,"hh:mm"))&amp;"'"</f>
        <v>''</v>
      </c>
      <c r="I504" s="82" t="s">
        <v>494</v>
      </c>
      <c r="J504" s="82" t="s">
        <v>494</v>
      </c>
      <c r="K504" s="82" t="s">
        <v>494</v>
      </c>
      <c r="L504" s="82" t="s">
        <v>494</v>
      </c>
      <c r="M504" s="82" t="s">
        <v>494</v>
      </c>
      <c r="N504" s="82" t="s">
        <v>494</v>
      </c>
      <c r="O504" s="82" t="s">
        <v>494</v>
      </c>
      <c r="P504" s="82" t="s">
        <v>494</v>
      </c>
      <c r="Q504" s="75" t="s">
        <v>497</v>
      </c>
      <c r="R504" s="75" t="s">
        <v>497</v>
      </c>
      <c r="S504" s="42" t="s">
        <v>448</v>
      </c>
      <c r="T504" s="75" t="s">
        <v>497</v>
      </c>
      <c r="U504" s="74" t="s">
        <v>497</v>
      </c>
      <c r="V504" s="49" t="str">
        <f t="shared" si="37"/>
        <v>'COMMON'</v>
      </c>
      <c r="W504" s="69" t="s">
        <v>449</v>
      </c>
      <c r="X504" s="49" t="str">
        <f t="shared" si="38"/>
        <v>'COMMON'</v>
      </c>
      <c r="Y504" s="49" t="str">
        <f t="shared" si="38"/>
        <v>'COMMON'</v>
      </c>
      <c r="Z504" s="69" t="s">
        <v>449</v>
      </c>
      <c r="AA504" s="49" t="str">
        <f t="shared" si="39"/>
        <v>'COMMON'</v>
      </c>
      <c r="AB504" s="67"/>
      <c r="AD504" s="70" t="str">
        <f t="shared" si="40"/>
        <v/>
      </c>
      <c r="AE504" s="67"/>
      <c r="AF504" s="67"/>
      <c r="AG504" s="67"/>
    </row>
    <row r="505" spans="1:33" ht="18" customHeight="1">
      <c r="A505" s="67"/>
      <c r="B505" s="49">
        <f t="shared" si="36"/>
        <v>499</v>
      </c>
      <c r="C505" s="73" t="str">
        <f>"'"&amp;プロジェクトデータ!$C$4&amp;"'"</f>
        <v>'80001'</v>
      </c>
      <c r="D505" s="80" t="s">
        <v>503</v>
      </c>
      <c r="E505" s="42" t="str">
        <f>"'"&amp;No.5＿契約者【データ】!E501&amp;"'"</f>
        <v>''</v>
      </c>
      <c r="F505" s="81" t="str">
        <f>"'"&amp;IF(No.5＿契約者【データ】!AA501="","","出席")&amp;"'"</f>
        <v>''</v>
      </c>
      <c r="G505" s="75" t="str">
        <f>"'"&amp;IF(No.5＿契約者【データ】!AA501="","",TEXT(No.5＿契約者【データ】!AA501,"yyyy/mm/dd"))&amp;"'"</f>
        <v>''</v>
      </c>
      <c r="H505" s="75" t="str">
        <f>"'"&amp;IF(No.5＿契約者【データ】!AB501="","",TEXT(No.5＿契約者【データ】!AB501,"hh:mm"))&amp;"'"</f>
        <v>''</v>
      </c>
      <c r="I505" s="82" t="s">
        <v>494</v>
      </c>
      <c r="J505" s="82" t="s">
        <v>494</v>
      </c>
      <c r="K505" s="82" t="s">
        <v>494</v>
      </c>
      <c r="L505" s="82" t="s">
        <v>494</v>
      </c>
      <c r="M505" s="82" t="s">
        <v>494</v>
      </c>
      <c r="N505" s="82" t="s">
        <v>494</v>
      </c>
      <c r="O505" s="82" t="s">
        <v>494</v>
      </c>
      <c r="P505" s="82" t="s">
        <v>494</v>
      </c>
      <c r="Q505" s="75" t="s">
        <v>497</v>
      </c>
      <c r="R505" s="75" t="s">
        <v>497</v>
      </c>
      <c r="S505" s="42" t="s">
        <v>448</v>
      </c>
      <c r="T505" s="75" t="s">
        <v>497</v>
      </c>
      <c r="U505" s="74" t="s">
        <v>497</v>
      </c>
      <c r="V505" s="49" t="str">
        <f t="shared" si="37"/>
        <v>'COMMON'</v>
      </c>
      <c r="W505" s="69" t="s">
        <v>449</v>
      </c>
      <c r="X505" s="49" t="str">
        <f t="shared" si="38"/>
        <v>'COMMON'</v>
      </c>
      <c r="Y505" s="49" t="str">
        <f t="shared" si="38"/>
        <v>'COMMON'</v>
      </c>
      <c r="Z505" s="69" t="s">
        <v>449</v>
      </c>
      <c r="AA505" s="49" t="str">
        <f t="shared" si="39"/>
        <v>'COMMON'</v>
      </c>
      <c r="AB505" s="67"/>
      <c r="AD505" s="70" t="str">
        <f t="shared" si="40"/>
        <v/>
      </c>
      <c r="AE505" s="67"/>
      <c r="AF505" s="67"/>
      <c r="AG505" s="67"/>
    </row>
    <row r="506" spans="1:33" ht="18" customHeight="1">
      <c r="A506" s="67"/>
      <c r="B506" s="49">
        <f t="shared" si="36"/>
        <v>500</v>
      </c>
      <c r="C506" s="73" t="str">
        <f>"'"&amp;プロジェクトデータ!$C$4&amp;"'"</f>
        <v>'80001'</v>
      </c>
      <c r="D506" s="80" t="s">
        <v>503</v>
      </c>
      <c r="E506" s="42" t="str">
        <f>"'"&amp;No.5＿契約者【データ】!E502&amp;"'"</f>
        <v>''</v>
      </c>
      <c r="F506" s="81" t="str">
        <f>"'"&amp;IF(No.5＿契約者【データ】!AA502="","","出席")&amp;"'"</f>
        <v>''</v>
      </c>
      <c r="G506" s="75" t="str">
        <f>"'"&amp;IF(No.5＿契約者【データ】!AA502="","",TEXT(No.5＿契約者【データ】!AA502,"yyyy/mm/dd"))&amp;"'"</f>
        <v>''</v>
      </c>
      <c r="H506" s="75" t="str">
        <f>"'"&amp;IF(No.5＿契約者【データ】!AB502="","",TEXT(No.5＿契約者【データ】!AB502,"hh:mm"))&amp;"'"</f>
        <v>''</v>
      </c>
      <c r="I506" s="82" t="s">
        <v>494</v>
      </c>
      <c r="J506" s="82" t="s">
        <v>494</v>
      </c>
      <c r="K506" s="82" t="s">
        <v>494</v>
      </c>
      <c r="L506" s="82" t="s">
        <v>494</v>
      </c>
      <c r="M506" s="82" t="s">
        <v>494</v>
      </c>
      <c r="N506" s="82" t="s">
        <v>494</v>
      </c>
      <c r="O506" s="82" t="s">
        <v>494</v>
      </c>
      <c r="P506" s="82" t="s">
        <v>494</v>
      </c>
      <c r="Q506" s="75" t="s">
        <v>497</v>
      </c>
      <c r="R506" s="75" t="s">
        <v>497</v>
      </c>
      <c r="S506" s="42" t="s">
        <v>448</v>
      </c>
      <c r="T506" s="75" t="s">
        <v>497</v>
      </c>
      <c r="U506" s="74" t="s">
        <v>497</v>
      </c>
      <c r="V506" s="49" t="str">
        <f t="shared" si="37"/>
        <v>'COMMON'</v>
      </c>
      <c r="W506" s="69" t="s">
        <v>449</v>
      </c>
      <c r="X506" s="49" t="str">
        <f t="shared" si="38"/>
        <v>'COMMON'</v>
      </c>
      <c r="Y506" s="49" t="str">
        <f t="shared" si="38"/>
        <v>'COMMON'</v>
      </c>
      <c r="Z506" s="69" t="s">
        <v>449</v>
      </c>
      <c r="AA506" s="49" t="str">
        <f t="shared" si="39"/>
        <v>'COMMON'</v>
      </c>
      <c r="AB506" s="67"/>
      <c r="AD506" s="70" t="str">
        <f t="shared" si="40"/>
        <v/>
      </c>
      <c r="AE506" s="67"/>
      <c r="AF506" s="67"/>
      <c r="AG506" s="67"/>
    </row>
    <row r="507" spans="1:33"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row>
    <row r="508" spans="1:33"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row>
    <row r="509" spans="1:33"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row>
    <row r="510" spans="1:33"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row>
    <row r="511" spans="1:33"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row>
    <row r="512" spans="1:33"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row>
    <row r="513" spans="1:33"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row>
    <row r="514" spans="1:33"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row>
    <row r="515" spans="1:33"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row>
    <row r="516" spans="1:33"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row>
    <row r="517" spans="1:33"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row>
    <row r="518" spans="1:33"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row>
    <row r="519" spans="1:33"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row>
    <row r="520" spans="1:33"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row>
    <row r="521" spans="1:33"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row>
    <row r="522" spans="1:33"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row>
    <row r="523" spans="1:33"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row>
    <row r="524" spans="1:33"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row>
    <row r="525" spans="1:33"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row>
    <row r="526" spans="1:33"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row>
    <row r="527" spans="1:33"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row>
    <row r="528" spans="1:33"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row>
    <row r="529" spans="1:33"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row>
    <row r="530" spans="1:33"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row>
    <row r="531" spans="1:33"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row>
    <row r="532" spans="1:33"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row>
    <row r="533" spans="1:33"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row>
    <row r="534" spans="1:33"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row>
    <row r="535" spans="1:33"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row>
    <row r="536" spans="1:33"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row>
    <row r="537" spans="1:33"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row>
    <row r="538" spans="1:33"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row>
    <row r="539" spans="1:33"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row>
    <row r="540" spans="1:33"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row>
    <row r="541" spans="1:33"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row>
    <row r="542" spans="1:33"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row>
    <row r="543" spans="1:33"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row>
    <row r="544" spans="1:33"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row>
    <row r="545" spans="1:33"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row>
    <row r="546" spans="1:33"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row>
    <row r="547" spans="1:33"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row>
    <row r="548" spans="1:33"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row>
    <row r="549" spans="1:33"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row>
    <row r="550" spans="1:33"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row>
    <row r="551" spans="1:33"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row>
    <row r="552" spans="1:33"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row>
    <row r="553" spans="1:33"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row>
    <row r="554" spans="1:33"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row>
    <row r="555" spans="1:33"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row>
    <row r="556" spans="1:33"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row>
    <row r="557" spans="1:33"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row>
    <row r="558" spans="1:33"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row>
    <row r="559" spans="1:33"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row>
    <row r="560" spans="1:33"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row>
    <row r="561" spans="1:33"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row>
    <row r="562" spans="1:33"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row>
    <row r="563" spans="1:33"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row>
    <row r="564" spans="1:33"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row>
    <row r="565" spans="1:33"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row>
    <row r="566" spans="1:33"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row>
    <row r="567" spans="1:33"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row>
    <row r="568" spans="1:33"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row>
    <row r="569" spans="1:33"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row>
    <row r="570" spans="1:33"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row>
    <row r="571" spans="1:33"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row>
    <row r="572" spans="1:33"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row>
    <row r="573" spans="1:33"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row>
    <row r="574" spans="1:33"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row>
    <row r="575" spans="1:33"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row>
    <row r="576" spans="1:33"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row>
    <row r="577" spans="1:33"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row>
    <row r="578" spans="1:33"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row>
    <row r="579" spans="1:33"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row>
    <row r="580" spans="1:33"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row>
    <row r="581" spans="1:33"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row>
    <row r="582" spans="1:33"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row>
    <row r="583" spans="1:33"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row>
    <row r="584" spans="1:33"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row>
    <row r="585" spans="1:33"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row>
    <row r="586" spans="1:33"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row>
    <row r="587" spans="1:33"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row>
    <row r="588" spans="1:33"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row>
    <row r="589" spans="1:33"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row>
    <row r="590" spans="1:33"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row>
    <row r="591" spans="1:33"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row>
    <row r="592" spans="1:33"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row>
    <row r="593" spans="1:33"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row>
    <row r="594" spans="1:33"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row>
    <row r="595" spans="1:33"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row>
    <row r="596" spans="1:33"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row>
    <row r="597" spans="1:33"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row>
    <row r="598" spans="1:33"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row>
    <row r="599" spans="1:33"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row>
    <row r="600" spans="1:33"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row>
    <row r="601" spans="1:33"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row>
    <row r="602" spans="1:33"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row>
    <row r="603" spans="1:33"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row>
    <row r="604" spans="1:33"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row>
    <row r="605" spans="1:33"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row>
    <row r="606" spans="1:33"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row>
    <row r="607" spans="1:33"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row>
    <row r="608" spans="1:33"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row>
    <row r="609" spans="1:33"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row>
    <row r="610" spans="1:33"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row>
    <row r="611" spans="1:33"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row>
    <row r="612" spans="1:33"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row>
    <row r="613" spans="1:33"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row>
    <row r="614" spans="1:33"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row>
    <row r="615" spans="1:33"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row>
    <row r="616" spans="1:33"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row>
    <row r="617" spans="1:33"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row>
    <row r="618" spans="1:33"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row>
    <row r="619" spans="1:33"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row>
    <row r="620" spans="1:33"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row>
    <row r="621" spans="1:33"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row>
    <row r="622" spans="1:33"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row>
    <row r="623" spans="1:33"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row>
    <row r="624" spans="1:33"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row>
    <row r="625" spans="1:33"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row>
    <row r="626" spans="1:33"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row>
    <row r="627" spans="1:33"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row>
    <row r="628" spans="1:33"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row>
    <row r="629" spans="1:33"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row>
    <row r="630" spans="1:33"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row>
    <row r="631" spans="1:33"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row>
    <row r="632" spans="1:33"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row>
    <row r="633" spans="1:33"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row>
    <row r="634" spans="1:33"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row>
    <row r="635" spans="1:33"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row>
    <row r="636" spans="1:33"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row>
    <row r="637" spans="1:33"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row>
    <row r="638" spans="1:33"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row>
    <row r="639" spans="1:33"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row>
    <row r="640" spans="1:33"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row>
    <row r="641" spans="1:33"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row>
    <row r="642" spans="1:33"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row>
    <row r="643" spans="1:33"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row>
    <row r="644" spans="1:33"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row>
    <row r="645" spans="1:33"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row>
    <row r="646" spans="1:33"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row>
    <row r="647" spans="1:33"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row>
    <row r="648" spans="1:33"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row>
    <row r="649" spans="1:33"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row>
    <row r="650" spans="1:33"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row>
    <row r="651" spans="1:33"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row>
    <row r="652" spans="1:33"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row>
    <row r="653" spans="1:33"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row>
    <row r="654" spans="1:33"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row>
    <row r="655" spans="1:33"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row>
    <row r="656" spans="1:33"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row>
    <row r="657" spans="1:33"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row>
    <row r="658" spans="1:33"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row>
    <row r="659" spans="1:33"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row>
    <row r="660" spans="1:33"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row>
    <row r="661" spans="1:33"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row>
    <row r="662" spans="1:33"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row>
    <row r="663" spans="1:33"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row>
    <row r="664" spans="1:33"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row>
    <row r="665" spans="1:33"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row>
    <row r="666" spans="1:33"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row>
    <row r="667" spans="1:33"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row>
    <row r="668" spans="1:33"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row>
    <row r="669" spans="1:33"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row>
    <row r="670" spans="1:33"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row>
    <row r="671" spans="1:33"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row>
    <row r="672" spans="1:33"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row>
    <row r="673" spans="1:33"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row>
    <row r="674" spans="1:33"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row>
    <row r="675" spans="1:33"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row>
    <row r="676" spans="1:33"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row>
    <row r="677" spans="1:33"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row>
    <row r="678" spans="1:33"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row>
    <row r="679" spans="1:33"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row>
    <row r="680" spans="1:33"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row>
    <row r="681" spans="1:33"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row>
    <row r="682" spans="1:33"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row>
    <row r="683" spans="1:33"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row>
    <row r="684" spans="1:33"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row>
    <row r="685" spans="1:33"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row>
    <row r="686" spans="1:33"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row>
    <row r="687" spans="1:33"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row>
    <row r="688" spans="1:33"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row>
    <row r="689" spans="1:33"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row>
    <row r="690" spans="1:33"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row>
    <row r="691" spans="1:33"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row>
    <row r="692" spans="1:33"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row>
    <row r="693" spans="1:33"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row>
    <row r="694" spans="1:33"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row>
    <row r="695" spans="1:33"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row>
    <row r="696" spans="1:33"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row>
    <row r="697" spans="1:33"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row>
    <row r="698" spans="1:33"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row>
    <row r="699" spans="1:33"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row>
    <row r="700" spans="1:33"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row>
    <row r="701" spans="1:33"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row>
    <row r="702" spans="1:33"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row>
    <row r="703" spans="1:33"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row>
    <row r="704" spans="1:33"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row>
    <row r="705" spans="1:33"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row>
    <row r="706" spans="1:33"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row>
    <row r="707" spans="1:33"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row>
    <row r="708" spans="1:33"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row>
    <row r="709" spans="1:33"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row>
    <row r="710" spans="1:33"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row>
    <row r="711" spans="1:33"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row>
    <row r="712" spans="1:33"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row>
    <row r="713" spans="1:33"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row>
    <row r="714" spans="1:33"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row>
    <row r="715" spans="1:33"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row>
    <row r="716" spans="1:33"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row>
    <row r="717" spans="1:33"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row>
    <row r="718" spans="1:33"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row>
    <row r="719" spans="1:33"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row>
    <row r="720" spans="1:33"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row>
    <row r="721" spans="1:33"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row>
    <row r="722" spans="1:33"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row>
    <row r="723" spans="1:33"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row>
    <row r="724" spans="1:33"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row>
    <row r="725" spans="1:33"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row>
    <row r="726" spans="1:33"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row>
    <row r="727" spans="1:33"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row>
    <row r="728" spans="1:33"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row>
    <row r="729" spans="1:33"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row>
    <row r="730" spans="1:33"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row>
    <row r="731" spans="1:33"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row>
    <row r="732" spans="1:33"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row>
    <row r="733" spans="1:33"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row>
    <row r="734" spans="1:33"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row>
    <row r="735" spans="1:33"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row>
    <row r="736" spans="1:33"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row>
    <row r="737" spans="1:33"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row>
    <row r="738" spans="1:33"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row>
    <row r="739" spans="1:33"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row>
    <row r="740" spans="1:33"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row>
    <row r="741" spans="1:33"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row>
    <row r="742" spans="1:33"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row>
    <row r="743" spans="1:33"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row>
    <row r="744" spans="1:33"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row>
    <row r="745" spans="1:33"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row>
    <row r="746" spans="1:33"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row>
    <row r="747" spans="1:33"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row>
    <row r="748" spans="1:33"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row>
    <row r="749" spans="1:33"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row>
    <row r="750" spans="1:33"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row>
    <row r="751" spans="1:33"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row>
    <row r="752" spans="1:33"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row>
    <row r="753" spans="1:33"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row>
    <row r="754" spans="1:33"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row>
    <row r="755" spans="1:33"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row>
    <row r="756" spans="1:33"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row>
    <row r="757" spans="1:33"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row>
    <row r="758" spans="1:33"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row>
    <row r="759" spans="1:33"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row>
    <row r="760" spans="1:33"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row>
    <row r="761" spans="1:33"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row>
    <row r="762" spans="1:33"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row>
    <row r="763" spans="1:33"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row>
    <row r="764" spans="1:33"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row>
    <row r="765" spans="1:33"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row>
    <row r="766" spans="1:33"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row>
    <row r="767" spans="1:33"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row>
    <row r="768" spans="1:33"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row>
    <row r="769" spans="1:33"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row>
    <row r="770" spans="1:33"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row>
    <row r="771" spans="1:33"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row>
    <row r="772" spans="1:33"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row>
    <row r="773" spans="1:33"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row>
    <row r="774" spans="1:33"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row>
    <row r="775" spans="1:33"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row>
    <row r="776" spans="1:33"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row>
    <row r="777" spans="1:33"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row>
    <row r="778" spans="1:33"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row>
    <row r="779" spans="1:33"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row>
    <row r="780" spans="1:33"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row>
    <row r="781" spans="1:33"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row>
    <row r="782" spans="1:33"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row>
    <row r="783" spans="1:33"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row>
    <row r="784" spans="1:33"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row>
    <row r="785" spans="1:33"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row>
    <row r="786" spans="1:33"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row>
    <row r="787" spans="1:33"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row>
    <row r="788" spans="1:33"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row>
    <row r="789" spans="1:33"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row>
    <row r="790" spans="1:33"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row>
    <row r="791" spans="1:33"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row>
    <row r="792" spans="1:33"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row>
    <row r="793" spans="1:33"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row>
    <row r="794" spans="1:33"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row>
    <row r="795" spans="1:33"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row>
    <row r="796" spans="1:33"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row>
    <row r="797" spans="1:33"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row>
    <row r="798" spans="1:33"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row>
    <row r="799" spans="1:33"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row>
    <row r="800" spans="1:33"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row>
    <row r="801" spans="1:33"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row>
    <row r="802" spans="1:33"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row>
    <row r="803" spans="1:33"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row>
    <row r="804" spans="1:33"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row>
    <row r="805" spans="1:33"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row>
    <row r="806" spans="1:33"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row>
    <row r="807" spans="1:33"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row>
    <row r="808" spans="1:33"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row>
    <row r="809" spans="1:33"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row>
    <row r="810" spans="1:33"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row>
    <row r="811" spans="1:33"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row>
    <row r="812" spans="1:33"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row>
    <row r="813" spans="1:33"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row>
    <row r="814" spans="1:33"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row>
    <row r="815" spans="1:33"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row>
    <row r="816" spans="1:33"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row>
    <row r="817" spans="1:33"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row>
    <row r="818" spans="1:33"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row>
    <row r="819" spans="1:33"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row>
    <row r="820" spans="1:33"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row>
    <row r="821" spans="1:33"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row>
    <row r="822" spans="1:33"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row>
    <row r="823" spans="1:33"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row>
    <row r="824" spans="1:33"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row>
    <row r="825" spans="1:33"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row>
    <row r="826" spans="1:33"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row>
    <row r="827" spans="1:33"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row>
    <row r="828" spans="1:33"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row>
    <row r="829" spans="1:33"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row>
    <row r="830" spans="1:33"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row>
    <row r="831" spans="1:33"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row>
    <row r="832" spans="1:33"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row>
    <row r="833" spans="1:33"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row>
    <row r="834" spans="1:33"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row>
    <row r="835" spans="1:33"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row>
    <row r="836" spans="1:33"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row>
    <row r="837" spans="1:33"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row>
    <row r="838" spans="1:33"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row>
    <row r="839" spans="1:33"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row>
    <row r="840" spans="1:33"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row>
    <row r="841" spans="1:33"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row>
    <row r="842" spans="1:33"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row>
    <row r="843" spans="1:33"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row>
    <row r="844" spans="1:33"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row>
    <row r="845" spans="1:33"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row>
    <row r="846" spans="1:33"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row>
    <row r="847" spans="1:33"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row>
    <row r="848" spans="1:33"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row>
    <row r="849" spans="1:33"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row>
    <row r="850" spans="1:33"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row>
    <row r="851" spans="1:33"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row>
    <row r="852" spans="1:33"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row>
    <row r="853" spans="1:33"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row>
    <row r="854" spans="1:33"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row>
    <row r="855" spans="1:33"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row>
    <row r="856" spans="1:33"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row>
    <row r="857" spans="1:33"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row>
    <row r="858" spans="1:33"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row>
    <row r="859" spans="1:33"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row>
    <row r="860" spans="1:33"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row>
    <row r="861" spans="1:33"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row>
    <row r="862" spans="1:33"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row>
    <row r="863" spans="1:33"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row>
    <row r="864" spans="1:33"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row>
    <row r="865" spans="1:33"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row>
    <row r="866" spans="1:33"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row>
    <row r="867" spans="1:33"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row>
    <row r="868" spans="1:33"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row>
    <row r="869" spans="1:33"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row>
    <row r="870" spans="1:33"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row>
    <row r="871" spans="1:33"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row>
    <row r="872" spans="1:33"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row>
    <row r="873" spans="1:33"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row>
    <row r="874" spans="1:33"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row>
    <row r="875" spans="1:33"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row>
    <row r="876" spans="1:33"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row>
    <row r="877" spans="1:33"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row>
    <row r="878" spans="1:33"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row>
    <row r="879" spans="1:33"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row>
    <row r="880" spans="1:33"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row>
    <row r="881" spans="1:33"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row>
    <row r="882" spans="1:33"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row>
    <row r="883" spans="1:33"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row>
    <row r="884" spans="1:33"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row>
    <row r="885" spans="1:33"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row>
    <row r="886" spans="1:33"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row>
    <row r="887" spans="1:33"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row>
    <row r="888" spans="1:33"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row>
    <row r="889" spans="1:33"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row>
    <row r="890" spans="1:33"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row>
    <row r="891" spans="1:33"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row>
    <row r="892" spans="1:33"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row>
    <row r="893" spans="1:33"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row>
    <row r="894" spans="1:33"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row>
    <row r="895" spans="1:33"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row>
    <row r="896" spans="1:33"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row>
    <row r="897" spans="1:33"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row>
    <row r="898" spans="1:33"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row>
    <row r="899" spans="1:33"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row>
    <row r="900" spans="1:33"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row>
    <row r="901" spans="1:33"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row>
    <row r="902" spans="1:33"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row>
    <row r="903" spans="1:33"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row>
    <row r="904" spans="1:33"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row>
    <row r="905" spans="1:33"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row>
    <row r="906" spans="1:33"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row>
    <row r="907" spans="1:33"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row>
    <row r="908" spans="1:33"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row>
    <row r="909" spans="1:33"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row>
    <row r="910" spans="1:33"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row>
    <row r="911" spans="1:33"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row>
    <row r="912" spans="1:33"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row>
    <row r="913" spans="1:33"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row>
    <row r="914" spans="1:33"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row>
    <row r="915" spans="1:33"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row>
    <row r="916" spans="1:33"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row>
    <row r="917" spans="1:33"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row>
    <row r="918" spans="1:33"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row>
    <row r="919" spans="1:33"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row>
    <row r="920" spans="1:33"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row>
    <row r="921" spans="1:33"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row>
    <row r="922" spans="1:33"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row>
    <row r="923" spans="1:33"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row>
    <row r="924" spans="1:33"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row>
    <row r="925" spans="1:33"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row>
    <row r="926" spans="1:33"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row>
    <row r="927" spans="1:33"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row>
    <row r="928" spans="1:33"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row>
    <row r="929" spans="1:33"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row>
    <row r="930" spans="1:33"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row>
    <row r="931" spans="1:33"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row>
    <row r="932" spans="1:33"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row>
    <row r="933" spans="1:33"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row>
  </sheetData>
  <phoneticPr fontId="30"/>
  <pageMargins left="0.7" right="0.7" top="0.75" bottom="0.75" header="0" footer="0"/>
  <pageSetup paperSize="9"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G932"/>
  <sheetViews>
    <sheetView showGridLines="0" topLeftCell="Z1" zoomScale="216" workbookViewId="0">
      <selection activeCell="AD6" sqref="AD6"/>
    </sheetView>
  </sheetViews>
  <sheetFormatPr defaultColWidth="14.42578125" defaultRowHeight="15" customHeight="1"/>
  <cols>
    <col min="1" max="1" width="3.7109375" customWidth="1"/>
    <col min="2" max="2" width="11.42578125" customWidth="1"/>
    <col min="3" max="3" width="17.7109375" bestFit="1" customWidth="1"/>
    <col min="4" max="4" width="11.28515625" bestFit="1" customWidth="1"/>
    <col min="5" max="5" width="11.42578125" customWidth="1"/>
    <col min="6" max="6" width="15" bestFit="1" customWidth="1"/>
    <col min="7" max="7" width="14.42578125" bestFit="1" customWidth="1"/>
    <col min="8" max="8" width="12.85546875" bestFit="1" customWidth="1"/>
    <col min="9" max="9" width="20.42578125" bestFit="1" customWidth="1"/>
    <col min="10" max="10" width="24.140625" customWidth="1"/>
    <col min="11" max="11" width="18.7109375" customWidth="1"/>
    <col min="12" max="12" width="19.140625" customWidth="1"/>
    <col min="13" max="20" width="28.140625" customWidth="1"/>
    <col min="21" max="21" width="11.7109375" customWidth="1"/>
    <col min="22" max="22" width="24.28515625" customWidth="1"/>
    <col min="23" max="23" width="23.7109375" customWidth="1"/>
    <col min="24" max="24" width="16.140625" customWidth="1"/>
    <col min="25" max="25" width="24.7109375" customWidth="1"/>
    <col min="26" max="26" width="23.7109375" customWidth="1"/>
    <col min="27" max="27" width="16.7109375" customWidth="1"/>
    <col min="28" max="33" width="3.7109375" customWidth="1"/>
  </cols>
  <sheetData>
    <row r="1" spans="1:33"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row>
    <row r="2" spans="1:33" ht="18" customHeight="1">
      <c r="A2" s="67"/>
      <c r="B2" s="68" t="s">
        <v>340</v>
      </c>
      <c r="C2" s="69" t="s">
        <v>532</v>
      </c>
      <c r="D2" s="67"/>
      <c r="E2" s="67"/>
      <c r="F2" s="70"/>
      <c r="G2" s="67"/>
      <c r="H2" s="67"/>
      <c r="I2" s="67"/>
      <c r="J2" s="67"/>
      <c r="K2" s="67"/>
      <c r="L2" s="67"/>
      <c r="M2" s="67"/>
      <c r="N2" s="67"/>
      <c r="O2" s="67"/>
      <c r="P2" s="67"/>
      <c r="Q2" s="67"/>
      <c r="R2" s="67"/>
      <c r="S2" s="67"/>
      <c r="T2" s="67"/>
      <c r="U2" s="67"/>
      <c r="V2" s="67"/>
      <c r="W2" s="67"/>
      <c r="X2" s="67"/>
      <c r="Y2" s="67"/>
      <c r="Z2" s="67"/>
      <c r="AA2" s="67"/>
      <c r="AB2" s="67"/>
      <c r="AC2" s="67"/>
      <c r="AD2" s="67"/>
      <c r="AE2" s="67"/>
      <c r="AF2" s="67"/>
      <c r="AG2" s="67"/>
    </row>
    <row r="3" spans="1:33" ht="18" customHeight="1">
      <c r="A3" s="67"/>
      <c r="B3" s="68" t="s">
        <v>342</v>
      </c>
      <c r="C3" s="69" t="s">
        <v>533</v>
      </c>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row>
    <row r="4" spans="1:33" ht="18" customHeight="1">
      <c r="A4" s="67"/>
      <c r="B4" s="71" t="s">
        <v>344</v>
      </c>
      <c r="C4" s="71" t="s">
        <v>345</v>
      </c>
      <c r="D4" s="71"/>
      <c r="E4" s="71" t="s">
        <v>512</v>
      </c>
      <c r="F4" s="71" t="s">
        <v>513</v>
      </c>
      <c r="G4" s="71"/>
      <c r="H4" s="71"/>
      <c r="I4" s="71"/>
      <c r="J4" s="71"/>
      <c r="K4" s="71"/>
      <c r="L4" s="71"/>
      <c r="M4" s="71"/>
      <c r="N4" s="71"/>
      <c r="O4" s="71"/>
      <c r="P4" s="71"/>
      <c r="Q4" s="71"/>
      <c r="R4" s="71"/>
      <c r="S4" s="71"/>
      <c r="T4" s="71"/>
      <c r="U4" s="71" t="s">
        <v>387</v>
      </c>
      <c r="V4" s="71" t="s">
        <v>388</v>
      </c>
      <c r="W4" s="71" t="s">
        <v>389</v>
      </c>
      <c r="X4" s="71" t="s">
        <v>390</v>
      </c>
      <c r="Y4" s="71" t="s">
        <v>391</v>
      </c>
      <c r="Z4" s="71" t="s">
        <v>392</v>
      </c>
      <c r="AA4" s="71" t="s">
        <v>393</v>
      </c>
      <c r="AB4" s="67"/>
      <c r="AC4" s="67"/>
      <c r="AD4" s="67"/>
      <c r="AE4" s="67"/>
      <c r="AF4" s="67"/>
      <c r="AG4" s="67"/>
    </row>
    <row r="5" spans="1:33" ht="18" customHeight="1">
      <c r="A5" s="67"/>
      <c r="B5" s="72" t="s">
        <v>394</v>
      </c>
      <c r="C5" s="71" t="s">
        <v>395</v>
      </c>
      <c r="D5" s="71" t="s">
        <v>471</v>
      </c>
      <c r="E5" s="71" t="s">
        <v>522</v>
      </c>
      <c r="F5" s="71" t="s">
        <v>534</v>
      </c>
      <c r="G5" s="71" t="s">
        <v>535</v>
      </c>
      <c r="H5" s="71" t="s">
        <v>536</v>
      </c>
      <c r="I5" s="71" t="s">
        <v>537</v>
      </c>
      <c r="J5" s="71" t="s">
        <v>538</v>
      </c>
      <c r="K5" s="71" t="s">
        <v>539</v>
      </c>
      <c r="L5" s="71" t="s">
        <v>540</v>
      </c>
      <c r="M5" s="71" t="s">
        <v>541</v>
      </c>
      <c r="N5" s="71" t="s">
        <v>542</v>
      </c>
      <c r="O5" s="71" t="s">
        <v>543</v>
      </c>
      <c r="P5" s="71" t="s">
        <v>544</v>
      </c>
      <c r="Q5" s="71" t="s">
        <v>545</v>
      </c>
      <c r="R5" s="71" t="s">
        <v>546</v>
      </c>
      <c r="S5" s="71" t="s">
        <v>547</v>
      </c>
      <c r="T5" s="71" t="s">
        <v>548</v>
      </c>
      <c r="U5" s="71" t="s">
        <v>439</v>
      </c>
      <c r="V5" s="71" t="s">
        <v>440</v>
      </c>
      <c r="W5" s="71" t="s">
        <v>441</v>
      </c>
      <c r="X5" s="71" t="s">
        <v>442</v>
      </c>
      <c r="Y5" s="71" t="s">
        <v>443</v>
      </c>
      <c r="Z5" s="71" t="s">
        <v>444</v>
      </c>
      <c r="AA5" s="71" t="s">
        <v>445</v>
      </c>
      <c r="AB5" s="67"/>
      <c r="AC5" s="67"/>
      <c r="AD5" s="70" t="str">
        <f>IF(SQL_TEMP!A4=2,"DELETE FROM EVENT_RESERVE WHERE PROJECT_ID="&amp;$C$7&amp;" AND EVENT_ID='4';","")</f>
        <v/>
      </c>
      <c r="AE5" s="67"/>
      <c r="AF5" s="67"/>
      <c r="AG5" s="67"/>
    </row>
    <row r="6" spans="1:33" ht="18" customHeight="1">
      <c r="A6" s="67"/>
      <c r="B6" s="71" t="s">
        <v>446</v>
      </c>
      <c r="C6" s="71"/>
      <c r="D6" s="71"/>
      <c r="E6" s="71"/>
      <c r="F6" s="71"/>
      <c r="G6" s="71"/>
      <c r="H6" s="71"/>
      <c r="I6" s="71"/>
      <c r="J6" s="71"/>
      <c r="K6" s="71"/>
      <c r="L6" s="71"/>
      <c r="M6" s="71"/>
      <c r="N6" s="71"/>
      <c r="O6" s="71"/>
      <c r="P6" s="71"/>
      <c r="Q6" s="71"/>
      <c r="R6" s="71"/>
      <c r="S6" s="71"/>
      <c r="T6" s="71"/>
      <c r="U6" s="71"/>
      <c r="V6" s="71"/>
      <c r="W6" s="71"/>
      <c r="X6" s="71"/>
      <c r="Y6" s="71"/>
      <c r="Z6" s="71"/>
      <c r="AA6" s="71"/>
      <c r="AB6" s="67"/>
      <c r="AC6" s="67"/>
      <c r="AD6" s="67"/>
      <c r="AE6" s="67"/>
      <c r="AF6" s="67"/>
      <c r="AG6" s="67"/>
    </row>
    <row r="7" spans="1:33" ht="18" customHeight="1">
      <c r="A7" s="67"/>
      <c r="B7" s="49">
        <f t="shared" ref="B7:B70" si="0">ROW()-6</f>
        <v>1</v>
      </c>
      <c r="C7" s="73" t="str">
        <f>"'"&amp;プロジェクトデータ!$C$4&amp;"'"</f>
        <v>'80001'</v>
      </c>
      <c r="D7" s="80" t="s">
        <v>507</v>
      </c>
      <c r="E7" s="42" t="str">
        <f>"'"&amp;No.5＿契約者【データ】!E3&amp;"'"</f>
        <v>'101'</v>
      </c>
      <c r="F7" s="81" t="str">
        <f>"'"&amp;IF(No.5＿契約者【データ】!AD3="郵送","郵送",IF(No.5＿契約者【データ】!AD3="","","出席"))&amp;"'"</f>
        <v>''</v>
      </c>
      <c r="G7" s="75" t="str">
        <f>"'"&amp;IF(No.5＿契約者【データ】!AD3 = "", "", TEXT(No.5＿契約者【データ】!AD3,"yyyy/mm/dd"))&amp;"'"</f>
        <v>''</v>
      </c>
      <c r="H7" s="75" t="str">
        <f>"'"&amp;IF(No.5＿契約者【データ】!AE3 = "", "", TEXT(No.5＿契約者【データ】!AE3,"hh:mm"))&amp;"'"</f>
        <v>''</v>
      </c>
      <c r="I7" s="82" t="s">
        <v>494</v>
      </c>
      <c r="J7" s="82" t="s">
        <v>494</v>
      </c>
      <c r="K7" s="82" t="s">
        <v>494</v>
      </c>
      <c r="L7" s="82" t="s">
        <v>494</v>
      </c>
      <c r="M7" s="82" t="s">
        <v>494</v>
      </c>
      <c r="N7" s="82" t="s">
        <v>494</v>
      </c>
      <c r="O7" s="82" t="s">
        <v>494</v>
      </c>
      <c r="P7" s="82" t="s">
        <v>494</v>
      </c>
      <c r="Q7" s="82" t="str">
        <f>"'"&amp;IF(No.5＿契約者【データ】!AH3="●","1","0")&amp;"'"</f>
        <v>'0'</v>
      </c>
      <c r="R7" s="75" t="s">
        <v>497</v>
      </c>
      <c r="S7" s="42" t="s">
        <v>448</v>
      </c>
      <c r="T7" s="75" t="s">
        <v>497</v>
      </c>
      <c r="U7" s="74" t="s">
        <v>497</v>
      </c>
      <c r="V7" s="49" t="str">
        <f t="shared" ref="V7:V70" si="1">"'COMMON'"</f>
        <v>'COMMON'</v>
      </c>
      <c r="W7" s="69" t="s">
        <v>449</v>
      </c>
      <c r="X7" s="49" t="str">
        <f t="shared" ref="X7:Y70" si="2">"'COMMON'"</f>
        <v>'COMMON'</v>
      </c>
      <c r="Y7" s="49" t="str">
        <f>"'COMMON'"</f>
        <v>'COMMON'</v>
      </c>
      <c r="Z7" s="69" t="s">
        <v>449</v>
      </c>
      <c r="AA7" s="49" t="str">
        <f t="shared" ref="AA7:AA70" si="3">"'COMMON'"</f>
        <v>'COMMON'</v>
      </c>
      <c r="AB7" s="67"/>
      <c r="AD7" s="70" t="str">
        <f t="shared" ref="AD7:AD70" si="4">IF(F7="''","","INSERT INTO "&amp;$C$3&amp;" ("&amp;_xlfn.TEXTJOIN(",",FALSE,$C$5:$AA$5)&amp;") VALUES ("&amp;_xlfn.TEXTJOIN(",",FALSE,C7:AA7)&amp;");")</f>
        <v/>
      </c>
      <c r="AE7" s="67"/>
      <c r="AF7" s="67"/>
      <c r="AG7" s="67"/>
    </row>
    <row r="8" spans="1:33" ht="18" customHeight="1">
      <c r="A8" s="67"/>
      <c r="B8" s="49">
        <f t="shared" si="0"/>
        <v>2</v>
      </c>
      <c r="C8" s="73" t="str">
        <f>"'"&amp;プロジェクトデータ!$C$4&amp;"'"</f>
        <v>'80001'</v>
      </c>
      <c r="D8" s="80" t="s">
        <v>507</v>
      </c>
      <c r="E8" s="42" t="str">
        <f>"'"&amp;No.5＿契約者【データ】!E4&amp;"'"</f>
        <v>'102'</v>
      </c>
      <c r="F8" s="81" t="str">
        <f>"'"&amp;IF(No.5＿契約者【データ】!AD4="郵送","郵送",IF(No.5＿契約者【データ】!AD4="","","出席"))&amp;"'"</f>
        <v>''</v>
      </c>
      <c r="G8" s="75" t="str">
        <f>"'"&amp;IF(No.5＿契約者【データ】!AD4="","",TEXT(No.5＿契約者【データ】!AD4,"yyyy/mm/dd"))&amp;"'"</f>
        <v>''</v>
      </c>
      <c r="H8" s="75" t="str">
        <f>"'"&amp;IF(No.5＿契約者【データ】!AE4="","",TEXT(No.5＿契約者【データ】!AE4,"hh:mm"))&amp;"'"</f>
        <v>''</v>
      </c>
      <c r="I8" s="82" t="s">
        <v>494</v>
      </c>
      <c r="J8" s="82" t="s">
        <v>494</v>
      </c>
      <c r="K8" s="82" t="s">
        <v>494</v>
      </c>
      <c r="L8" s="82" t="s">
        <v>494</v>
      </c>
      <c r="M8" s="82" t="s">
        <v>494</v>
      </c>
      <c r="N8" s="82" t="s">
        <v>494</v>
      </c>
      <c r="O8" s="82" t="s">
        <v>494</v>
      </c>
      <c r="P8" s="82" t="s">
        <v>494</v>
      </c>
      <c r="Q8" s="82" t="str">
        <f>"'"&amp;IF(No.5＿契約者【データ】!AH4="●","1","0")&amp;"'"</f>
        <v>'0'</v>
      </c>
      <c r="R8" s="75" t="s">
        <v>497</v>
      </c>
      <c r="S8" s="42" t="s">
        <v>448</v>
      </c>
      <c r="T8" s="75" t="s">
        <v>497</v>
      </c>
      <c r="U8" s="74" t="s">
        <v>497</v>
      </c>
      <c r="V8" s="49" t="str">
        <f t="shared" si="1"/>
        <v>'COMMON'</v>
      </c>
      <c r="W8" s="69" t="s">
        <v>449</v>
      </c>
      <c r="X8" s="49" t="str">
        <f t="shared" si="2"/>
        <v>'COMMON'</v>
      </c>
      <c r="Y8" s="49" t="str">
        <f t="shared" si="2"/>
        <v>'COMMON'</v>
      </c>
      <c r="Z8" s="69" t="s">
        <v>449</v>
      </c>
      <c r="AA8" s="49" t="str">
        <f t="shared" si="3"/>
        <v>'COMMON'</v>
      </c>
      <c r="AB8" s="67"/>
      <c r="AD8" s="70" t="str">
        <f t="shared" si="4"/>
        <v/>
      </c>
      <c r="AE8" s="67"/>
      <c r="AF8" s="67"/>
      <c r="AG8" s="67"/>
    </row>
    <row r="9" spans="1:33" ht="18" customHeight="1">
      <c r="A9" s="67"/>
      <c r="B9" s="49">
        <f t="shared" si="0"/>
        <v>3</v>
      </c>
      <c r="C9" s="73" t="str">
        <f>"'"&amp;プロジェクトデータ!$C$4&amp;"'"</f>
        <v>'80001'</v>
      </c>
      <c r="D9" s="80" t="s">
        <v>507</v>
      </c>
      <c r="E9" s="42" t="str">
        <f>"'"&amp;No.5＿契約者【データ】!E5&amp;"'"</f>
        <v>'103'</v>
      </c>
      <c r="F9" s="81" t="str">
        <f>"'"&amp;IF(No.5＿契約者【データ】!AD5="郵送","郵送",IF(No.5＿契約者【データ】!AD5="","","出席"))&amp;"'"</f>
        <v>''</v>
      </c>
      <c r="G9" s="75" t="str">
        <f>"'"&amp;IF(No.5＿契約者【データ】!AD5="","",TEXT(No.5＿契約者【データ】!AD5,"yyyy/mm/dd"))&amp;"'"</f>
        <v>''</v>
      </c>
      <c r="H9" s="75" t="str">
        <f>"'"&amp;IF(No.5＿契約者【データ】!AE5="","",TEXT(No.5＿契約者【データ】!AE5,"hh:mm"))&amp;"'"</f>
        <v>''</v>
      </c>
      <c r="I9" s="82" t="s">
        <v>494</v>
      </c>
      <c r="J9" s="82" t="s">
        <v>494</v>
      </c>
      <c r="K9" s="82" t="s">
        <v>494</v>
      </c>
      <c r="L9" s="82" t="s">
        <v>494</v>
      </c>
      <c r="M9" s="82" t="s">
        <v>494</v>
      </c>
      <c r="N9" s="82" t="s">
        <v>494</v>
      </c>
      <c r="O9" s="82" t="s">
        <v>494</v>
      </c>
      <c r="P9" s="82" t="s">
        <v>494</v>
      </c>
      <c r="Q9" s="82" t="str">
        <f>"'"&amp;IF(No.5＿契約者【データ】!AH5="●","1","0")&amp;"'"</f>
        <v>'0'</v>
      </c>
      <c r="R9" s="75" t="s">
        <v>497</v>
      </c>
      <c r="S9" s="42" t="s">
        <v>448</v>
      </c>
      <c r="T9" s="75" t="s">
        <v>497</v>
      </c>
      <c r="U9" s="74" t="s">
        <v>497</v>
      </c>
      <c r="V9" s="49" t="str">
        <f t="shared" si="1"/>
        <v>'COMMON'</v>
      </c>
      <c r="W9" s="69" t="s">
        <v>449</v>
      </c>
      <c r="X9" s="49" t="str">
        <f t="shared" si="2"/>
        <v>'COMMON'</v>
      </c>
      <c r="Y9" s="49" t="str">
        <f t="shared" si="2"/>
        <v>'COMMON'</v>
      </c>
      <c r="Z9" s="69" t="s">
        <v>449</v>
      </c>
      <c r="AA9" s="49" t="str">
        <f t="shared" si="3"/>
        <v>'COMMON'</v>
      </c>
      <c r="AB9" s="67"/>
      <c r="AD9" s="70" t="str">
        <f t="shared" si="4"/>
        <v/>
      </c>
      <c r="AE9" s="67"/>
      <c r="AF9" s="67"/>
      <c r="AG9" s="67"/>
    </row>
    <row r="10" spans="1:33" ht="18" customHeight="1">
      <c r="A10" s="67"/>
      <c r="B10" s="49">
        <f t="shared" si="0"/>
        <v>4</v>
      </c>
      <c r="C10" s="73" t="str">
        <f>"'"&amp;プロジェクトデータ!$C$4&amp;"'"</f>
        <v>'80001'</v>
      </c>
      <c r="D10" s="80" t="s">
        <v>507</v>
      </c>
      <c r="E10" s="42" t="str">
        <f>"'"&amp;No.5＿契約者【データ】!E6&amp;"'"</f>
        <v>'201'</v>
      </c>
      <c r="F10" s="81" t="str">
        <f>"'"&amp;IF(No.5＿契約者【データ】!AD6="郵送","郵送",IF(No.5＿契約者【データ】!AD6="","","出席"))&amp;"'"</f>
        <v>''</v>
      </c>
      <c r="G10" s="75" t="str">
        <f>"'"&amp;IF(No.5＿契約者【データ】!AD6="","",TEXT(No.5＿契約者【データ】!AD6,"yyyy/mm/dd"))&amp;"'"</f>
        <v>''</v>
      </c>
      <c r="H10" s="75" t="str">
        <f>"'"&amp;IF(No.5＿契約者【データ】!AE6="","",TEXT(No.5＿契約者【データ】!AE6,"hh:mm"))&amp;"'"</f>
        <v>''</v>
      </c>
      <c r="I10" s="82" t="s">
        <v>494</v>
      </c>
      <c r="J10" s="82" t="s">
        <v>494</v>
      </c>
      <c r="K10" s="82" t="s">
        <v>494</v>
      </c>
      <c r="L10" s="82" t="s">
        <v>494</v>
      </c>
      <c r="M10" s="82" t="s">
        <v>494</v>
      </c>
      <c r="N10" s="82" t="s">
        <v>494</v>
      </c>
      <c r="O10" s="82" t="s">
        <v>494</v>
      </c>
      <c r="P10" s="82" t="s">
        <v>494</v>
      </c>
      <c r="Q10" s="82" t="str">
        <f>"'"&amp;IF(No.5＿契約者【データ】!AH6="●","1","0")&amp;"'"</f>
        <v>'0'</v>
      </c>
      <c r="R10" s="75" t="s">
        <v>497</v>
      </c>
      <c r="S10" s="42" t="s">
        <v>448</v>
      </c>
      <c r="T10" s="75" t="s">
        <v>497</v>
      </c>
      <c r="U10" s="74" t="s">
        <v>497</v>
      </c>
      <c r="V10" s="49" t="str">
        <f t="shared" si="1"/>
        <v>'COMMON'</v>
      </c>
      <c r="W10" s="69" t="s">
        <v>449</v>
      </c>
      <c r="X10" s="49" t="str">
        <f t="shared" si="2"/>
        <v>'COMMON'</v>
      </c>
      <c r="Y10" s="49" t="str">
        <f t="shared" si="2"/>
        <v>'COMMON'</v>
      </c>
      <c r="Z10" s="69" t="s">
        <v>449</v>
      </c>
      <c r="AA10" s="49" t="str">
        <f t="shared" si="3"/>
        <v>'COMMON'</v>
      </c>
      <c r="AB10" s="67"/>
      <c r="AD10" s="70" t="str">
        <f t="shared" si="4"/>
        <v/>
      </c>
      <c r="AE10" s="67"/>
      <c r="AF10" s="67"/>
      <c r="AG10" s="67"/>
    </row>
    <row r="11" spans="1:33" ht="18" customHeight="1">
      <c r="A11" s="67"/>
      <c r="B11" s="49">
        <f t="shared" si="0"/>
        <v>5</v>
      </c>
      <c r="C11" s="73" t="str">
        <f>"'"&amp;プロジェクトデータ!$C$4&amp;"'"</f>
        <v>'80001'</v>
      </c>
      <c r="D11" s="80" t="s">
        <v>507</v>
      </c>
      <c r="E11" s="42" t="str">
        <f>"'"&amp;No.5＿契約者【データ】!E7&amp;"'"</f>
        <v>'202'</v>
      </c>
      <c r="F11" s="81" t="str">
        <f>"'"&amp;IF(No.5＿契約者【データ】!AD7="郵送","郵送",IF(No.5＿契約者【データ】!AD7="","","出席"))&amp;"'"</f>
        <v>''</v>
      </c>
      <c r="G11" s="75" t="str">
        <f>"'"&amp;IF(No.5＿契約者【データ】!AD7="","",TEXT(No.5＿契約者【データ】!AD7,"yyyy/mm/dd"))&amp;"'"</f>
        <v>''</v>
      </c>
      <c r="H11" s="75" t="str">
        <f>"'"&amp;IF(No.5＿契約者【データ】!AE7="","",TEXT(No.5＿契約者【データ】!AE7,"hh:mm"))&amp;"'"</f>
        <v>''</v>
      </c>
      <c r="I11" s="82" t="s">
        <v>494</v>
      </c>
      <c r="J11" s="82" t="s">
        <v>494</v>
      </c>
      <c r="K11" s="82" t="s">
        <v>494</v>
      </c>
      <c r="L11" s="82" t="s">
        <v>494</v>
      </c>
      <c r="M11" s="82" t="s">
        <v>494</v>
      </c>
      <c r="N11" s="82" t="s">
        <v>494</v>
      </c>
      <c r="O11" s="82" t="s">
        <v>494</v>
      </c>
      <c r="P11" s="82" t="s">
        <v>494</v>
      </c>
      <c r="Q11" s="82" t="str">
        <f>"'"&amp;IF(No.5＿契約者【データ】!AH7="●","1","0")&amp;"'"</f>
        <v>'0'</v>
      </c>
      <c r="R11" s="75" t="s">
        <v>497</v>
      </c>
      <c r="S11" s="42" t="s">
        <v>448</v>
      </c>
      <c r="T11" s="75" t="s">
        <v>497</v>
      </c>
      <c r="U11" s="74" t="s">
        <v>497</v>
      </c>
      <c r="V11" s="49" t="str">
        <f t="shared" si="1"/>
        <v>'COMMON'</v>
      </c>
      <c r="W11" s="69" t="s">
        <v>449</v>
      </c>
      <c r="X11" s="49" t="str">
        <f t="shared" si="2"/>
        <v>'COMMON'</v>
      </c>
      <c r="Y11" s="49" t="str">
        <f t="shared" si="2"/>
        <v>'COMMON'</v>
      </c>
      <c r="Z11" s="69" t="s">
        <v>449</v>
      </c>
      <c r="AA11" s="49" t="str">
        <f t="shared" si="3"/>
        <v>'COMMON'</v>
      </c>
      <c r="AB11" s="67"/>
      <c r="AD11" s="70" t="str">
        <f t="shared" si="4"/>
        <v/>
      </c>
      <c r="AE11" s="67"/>
      <c r="AF11" s="67"/>
      <c r="AG11" s="67"/>
    </row>
    <row r="12" spans="1:33" ht="18" customHeight="1">
      <c r="A12" s="67"/>
      <c r="B12" s="49">
        <f t="shared" si="0"/>
        <v>6</v>
      </c>
      <c r="C12" s="73" t="str">
        <f>"'"&amp;プロジェクトデータ!$C$4&amp;"'"</f>
        <v>'80001'</v>
      </c>
      <c r="D12" s="80" t="s">
        <v>507</v>
      </c>
      <c r="E12" s="42" t="str">
        <f>"'"&amp;No.5＿契約者【データ】!E8&amp;"'"</f>
        <v>'203'</v>
      </c>
      <c r="F12" s="81" t="str">
        <f>"'"&amp;IF(No.5＿契約者【データ】!AD8="郵送","郵送",IF(No.5＿契約者【データ】!AD8="","","出席"))&amp;"'"</f>
        <v>''</v>
      </c>
      <c r="G12" s="75" t="str">
        <f>"'"&amp;IF(No.5＿契約者【データ】!AD8="","",TEXT(No.5＿契約者【データ】!AD8,"yyyy/mm/dd"))&amp;"'"</f>
        <v>''</v>
      </c>
      <c r="H12" s="75" t="str">
        <f>"'"&amp;IF(No.5＿契約者【データ】!AE8="","",TEXT(No.5＿契約者【データ】!AE8,"hh:mm"))&amp;"'"</f>
        <v>''</v>
      </c>
      <c r="I12" s="82" t="s">
        <v>494</v>
      </c>
      <c r="J12" s="82" t="s">
        <v>494</v>
      </c>
      <c r="K12" s="82" t="s">
        <v>494</v>
      </c>
      <c r="L12" s="82" t="s">
        <v>494</v>
      </c>
      <c r="M12" s="82" t="s">
        <v>494</v>
      </c>
      <c r="N12" s="82" t="s">
        <v>494</v>
      </c>
      <c r="O12" s="82" t="s">
        <v>494</v>
      </c>
      <c r="P12" s="82" t="s">
        <v>494</v>
      </c>
      <c r="Q12" s="82" t="str">
        <f>"'"&amp;IF(No.5＿契約者【データ】!AH8="●","1","0")&amp;"'"</f>
        <v>'0'</v>
      </c>
      <c r="R12" s="75" t="s">
        <v>497</v>
      </c>
      <c r="S12" s="42" t="s">
        <v>448</v>
      </c>
      <c r="T12" s="75" t="s">
        <v>497</v>
      </c>
      <c r="U12" s="74" t="s">
        <v>497</v>
      </c>
      <c r="V12" s="49" t="str">
        <f t="shared" si="1"/>
        <v>'COMMON'</v>
      </c>
      <c r="W12" s="69" t="s">
        <v>449</v>
      </c>
      <c r="X12" s="49" t="str">
        <f t="shared" si="2"/>
        <v>'COMMON'</v>
      </c>
      <c r="Y12" s="49" t="str">
        <f t="shared" si="2"/>
        <v>'COMMON'</v>
      </c>
      <c r="Z12" s="69" t="s">
        <v>449</v>
      </c>
      <c r="AA12" s="49" t="str">
        <f t="shared" si="3"/>
        <v>'COMMON'</v>
      </c>
      <c r="AB12" s="67"/>
      <c r="AD12" s="70" t="str">
        <f t="shared" si="4"/>
        <v/>
      </c>
      <c r="AE12" s="67"/>
      <c r="AF12" s="67"/>
      <c r="AG12" s="67"/>
    </row>
    <row r="13" spans="1:33" ht="18" customHeight="1">
      <c r="A13" s="67"/>
      <c r="B13" s="49">
        <f t="shared" si="0"/>
        <v>7</v>
      </c>
      <c r="C13" s="73" t="str">
        <f>"'"&amp;プロジェクトデータ!$C$4&amp;"'"</f>
        <v>'80001'</v>
      </c>
      <c r="D13" s="80" t="s">
        <v>507</v>
      </c>
      <c r="E13" s="42" t="str">
        <f>"'"&amp;No.5＿契約者【データ】!E9&amp;"'"</f>
        <v>'204'</v>
      </c>
      <c r="F13" s="81" t="str">
        <f>"'"&amp;IF(No.5＿契約者【データ】!AD9="郵送","郵送",IF(No.5＿契約者【データ】!AD9="","","出席"))&amp;"'"</f>
        <v>''</v>
      </c>
      <c r="G13" s="75" t="str">
        <f>"'"&amp;IF(No.5＿契約者【データ】!AD9="","",TEXT(No.5＿契約者【データ】!AD9,"yyyy/mm/dd"))&amp;"'"</f>
        <v>''</v>
      </c>
      <c r="H13" s="75" t="str">
        <f>"'"&amp;IF(No.5＿契約者【データ】!AE9="","",TEXT(No.5＿契約者【データ】!AE9,"hh:mm"))&amp;"'"</f>
        <v>''</v>
      </c>
      <c r="I13" s="82" t="s">
        <v>494</v>
      </c>
      <c r="J13" s="82" t="s">
        <v>494</v>
      </c>
      <c r="K13" s="82" t="s">
        <v>494</v>
      </c>
      <c r="L13" s="82" t="s">
        <v>494</v>
      </c>
      <c r="M13" s="82" t="s">
        <v>494</v>
      </c>
      <c r="N13" s="82" t="s">
        <v>494</v>
      </c>
      <c r="O13" s="82" t="s">
        <v>494</v>
      </c>
      <c r="P13" s="82" t="s">
        <v>494</v>
      </c>
      <c r="Q13" s="82" t="str">
        <f>"'"&amp;IF(No.5＿契約者【データ】!AH9="●","1","0")&amp;"'"</f>
        <v>'0'</v>
      </c>
      <c r="R13" s="75" t="s">
        <v>497</v>
      </c>
      <c r="S13" s="42" t="s">
        <v>448</v>
      </c>
      <c r="T13" s="75" t="s">
        <v>497</v>
      </c>
      <c r="U13" s="74" t="s">
        <v>497</v>
      </c>
      <c r="V13" s="49" t="str">
        <f t="shared" si="1"/>
        <v>'COMMON'</v>
      </c>
      <c r="W13" s="69" t="s">
        <v>449</v>
      </c>
      <c r="X13" s="49" t="str">
        <f t="shared" si="2"/>
        <v>'COMMON'</v>
      </c>
      <c r="Y13" s="49" t="str">
        <f t="shared" si="2"/>
        <v>'COMMON'</v>
      </c>
      <c r="Z13" s="69" t="s">
        <v>449</v>
      </c>
      <c r="AA13" s="49" t="str">
        <f t="shared" si="3"/>
        <v>'COMMON'</v>
      </c>
      <c r="AB13" s="67"/>
      <c r="AD13" s="70" t="str">
        <f t="shared" si="4"/>
        <v/>
      </c>
      <c r="AE13" s="67"/>
      <c r="AF13" s="67"/>
      <c r="AG13" s="67"/>
    </row>
    <row r="14" spans="1:33" ht="18" customHeight="1">
      <c r="A14" s="67"/>
      <c r="B14" s="49">
        <f t="shared" si="0"/>
        <v>8</v>
      </c>
      <c r="C14" s="73" t="str">
        <f>"'"&amp;プロジェクトデータ!$C$4&amp;"'"</f>
        <v>'80001'</v>
      </c>
      <c r="D14" s="80" t="s">
        <v>507</v>
      </c>
      <c r="E14" s="42" t="str">
        <f>"'"&amp;No.5＿契約者【データ】!E10&amp;"'"</f>
        <v>'205'</v>
      </c>
      <c r="F14" s="81" t="str">
        <f>"'"&amp;IF(No.5＿契約者【データ】!AD10="郵送","郵送",IF(No.5＿契約者【データ】!AD10="","","出席"))&amp;"'"</f>
        <v>''</v>
      </c>
      <c r="G14" s="75" t="str">
        <f>"'"&amp;IF(No.5＿契約者【データ】!AD10 = "", "", TEXT(No.5＿契約者【データ】!AD10,"yyyy/mm/dd"))&amp;"'"</f>
        <v>''</v>
      </c>
      <c r="H14" s="75" t="str">
        <f>"'"&amp;IF(No.5＿契約者【データ】!AE10 = "", "", TEXT(No.5＿契約者【データ】!AE10,"hh:mm"))&amp;"'"</f>
        <v>''</v>
      </c>
      <c r="I14" s="82" t="s">
        <v>494</v>
      </c>
      <c r="J14" s="82" t="s">
        <v>494</v>
      </c>
      <c r="K14" s="82" t="s">
        <v>494</v>
      </c>
      <c r="L14" s="82" t="s">
        <v>494</v>
      </c>
      <c r="M14" s="82" t="s">
        <v>494</v>
      </c>
      <c r="N14" s="82" t="s">
        <v>494</v>
      </c>
      <c r="O14" s="82" t="s">
        <v>494</v>
      </c>
      <c r="P14" s="82" t="s">
        <v>494</v>
      </c>
      <c r="Q14" s="82" t="str">
        <f>"'"&amp;IF(No.5＿契約者【データ】!AH10="●","1","0")&amp;"'"</f>
        <v>'0'</v>
      </c>
      <c r="R14" s="75" t="s">
        <v>497</v>
      </c>
      <c r="S14" s="42" t="s">
        <v>448</v>
      </c>
      <c r="T14" s="75" t="s">
        <v>497</v>
      </c>
      <c r="U14" s="74" t="s">
        <v>497</v>
      </c>
      <c r="V14" s="49" t="str">
        <f t="shared" si="1"/>
        <v>'COMMON'</v>
      </c>
      <c r="W14" s="69" t="s">
        <v>449</v>
      </c>
      <c r="X14" s="49" t="str">
        <f t="shared" si="2"/>
        <v>'COMMON'</v>
      </c>
      <c r="Y14" s="49" t="str">
        <f t="shared" si="2"/>
        <v>'COMMON'</v>
      </c>
      <c r="Z14" s="69" t="s">
        <v>449</v>
      </c>
      <c r="AA14" s="49" t="str">
        <f t="shared" si="3"/>
        <v>'COMMON'</v>
      </c>
      <c r="AB14" s="67"/>
      <c r="AD14" s="70" t="str">
        <f t="shared" si="4"/>
        <v/>
      </c>
      <c r="AE14" s="67"/>
      <c r="AF14" s="67"/>
      <c r="AG14" s="67"/>
    </row>
    <row r="15" spans="1:33" ht="18" customHeight="1">
      <c r="A15" s="67"/>
      <c r="B15" s="49">
        <f t="shared" si="0"/>
        <v>9</v>
      </c>
      <c r="C15" s="73" t="str">
        <f>"'"&amp;プロジェクトデータ!$C$4&amp;"'"</f>
        <v>'80001'</v>
      </c>
      <c r="D15" s="80" t="s">
        <v>507</v>
      </c>
      <c r="E15" s="42" t="str">
        <f>"'"&amp;No.5＿契約者【データ】!E11&amp;"'"</f>
        <v>'206'</v>
      </c>
      <c r="F15" s="81" t="str">
        <f>"'"&amp;IF(No.5＿契約者【データ】!AD11="郵送","郵送",IF(No.5＿契約者【データ】!AD11="","","出席"))&amp;"'"</f>
        <v>''</v>
      </c>
      <c r="G15" s="75" t="str">
        <f>"'"&amp;IF(No.5＿契約者【データ】!AD11="","",TEXT(No.5＿契約者【データ】!AD11,"yyyy/mm/dd"))&amp;"'"</f>
        <v>''</v>
      </c>
      <c r="H15" s="75" t="str">
        <f>"'"&amp;IF(No.5＿契約者【データ】!AE11="","",TEXT(No.5＿契約者【データ】!AE11,"hh:mm"))&amp;"'"</f>
        <v>''</v>
      </c>
      <c r="I15" s="82" t="s">
        <v>494</v>
      </c>
      <c r="J15" s="82" t="s">
        <v>494</v>
      </c>
      <c r="K15" s="82" t="s">
        <v>494</v>
      </c>
      <c r="L15" s="82" t="s">
        <v>494</v>
      </c>
      <c r="M15" s="82" t="s">
        <v>494</v>
      </c>
      <c r="N15" s="82" t="s">
        <v>494</v>
      </c>
      <c r="O15" s="82" t="s">
        <v>494</v>
      </c>
      <c r="P15" s="82" t="s">
        <v>494</v>
      </c>
      <c r="Q15" s="82" t="str">
        <f>"'"&amp;IF(No.5＿契約者【データ】!AH11="●","1","0")&amp;"'"</f>
        <v>'0'</v>
      </c>
      <c r="R15" s="75" t="s">
        <v>497</v>
      </c>
      <c r="S15" s="42" t="s">
        <v>448</v>
      </c>
      <c r="T15" s="75" t="s">
        <v>497</v>
      </c>
      <c r="U15" s="74" t="s">
        <v>497</v>
      </c>
      <c r="V15" s="49" t="str">
        <f t="shared" si="1"/>
        <v>'COMMON'</v>
      </c>
      <c r="W15" s="69" t="s">
        <v>449</v>
      </c>
      <c r="X15" s="49" t="str">
        <f t="shared" si="2"/>
        <v>'COMMON'</v>
      </c>
      <c r="Y15" s="49" t="str">
        <f t="shared" si="2"/>
        <v>'COMMON'</v>
      </c>
      <c r="Z15" s="69" t="s">
        <v>449</v>
      </c>
      <c r="AA15" s="49" t="str">
        <f t="shared" si="3"/>
        <v>'COMMON'</v>
      </c>
      <c r="AB15" s="67"/>
      <c r="AD15" s="70" t="str">
        <f t="shared" si="4"/>
        <v/>
      </c>
      <c r="AE15" s="67"/>
      <c r="AF15" s="67"/>
      <c r="AG15" s="67"/>
    </row>
    <row r="16" spans="1:33" ht="18" customHeight="1">
      <c r="A16" s="67"/>
      <c r="B16" s="49">
        <f t="shared" si="0"/>
        <v>10</v>
      </c>
      <c r="C16" s="73" t="str">
        <f>"'"&amp;プロジェクトデータ!$C$4&amp;"'"</f>
        <v>'80001'</v>
      </c>
      <c r="D16" s="80" t="s">
        <v>507</v>
      </c>
      <c r="E16" s="42" t="str">
        <f>"'"&amp;No.5＿契約者【データ】!E12&amp;"'"</f>
        <v>'207'</v>
      </c>
      <c r="F16" s="81" t="str">
        <f>"'"&amp;IF(No.5＿契約者【データ】!AD12="郵送","郵送",IF(No.5＿契約者【データ】!AD12="","","出席"))&amp;"'"</f>
        <v>''</v>
      </c>
      <c r="G16" s="75" t="str">
        <f>"'"&amp;IF(No.5＿契約者【データ】!AD12="","",TEXT(No.5＿契約者【データ】!AD12,"yyyy/mm/dd"))&amp;"'"</f>
        <v>''</v>
      </c>
      <c r="H16" s="75" t="str">
        <f>"'"&amp;IF(No.5＿契約者【データ】!AE12="","",TEXT(No.5＿契約者【データ】!AE12,"hh:mm"))&amp;"'"</f>
        <v>''</v>
      </c>
      <c r="I16" s="82" t="s">
        <v>494</v>
      </c>
      <c r="J16" s="82" t="s">
        <v>494</v>
      </c>
      <c r="K16" s="82" t="s">
        <v>494</v>
      </c>
      <c r="L16" s="82" t="s">
        <v>494</v>
      </c>
      <c r="M16" s="82" t="s">
        <v>494</v>
      </c>
      <c r="N16" s="82" t="s">
        <v>494</v>
      </c>
      <c r="O16" s="82" t="s">
        <v>494</v>
      </c>
      <c r="P16" s="82" t="s">
        <v>494</v>
      </c>
      <c r="Q16" s="82" t="str">
        <f>"'"&amp;IF(No.5＿契約者【データ】!AH12="●","1","0")&amp;"'"</f>
        <v>'0'</v>
      </c>
      <c r="R16" s="75" t="s">
        <v>497</v>
      </c>
      <c r="S16" s="42" t="s">
        <v>448</v>
      </c>
      <c r="T16" s="75" t="s">
        <v>497</v>
      </c>
      <c r="U16" s="74" t="s">
        <v>497</v>
      </c>
      <c r="V16" s="49" t="str">
        <f t="shared" si="1"/>
        <v>'COMMON'</v>
      </c>
      <c r="W16" s="69" t="s">
        <v>449</v>
      </c>
      <c r="X16" s="49" t="str">
        <f t="shared" si="2"/>
        <v>'COMMON'</v>
      </c>
      <c r="Y16" s="49" t="str">
        <f t="shared" si="2"/>
        <v>'COMMON'</v>
      </c>
      <c r="Z16" s="69" t="s">
        <v>449</v>
      </c>
      <c r="AA16" s="49" t="str">
        <f t="shared" si="3"/>
        <v>'COMMON'</v>
      </c>
      <c r="AB16" s="67"/>
      <c r="AD16" s="70" t="str">
        <f t="shared" si="4"/>
        <v/>
      </c>
      <c r="AE16" s="67"/>
      <c r="AF16" s="67"/>
      <c r="AG16" s="67"/>
    </row>
    <row r="17" spans="1:33" ht="18" customHeight="1">
      <c r="A17" s="67"/>
      <c r="B17" s="49">
        <f t="shared" si="0"/>
        <v>11</v>
      </c>
      <c r="C17" s="73" t="str">
        <f>"'"&amp;プロジェクトデータ!$C$4&amp;"'"</f>
        <v>'80001'</v>
      </c>
      <c r="D17" s="80" t="s">
        <v>507</v>
      </c>
      <c r="E17" s="42" t="str">
        <f>"'"&amp;No.5＿契約者【データ】!E13&amp;"'"</f>
        <v>'208'</v>
      </c>
      <c r="F17" s="81" t="str">
        <f>"'"&amp;IF(No.5＿契約者【データ】!AD13="郵送","郵送",IF(No.5＿契約者【データ】!AD13="","","出席"))&amp;"'"</f>
        <v>''</v>
      </c>
      <c r="G17" s="75" t="str">
        <f>"'"&amp;IF(No.5＿契約者【データ】!AD13="","",TEXT(No.5＿契約者【データ】!AD13,"yyyy/mm/dd"))&amp;"'"</f>
        <v>''</v>
      </c>
      <c r="H17" s="75" t="str">
        <f>"'"&amp;IF(No.5＿契約者【データ】!AE13="","",TEXT(No.5＿契約者【データ】!AE13,"hh:mm"))&amp;"'"</f>
        <v>''</v>
      </c>
      <c r="I17" s="82" t="s">
        <v>494</v>
      </c>
      <c r="J17" s="82" t="s">
        <v>494</v>
      </c>
      <c r="K17" s="82" t="s">
        <v>494</v>
      </c>
      <c r="L17" s="82" t="s">
        <v>494</v>
      </c>
      <c r="M17" s="82" t="s">
        <v>494</v>
      </c>
      <c r="N17" s="82" t="s">
        <v>494</v>
      </c>
      <c r="O17" s="82" t="s">
        <v>494</v>
      </c>
      <c r="P17" s="82" t="s">
        <v>494</v>
      </c>
      <c r="Q17" s="82" t="str">
        <f>"'"&amp;IF(No.5＿契約者【データ】!AH13="●","1","0")&amp;"'"</f>
        <v>'0'</v>
      </c>
      <c r="R17" s="75" t="s">
        <v>497</v>
      </c>
      <c r="S17" s="42" t="s">
        <v>448</v>
      </c>
      <c r="T17" s="75" t="s">
        <v>497</v>
      </c>
      <c r="U17" s="74" t="s">
        <v>497</v>
      </c>
      <c r="V17" s="49" t="str">
        <f t="shared" si="1"/>
        <v>'COMMON'</v>
      </c>
      <c r="W17" s="69" t="s">
        <v>449</v>
      </c>
      <c r="X17" s="49" t="str">
        <f t="shared" si="2"/>
        <v>'COMMON'</v>
      </c>
      <c r="Y17" s="49" t="str">
        <f t="shared" si="2"/>
        <v>'COMMON'</v>
      </c>
      <c r="Z17" s="69" t="s">
        <v>449</v>
      </c>
      <c r="AA17" s="49" t="str">
        <f t="shared" si="3"/>
        <v>'COMMON'</v>
      </c>
      <c r="AB17" s="67"/>
      <c r="AD17" s="70" t="str">
        <f t="shared" si="4"/>
        <v/>
      </c>
      <c r="AE17" s="67"/>
      <c r="AF17" s="67"/>
      <c r="AG17" s="67"/>
    </row>
    <row r="18" spans="1:33" ht="18" customHeight="1">
      <c r="A18" s="67"/>
      <c r="B18" s="49">
        <f t="shared" si="0"/>
        <v>12</v>
      </c>
      <c r="C18" s="73" t="str">
        <f>"'"&amp;プロジェクトデータ!$C$4&amp;"'"</f>
        <v>'80001'</v>
      </c>
      <c r="D18" s="80" t="s">
        <v>507</v>
      </c>
      <c r="E18" s="42" t="str">
        <f>"'"&amp;No.5＿契約者【データ】!E14&amp;"'"</f>
        <v>'301'</v>
      </c>
      <c r="F18" s="81" t="str">
        <f>"'"&amp;IF(No.5＿契約者【データ】!AD14="郵送","郵送",IF(No.5＿契約者【データ】!AD14="","","出席"))&amp;"'"</f>
        <v>''</v>
      </c>
      <c r="G18" s="75" t="str">
        <f>"'"&amp;IF(No.5＿契約者【データ】!AD14="","",TEXT(No.5＿契約者【データ】!AD14,"yyyy/mm/dd"))&amp;"'"</f>
        <v>''</v>
      </c>
      <c r="H18" s="75" t="str">
        <f>"'"&amp;IF(No.5＿契約者【データ】!AE14="","",TEXT(No.5＿契約者【データ】!AE14,"hh:mm"))&amp;"'"</f>
        <v>''</v>
      </c>
      <c r="I18" s="82" t="s">
        <v>494</v>
      </c>
      <c r="J18" s="82" t="s">
        <v>494</v>
      </c>
      <c r="K18" s="82" t="s">
        <v>494</v>
      </c>
      <c r="L18" s="82" t="s">
        <v>494</v>
      </c>
      <c r="M18" s="82" t="s">
        <v>494</v>
      </c>
      <c r="N18" s="82" t="s">
        <v>494</v>
      </c>
      <c r="O18" s="82" t="s">
        <v>494</v>
      </c>
      <c r="P18" s="82" t="s">
        <v>494</v>
      </c>
      <c r="Q18" s="82" t="str">
        <f>"'"&amp;IF(No.5＿契約者【データ】!AH14="●","1","0")&amp;"'"</f>
        <v>'0'</v>
      </c>
      <c r="R18" s="75" t="s">
        <v>497</v>
      </c>
      <c r="S18" s="42" t="s">
        <v>448</v>
      </c>
      <c r="T18" s="75" t="s">
        <v>497</v>
      </c>
      <c r="U18" s="74" t="s">
        <v>497</v>
      </c>
      <c r="V18" s="49" t="str">
        <f t="shared" si="1"/>
        <v>'COMMON'</v>
      </c>
      <c r="W18" s="69" t="s">
        <v>449</v>
      </c>
      <c r="X18" s="49" t="str">
        <f t="shared" si="2"/>
        <v>'COMMON'</v>
      </c>
      <c r="Y18" s="49" t="str">
        <f t="shared" si="2"/>
        <v>'COMMON'</v>
      </c>
      <c r="Z18" s="69" t="s">
        <v>449</v>
      </c>
      <c r="AA18" s="49" t="str">
        <f t="shared" si="3"/>
        <v>'COMMON'</v>
      </c>
      <c r="AB18" s="67"/>
      <c r="AD18" s="70" t="str">
        <f t="shared" si="4"/>
        <v/>
      </c>
      <c r="AE18" s="67"/>
      <c r="AF18" s="67"/>
      <c r="AG18" s="67"/>
    </row>
    <row r="19" spans="1:33" ht="18" customHeight="1">
      <c r="A19" s="67"/>
      <c r="B19" s="49">
        <f t="shared" si="0"/>
        <v>13</v>
      </c>
      <c r="C19" s="73" t="str">
        <f>"'"&amp;プロジェクトデータ!$C$4&amp;"'"</f>
        <v>'80001'</v>
      </c>
      <c r="D19" s="80" t="s">
        <v>507</v>
      </c>
      <c r="E19" s="42" t="str">
        <f>"'"&amp;No.5＿契約者【データ】!E15&amp;"'"</f>
        <v>'302'</v>
      </c>
      <c r="F19" s="81" t="str">
        <f>"'"&amp;IF(No.5＿契約者【データ】!AD15="郵送","郵送",IF(No.5＿契約者【データ】!AD15="","","出席"))&amp;"'"</f>
        <v>''</v>
      </c>
      <c r="G19" s="75" t="str">
        <f>"'"&amp;IF(No.5＿契約者【データ】!AD15="","",TEXT(No.5＿契約者【データ】!AD15,"yyyy/mm/dd"))&amp;"'"</f>
        <v>''</v>
      </c>
      <c r="H19" s="75" t="str">
        <f>"'"&amp;IF(No.5＿契約者【データ】!AE15="","",TEXT(No.5＿契約者【データ】!AE15,"hh:mm"))&amp;"'"</f>
        <v>''</v>
      </c>
      <c r="I19" s="82" t="s">
        <v>494</v>
      </c>
      <c r="J19" s="82" t="s">
        <v>494</v>
      </c>
      <c r="K19" s="82" t="s">
        <v>494</v>
      </c>
      <c r="L19" s="82" t="s">
        <v>494</v>
      </c>
      <c r="M19" s="82" t="s">
        <v>494</v>
      </c>
      <c r="N19" s="82" t="s">
        <v>494</v>
      </c>
      <c r="O19" s="82" t="s">
        <v>494</v>
      </c>
      <c r="P19" s="82" t="s">
        <v>494</v>
      </c>
      <c r="Q19" s="82" t="str">
        <f>"'"&amp;IF(No.5＿契約者【データ】!AH15="●","1","0")&amp;"'"</f>
        <v>'0'</v>
      </c>
      <c r="R19" s="75" t="s">
        <v>497</v>
      </c>
      <c r="S19" s="42" t="s">
        <v>448</v>
      </c>
      <c r="T19" s="75" t="s">
        <v>497</v>
      </c>
      <c r="U19" s="74" t="s">
        <v>497</v>
      </c>
      <c r="V19" s="49" t="str">
        <f t="shared" si="1"/>
        <v>'COMMON'</v>
      </c>
      <c r="W19" s="69" t="s">
        <v>449</v>
      </c>
      <c r="X19" s="49" t="str">
        <f t="shared" si="2"/>
        <v>'COMMON'</v>
      </c>
      <c r="Y19" s="49" t="str">
        <f t="shared" si="2"/>
        <v>'COMMON'</v>
      </c>
      <c r="Z19" s="69" t="s">
        <v>449</v>
      </c>
      <c r="AA19" s="49" t="str">
        <f t="shared" si="3"/>
        <v>'COMMON'</v>
      </c>
      <c r="AB19" s="67"/>
      <c r="AD19" s="70" t="str">
        <f t="shared" si="4"/>
        <v/>
      </c>
      <c r="AE19" s="67"/>
      <c r="AF19" s="67"/>
      <c r="AG19" s="67"/>
    </row>
    <row r="20" spans="1:33" ht="18" customHeight="1">
      <c r="A20" s="67"/>
      <c r="B20" s="49">
        <f t="shared" si="0"/>
        <v>14</v>
      </c>
      <c r="C20" s="73" t="str">
        <f>"'"&amp;プロジェクトデータ!$C$4&amp;"'"</f>
        <v>'80001'</v>
      </c>
      <c r="D20" s="80" t="s">
        <v>507</v>
      </c>
      <c r="E20" s="42" t="str">
        <f>"'"&amp;No.5＿契約者【データ】!E16&amp;"'"</f>
        <v>'303'</v>
      </c>
      <c r="F20" s="81" t="str">
        <f>"'"&amp;IF(No.5＿契約者【データ】!AD16="郵送","郵送",IF(No.5＿契約者【データ】!AD16="","","出席"))&amp;"'"</f>
        <v>''</v>
      </c>
      <c r="G20" s="75" t="str">
        <f>"'"&amp;IF(No.5＿契約者【データ】!AD16="","",TEXT(No.5＿契約者【データ】!AD16,"yyyy/mm/dd"))&amp;"'"</f>
        <v>''</v>
      </c>
      <c r="H20" s="75" t="str">
        <f>"'"&amp;IF(No.5＿契約者【データ】!AE16="","",TEXT(No.5＿契約者【データ】!AE16,"hh:mm"))&amp;"'"</f>
        <v>''</v>
      </c>
      <c r="I20" s="82" t="s">
        <v>494</v>
      </c>
      <c r="J20" s="82" t="s">
        <v>494</v>
      </c>
      <c r="K20" s="82" t="s">
        <v>494</v>
      </c>
      <c r="L20" s="82" t="s">
        <v>494</v>
      </c>
      <c r="M20" s="82" t="s">
        <v>494</v>
      </c>
      <c r="N20" s="82" t="s">
        <v>494</v>
      </c>
      <c r="O20" s="82" t="s">
        <v>494</v>
      </c>
      <c r="P20" s="82" t="s">
        <v>494</v>
      </c>
      <c r="Q20" s="82" t="str">
        <f>"'"&amp;IF(No.5＿契約者【データ】!AH16="●","1","0")&amp;"'"</f>
        <v>'0'</v>
      </c>
      <c r="R20" s="75" t="s">
        <v>497</v>
      </c>
      <c r="S20" s="42" t="s">
        <v>448</v>
      </c>
      <c r="T20" s="75" t="s">
        <v>497</v>
      </c>
      <c r="U20" s="74" t="s">
        <v>497</v>
      </c>
      <c r="V20" s="49" t="str">
        <f t="shared" si="1"/>
        <v>'COMMON'</v>
      </c>
      <c r="W20" s="69" t="s">
        <v>449</v>
      </c>
      <c r="X20" s="49" t="str">
        <f t="shared" si="2"/>
        <v>'COMMON'</v>
      </c>
      <c r="Y20" s="49" t="str">
        <f t="shared" si="2"/>
        <v>'COMMON'</v>
      </c>
      <c r="Z20" s="69" t="s">
        <v>449</v>
      </c>
      <c r="AA20" s="49" t="str">
        <f t="shared" si="3"/>
        <v>'COMMON'</v>
      </c>
      <c r="AB20" s="67"/>
      <c r="AD20" s="70" t="str">
        <f t="shared" si="4"/>
        <v/>
      </c>
      <c r="AE20" s="67"/>
      <c r="AF20" s="67"/>
      <c r="AG20" s="67"/>
    </row>
    <row r="21" spans="1:33" ht="18" customHeight="1">
      <c r="A21" s="67"/>
      <c r="B21" s="49">
        <f t="shared" si="0"/>
        <v>15</v>
      </c>
      <c r="C21" s="73" t="str">
        <f>"'"&amp;プロジェクトデータ!$C$4&amp;"'"</f>
        <v>'80001'</v>
      </c>
      <c r="D21" s="80" t="s">
        <v>507</v>
      </c>
      <c r="E21" s="42" t="str">
        <f>"'"&amp;No.5＿契約者【データ】!E17&amp;"'"</f>
        <v>'304'</v>
      </c>
      <c r="F21" s="81" t="str">
        <f>"'"&amp;IF(No.5＿契約者【データ】!AD17="郵送","郵送",IF(No.5＿契約者【データ】!AD17="","","出席"))&amp;"'"</f>
        <v>''</v>
      </c>
      <c r="G21" s="75" t="str">
        <f>"'"&amp;IF(No.5＿契約者【データ】!AD17="","",TEXT(No.5＿契約者【データ】!AD17,"yyyy/mm/dd"))&amp;"'"</f>
        <v>''</v>
      </c>
      <c r="H21" s="75" t="str">
        <f>"'"&amp;IF(No.5＿契約者【データ】!AE17="","",TEXT(No.5＿契約者【データ】!AE17,"hh:mm"))&amp;"'"</f>
        <v>''</v>
      </c>
      <c r="I21" s="82" t="s">
        <v>494</v>
      </c>
      <c r="J21" s="82" t="s">
        <v>494</v>
      </c>
      <c r="K21" s="82" t="s">
        <v>494</v>
      </c>
      <c r="L21" s="82" t="s">
        <v>494</v>
      </c>
      <c r="M21" s="82" t="s">
        <v>494</v>
      </c>
      <c r="N21" s="82" t="s">
        <v>494</v>
      </c>
      <c r="O21" s="82" t="s">
        <v>494</v>
      </c>
      <c r="P21" s="82" t="s">
        <v>494</v>
      </c>
      <c r="Q21" s="82" t="str">
        <f>"'"&amp;IF(No.5＿契約者【データ】!AH17="●","1","0")&amp;"'"</f>
        <v>'0'</v>
      </c>
      <c r="R21" s="75" t="s">
        <v>497</v>
      </c>
      <c r="S21" s="42" t="s">
        <v>448</v>
      </c>
      <c r="T21" s="75" t="s">
        <v>497</v>
      </c>
      <c r="U21" s="74" t="s">
        <v>497</v>
      </c>
      <c r="V21" s="49" t="str">
        <f t="shared" si="1"/>
        <v>'COMMON'</v>
      </c>
      <c r="W21" s="69" t="s">
        <v>449</v>
      </c>
      <c r="X21" s="49" t="str">
        <f t="shared" si="2"/>
        <v>'COMMON'</v>
      </c>
      <c r="Y21" s="49" t="str">
        <f t="shared" si="2"/>
        <v>'COMMON'</v>
      </c>
      <c r="Z21" s="69" t="s">
        <v>449</v>
      </c>
      <c r="AA21" s="49" t="str">
        <f t="shared" si="3"/>
        <v>'COMMON'</v>
      </c>
      <c r="AB21" s="67"/>
      <c r="AD21" s="70" t="str">
        <f t="shared" si="4"/>
        <v/>
      </c>
      <c r="AE21" s="67"/>
      <c r="AF21" s="67"/>
      <c r="AG21" s="67"/>
    </row>
    <row r="22" spans="1:33" ht="18" customHeight="1">
      <c r="A22" s="67"/>
      <c r="B22" s="49">
        <f t="shared" si="0"/>
        <v>16</v>
      </c>
      <c r="C22" s="73" t="str">
        <f>"'"&amp;プロジェクトデータ!$C$4&amp;"'"</f>
        <v>'80001'</v>
      </c>
      <c r="D22" s="80" t="s">
        <v>507</v>
      </c>
      <c r="E22" s="42" t="str">
        <f>"'"&amp;No.5＿契約者【データ】!E18&amp;"'"</f>
        <v>'305'</v>
      </c>
      <c r="F22" s="81" t="str">
        <f>"'"&amp;IF(No.5＿契約者【データ】!AD18="郵送","郵送",IF(No.5＿契約者【データ】!AD18="","","出席"))&amp;"'"</f>
        <v>''</v>
      </c>
      <c r="G22" s="75" t="str">
        <f>"'"&amp;IF(No.5＿契約者【データ】!AD18="","",TEXT(No.5＿契約者【データ】!AD18,"yyyy/mm/dd"))&amp;"'"</f>
        <v>''</v>
      </c>
      <c r="H22" s="75" t="str">
        <f>"'"&amp;IF(No.5＿契約者【データ】!AE18="","",TEXT(No.5＿契約者【データ】!AE18,"hh:mm"))&amp;"'"</f>
        <v>''</v>
      </c>
      <c r="I22" s="82" t="s">
        <v>494</v>
      </c>
      <c r="J22" s="82" t="s">
        <v>494</v>
      </c>
      <c r="K22" s="82" t="s">
        <v>494</v>
      </c>
      <c r="L22" s="82" t="s">
        <v>494</v>
      </c>
      <c r="M22" s="82" t="s">
        <v>494</v>
      </c>
      <c r="N22" s="82" t="s">
        <v>494</v>
      </c>
      <c r="O22" s="82" t="s">
        <v>494</v>
      </c>
      <c r="P22" s="82" t="s">
        <v>494</v>
      </c>
      <c r="Q22" s="82" t="str">
        <f>"'"&amp;IF(No.5＿契約者【データ】!AH18="●","1","0")&amp;"'"</f>
        <v>'0'</v>
      </c>
      <c r="R22" s="75" t="s">
        <v>497</v>
      </c>
      <c r="S22" s="42" t="s">
        <v>448</v>
      </c>
      <c r="T22" s="75" t="s">
        <v>497</v>
      </c>
      <c r="U22" s="74" t="s">
        <v>497</v>
      </c>
      <c r="V22" s="49" t="str">
        <f t="shared" si="1"/>
        <v>'COMMON'</v>
      </c>
      <c r="W22" s="69" t="s">
        <v>449</v>
      </c>
      <c r="X22" s="49" t="str">
        <f t="shared" si="2"/>
        <v>'COMMON'</v>
      </c>
      <c r="Y22" s="49" t="str">
        <f t="shared" si="2"/>
        <v>'COMMON'</v>
      </c>
      <c r="Z22" s="69" t="s">
        <v>449</v>
      </c>
      <c r="AA22" s="49" t="str">
        <f t="shared" si="3"/>
        <v>'COMMON'</v>
      </c>
      <c r="AB22" s="67"/>
      <c r="AD22" s="70" t="str">
        <f t="shared" si="4"/>
        <v/>
      </c>
      <c r="AE22" s="67"/>
      <c r="AF22" s="67"/>
      <c r="AG22" s="67"/>
    </row>
    <row r="23" spans="1:33" ht="18" customHeight="1">
      <c r="A23" s="67"/>
      <c r="B23" s="49">
        <f t="shared" si="0"/>
        <v>17</v>
      </c>
      <c r="C23" s="73" t="str">
        <f>"'"&amp;プロジェクトデータ!$C$4&amp;"'"</f>
        <v>'80001'</v>
      </c>
      <c r="D23" s="80" t="s">
        <v>507</v>
      </c>
      <c r="E23" s="42" t="str">
        <f>"'"&amp;No.5＿契約者【データ】!E19&amp;"'"</f>
        <v>'306'</v>
      </c>
      <c r="F23" s="81" t="str">
        <f>"'"&amp;IF(No.5＿契約者【データ】!AD19="郵送","郵送",IF(No.5＿契約者【データ】!AD19="","","出席"))&amp;"'"</f>
        <v>''</v>
      </c>
      <c r="G23" s="75" t="str">
        <f>"'"&amp;IF(No.5＿契約者【データ】!AD19="","",TEXT(No.5＿契約者【データ】!AD19,"yyyy/mm/dd"))&amp;"'"</f>
        <v>''</v>
      </c>
      <c r="H23" s="75" t="str">
        <f>"'"&amp;IF(No.5＿契約者【データ】!AE19="","",TEXT(No.5＿契約者【データ】!AE19,"hh:mm"))&amp;"'"</f>
        <v>''</v>
      </c>
      <c r="I23" s="82" t="s">
        <v>494</v>
      </c>
      <c r="J23" s="82" t="s">
        <v>494</v>
      </c>
      <c r="K23" s="82" t="s">
        <v>494</v>
      </c>
      <c r="L23" s="82" t="s">
        <v>494</v>
      </c>
      <c r="M23" s="82" t="s">
        <v>494</v>
      </c>
      <c r="N23" s="82" t="s">
        <v>494</v>
      </c>
      <c r="O23" s="82" t="s">
        <v>494</v>
      </c>
      <c r="P23" s="82" t="s">
        <v>494</v>
      </c>
      <c r="Q23" s="82" t="str">
        <f>"'"&amp;IF(No.5＿契約者【データ】!AH19="●","1","0")&amp;"'"</f>
        <v>'0'</v>
      </c>
      <c r="R23" s="75" t="s">
        <v>497</v>
      </c>
      <c r="S23" s="42" t="s">
        <v>448</v>
      </c>
      <c r="T23" s="75" t="s">
        <v>497</v>
      </c>
      <c r="U23" s="74" t="s">
        <v>497</v>
      </c>
      <c r="V23" s="49" t="str">
        <f t="shared" si="1"/>
        <v>'COMMON'</v>
      </c>
      <c r="W23" s="69" t="s">
        <v>449</v>
      </c>
      <c r="X23" s="49" t="str">
        <f t="shared" si="2"/>
        <v>'COMMON'</v>
      </c>
      <c r="Y23" s="49" t="str">
        <f t="shared" si="2"/>
        <v>'COMMON'</v>
      </c>
      <c r="Z23" s="69" t="s">
        <v>449</v>
      </c>
      <c r="AA23" s="49" t="str">
        <f t="shared" si="3"/>
        <v>'COMMON'</v>
      </c>
      <c r="AB23" s="67"/>
      <c r="AD23" s="70" t="str">
        <f t="shared" si="4"/>
        <v/>
      </c>
      <c r="AE23" s="67"/>
      <c r="AF23" s="67"/>
      <c r="AG23" s="67"/>
    </row>
    <row r="24" spans="1:33" ht="18" customHeight="1">
      <c r="A24" s="67"/>
      <c r="B24" s="49">
        <f t="shared" si="0"/>
        <v>18</v>
      </c>
      <c r="C24" s="73" t="str">
        <f>"'"&amp;プロジェクトデータ!$C$4&amp;"'"</f>
        <v>'80001'</v>
      </c>
      <c r="D24" s="80" t="s">
        <v>507</v>
      </c>
      <c r="E24" s="42" t="str">
        <f>"'"&amp;No.5＿契約者【データ】!E20&amp;"'"</f>
        <v>'307'</v>
      </c>
      <c r="F24" s="81" t="str">
        <f>"'"&amp;IF(No.5＿契約者【データ】!AD20="郵送","郵送",IF(No.5＿契約者【データ】!AD20="","","出席"))&amp;"'"</f>
        <v>''</v>
      </c>
      <c r="G24" s="75" t="str">
        <f>"'"&amp;IF(No.5＿契約者【データ】!AD20="","",TEXT(No.5＿契約者【データ】!AD20,"yyyy/mm/dd"))&amp;"'"</f>
        <v>''</v>
      </c>
      <c r="H24" s="75" t="str">
        <f>"'"&amp;IF(No.5＿契約者【データ】!AE20="","",TEXT(No.5＿契約者【データ】!AE20,"hh:mm"))&amp;"'"</f>
        <v>''</v>
      </c>
      <c r="I24" s="82" t="s">
        <v>494</v>
      </c>
      <c r="J24" s="82" t="s">
        <v>494</v>
      </c>
      <c r="K24" s="82" t="s">
        <v>494</v>
      </c>
      <c r="L24" s="82" t="s">
        <v>494</v>
      </c>
      <c r="M24" s="82" t="s">
        <v>494</v>
      </c>
      <c r="N24" s="82" t="s">
        <v>494</v>
      </c>
      <c r="O24" s="82" t="s">
        <v>494</v>
      </c>
      <c r="P24" s="82" t="s">
        <v>494</v>
      </c>
      <c r="Q24" s="82" t="str">
        <f>"'"&amp;IF(No.5＿契約者【データ】!AH20="●","1","0")&amp;"'"</f>
        <v>'0'</v>
      </c>
      <c r="R24" s="75" t="s">
        <v>497</v>
      </c>
      <c r="S24" s="42" t="s">
        <v>448</v>
      </c>
      <c r="T24" s="75" t="s">
        <v>497</v>
      </c>
      <c r="U24" s="74" t="s">
        <v>497</v>
      </c>
      <c r="V24" s="49" t="str">
        <f t="shared" si="1"/>
        <v>'COMMON'</v>
      </c>
      <c r="W24" s="69" t="s">
        <v>449</v>
      </c>
      <c r="X24" s="49" t="str">
        <f t="shared" si="2"/>
        <v>'COMMON'</v>
      </c>
      <c r="Y24" s="49" t="str">
        <f t="shared" si="2"/>
        <v>'COMMON'</v>
      </c>
      <c r="Z24" s="69" t="s">
        <v>449</v>
      </c>
      <c r="AA24" s="49" t="str">
        <f t="shared" si="3"/>
        <v>'COMMON'</v>
      </c>
      <c r="AB24" s="67"/>
      <c r="AD24" s="70" t="str">
        <f t="shared" si="4"/>
        <v/>
      </c>
      <c r="AE24" s="67"/>
      <c r="AF24" s="67"/>
      <c r="AG24" s="67"/>
    </row>
    <row r="25" spans="1:33" ht="18" customHeight="1">
      <c r="A25" s="67"/>
      <c r="B25" s="49">
        <f t="shared" si="0"/>
        <v>19</v>
      </c>
      <c r="C25" s="73" t="str">
        <f>"'"&amp;プロジェクトデータ!$C$4&amp;"'"</f>
        <v>'80001'</v>
      </c>
      <c r="D25" s="80" t="s">
        <v>507</v>
      </c>
      <c r="E25" s="42" t="str">
        <f>"'"&amp;No.5＿契約者【データ】!E21&amp;"'"</f>
        <v>'308'</v>
      </c>
      <c r="F25" s="81" t="str">
        <f>"'"&amp;IF(No.5＿契約者【データ】!AD21="郵送","郵送",IF(No.5＿契約者【データ】!AD21="","","出席"))&amp;"'"</f>
        <v>''</v>
      </c>
      <c r="G25" s="75" t="str">
        <f>"'"&amp;IF(No.5＿契約者【データ】!AD21="","",TEXT(No.5＿契約者【データ】!AD21,"yyyy/mm/dd"))&amp;"'"</f>
        <v>''</v>
      </c>
      <c r="H25" s="75" t="str">
        <f>"'"&amp;IF(No.5＿契約者【データ】!AE21="","",TEXT(No.5＿契約者【データ】!AE21,"hh:mm"))&amp;"'"</f>
        <v>''</v>
      </c>
      <c r="I25" s="82" t="s">
        <v>494</v>
      </c>
      <c r="J25" s="82" t="s">
        <v>494</v>
      </c>
      <c r="K25" s="82" t="s">
        <v>494</v>
      </c>
      <c r="L25" s="82" t="s">
        <v>494</v>
      </c>
      <c r="M25" s="82" t="s">
        <v>494</v>
      </c>
      <c r="N25" s="82" t="s">
        <v>494</v>
      </c>
      <c r="O25" s="82" t="s">
        <v>494</v>
      </c>
      <c r="P25" s="82" t="s">
        <v>494</v>
      </c>
      <c r="Q25" s="82" t="str">
        <f>"'"&amp;IF(No.5＿契約者【データ】!AH21="●","1","0")&amp;"'"</f>
        <v>'0'</v>
      </c>
      <c r="R25" s="75" t="s">
        <v>497</v>
      </c>
      <c r="S25" s="42" t="s">
        <v>448</v>
      </c>
      <c r="T25" s="75" t="s">
        <v>497</v>
      </c>
      <c r="U25" s="74" t="s">
        <v>497</v>
      </c>
      <c r="V25" s="49" t="str">
        <f t="shared" si="1"/>
        <v>'COMMON'</v>
      </c>
      <c r="W25" s="69" t="s">
        <v>449</v>
      </c>
      <c r="X25" s="49" t="str">
        <f t="shared" si="2"/>
        <v>'COMMON'</v>
      </c>
      <c r="Y25" s="49" t="str">
        <f t="shared" si="2"/>
        <v>'COMMON'</v>
      </c>
      <c r="Z25" s="69" t="s">
        <v>449</v>
      </c>
      <c r="AA25" s="49" t="str">
        <f t="shared" si="3"/>
        <v>'COMMON'</v>
      </c>
      <c r="AB25" s="67"/>
      <c r="AD25" s="70" t="str">
        <f t="shared" si="4"/>
        <v/>
      </c>
      <c r="AE25" s="67"/>
      <c r="AF25" s="67"/>
      <c r="AG25" s="67"/>
    </row>
    <row r="26" spans="1:33" ht="18" customHeight="1">
      <c r="A26" s="67"/>
      <c r="B26" s="49">
        <f t="shared" si="0"/>
        <v>20</v>
      </c>
      <c r="C26" s="73" t="str">
        <f>"'"&amp;プロジェクトデータ!$C$4&amp;"'"</f>
        <v>'80001'</v>
      </c>
      <c r="D26" s="80" t="s">
        <v>507</v>
      </c>
      <c r="E26" s="42" t="str">
        <f>"'"&amp;No.5＿契約者【データ】!E22&amp;"'"</f>
        <v>'401'</v>
      </c>
      <c r="F26" s="81" t="str">
        <f>"'"&amp;IF(No.5＿契約者【データ】!AD22="郵送","郵送",IF(No.5＿契約者【データ】!AD22="","","出席"))&amp;"'"</f>
        <v>''</v>
      </c>
      <c r="G26" s="75" t="str">
        <f>"'"&amp;IF(No.5＿契約者【データ】!AD22="","",TEXT(No.5＿契約者【データ】!AD22,"yyyy/mm/dd"))&amp;"'"</f>
        <v>''</v>
      </c>
      <c r="H26" s="75" t="str">
        <f>"'"&amp;IF(No.5＿契約者【データ】!AE22="","",TEXT(No.5＿契約者【データ】!AE22,"hh:mm"))&amp;"'"</f>
        <v>''</v>
      </c>
      <c r="I26" s="82" t="s">
        <v>494</v>
      </c>
      <c r="J26" s="82" t="s">
        <v>494</v>
      </c>
      <c r="K26" s="82" t="s">
        <v>494</v>
      </c>
      <c r="L26" s="82" t="s">
        <v>494</v>
      </c>
      <c r="M26" s="82" t="s">
        <v>494</v>
      </c>
      <c r="N26" s="82" t="s">
        <v>494</v>
      </c>
      <c r="O26" s="82" t="s">
        <v>494</v>
      </c>
      <c r="P26" s="82" t="s">
        <v>494</v>
      </c>
      <c r="Q26" s="82" t="str">
        <f>"'"&amp;IF(No.5＿契約者【データ】!AH22="●","1","0")&amp;"'"</f>
        <v>'0'</v>
      </c>
      <c r="R26" s="75" t="s">
        <v>497</v>
      </c>
      <c r="S26" s="42" t="s">
        <v>448</v>
      </c>
      <c r="T26" s="75" t="s">
        <v>497</v>
      </c>
      <c r="U26" s="74" t="s">
        <v>497</v>
      </c>
      <c r="V26" s="49" t="str">
        <f t="shared" si="1"/>
        <v>'COMMON'</v>
      </c>
      <c r="W26" s="69" t="s">
        <v>449</v>
      </c>
      <c r="X26" s="49" t="str">
        <f t="shared" si="2"/>
        <v>'COMMON'</v>
      </c>
      <c r="Y26" s="49" t="str">
        <f t="shared" si="2"/>
        <v>'COMMON'</v>
      </c>
      <c r="Z26" s="69" t="s">
        <v>449</v>
      </c>
      <c r="AA26" s="49" t="str">
        <f t="shared" si="3"/>
        <v>'COMMON'</v>
      </c>
      <c r="AB26" s="67"/>
      <c r="AD26" s="70" t="str">
        <f t="shared" si="4"/>
        <v/>
      </c>
      <c r="AE26" s="67"/>
      <c r="AF26" s="67"/>
      <c r="AG26" s="67"/>
    </row>
    <row r="27" spans="1:33" ht="18" customHeight="1">
      <c r="A27" s="67"/>
      <c r="B27" s="49">
        <f t="shared" si="0"/>
        <v>21</v>
      </c>
      <c r="C27" s="73" t="str">
        <f>"'"&amp;プロジェクトデータ!$C$4&amp;"'"</f>
        <v>'80001'</v>
      </c>
      <c r="D27" s="80" t="s">
        <v>507</v>
      </c>
      <c r="E27" s="42" t="str">
        <f>"'"&amp;No.5＿契約者【データ】!E23&amp;"'"</f>
        <v>'402'</v>
      </c>
      <c r="F27" s="81" t="str">
        <f>"'"&amp;IF(No.5＿契約者【データ】!AD23="郵送","郵送",IF(No.5＿契約者【データ】!AD23="","","出席"))&amp;"'"</f>
        <v>''</v>
      </c>
      <c r="G27" s="75" t="str">
        <f>"'"&amp;IF(No.5＿契約者【データ】!AD23="","",TEXT(No.5＿契約者【データ】!AD23,"yyyy/mm/dd"))&amp;"'"</f>
        <v>''</v>
      </c>
      <c r="H27" s="75" t="str">
        <f>"'"&amp;IF(No.5＿契約者【データ】!AE23="","",TEXT(No.5＿契約者【データ】!AE23,"hh:mm"))&amp;"'"</f>
        <v>''</v>
      </c>
      <c r="I27" s="82" t="s">
        <v>494</v>
      </c>
      <c r="J27" s="82" t="s">
        <v>494</v>
      </c>
      <c r="K27" s="82" t="s">
        <v>494</v>
      </c>
      <c r="L27" s="82" t="s">
        <v>494</v>
      </c>
      <c r="M27" s="82" t="s">
        <v>494</v>
      </c>
      <c r="N27" s="82" t="s">
        <v>494</v>
      </c>
      <c r="O27" s="82" t="s">
        <v>494</v>
      </c>
      <c r="P27" s="82" t="s">
        <v>494</v>
      </c>
      <c r="Q27" s="82" t="str">
        <f>"'"&amp;IF(No.5＿契約者【データ】!AH23="●","1","0")&amp;"'"</f>
        <v>'0'</v>
      </c>
      <c r="R27" s="75" t="s">
        <v>497</v>
      </c>
      <c r="S27" s="42" t="s">
        <v>448</v>
      </c>
      <c r="T27" s="75" t="s">
        <v>497</v>
      </c>
      <c r="U27" s="74" t="s">
        <v>497</v>
      </c>
      <c r="V27" s="49" t="str">
        <f t="shared" si="1"/>
        <v>'COMMON'</v>
      </c>
      <c r="W27" s="69" t="s">
        <v>449</v>
      </c>
      <c r="X27" s="49" t="str">
        <f t="shared" si="2"/>
        <v>'COMMON'</v>
      </c>
      <c r="Y27" s="49" t="str">
        <f t="shared" si="2"/>
        <v>'COMMON'</v>
      </c>
      <c r="Z27" s="69" t="s">
        <v>449</v>
      </c>
      <c r="AA27" s="49" t="str">
        <f t="shared" si="3"/>
        <v>'COMMON'</v>
      </c>
      <c r="AB27" s="67"/>
      <c r="AD27" s="70" t="str">
        <f t="shared" si="4"/>
        <v/>
      </c>
      <c r="AE27" s="67"/>
      <c r="AF27" s="67"/>
      <c r="AG27" s="67"/>
    </row>
    <row r="28" spans="1:33" ht="18" customHeight="1">
      <c r="A28" s="67"/>
      <c r="B28" s="49">
        <f t="shared" si="0"/>
        <v>22</v>
      </c>
      <c r="C28" s="73" t="str">
        <f>"'"&amp;プロジェクトデータ!$C$4&amp;"'"</f>
        <v>'80001'</v>
      </c>
      <c r="D28" s="80" t="s">
        <v>507</v>
      </c>
      <c r="E28" s="42" t="str">
        <f>"'"&amp;No.5＿契約者【データ】!E24&amp;"'"</f>
        <v>'403'</v>
      </c>
      <c r="F28" s="81" t="str">
        <f>"'"&amp;IF(No.5＿契約者【データ】!AD24="郵送","郵送",IF(No.5＿契約者【データ】!AD24="","","出席"))&amp;"'"</f>
        <v>''</v>
      </c>
      <c r="G28" s="75" t="str">
        <f>"'"&amp;IF(No.5＿契約者【データ】!AD24="","",TEXT(No.5＿契約者【データ】!AD24,"yyyy/mm/dd"))&amp;"'"</f>
        <v>''</v>
      </c>
      <c r="H28" s="75" t="str">
        <f>"'"&amp;IF(No.5＿契約者【データ】!AE24="","",TEXT(No.5＿契約者【データ】!AE24,"hh:mm"))&amp;"'"</f>
        <v>''</v>
      </c>
      <c r="I28" s="82" t="s">
        <v>494</v>
      </c>
      <c r="J28" s="82" t="s">
        <v>494</v>
      </c>
      <c r="K28" s="82" t="s">
        <v>494</v>
      </c>
      <c r="L28" s="82" t="s">
        <v>494</v>
      </c>
      <c r="M28" s="82" t="s">
        <v>494</v>
      </c>
      <c r="N28" s="82" t="s">
        <v>494</v>
      </c>
      <c r="O28" s="82" t="s">
        <v>494</v>
      </c>
      <c r="P28" s="82" t="s">
        <v>494</v>
      </c>
      <c r="Q28" s="82" t="str">
        <f>"'"&amp;IF(No.5＿契約者【データ】!AH24="●","1","0")&amp;"'"</f>
        <v>'0'</v>
      </c>
      <c r="R28" s="75" t="s">
        <v>497</v>
      </c>
      <c r="S28" s="42" t="s">
        <v>448</v>
      </c>
      <c r="T28" s="75" t="s">
        <v>497</v>
      </c>
      <c r="U28" s="74" t="s">
        <v>497</v>
      </c>
      <c r="V28" s="49" t="str">
        <f t="shared" si="1"/>
        <v>'COMMON'</v>
      </c>
      <c r="W28" s="69" t="s">
        <v>449</v>
      </c>
      <c r="X28" s="49" t="str">
        <f t="shared" si="2"/>
        <v>'COMMON'</v>
      </c>
      <c r="Y28" s="49" t="str">
        <f t="shared" si="2"/>
        <v>'COMMON'</v>
      </c>
      <c r="Z28" s="69" t="s">
        <v>449</v>
      </c>
      <c r="AA28" s="49" t="str">
        <f t="shared" si="3"/>
        <v>'COMMON'</v>
      </c>
      <c r="AB28" s="67"/>
      <c r="AD28" s="70" t="str">
        <f t="shared" si="4"/>
        <v/>
      </c>
      <c r="AE28" s="67"/>
      <c r="AF28" s="67"/>
      <c r="AG28" s="67"/>
    </row>
    <row r="29" spans="1:33" ht="18" customHeight="1">
      <c r="A29" s="67"/>
      <c r="B29" s="49">
        <f t="shared" si="0"/>
        <v>23</v>
      </c>
      <c r="C29" s="73" t="str">
        <f>"'"&amp;プロジェクトデータ!$C$4&amp;"'"</f>
        <v>'80001'</v>
      </c>
      <c r="D29" s="80" t="s">
        <v>507</v>
      </c>
      <c r="E29" s="42" t="str">
        <f>"'"&amp;No.5＿契約者【データ】!E25&amp;"'"</f>
        <v>'404'</v>
      </c>
      <c r="F29" s="81" t="str">
        <f>"'"&amp;IF(No.5＿契約者【データ】!AD25="郵送","郵送",IF(No.5＿契約者【データ】!AD25="","","出席"))&amp;"'"</f>
        <v>''</v>
      </c>
      <c r="G29" s="75" t="str">
        <f>"'"&amp;IF(No.5＿契約者【データ】!AD25="","",TEXT(No.5＿契約者【データ】!AD25,"yyyy/mm/dd"))&amp;"'"</f>
        <v>''</v>
      </c>
      <c r="H29" s="75" t="str">
        <f>"'"&amp;IF(No.5＿契約者【データ】!AE25="","",TEXT(No.5＿契約者【データ】!AE25,"hh:mm"))&amp;"'"</f>
        <v>''</v>
      </c>
      <c r="I29" s="82" t="s">
        <v>494</v>
      </c>
      <c r="J29" s="82" t="s">
        <v>494</v>
      </c>
      <c r="K29" s="82" t="s">
        <v>494</v>
      </c>
      <c r="L29" s="82" t="s">
        <v>494</v>
      </c>
      <c r="M29" s="82" t="s">
        <v>494</v>
      </c>
      <c r="N29" s="82" t="s">
        <v>494</v>
      </c>
      <c r="O29" s="82" t="s">
        <v>494</v>
      </c>
      <c r="P29" s="82" t="s">
        <v>494</v>
      </c>
      <c r="Q29" s="82" t="str">
        <f>"'"&amp;IF(No.5＿契約者【データ】!AH25="●","1","0")&amp;"'"</f>
        <v>'0'</v>
      </c>
      <c r="R29" s="75" t="s">
        <v>497</v>
      </c>
      <c r="S29" s="42" t="s">
        <v>448</v>
      </c>
      <c r="T29" s="75" t="s">
        <v>497</v>
      </c>
      <c r="U29" s="74" t="s">
        <v>497</v>
      </c>
      <c r="V29" s="49" t="str">
        <f t="shared" si="1"/>
        <v>'COMMON'</v>
      </c>
      <c r="W29" s="69" t="s">
        <v>449</v>
      </c>
      <c r="X29" s="49" t="str">
        <f t="shared" si="2"/>
        <v>'COMMON'</v>
      </c>
      <c r="Y29" s="49" t="str">
        <f t="shared" si="2"/>
        <v>'COMMON'</v>
      </c>
      <c r="Z29" s="69" t="s">
        <v>449</v>
      </c>
      <c r="AA29" s="49" t="str">
        <f t="shared" si="3"/>
        <v>'COMMON'</v>
      </c>
      <c r="AB29" s="67"/>
      <c r="AD29" s="70" t="str">
        <f t="shared" si="4"/>
        <v/>
      </c>
      <c r="AE29" s="67"/>
      <c r="AF29" s="67"/>
      <c r="AG29" s="67"/>
    </row>
    <row r="30" spans="1:33" ht="18" customHeight="1">
      <c r="A30" s="67"/>
      <c r="B30" s="49">
        <f t="shared" si="0"/>
        <v>24</v>
      </c>
      <c r="C30" s="73" t="str">
        <f>"'"&amp;プロジェクトデータ!$C$4&amp;"'"</f>
        <v>'80001'</v>
      </c>
      <c r="D30" s="80" t="s">
        <v>507</v>
      </c>
      <c r="E30" s="42" t="str">
        <f>"'"&amp;No.5＿契約者【データ】!E26&amp;"'"</f>
        <v>'405'</v>
      </c>
      <c r="F30" s="81" t="str">
        <f>"'"&amp;IF(No.5＿契約者【データ】!AD26="郵送","郵送",IF(No.5＿契約者【データ】!AD26="","","出席"))&amp;"'"</f>
        <v>''</v>
      </c>
      <c r="G30" s="75" t="str">
        <f>"'"&amp;IF(No.5＿契約者【データ】!AD26="","",TEXT(No.5＿契約者【データ】!AD26,"yyyy/mm/dd"))&amp;"'"</f>
        <v>''</v>
      </c>
      <c r="H30" s="75" t="str">
        <f>"'"&amp;IF(No.5＿契約者【データ】!AE26="","",TEXT(No.5＿契約者【データ】!AE26,"hh:mm"))&amp;"'"</f>
        <v>''</v>
      </c>
      <c r="I30" s="82" t="s">
        <v>494</v>
      </c>
      <c r="J30" s="82" t="s">
        <v>494</v>
      </c>
      <c r="K30" s="82" t="s">
        <v>494</v>
      </c>
      <c r="L30" s="82" t="s">
        <v>494</v>
      </c>
      <c r="M30" s="82" t="s">
        <v>494</v>
      </c>
      <c r="N30" s="82" t="s">
        <v>494</v>
      </c>
      <c r="O30" s="82" t="s">
        <v>494</v>
      </c>
      <c r="P30" s="82" t="s">
        <v>494</v>
      </c>
      <c r="Q30" s="82" t="str">
        <f>"'"&amp;IF(No.5＿契約者【データ】!AH26="●","1","0")&amp;"'"</f>
        <v>'0'</v>
      </c>
      <c r="R30" s="75" t="s">
        <v>497</v>
      </c>
      <c r="S30" s="42" t="s">
        <v>448</v>
      </c>
      <c r="T30" s="75" t="s">
        <v>497</v>
      </c>
      <c r="U30" s="74" t="s">
        <v>497</v>
      </c>
      <c r="V30" s="49" t="str">
        <f t="shared" si="1"/>
        <v>'COMMON'</v>
      </c>
      <c r="W30" s="69" t="s">
        <v>449</v>
      </c>
      <c r="X30" s="49" t="str">
        <f t="shared" si="2"/>
        <v>'COMMON'</v>
      </c>
      <c r="Y30" s="49" t="str">
        <f t="shared" si="2"/>
        <v>'COMMON'</v>
      </c>
      <c r="Z30" s="69" t="s">
        <v>449</v>
      </c>
      <c r="AA30" s="49" t="str">
        <f t="shared" si="3"/>
        <v>'COMMON'</v>
      </c>
      <c r="AB30" s="67"/>
      <c r="AD30" s="70" t="str">
        <f t="shared" si="4"/>
        <v/>
      </c>
      <c r="AE30" s="67"/>
      <c r="AF30" s="67"/>
      <c r="AG30" s="67"/>
    </row>
    <row r="31" spans="1:33" ht="18" customHeight="1">
      <c r="A31" s="67"/>
      <c r="B31" s="49">
        <f t="shared" si="0"/>
        <v>25</v>
      </c>
      <c r="C31" s="73" t="str">
        <f>"'"&amp;プロジェクトデータ!$C$4&amp;"'"</f>
        <v>'80001'</v>
      </c>
      <c r="D31" s="80" t="s">
        <v>507</v>
      </c>
      <c r="E31" s="42" t="str">
        <f>"'"&amp;No.5＿契約者【データ】!E27&amp;"'"</f>
        <v>'406'</v>
      </c>
      <c r="F31" s="81" t="str">
        <f>"'"&amp;IF(No.5＿契約者【データ】!AD27="郵送","郵送",IF(No.5＿契約者【データ】!AD27="","","出席"))&amp;"'"</f>
        <v>''</v>
      </c>
      <c r="G31" s="75" t="str">
        <f>"'"&amp;IF(No.5＿契約者【データ】!AD27="","",TEXT(No.5＿契約者【データ】!AD27,"yyyy/mm/dd"))&amp;"'"</f>
        <v>''</v>
      </c>
      <c r="H31" s="75" t="str">
        <f>"'"&amp;IF(No.5＿契約者【データ】!AE27="","",TEXT(No.5＿契約者【データ】!AE27,"hh:mm"))&amp;"'"</f>
        <v>''</v>
      </c>
      <c r="I31" s="82" t="s">
        <v>494</v>
      </c>
      <c r="J31" s="82" t="s">
        <v>494</v>
      </c>
      <c r="K31" s="82" t="s">
        <v>494</v>
      </c>
      <c r="L31" s="82" t="s">
        <v>494</v>
      </c>
      <c r="M31" s="82" t="s">
        <v>494</v>
      </c>
      <c r="N31" s="82" t="s">
        <v>494</v>
      </c>
      <c r="O31" s="82" t="s">
        <v>494</v>
      </c>
      <c r="P31" s="82" t="s">
        <v>494</v>
      </c>
      <c r="Q31" s="82" t="str">
        <f>"'"&amp;IF(No.5＿契約者【データ】!AH27="●","1","0")&amp;"'"</f>
        <v>'0'</v>
      </c>
      <c r="R31" s="75" t="s">
        <v>497</v>
      </c>
      <c r="S31" s="42" t="s">
        <v>448</v>
      </c>
      <c r="T31" s="75" t="s">
        <v>497</v>
      </c>
      <c r="U31" s="74" t="s">
        <v>497</v>
      </c>
      <c r="V31" s="49" t="str">
        <f t="shared" si="1"/>
        <v>'COMMON'</v>
      </c>
      <c r="W31" s="69" t="s">
        <v>449</v>
      </c>
      <c r="X31" s="49" t="str">
        <f t="shared" si="2"/>
        <v>'COMMON'</v>
      </c>
      <c r="Y31" s="49" t="str">
        <f t="shared" si="2"/>
        <v>'COMMON'</v>
      </c>
      <c r="Z31" s="69" t="s">
        <v>449</v>
      </c>
      <c r="AA31" s="49" t="str">
        <f t="shared" si="3"/>
        <v>'COMMON'</v>
      </c>
      <c r="AB31" s="67"/>
      <c r="AD31" s="70" t="str">
        <f t="shared" si="4"/>
        <v/>
      </c>
      <c r="AE31" s="67"/>
      <c r="AF31" s="67"/>
      <c r="AG31" s="67"/>
    </row>
    <row r="32" spans="1:33" ht="18" customHeight="1">
      <c r="A32" s="67"/>
      <c r="B32" s="49">
        <f t="shared" si="0"/>
        <v>26</v>
      </c>
      <c r="C32" s="73" t="str">
        <f>"'"&amp;プロジェクトデータ!$C$4&amp;"'"</f>
        <v>'80001'</v>
      </c>
      <c r="D32" s="80" t="s">
        <v>507</v>
      </c>
      <c r="E32" s="42" t="str">
        <f>"'"&amp;No.5＿契約者【データ】!E28&amp;"'"</f>
        <v>'407'</v>
      </c>
      <c r="F32" s="81" t="str">
        <f>"'"&amp;IF(No.5＿契約者【データ】!AD28="郵送","郵送",IF(No.5＿契約者【データ】!AD28="","","出席"))&amp;"'"</f>
        <v>''</v>
      </c>
      <c r="G32" s="75" t="str">
        <f>"'"&amp;IF(No.5＿契約者【データ】!AD28="","",TEXT(No.5＿契約者【データ】!AD28,"yyyy/mm/dd"))&amp;"'"</f>
        <v>''</v>
      </c>
      <c r="H32" s="75" t="str">
        <f>"'"&amp;IF(No.5＿契約者【データ】!AE28="","",TEXT(No.5＿契約者【データ】!AE28,"hh:mm"))&amp;"'"</f>
        <v>''</v>
      </c>
      <c r="I32" s="82" t="s">
        <v>494</v>
      </c>
      <c r="J32" s="82" t="s">
        <v>494</v>
      </c>
      <c r="K32" s="82" t="s">
        <v>494</v>
      </c>
      <c r="L32" s="82" t="s">
        <v>494</v>
      </c>
      <c r="M32" s="82" t="s">
        <v>494</v>
      </c>
      <c r="N32" s="82" t="s">
        <v>494</v>
      </c>
      <c r="O32" s="82" t="s">
        <v>494</v>
      </c>
      <c r="P32" s="82" t="s">
        <v>494</v>
      </c>
      <c r="Q32" s="82" t="str">
        <f>"'"&amp;IF(No.5＿契約者【データ】!AH28="●","1","0")&amp;"'"</f>
        <v>'0'</v>
      </c>
      <c r="R32" s="75" t="s">
        <v>497</v>
      </c>
      <c r="S32" s="42" t="s">
        <v>448</v>
      </c>
      <c r="T32" s="75" t="s">
        <v>497</v>
      </c>
      <c r="U32" s="74" t="s">
        <v>497</v>
      </c>
      <c r="V32" s="49" t="str">
        <f t="shared" si="1"/>
        <v>'COMMON'</v>
      </c>
      <c r="W32" s="69" t="s">
        <v>449</v>
      </c>
      <c r="X32" s="49" t="str">
        <f t="shared" si="2"/>
        <v>'COMMON'</v>
      </c>
      <c r="Y32" s="49" t="str">
        <f t="shared" si="2"/>
        <v>'COMMON'</v>
      </c>
      <c r="Z32" s="69" t="s">
        <v>449</v>
      </c>
      <c r="AA32" s="49" t="str">
        <f t="shared" si="3"/>
        <v>'COMMON'</v>
      </c>
      <c r="AB32" s="67"/>
      <c r="AD32" s="70" t="str">
        <f t="shared" si="4"/>
        <v/>
      </c>
      <c r="AE32" s="67"/>
      <c r="AF32" s="67"/>
      <c r="AG32" s="67"/>
    </row>
    <row r="33" spans="1:33" ht="18" customHeight="1">
      <c r="A33" s="67"/>
      <c r="B33" s="49">
        <f t="shared" si="0"/>
        <v>27</v>
      </c>
      <c r="C33" s="73" t="str">
        <f>"'"&amp;プロジェクトデータ!$C$4&amp;"'"</f>
        <v>'80001'</v>
      </c>
      <c r="D33" s="80" t="s">
        <v>507</v>
      </c>
      <c r="E33" s="42" t="str">
        <f>"'"&amp;No.5＿契約者【データ】!E29&amp;"'"</f>
        <v>'408'</v>
      </c>
      <c r="F33" s="81" t="str">
        <f>"'"&amp;IF(No.5＿契約者【データ】!AD29="郵送","郵送",IF(No.5＿契約者【データ】!AD29="","","出席"))&amp;"'"</f>
        <v>''</v>
      </c>
      <c r="G33" s="75" t="str">
        <f>"'"&amp;IF(No.5＿契約者【データ】!AD29="","",TEXT(No.5＿契約者【データ】!AD29,"yyyy/mm/dd"))&amp;"'"</f>
        <v>''</v>
      </c>
      <c r="H33" s="75" t="str">
        <f>"'"&amp;IF(No.5＿契約者【データ】!AE29="","",TEXT(No.5＿契約者【データ】!AE29,"hh:mm"))&amp;"'"</f>
        <v>''</v>
      </c>
      <c r="I33" s="82" t="s">
        <v>494</v>
      </c>
      <c r="J33" s="82" t="s">
        <v>494</v>
      </c>
      <c r="K33" s="82" t="s">
        <v>494</v>
      </c>
      <c r="L33" s="82" t="s">
        <v>494</v>
      </c>
      <c r="M33" s="82" t="s">
        <v>494</v>
      </c>
      <c r="N33" s="82" t="s">
        <v>494</v>
      </c>
      <c r="O33" s="82" t="s">
        <v>494</v>
      </c>
      <c r="P33" s="82" t="s">
        <v>494</v>
      </c>
      <c r="Q33" s="82" t="str">
        <f>"'"&amp;IF(No.5＿契約者【データ】!AH29="●","1","0")&amp;"'"</f>
        <v>'0'</v>
      </c>
      <c r="R33" s="75" t="s">
        <v>497</v>
      </c>
      <c r="S33" s="42" t="s">
        <v>448</v>
      </c>
      <c r="T33" s="75" t="s">
        <v>497</v>
      </c>
      <c r="U33" s="74" t="s">
        <v>497</v>
      </c>
      <c r="V33" s="49" t="str">
        <f t="shared" si="1"/>
        <v>'COMMON'</v>
      </c>
      <c r="W33" s="69" t="s">
        <v>449</v>
      </c>
      <c r="X33" s="49" t="str">
        <f t="shared" si="2"/>
        <v>'COMMON'</v>
      </c>
      <c r="Y33" s="49" t="str">
        <f t="shared" si="2"/>
        <v>'COMMON'</v>
      </c>
      <c r="Z33" s="69" t="s">
        <v>449</v>
      </c>
      <c r="AA33" s="49" t="str">
        <f t="shared" si="3"/>
        <v>'COMMON'</v>
      </c>
      <c r="AB33" s="67"/>
      <c r="AD33" s="70" t="str">
        <f t="shared" si="4"/>
        <v/>
      </c>
      <c r="AE33" s="67"/>
      <c r="AF33" s="67"/>
      <c r="AG33" s="67"/>
    </row>
    <row r="34" spans="1:33" ht="18" customHeight="1">
      <c r="A34" s="67"/>
      <c r="B34" s="49">
        <f t="shared" si="0"/>
        <v>28</v>
      </c>
      <c r="C34" s="73" t="str">
        <f>"'"&amp;プロジェクトデータ!$C$4&amp;"'"</f>
        <v>'80001'</v>
      </c>
      <c r="D34" s="80" t="s">
        <v>507</v>
      </c>
      <c r="E34" s="42" t="str">
        <f>"'"&amp;No.5＿契約者【データ】!E30&amp;"'"</f>
        <v>'501'</v>
      </c>
      <c r="F34" s="81" t="str">
        <f>"'"&amp;IF(No.5＿契約者【データ】!AD30="郵送","郵送",IF(No.5＿契約者【データ】!AD30="","","出席"))&amp;"'"</f>
        <v>''</v>
      </c>
      <c r="G34" s="75" t="str">
        <f>"'"&amp;IF(No.5＿契約者【データ】!AD30="","",TEXT(No.5＿契約者【データ】!AD30,"yyyy/mm/dd"))&amp;"'"</f>
        <v>''</v>
      </c>
      <c r="H34" s="75" t="str">
        <f>"'"&amp;IF(No.5＿契約者【データ】!AE30="","",TEXT(No.5＿契約者【データ】!AE30,"hh:mm"))&amp;"'"</f>
        <v>''</v>
      </c>
      <c r="I34" s="82" t="s">
        <v>494</v>
      </c>
      <c r="J34" s="82" t="s">
        <v>494</v>
      </c>
      <c r="K34" s="82" t="s">
        <v>494</v>
      </c>
      <c r="L34" s="82" t="s">
        <v>494</v>
      </c>
      <c r="M34" s="82" t="s">
        <v>494</v>
      </c>
      <c r="N34" s="82" t="s">
        <v>494</v>
      </c>
      <c r="O34" s="82" t="s">
        <v>494</v>
      </c>
      <c r="P34" s="82" t="s">
        <v>494</v>
      </c>
      <c r="Q34" s="82" t="str">
        <f>"'"&amp;IF(No.5＿契約者【データ】!AH30="●","1","0")&amp;"'"</f>
        <v>'0'</v>
      </c>
      <c r="R34" s="75" t="s">
        <v>497</v>
      </c>
      <c r="S34" s="42" t="s">
        <v>448</v>
      </c>
      <c r="T34" s="75" t="s">
        <v>497</v>
      </c>
      <c r="U34" s="74" t="s">
        <v>497</v>
      </c>
      <c r="V34" s="49" t="str">
        <f t="shared" si="1"/>
        <v>'COMMON'</v>
      </c>
      <c r="W34" s="69" t="s">
        <v>449</v>
      </c>
      <c r="X34" s="49" t="str">
        <f t="shared" si="2"/>
        <v>'COMMON'</v>
      </c>
      <c r="Y34" s="49" t="str">
        <f t="shared" si="2"/>
        <v>'COMMON'</v>
      </c>
      <c r="Z34" s="69" t="s">
        <v>449</v>
      </c>
      <c r="AA34" s="49" t="str">
        <f t="shared" si="3"/>
        <v>'COMMON'</v>
      </c>
      <c r="AB34" s="67"/>
      <c r="AD34" s="70" t="str">
        <f t="shared" si="4"/>
        <v/>
      </c>
      <c r="AE34" s="67"/>
      <c r="AF34" s="67"/>
      <c r="AG34" s="67"/>
    </row>
    <row r="35" spans="1:33" ht="18" customHeight="1">
      <c r="A35" s="67"/>
      <c r="B35" s="49">
        <f t="shared" si="0"/>
        <v>29</v>
      </c>
      <c r="C35" s="73" t="str">
        <f>"'"&amp;プロジェクトデータ!$C$4&amp;"'"</f>
        <v>'80001'</v>
      </c>
      <c r="D35" s="80" t="s">
        <v>507</v>
      </c>
      <c r="E35" s="42" t="str">
        <f>"'"&amp;No.5＿契約者【データ】!E31&amp;"'"</f>
        <v>'502'</v>
      </c>
      <c r="F35" s="81" t="str">
        <f>"'"&amp;IF(No.5＿契約者【データ】!AD31="郵送","郵送",IF(No.5＿契約者【データ】!AD31="","","出席"))&amp;"'"</f>
        <v>''</v>
      </c>
      <c r="G35" s="75" t="str">
        <f>"'"&amp;IF(No.5＿契約者【データ】!AD31="","",TEXT(No.5＿契約者【データ】!AD31,"yyyy/mm/dd"))&amp;"'"</f>
        <v>''</v>
      </c>
      <c r="H35" s="75" t="str">
        <f>"'"&amp;IF(No.5＿契約者【データ】!AE31="","",TEXT(No.5＿契約者【データ】!AE31,"hh:mm"))&amp;"'"</f>
        <v>''</v>
      </c>
      <c r="I35" s="82" t="s">
        <v>494</v>
      </c>
      <c r="J35" s="82" t="s">
        <v>494</v>
      </c>
      <c r="K35" s="82" t="s">
        <v>494</v>
      </c>
      <c r="L35" s="82" t="s">
        <v>494</v>
      </c>
      <c r="M35" s="82" t="s">
        <v>494</v>
      </c>
      <c r="N35" s="82" t="s">
        <v>494</v>
      </c>
      <c r="O35" s="82" t="s">
        <v>494</v>
      </c>
      <c r="P35" s="82" t="s">
        <v>494</v>
      </c>
      <c r="Q35" s="82" t="str">
        <f>"'"&amp;IF(No.5＿契約者【データ】!AH31="●","1","0")&amp;"'"</f>
        <v>'0'</v>
      </c>
      <c r="R35" s="75" t="s">
        <v>497</v>
      </c>
      <c r="S35" s="42" t="s">
        <v>448</v>
      </c>
      <c r="T35" s="75" t="s">
        <v>497</v>
      </c>
      <c r="U35" s="74" t="s">
        <v>497</v>
      </c>
      <c r="V35" s="49" t="str">
        <f t="shared" si="1"/>
        <v>'COMMON'</v>
      </c>
      <c r="W35" s="69" t="s">
        <v>449</v>
      </c>
      <c r="X35" s="49" t="str">
        <f t="shared" si="2"/>
        <v>'COMMON'</v>
      </c>
      <c r="Y35" s="49" t="str">
        <f t="shared" si="2"/>
        <v>'COMMON'</v>
      </c>
      <c r="Z35" s="69" t="s">
        <v>449</v>
      </c>
      <c r="AA35" s="49" t="str">
        <f t="shared" si="3"/>
        <v>'COMMON'</v>
      </c>
      <c r="AB35" s="67"/>
      <c r="AD35" s="70" t="str">
        <f t="shared" si="4"/>
        <v/>
      </c>
      <c r="AE35" s="67"/>
      <c r="AF35" s="67"/>
      <c r="AG35" s="67"/>
    </row>
    <row r="36" spans="1:33" ht="18" customHeight="1">
      <c r="A36" s="67"/>
      <c r="B36" s="49">
        <f t="shared" si="0"/>
        <v>30</v>
      </c>
      <c r="C36" s="73" t="str">
        <f>"'"&amp;プロジェクトデータ!$C$4&amp;"'"</f>
        <v>'80001'</v>
      </c>
      <c r="D36" s="80" t="s">
        <v>507</v>
      </c>
      <c r="E36" s="42" t="str">
        <f>"'"&amp;No.5＿契約者【データ】!E32&amp;"'"</f>
        <v>'503'</v>
      </c>
      <c r="F36" s="81" t="str">
        <f>"'"&amp;IF(No.5＿契約者【データ】!AD32="郵送","郵送",IF(No.5＿契約者【データ】!AD32="","","出席"))&amp;"'"</f>
        <v>''</v>
      </c>
      <c r="G36" s="75" t="str">
        <f>"'"&amp;IF(No.5＿契約者【データ】!AD32="","",TEXT(No.5＿契約者【データ】!AD32,"yyyy/mm/dd"))&amp;"'"</f>
        <v>''</v>
      </c>
      <c r="H36" s="75" t="str">
        <f>"'"&amp;IF(No.5＿契約者【データ】!AE32="","",TEXT(No.5＿契約者【データ】!AE32,"hh:mm"))&amp;"'"</f>
        <v>''</v>
      </c>
      <c r="I36" s="82" t="s">
        <v>494</v>
      </c>
      <c r="J36" s="82" t="s">
        <v>494</v>
      </c>
      <c r="K36" s="82" t="s">
        <v>494</v>
      </c>
      <c r="L36" s="82" t="s">
        <v>494</v>
      </c>
      <c r="M36" s="82" t="s">
        <v>494</v>
      </c>
      <c r="N36" s="82" t="s">
        <v>494</v>
      </c>
      <c r="O36" s="82" t="s">
        <v>494</v>
      </c>
      <c r="P36" s="82" t="s">
        <v>494</v>
      </c>
      <c r="Q36" s="82" t="str">
        <f>"'"&amp;IF(No.5＿契約者【データ】!AH32="●","1","0")&amp;"'"</f>
        <v>'0'</v>
      </c>
      <c r="R36" s="75" t="s">
        <v>497</v>
      </c>
      <c r="S36" s="42" t="s">
        <v>448</v>
      </c>
      <c r="T36" s="75" t="s">
        <v>497</v>
      </c>
      <c r="U36" s="74" t="s">
        <v>497</v>
      </c>
      <c r="V36" s="49" t="str">
        <f t="shared" si="1"/>
        <v>'COMMON'</v>
      </c>
      <c r="W36" s="69" t="s">
        <v>449</v>
      </c>
      <c r="X36" s="49" t="str">
        <f t="shared" si="2"/>
        <v>'COMMON'</v>
      </c>
      <c r="Y36" s="49" t="str">
        <f t="shared" si="2"/>
        <v>'COMMON'</v>
      </c>
      <c r="Z36" s="69" t="s">
        <v>449</v>
      </c>
      <c r="AA36" s="49" t="str">
        <f t="shared" si="3"/>
        <v>'COMMON'</v>
      </c>
      <c r="AB36" s="67"/>
      <c r="AD36" s="70" t="str">
        <f t="shared" si="4"/>
        <v/>
      </c>
      <c r="AE36" s="67"/>
      <c r="AF36" s="67"/>
      <c r="AG36" s="67"/>
    </row>
    <row r="37" spans="1:33" ht="18" customHeight="1">
      <c r="A37" s="67"/>
      <c r="B37" s="49">
        <f t="shared" si="0"/>
        <v>31</v>
      </c>
      <c r="C37" s="73" t="str">
        <f>"'"&amp;プロジェクトデータ!$C$4&amp;"'"</f>
        <v>'80001'</v>
      </c>
      <c r="D37" s="80" t="s">
        <v>507</v>
      </c>
      <c r="E37" s="42" t="str">
        <f>"'"&amp;No.5＿契約者【データ】!E33&amp;"'"</f>
        <v>'504'</v>
      </c>
      <c r="F37" s="81" t="str">
        <f>"'"&amp;IF(No.5＿契約者【データ】!AD33="郵送","郵送",IF(No.5＿契約者【データ】!AD33="","","出席"))&amp;"'"</f>
        <v>''</v>
      </c>
      <c r="G37" s="75" t="str">
        <f>"'"&amp;IF(No.5＿契約者【データ】!AD33="","",TEXT(No.5＿契約者【データ】!AD33,"yyyy/mm/dd"))&amp;"'"</f>
        <v>''</v>
      </c>
      <c r="H37" s="75" t="str">
        <f>"'"&amp;IF(No.5＿契約者【データ】!AE33="","",TEXT(No.5＿契約者【データ】!AE33,"hh:mm"))&amp;"'"</f>
        <v>''</v>
      </c>
      <c r="I37" s="82" t="s">
        <v>494</v>
      </c>
      <c r="J37" s="82" t="s">
        <v>494</v>
      </c>
      <c r="K37" s="82" t="s">
        <v>494</v>
      </c>
      <c r="L37" s="82" t="s">
        <v>494</v>
      </c>
      <c r="M37" s="82" t="s">
        <v>494</v>
      </c>
      <c r="N37" s="82" t="s">
        <v>494</v>
      </c>
      <c r="O37" s="82" t="s">
        <v>494</v>
      </c>
      <c r="P37" s="82" t="s">
        <v>494</v>
      </c>
      <c r="Q37" s="82" t="str">
        <f>"'"&amp;IF(No.5＿契約者【データ】!AH33="●","1","0")&amp;"'"</f>
        <v>'0'</v>
      </c>
      <c r="R37" s="75" t="s">
        <v>497</v>
      </c>
      <c r="S37" s="42" t="s">
        <v>448</v>
      </c>
      <c r="T37" s="75" t="s">
        <v>497</v>
      </c>
      <c r="U37" s="74" t="s">
        <v>497</v>
      </c>
      <c r="V37" s="49" t="str">
        <f t="shared" si="1"/>
        <v>'COMMON'</v>
      </c>
      <c r="W37" s="69" t="s">
        <v>449</v>
      </c>
      <c r="X37" s="49" t="str">
        <f t="shared" si="2"/>
        <v>'COMMON'</v>
      </c>
      <c r="Y37" s="49" t="str">
        <f t="shared" si="2"/>
        <v>'COMMON'</v>
      </c>
      <c r="Z37" s="69" t="s">
        <v>449</v>
      </c>
      <c r="AA37" s="49" t="str">
        <f t="shared" si="3"/>
        <v>'COMMON'</v>
      </c>
      <c r="AB37" s="67"/>
      <c r="AD37" s="70" t="str">
        <f t="shared" si="4"/>
        <v/>
      </c>
      <c r="AE37" s="67"/>
      <c r="AF37" s="67"/>
      <c r="AG37" s="67"/>
    </row>
    <row r="38" spans="1:33" ht="18" customHeight="1">
      <c r="A38" s="67"/>
      <c r="B38" s="49">
        <f t="shared" si="0"/>
        <v>32</v>
      </c>
      <c r="C38" s="73" t="str">
        <f>"'"&amp;プロジェクトデータ!$C$4&amp;"'"</f>
        <v>'80001'</v>
      </c>
      <c r="D38" s="80" t="s">
        <v>507</v>
      </c>
      <c r="E38" s="42" t="str">
        <f>"'"&amp;No.5＿契約者【データ】!E34&amp;"'"</f>
        <v>'505'</v>
      </c>
      <c r="F38" s="81" t="str">
        <f>"'"&amp;IF(No.5＿契約者【データ】!AD34="郵送","郵送",IF(No.5＿契約者【データ】!AD34="","","出席"))&amp;"'"</f>
        <v>''</v>
      </c>
      <c r="G38" s="75" t="str">
        <f>"'"&amp;IF(No.5＿契約者【データ】!AD34="","",TEXT(No.5＿契約者【データ】!AD34,"yyyy/mm/dd"))&amp;"'"</f>
        <v>''</v>
      </c>
      <c r="H38" s="75" t="str">
        <f>"'"&amp;IF(No.5＿契約者【データ】!AE34="","",TEXT(No.5＿契約者【データ】!AE34,"hh:mm"))&amp;"'"</f>
        <v>''</v>
      </c>
      <c r="I38" s="82" t="s">
        <v>494</v>
      </c>
      <c r="J38" s="82" t="s">
        <v>494</v>
      </c>
      <c r="K38" s="82" t="s">
        <v>494</v>
      </c>
      <c r="L38" s="82" t="s">
        <v>494</v>
      </c>
      <c r="M38" s="82" t="s">
        <v>494</v>
      </c>
      <c r="N38" s="82" t="s">
        <v>494</v>
      </c>
      <c r="O38" s="82" t="s">
        <v>494</v>
      </c>
      <c r="P38" s="82" t="s">
        <v>494</v>
      </c>
      <c r="Q38" s="82" t="str">
        <f>"'"&amp;IF(No.5＿契約者【データ】!AH34="●","1","0")&amp;"'"</f>
        <v>'0'</v>
      </c>
      <c r="R38" s="75" t="s">
        <v>497</v>
      </c>
      <c r="S38" s="42" t="s">
        <v>448</v>
      </c>
      <c r="T38" s="75" t="s">
        <v>497</v>
      </c>
      <c r="U38" s="74" t="s">
        <v>497</v>
      </c>
      <c r="V38" s="49" t="str">
        <f t="shared" si="1"/>
        <v>'COMMON'</v>
      </c>
      <c r="W38" s="69" t="s">
        <v>449</v>
      </c>
      <c r="X38" s="49" t="str">
        <f t="shared" si="2"/>
        <v>'COMMON'</v>
      </c>
      <c r="Y38" s="49" t="str">
        <f t="shared" si="2"/>
        <v>'COMMON'</v>
      </c>
      <c r="Z38" s="69" t="s">
        <v>449</v>
      </c>
      <c r="AA38" s="49" t="str">
        <f t="shared" si="3"/>
        <v>'COMMON'</v>
      </c>
      <c r="AB38" s="67"/>
      <c r="AD38" s="70" t="str">
        <f t="shared" si="4"/>
        <v/>
      </c>
      <c r="AE38" s="67"/>
      <c r="AF38" s="67"/>
      <c r="AG38" s="67"/>
    </row>
    <row r="39" spans="1:33" ht="18" customHeight="1">
      <c r="A39" s="67"/>
      <c r="B39" s="49">
        <f t="shared" si="0"/>
        <v>33</v>
      </c>
      <c r="C39" s="73" t="str">
        <f>"'"&amp;プロジェクトデータ!$C$4&amp;"'"</f>
        <v>'80001'</v>
      </c>
      <c r="D39" s="80" t="s">
        <v>507</v>
      </c>
      <c r="E39" s="42" t="str">
        <f>"'"&amp;No.5＿契約者【データ】!E35&amp;"'"</f>
        <v>'506'</v>
      </c>
      <c r="F39" s="81" t="str">
        <f>"'"&amp;IF(No.5＿契約者【データ】!AD35="郵送","郵送",IF(No.5＿契約者【データ】!AD35="","","出席"))&amp;"'"</f>
        <v>''</v>
      </c>
      <c r="G39" s="75" t="str">
        <f>"'"&amp;IF(No.5＿契約者【データ】!AD35="","",TEXT(No.5＿契約者【データ】!AD35,"yyyy/mm/dd"))&amp;"'"</f>
        <v>''</v>
      </c>
      <c r="H39" s="75" t="str">
        <f>"'"&amp;IF(No.5＿契約者【データ】!AE35="","",TEXT(No.5＿契約者【データ】!AE35,"hh:mm"))&amp;"'"</f>
        <v>''</v>
      </c>
      <c r="I39" s="82" t="s">
        <v>494</v>
      </c>
      <c r="J39" s="82" t="s">
        <v>494</v>
      </c>
      <c r="K39" s="82" t="s">
        <v>494</v>
      </c>
      <c r="L39" s="82" t="s">
        <v>494</v>
      </c>
      <c r="M39" s="82" t="s">
        <v>494</v>
      </c>
      <c r="N39" s="82" t="s">
        <v>494</v>
      </c>
      <c r="O39" s="82" t="s">
        <v>494</v>
      </c>
      <c r="P39" s="82" t="s">
        <v>494</v>
      </c>
      <c r="Q39" s="82" t="str">
        <f>"'"&amp;IF(No.5＿契約者【データ】!AH35="●","1","0")&amp;"'"</f>
        <v>'0'</v>
      </c>
      <c r="R39" s="75" t="s">
        <v>497</v>
      </c>
      <c r="S39" s="42" t="s">
        <v>448</v>
      </c>
      <c r="T39" s="75" t="s">
        <v>497</v>
      </c>
      <c r="U39" s="74" t="s">
        <v>497</v>
      </c>
      <c r="V39" s="49" t="str">
        <f t="shared" si="1"/>
        <v>'COMMON'</v>
      </c>
      <c r="W39" s="69" t="s">
        <v>449</v>
      </c>
      <c r="X39" s="49" t="str">
        <f t="shared" si="2"/>
        <v>'COMMON'</v>
      </c>
      <c r="Y39" s="49" t="str">
        <f t="shared" si="2"/>
        <v>'COMMON'</v>
      </c>
      <c r="Z39" s="69" t="s">
        <v>449</v>
      </c>
      <c r="AA39" s="49" t="str">
        <f t="shared" si="3"/>
        <v>'COMMON'</v>
      </c>
      <c r="AB39" s="67"/>
      <c r="AD39" s="70" t="str">
        <f t="shared" si="4"/>
        <v/>
      </c>
      <c r="AE39" s="67"/>
      <c r="AF39" s="67"/>
      <c r="AG39" s="67"/>
    </row>
    <row r="40" spans="1:33" ht="18" customHeight="1">
      <c r="A40" s="67"/>
      <c r="B40" s="49">
        <f t="shared" si="0"/>
        <v>34</v>
      </c>
      <c r="C40" s="73" t="str">
        <f>"'"&amp;プロジェクトデータ!$C$4&amp;"'"</f>
        <v>'80001'</v>
      </c>
      <c r="D40" s="80" t="s">
        <v>507</v>
      </c>
      <c r="E40" s="42" t="str">
        <f>"'"&amp;No.5＿契約者【データ】!E36&amp;"'"</f>
        <v>'507'</v>
      </c>
      <c r="F40" s="81" t="str">
        <f>"'"&amp;IF(No.5＿契約者【データ】!AD36="郵送","郵送",IF(No.5＿契約者【データ】!AD36="","","出席"))&amp;"'"</f>
        <v>''</v>
      </c>
      <c r="G40" s="75" t="str">
        <f>"'"&amp;IF(No.5＿契約者【データ】!AD36="","",TEXT(No.5＿契約者【データ】!AD36,"yyyy/mm/dd"))&amp;"'"</f>
        <v>''</v>
      </c>
      <c r="H40" s="75" t="str">
        <f>"'"&amp;IF(No.5＿契約者【データ】!AE36="","",TEXT(No.5＿契約者【データ】!AE36,"hh:mm"))&amp;"'"</f>
        <v>''</v>
      </c>
      <c r="I40" s="82" t="s">
        <v>494</v>
      </c>
      <c r="J40" s="82" t="s">
        <v>494</v>
      </c>
      <c r="K40" s="82" t="s">
        <v>494</v>
      </c>
      <c r="L40" s="82" t="s">
        <v>494</v>
      </c>
      <c r="M40" s="82" t="s">
        <v>494</v>
      </c>
      <c r="N40" s="82" t="s">
        <v>494</v>
      </c>
      <c r="O40" s="82" t="s">
        <v>494</v>
      </c>
      <c r="P40" s="82" t="s">
        <v>494</v>
      </c>
      <c r="Q40" s="82" t="str">
        <f>"'"&amp;IF(No.5＿契約者【データ】!AH36="●","1","0")&amp;"'"</f>
        <v>'0'</v>
      </c>
      <c r="R40" s="75" t="s">
        <v>497</v>
      </c>
      <c r="S40" s="42" t="s">
        <v>448</v>
      </c>
      <c r="T40" s="75" t="s">
        <v>497</v>
      </c>
      <c r="U40" s="74" t="s">
        <v>497</v>
      </c>
      <c r="V40" s="49" t="str">
        <f t="shared" si="1"/>
        <v>'COMMON'</v>
      </c>
      <c r="W40" s="69" t="s">
        <v>449</v>
      </c>
      <c r="X40" s="49" t="str">
        <f t="shared" si="2"/>
        <v>'COMMON'</v>
      </c>
      <c r="Y40" s="49" t="str">
        <f t="shared" si="2"/>
        <v>'COMMON'</v>
      </c>
      <c r="Z40" s="69" t="s">
        <v>449</v>
      </c>
      <c r="AA40" s="49" t="str">
        <f t="shared" si="3"/>
        <v>'COMMON'</v>
      </c>
      <c r="AB40" s="67"/>
      <c r="AD40" s="70" t="str">
        <f t="shared" si="4"/>
        <v/>
      </c>
      <c r="AE40" s="67"/>
      <c r="AF40" s="67"/>
      <c r="AG40" s="67"/>
    </row>
    <row r="41" spans="1:33" ht="18" customHeight="1">
      <c r="A41" s="67"/>
      <c r="B41" s="49">
        <f t="shared" si="0"/>
        <v>35</v>
      </c>
      <c r="C41" s="73" t="str">
        <f>"'"&amp;プロジェクトデータ!$C$4&amp;"'"</f>
        <v>'80001'</v>
      </c>
      <c r="D41" s="80" t="s">
        <v>507</v>
      </c>
      <c r="E41" s="42" t="str">
        <f>"'"&amp;No.5＿契約者【データ】!E37&amp;"'"</f>
        <v>'508'</v>
      </c>
      <c r="F41" s="81" t="str">
        <f>"'"&amp;IF(No.5＿契約者【データ】!AD37="郵送","郵送",IF(No.5＿契約者【データ】!AD37="","","出席"))&amp;"'"</f>
        <v>''</v>
      </c>
      <c r="G41" s="75" t="str">
        <f>"'"&amp;IF(No.5＿契約者【データ】!AD37="","",TEXT(No.5＿契約者【データ】!AD37,"yyyy/mm/dd"))&amp;"'"</f>
        <v>''</v>
      </c>
      <c r="H41" s="75" t="str">
        <f>"'"&amp;IF(No.5＿契約者【データ】!AE37="","",TEXT(No.5＿契約者【データ】!AE37,"hh:mm"))&amp;"'"</f>
        <v>''</v>
      </c>
      <c r="I41" s="82" t="s">
        <v>494</v>
      </c>
      <c r="J41" s="82" t="s">
        <v>494</v>
      </c>
      <c r="K41" s="82" t="s">
        <v>494</v>
      </c>
      <c r="L41" s="82" t="s">
        <v>494</v>
      </c>
      <c r="M41" s="82" t="s">
        <v>494</v>
      </c>
      <c r="N41" s="82" t="s">
        <v>494</v>
      </c>
      <c r="O41" s="82" t="s">
        <v>494</v>
      </c>
      <c r="P41" s="82" t="s">
        <v>494</v>
      </c>
      <c r="Q41" s="82" t="str">
        <f>"'"&amp;IF(No.5＿契約者【データ】!AH37="●","1","0")&amp;"'"</f>
        <v>'0'</v>
      </c>
      <c r="R41" s="75" t="s">
        <v>497</v>
      </c>
      <c r="S41" s="42" t="s">
        <v>448</v>
      </c>
      <c r="T41" s="75" t="s">
        <v>497</v>
      </c>
      <c r="U41" s="74" t="s">
        <v>497</v>
      </c>
      <c r="V41" s="49" t="str">
        <f t="shared" si="1"/>
        <v>'COMMON'</v>
      </c>
      <c r="W41" s="69" t="s">
        <v>449</v>
      </c>
      <c r="X41" s="49" t="str">
        <f t="shared" si="2"/>
        <v>'COMMON'</v>
      </c>
      <c r="Y41" s="49" t="str">
        <f t="shared" si="2"/>
        <v>'COMMON'</v>
      </c>
      <c r="Z41" s="69" t="s">
        <v>449</v>
      </c>
      <c r="AA41" s="49" t="str">
        <f t="shared" si="3"/>
        <v>'COMMON'</v>
      </c>
      <c r="AB41" s="67"/>
      <c r="AD41" s="70" t="str">
        <f t="shared" si="4"/>
        <v/>
      </c>
      <c r="AE41" s="67"/>
      <c r="AF41" s="67"/>
      <c r="AG41" s="67"/>
    </row>
    <row r="42" spans="1:33" ht="18" customHeight="1">
      <c r="A42" s="67"/>
      <c r="B42" s="49">
        <f t="shared" si="0"/>
        <v>36</v>
      </c>
      <c r="C42" s="73" t="str">
        <f>"'"&amp;プロジェクトデータ!$C$4&amp;"'"</f>
        <v>'80001'</v>
      </c>
      <c r="D42" s="80" t="s">
        <v>507</v>
      </c>
      <c r="E42" s="42" t="str">
        <f>"'"&amp;No.5＿契約者【データ】!E38&amp;"'"</f>
        <v>'601'</v>
      </c>
      <c r="F42" s="81" t="str">
        <f>"'"&amp;IF(No.5＿契約者【データ】!AD38="郵送","郵送",IF(No.5＿契約者【データ】!AD38="","","出席"))&amp;"'"</f>
        <v>''</v>
      </c>
      <c r="G42" s="75" t="str">
        <f>"'"&amp;IF(No.5＿契約者【データ】!AD38="","",TEXT(No.5＿契約者【データ】!AD38,"yyyy/mm/dd"))&amp;"'"</f>
        <v>''</v>
      </c>
      <c r="H42" s="75" t="str">
        <f>"'"&amp;IF(No.5＿契約者【データ】!AE38="","",TEXT(No.5＿契約者【データ】!AE38,"hh:mm"))&amp;"'"</f>
        <v>''</v>
      </c>
      <c r="I42" s="82" t="s">
        <v>494</v>
      </c>
      <c r="J42" s="82" t="s">
        <v>494</v>
      </c>
      <c r="K42" s="82" t="s">
        <v>494</v>
      </c>
      <c r="L42" s="82" t="s">
        <v>494</v>
      </c>
      <c r="M42" s="82" t="s">
        <v>494</v>
      </c>
      <c r="N42" s="82" t="s">
        <v>494</v>
      </c>
      <c r="O42" s="82" t="s">
        <v>494</v>
      </c>
      <c r="P42" s="82" t="s">
        <v>494</v>
      </c>
      <c r="Q42" s="82" t="str">
        <f>"'"&amp;IF(No.5＿契約者【データ】!AH38="●","1","0")&amp;"'"</f>
        <v>'0'</v>
      </c>
      <c r="R42" s="75" t="s">
        <v>497</v>
      </c>
      <c r="S42" s="42" t="s">
        <v>448</v>
      </c>
      <c r="T42" s="75" t="s">
        <v>497</v>
      </c>
      <c r="U42" s="74" t="s">
        <v>497</v>
      </c>
      <c r="V42" s="49" t="str">
        <f t="shared" si="1"/>
        <v>'COMMON'</v>
      </c>
      <c r="W42" s="69" t="s">
        <v>449</v>
      </c>
      <c r="X42" s="49" t="str">
        <f t="shared" si="2"/>
        <v>'COMMON'</v>
      </c>
      <c r="Y42" s="49" t="str">
        <f t="shared" si="2"/>
        <v>'COMMON'</v>
      </c>
      <c r="Z42" s="69" t="s">
        <v>449</v>
      </c>
      <c r="AA42" s="49" t="str">
        <f t="shared" si="3"/>
        <v>'COMMON'</v>
      </c>
      <c r="AB42" s="67"/>
      <c r="AD42" s="70" t="str">
        <f t="shared" si="4"/>
        <v/>
      </c>
      <c r="AE42" s="67"/>
      <c r="AF42" s="67"/>
      <c r="AG42" s="67"/>
    </row>
    <row r="43" spans="1:33" ht="18" customHeight="1">
      <c r="A43" s="67"/>
      <c r="B43" s="49">
        <f t="shared" si="0"/>
        <v>37</v>
      </c>
      <c r="C43" s="73" t="str">
        <f>"'"&amp;プロジェクトデータ!$C$4&amp;"'"</f>
        <v>'80001'</v>
      </c>
      <c r="D43" s="80" t="s">
        <v>507</v>
      </c>
      <c r="E43" s="42" t="str">
        <f>"'"&amp;No.5＿契約者【データ】!E39&amp;"'"</f>
        <v>'602'</v>
      </c>
      <c r="F43" s="81" t="str">
        <f>"'"&amp;IF(No.5＿契約者【データ】!AD39="郵送","郵送",IF(No.5＿契約者【データ】!AD39="","","出席"))&amp;"'"</f>
        <v>''</v>
      </c>
      <c r="G43" s="75" t="str">
        <f>"'"&amp;IF(No.5＿契約者【データ】!AD39="","",TEXT(No.5＿契約者【データ】!AD39,"yyyy/mm/dd"))&amp;"'"</f>
        <v>''</v>
      </c>
      <c r="H43" s="75" t="str">
        <f>"'"&amp;IF(No.5＿契約者【データ】!AE39="","",TEXT(No.5＿契約者【データ】!AE39,"hh:mm"))&amp;"'"</f>
        <v>''</v>
      </c>
      <c r="I43" s="82" t="s">
        <v>494</v>
      </c>
      <c r="J43" s="82" t="s">
        <v>494</v>
      </c>
      <c r="K43" s="82" t="s">
        <v>494</v>
      </c>
      <c r="L43" s="82" t="s">
        <v>494</v>
      </c>
      <c r="M43" s="82" t="s">
        <v>494</v>
      </c>
      <c r="N43" s="82" t="s">
        <v>494</v>
      </c>
      <c r="O43" s="82" t="s">
        <v>494</v>
      </c>
      <c r="P43" s="82" t="s">
        <v>494</v>
      </c>
      <c r="Q43" s="82" t="str">
        <f>"'"&amp;IF(No.5＿契約者【データ】!AH39="●","1","0")&amp;"'"</f>
        <v>'0'</v>
      </c>
      <c r="R43" s="75" t="s">
        <v>497</v>
      </c>
      <c r="S43" s="42" t="s">
        <v>448</v>
      </c>
      <c r="T43" s="75" t="s">
        <v>497</v>
      </c>
      <c r="U43" s="74" t="s">
        <v>497</v>
      </c>
      <c r="V43" s="49" t="str">
        <f t="shared" si="1"/>
        <v>'COMMON'</v>
      </c>
      <c r="W43" s="69" t="s">
        <v>449</v>
      </c>
      <c r="X43" s="49" t="str">
        <f t="shared" si="2"/>
        <v>'COMMON'</v>
      </c>
      <c r="Y43" s="49" t="str">
        <f t="shared" si="2"/>
        <v>'COMMON'</v>
      </c>
      <c r="Z43" s="69" t="s">
        <v>449</v>
      </c>
      <c r="AA43" s="49" t="str">
        <f t="shared" si="3"/>
        <v>'COMMON'</v>
      </c>
      <c r="AB43" s="67"/>
      <c r="AD43" s="70" t="str">
        <f t="shared" si="4"/>
        <v/>
      </c>
      <c r="AE43" s="67"/>
      <c r="AF43" s="67"/>
      <c r="AG43" s="67"/>
    </row>
    <row r="44" spans="1:33" ht="18" customHeight="1">
      <c r="A44" s="67"/>
      <c r="B44" s="49">
        <f t="shared" si="0"/>
        <v>38</v>
      </c>
      <c r="C44" s="73" t="str">
        <f>"'"&amp;プロジェクトデータ!$C$4&amp;"'"</f>
        <v>'80001'</v>
      </c>
      <c r="D44" s="80" t="s">
        <v>507</v>
      </c>
      <c r="E44" s="42" t="str">
        <f>"'"&amp;No.5＿契約者【データ】!E40&amp;"'"</f>
        <v>'603'</v>
      </c>
      <c r="F44" s="81" t="str">
        <f>"'"&amp;IF(No.5＿契約者【データ】!AD40="郵送","郵送",IF(No.5＿契約者【データ】!AD40="","","出席"))&amp;"'"</f>
        <v>''</v>
      </c>
      <c r="G44" s="75" t="str">
        <f>"'"&amp;IF(No.5＿契約者【データ】!AD40="","",TEXT(No.5＿契約者【データ】!AD40,"yyyy/mm/dd"))&amp;"'"</f>
        <v>''</v>
      </c>
      <c r="H44" s="75" t="str">
        <f>"'"&amp;IF(No.5＿契約者【データ】!AE40="","",TEXT(No.5＿契約者【データ】!AE40,"hh:mm"))&amp;"'"</f>
        <v>''</v>
      </c>
      <c r="I44" s="82" t="s">
        <v>494</v>
      </c>
      <c r="J44" s="82" t="s">
        <v>494</v>
      </c>
      <c r="K44" s="82" t="s">
        <v>494</v>
      </c>
      <c r="L44" s="82" t="s">
        <v>494</v>
      </c>
      <c r="M44" s="82" t="s">
        <v>494</v>
      </c>
      <c r="N44" s="82" t="s">
        <v>494</v>
      </c>
      <c r="O44" s="82" t="s">
        <v>494</v>
      </c>
      <c r="P44" s="82" t="s">
        <v>494</v>
      </c>
      <c r="Q44" s="82" t="str">
        <f>"'"&amp;IF(No.5＿契約者【データ】!AH40="●","1","0")&amp;"'"</f>
        <v>'0'</v>
      </c>
      <c r="R44" s="75" t="s">
        <v>497</v>
      </c>
      <c r="S44" s="42" t="s">
        <v>448</v>
      </c>
      <c r="T44" s="75" t="s">
        <v>497</v>
      </c>
      <c r="U44" s="74" t="s">
        <v>497</v>
      </c>
      <c r="V44" s="49" t="str">
        <f t="shared" si="1"/>
        <v>'COMMON'</v>
      </c>
      <c r="W44" s="69" t="s">
        <v>449</v>
      </c>
      <c r="X44" s="49" t="str">
        <f t="shared" si="2"/>
        <v>'COMMON'</v>
      </c>
      <c r="Y44" s="49" t="str">
        <f t="shared" si="2"/>
        <v>'COMMON'</v>
      </c>
      <c r="Z44" s="69" t="s">
        <v>449</v>
      </c>
      <c r="AA44" s="49" t="str">
        <f t="shared" si="3"/>
        <v>'COMMON'</v>
      </c>
      <c r="AB44" s="67"/>
      <c r="AD44" s="70" t="str">
        <f t="shared" si="4"/>
        <v/>
      </c>
      <c r="AE44" s="67"/>
      <c r="AF44" s="67"/>
      <c r="AG44" s="67"/>
    </row>
    <row r="45" spans="1:33" ht="18" customHeight="1">
      <c r="A45" s="67"/>
      <c r="B45" s="49">
        <f t="shared" si="0"/>
        <v>39</v>
      </c>
      <c r="C45" s="73" t="str">
        <f>"'"&amp;プロジェクトデータ!$C$4&amp;"'"</f>
        <v>'80001'</v>
      </c>
      <c r="D45" s="80" t="s">
        <v>507</v>
      </c>
      <c r="E45" s="42" t="str">
        <f>"'"&amp;No.5＿契約者【データ】!E41&amp;"'"</f>
        <v>'604'</v>
      </c>
      <c r="F45" s="81" t="str">
        <f>"'"&amp;IF(No.5＿契約者【データ】!AD41="郵送","郵送",IF(No.5＿契約者【データ】!AD41="","","出席"))&amp;"'"</f>
        <v>''</v>
      </c>
      <c r="G45" s="75" t="str">
        <f>"'"&amp;IF(No.5＿契約者【データ】!AD41="","",TEXT(No.5＿契約者【データ】!AD41,"yyyy/mm/dd"))&amp;"'"</f>
        <v>''</v>
      </c>
      <c r="H45" s="75" t="str">
        <f>"'"&amp;IF(No.5＿契約者【データ】!AE41="","",TEXT(No.5＿契約者【データ】!AE41,"hh:mm"))&amp;"'"</f>
        <v>''</v>
      </c>
      <c r="I45" s="82" t="s">
        <v>494</v>
      </c>
      <c r="J45" s="82" t="s">
        <v>494</v>
      </c>
      <c r="K45" s="82" t="s">
        <v>494</v>
      </c>
      <c r="L45" s="82" t="s">
        <v>494</v>
      </c>
      <c r="M45" s="82" t="s">
        <v>494</v>
      </c>
      <c r="N45" s="82" t="s">
        <v>494</v>
      </c>
      <c r="O45" s="82" t="s">
        <v>494</v>
      </c>
      <c r="P45" s="82" t="s">
        <v>494</v>
      </c>
      <c r="Q45" s="82" t="str">
        <f>"'"&amp;IF(No.5＿契約者【データ】!AH41="●","1","0")&amp;"'"</f>
        <v>'0'</v>
      </c>
      <c r="R45" s="75" t="s">
        <v>497</v>
      </c>
      <c r="S45" s="42" t="s">
        <v>448</v>
      </c>
      <c r="T45" s="75" t="s">
        <v>497</v>
      </c>
      <c r="U45" s="74" t="s">
        <v>497</v>
      </c>
      <c r="V45" s="49" t="str">
        <f t="shared" si="1"/>
        <v>'COMMON'</v>
      </c>
      <c r="W45" s="69" t="s">
        <v>449</v>
      </c>
      <c r="X45" s="49" t="str">
        <f t="shared" si="2"/>
        <v>'COMMON'</v>
      </c>
      <c r="Y45" s="49" t="str">
        <f t="shared" si="2"/>
        <v>'COMMON'</v>
      </c>
      <c r="Z45" s="69" t="s">
        <v>449</v>
      </c>
      <c r="AA45" s="49" t="str">
        <f t="shared" si="3"/>
        <v>'COMMON'</v>
      </c>
      <c r="AB45" s="67"/>
      <c r="AD45" s="70" t="str">
        <f t="shared" si="4"/>
        <v/>
      </c>
      <c r="AE45" s="67"/>
      <c r="AF45" s="67"/>
      <c r="AG45" s="67"/>
    </row>
    <row r="46" spans="1:33" ht="18" customHeight="1">
      <c r="A46" s="67"/>
      <c r="B46" s="49">
        <f t="shared" si="0"/>
        <v>40</v>
      </c>
      <c r="C46" s="73" t="str">
        <f>"'"&amp;プロジェクトデータ!$C$4&amp;"'"</f>
        <v>'80001'</v>
      </c>
      <c r="D46" s="80" t="s">
        <v>507</v>
      </c>
      <c r="E46" s="42" t="str">
        <f>"'"&amp;No.5＿契約者【データ】!E42&amp;"'"</f>
        <v>'605'</v>
      </c>
      <c r="F46" s="81" t="str">
        <f>"'"&amp;IF(No.5＿契約者【データ】!AD42="郵送","郵送",IF(No.5＿契約者【データ】!AD42="","","出席"))&amp;"'"</f>
        <v>''</v>
      </c>
      <c r="G46" s="75" t="str">
        <f>"'"&amp;IF(No.5＿契約者【データ】!AD42="","",TEXT(No.5＿契約者【データ】!AD42,"yyyy/mm/dd"))&amp;"'"</f>
        <v>''</v>
      </c>
      <c r="H46" s="75" t="str">
        <f>"'"&amp;IF(No.5＿契約者【データ】!AE42="","",TEXT(No.5＿契約者【データ】!AE42,"hh:mm"))&amp;"'"</f>
        <v>''</v>
      </c>
      <c r="I46" s="82" t="s">
        <v>494</v>
      </c>
      <c r="J46" s="82" t="s">
        <v>494</v>
      </c>
      <c r="K46" s="82" t="s">
        <v>494</v>
      </c>
      <c r="L46" s="82" t="s">
        <v>494</v>
      </c>
      <c r="M46" s="82" t="s">
        <v>494</v>
      </c>
      <c r="N46" s="82" t="s">
        <v>494</v>
      </c>
      <c r="O46" s="82" t="s">
        <v>494</v>
      </c>
      <c r="P46" s="82" t="s">
        <v>494</v>
      </c>
      <c r="Q46" s="82" t="str">
        <f>"'"&amp;IF(No.5＿契約者【データ】!AH42="●","1","0")&amp;"'"</f>
        <v>'0'</v>
      </c>
      <c r="R46" s="75" t="s">
        <v>497</v>
      </c>
      <c r="S46" s="42" t="s">
        <v>448</v>
      </c>
      <c r="T46" s="75" t="s">
        <v>497</v>
      </c>
      <c r="U46" s="74" t="s">
        <v>497</v>
      </c>
      <c r="V46" s="49" t="str">
        <f t="shared" si="1"/>
        <v>'COMMON'</v>
      </c>
      <c r="W46" s="69" t="s">
        <v>449</v>
      </c>
      <c r="X46" s="49" t="str">
        <f t="shared" si="2"/>
        <v>'COMMON'</v>
      </c>
      <c r="Y46" s="49" t="str">
        <f t="shared" si="2"/>
        <v>'COMMON'</v>
      </c>
      <c r="Z46" s="69" t="s">
        <v>449</v>
      </c>
      <c r="AA46" s="49" t="str">
        <f t="shared" si="3"/>
        <v>'COMMON'</v>
      </c>
      <c r="AB46" s="67"/>
      <c r="AD46" s="70" t="str">
        <f t="shared" si="4"/>
        <v/>
      </c>
      <c r="AE46" s="67"/>
      <c r="AF46" s="67"/>
      <c r="AG46" s="67"/>
    </row>
    <row r="47" spans="1:33" ht="18" customHeight="1">
      <c r="A47" s="67"/>
      <c r="B47" s="49">
        <f t="shared" si="0"/>
        <v>41</v>
      </c>
      <c r="C47" s="73" t="str">
        <f>"'"&amp;プロジェクトデータ!$C$4&amp;"'"</f>
        <v>'80001'</v>
      </c>
      <c r="D47" s="80" t="s">
        <v>507</v>
      </c>
      <c r="E47" s="42" t="str">
        <f>"'"&amp;No.5＿契約者【データ】!E43&amp;"'"</f>
        <v>'606'</v>
      </c>
      <c r="F47" s="81" t="str">
        <f>"'"&amp;IF(No.5＿契約者【データ】!AD43="郵送","郵送",IF(No.5＿契約者【データ】!AD43="","","出席"))&amp;"'"</f>
        <v>''</v>
      </c>
      <c r="G47" s="75" t="str">
        <f>"'"&amp;IF(No.5＿契約者【データ】!AD43="","",TEXT(No.5＿契約者【データ】!AD43,"yyyy/mm/dd"))&amp;"'"</f>
        <v>''</v>
      </c>
      <c r="H47" s="75" t="str">
        <f>"'"&amp;IF(No.5＿契約者【データ】!AE43="","",TEXT(No.5＿契約者【データ】!AE43,"hh:mm"))&amp;"'"</f>
        <v>''</v>
      </c>
      <c r="I47" s="82" t="s">
        <v>494</v>
      </c>
      <c r="J47" s="82" t="s">
        <v>494</v>
      </c>
      <c r="K47" s="82" t="s">
        <v>494</v>
      </c>
      <c r="L47" s="82" t="s">
        <v>494</v>
      </c>
      <c r="M47" s="82" t="s">
        <v>494</v>
      </c>
      <c r="N47" s="82" t="s">
        <v>494</v>
      </c>
      <c r="O47" s="82" t="s">
        <v>494</v>
      </c>
      <c r="P47" s="82" t="s">
        <v>494</v>
      </c>
      <c r="Q47" s="82" t="str">
        <f>"'"&amp;IF(No.5＿契約者【データ】!AH43="●","1","0")&amp;"'"</f>
        <v>'0'</v>
      </c>
      <c r="R47" s="75" t="s">
        <v>497</v>
      </c>
      <c r="S47" s="42" t="s">
        <v>448</v>
      </c>
      <c r="T47" s="75" t="s">
        <v>497</v>
      </c>
      <c r="U47" s="74" t="s">
        <v>497</v>
      </c>
      <c r="V47" s="49" t="str">
        <f t="shared" si="1"/>
        <v>'COMMON'</v>
      </c>
      <c r="W47" s="69" t="s">
        <v>449</v>
      </c>
      <c r="X47" s="49" t="str">
        <f t="shared" si="2"/>
        <v>'COMMON'</v>
      </c>
      <c r="Y47" s="49" t="str">
        <f t="shared" si="2"/>
        <v>'COMMON'</v>
      </c>
      <c r="Z47" s="69" t="s">
        <v>449</v>
      </c>
      <c r="AA47" s="49" t="str">
        <f t="shared" si="3"/>
        <v>'COMMON'</v>
      </c>
      <c r="AB47" s="67"/>
      <c r="AD47" s="70" t="str">
        <f t="shared" si="4"/>
        <v/>
      </c>
      <c r="AE47" s="67"/>
      <c r="AF47" s="67"/>
      <c r="AG47" s="67"/>
    </row>
    <row r="48" spans="1:33" ht="18" customHeight="1">
      <c r="A48" s="67"/>
      <c r="B48" s="49">
        <f t="shared" si="0"/>
        <v>42</v>
      </c>
      <c r="C48" s="73" t="str">
        <f>"'"&amp;プロジェクトデータ!$C$4&amp;"'"</f>
        <v>'80001'</v>
      </c>
      <c r="D48" s="80" t="s">
        <v>507</v>
      </c>
      <c r="E48" s="42" t="str">
        <f>"'"&amp;No.5＿契約者【データ】!E44&amp;"'"</f>
        <v>'607'</v>
      </c>
      <c r="F48" s="81" t="str">
        <f>"'"&amp;IF(No.5＿契約者【データ】!AD44="郵送","郵送",IF(No.5＿契約者【データ】!AD44="","","出席"))&amp;"'"</f>
        <v>''</v>
      </c>
      <c r="G48" s="75" t="str">
        <f>"'"&amp;IF(No.5＿契約者【データ】!AD44="","",TEXT(No.5＿契約者【データ】!AD44,"yyyy/mm/dd"))&amp;"'"</f>
        <v>''</v>
      </c>
      <c r="H48" s="75" t="str">
        <f>"'"&amp;IF(No.5＿契約者【データ】!AE44="","",TEXT(No.5＿契約者【データ】!AE44,"hh:mm"))&amp;"'"</f>
        <v>''</v>
      </c>
      <c r="I48" s="82" t="s">
        <v>494</v>
      </c>
      <c r="J48" s="82" t="s">
        <v>494</v>
      </c>
      <c r="K48" s="82" t="s">
        <v>494</v>
      </c>
      <c r="L48" s="82" t="s">
        <v>494</v>
      </c>
      <c r="M48" s="82" t="s">
        <v>494</v>
      </c>
      <c r="N48" s="82" t="s">
        <v>494</v>
      </c>
      <c r="O48" s="82" t="s">
        <v>494</v>
      </c>
      <c r="P48" s="82" t="s">
        <v>494</v>
      </c>
      <c r="Q48" s="82" t="str">
        <f>"'"&amp;IF(No.5＿契約者【データ】!AH44="●","1","0")&amp;"'"</f>
        <v>'0'</v>
      </c>
      <c r="R48" s="75" t="s">
        <v>497</v>
      </c>
      <c r="S48" s="42" t="s">
        <v>448</v>
      </c>
      <c r="T48" s="75" t="s">
        <v>497</v>
      </c>
      <c r="U48" s="74" t="s">
        <v>497</v>
      </c>
      <c r="V48" s="49" t="str">
        <f t="shared" si="1"/>
        <v>'COMMON'</v>
      </c>
      <c r="W48" s="69" t="s">
        <v>449</v>
      </c>
      <c r="X48" s="49" t="str">
        <f t="shared" si="2"/>
        <v>'COMMON'</v>
      </c>
      <c r="Y48" s="49" t="str">
        <f t="shared" si="2"/>
        <v>'COMMON'</v>
      </c>
      <c r="Z48" s="69" t="s">
        <v>449</v>
      </c>
      <c r="AA48" s="49" t="str">
        <f t="shared" si="3"/>
        <v>'COMMON'</v>
      </c>
      <c r="AB48" s="67"/>
      <c r="AD48" s="70" t="str">
        <f t="shared" si="4"/>
        <v/>
      </c>
      <c r="AE48" s="67"/>
      <c r="AF48" s="67"/>
      <c r="AG48" s="67"/>
    </row>
    <row r="49" spans="1:33" ht="18" customHeight="1">
      <c r="A49" s="67"/>
      <c r="B49" s="49">
        <f t="shared" si="0"/>
        <v>43</v>
      </c>
      <c r="C49" s="73" t="str">
        <f>"'"&amp;プロジェクトデータ!$C$4&amp;"'"</f>
        <v>'80001'</v>
      </c>
      <c r="D49" s="80" t="s">
        <v>507</v>
      </c>
      <c r="E49" s="42" t="str">
        <f>"'"&amp;No.5＿契約者【データ】!E45&amp;"'"</f>
        <v>'608'</v>
      </c>
      <c r="F49" s="81" t="str">
        <f>"'"&amp;IF(No.5＿契約者【データ】!AD45="郵送","郵送",IF(No.5＿契約者【データ】!AD45="","","出席"))&amp;"'"</f>
        <v>''</v>
      </c>
      <c r="G49" s="75" t="str">
        <f>"'"&amp;IF(No.5＿契約者【データ】!AD45="","",TEXT(No.5＿契約者【データ】!AD45,"yyyy/mm/dd"))&amp;"'"</f>
        <v>''</v>
      </c>
      <c r="H49" s="75" t="str">
        <f>"'"&amp;IF(No.5＿契約者【データ】!AE45="","",TEXT(No.5＿契約者【データ】!AE45,"hh:mm"))&amp;"'"</f>
        <v>''</v>
      </c>
      <c r="I49" s="82" t="s">
        <v>494</v>
      </c>
      <c r="J49" s="82" t="s">
        <v>494</v>
      </c>
      <c r="K49" s="82" t="s">
        <v>494</v>
      </c>
      <c r="L49" s="82" t="s">
        <v>494</v>
      </c>
      <c r="M49" s="82" t="s">
        <v>494</v>
      </c>
      <c r="N49" s="82" t="s">
        <v>494</v>
      </c>
      <c r="O49" s="82" t="s">
        <v>494</v>
      </c>
      <c r="P49" s="82" t="s">
        <v>494</v>
      </c>
      <c r="Q49" s="82" t="str">
        <f>"'"&amp;IF(No.5＿契約者【データ】!AH45="●","1","0")&amp;"'"</f>
        <v>'0'</v>
      </c>
      <c r="R49" s="75" t="s">
        <v>497</v>
      </c>
      <c r="S49" s="42" t="s">
        <v>448</v>
      </c>
      <c r="T49" s="75" t="s">
        <v>497</v>
      </c>
      <c r="U49" s="74" t="s">
        <v>497</v>
      </c>
      <c r="V49" s="49" t="str">
        <f t="shared" si="1"/>
        <v>'COMMON'</v>
      </c>
      <c r="W49" s="69" t="s">
        <v>449</v>
      </c>
      <c r="X49" s="49" t="str">
        <f t="shared" si="2"/>
        <v>'COMMON'</v>
      </c>
      <c r="Y49" s="49" t="str">
        <f t="shared" si="2"/>
        <v>'COMMON'</v>
      </c>
      <c r="Z49" s="69" t="s">
        <v>449</v>
      </c>
      <c r="AA49" s="49" t="str">
        <f t="shared" si="3"/>
        <v>'COMMON'</v>
      </c>
      <c r="AB49" s="67"/>
      <c r="AD49" s="70" t="str">
        <f t="shared" si="4"/>
        <v/>
      </c>
      <c r="AE49" s="67"/>
      <c r="AF49" s="67"/>
      <c r="AG49" s="67"/>
    </row>
    <row r="50" spans="1:33" ht="18" customHeight="1">
      <c r="A50" s="67"/>
      <c r="B50" s="49">
        <f t="shared" si="0"/>
        <v>44</v>
      </c>
      <c r="C50" s="73" t="str">
        <f>"'"&amp;プロジェクトデータ!$C$4&amp;"'"</f>
        <v>'80001'</v>
      </c>
      <c r="D50" s="80" t="s">
        <v>507</v>
      </c>
      <c r="E50" s="42" t="str">
        <f>"'"&amp;No.5＿契約者【データ】!E46&amp;"'"</f>
        <v>'701'</v>
      </c>
      <c r="F50" s="81" t="str">
        <f>"'"&amp;IF(No.5＿契約者【データ】!AD46="郵送","郵送",IF(No.5＿契約者【データ】!AD46="","","出席"))&amp;"'"</f>
        <v>''</v>
      </c>
      <c r="G50" s="75" t="str">
        <f>"'"&amp;IF(No.5＿契約者【データ】!AD46="","",TEXT(No.5＿契約者【データ】!AD46,"yyyy/mm/dd"))&amp;"'"</f>
        <v>''</v>
      </c>
      <c r="H50" s="75" t="str">
        <f>"'"&amp;IF(No.5＿契約者【データ】!AE46="","",TEXT(No.5＿契約者【データ】!AE46,"hh:mm"))&amp;"'"</f>
        <v>''</v>
      </c>
      <c r="I50" s="82" t="s">
        <v>494</v>
      </c>
      <c r="J50" s="82" t="s">
        <v>494</v>
      </c>
      <c r="K50" s="82" t="s">
        <v>494</v>
      </c>
      <c r="L50" s="82" t="s">
        <v>494</v>
      </c>
      <c r="M50" s="82" t="s">
        <v>494</v>
      </c>
      <c r="N50" s="82" t="s">
        <v>494</v>
      </c>
      <c r="O50" s="82" t="s">
        <v>494</v>
      </c>
      <c r="P50" s="82" t="s">
        <v>494</v>
      </c>
      <c r="Q50" s="82" t="str">
        <f>"'"&amp;IF(No.5＿契約者【データ】!AH46="●","1","0")&amp;"'"</f>
        <v>'0'</v>
      </c>
      <c r="R50" s="75" t="s">
        <v>497</v>
      </c>
      <c r="S50" s="42" t="s">
        <v>448</v>
      </c>
      <c r="T50" s="75" t="s">
        <v>497</v>
      </c>
      <c r="U50" s="74" t="s">
        <v>497</v>
      </c>
      <c r="V50" s="49" t="str">
        <f t="shared" si="1"/>
        <v>'COMMON'</v>
      </c>
      <c r="W50" s="69" t="s">
        <v>449</v>
      </c>
      <c r="X50" s="49" t="str">
        <f t="shared" si="2"/>
        <v>'COMMON'</v>
      </c>
      <c r="Y50" s="49" t="str">
        <f t="shared" si="2"/>
        <v>'COMMON'</v>
      </c>
      <c r="Z50" s="69" t="s">
        <v>449</v>
      </c>
      <c r="AA50" s="49" t="str">
        <f t="shared" si="3"/>
        <v>'COMMON'</v>
      </c>
      <c r="AB50" s="67"/>
      <c r="AD50" s="70" t="str">
        <f t="shared" si="4"/>
        <v/>
      </c>
      <c r="AE50" s="67"/>
      <c r="AF50" s="67"/>
      <c r="AG50" s="67"/>
    </row>
    <row r="51" spans="1:33" ht="18" customHeight="1">
      <c r="A51" s="67"/>
      <c r="B51" s="49">
        <f t="shared" si="0"/>
        <v>45</v>
      </c>
      <c r="C51" s="73" t="str">
        <f>"'"&amp;プロジェクトデータ!$C$4&amp;"'"</f>
        <v>'80001'</v>
      </c>
      <c r="D51" s="80" t="s">
        <v>507</v>
      </c>
      <c r="E51" s="42" t="str">
        <f>"'"&amp;No.5＿契約者【データ】!E47&amp;"'"</f>
        <v>'702'</v>
      </c>
      <c r="F51" s="81" t="str">
        <f>"'"&amp;IF(No.5＿契約者【データ】!AD47="郵送","郵送",IF(No.5＿契約者【データ】!AD47="","","出席"))&amp;"'"</f>
        <v>''</v>
      </c>
      <c r="G51" s="75" t="str">
        <f>"'"&amp;IF(No.5＿契約者【データ】!AD47="","",TEXT(No.5＿契約者【データ】!AD47,"yyyy/mm/dd"))&amp;"'"</f>
        <v>''</v>
      </c>
      <c r="H51" s="75" t="str">
        <f>"'"&amp;IF(No.5＿契約者【データ】!AE47="","",TEXT(No.5＿契約者【データ】!AE47,"hh:mm"))&amp;"'"</f>
        <v>''</v>
      </c>
      <c r="I51" s="82" t="s">
        <v>494</v>
      </c>
      <c r="J51" s="82" t="s">
        <v>494</v>
      </c>
      <c r="K51" s="82" t="s">
        <v>494</v>
      </c>
      <c r="L51" s="82" t="s">
        <v>494</v>
      </c>
      <c r="M51" s="82" t="s">
        <v>494</v>
      </c>
      <c r="N51" s="82" t="s">
        <v>494</v>
      </c>
      <c r="O51" s="82" t="s">
        <v>494</v>
      </c>
      <c r="P51" s="82" t="s">
        <v>494</v>
      </c>
      <c r="Q51" s="82" t="str">
        <f>"'"&amp;IF(No.5＿契約者【データ】!AH47="●","1","0")&amp;"'"</f>
        <v>'0'</v>
      </c>
      <c r="R51" s="75" t="s">
        <v>497</v>
      </c>
      <c r="S51" s="42" t="s">
        <v>448</v>
      </c>
      <c r="T51" s="75" t="s">
        <v>497</v>
      </c>
      <c r="U51" s="74" t="s">
        <v>497</v>
      </c>
      <c r="V51" s="49" t="str">
        <f t="shared" si="1"/>
        <v>'COMMON'</v>
      </c>
      <c r="W51" s="69" t="s">
        <v>449</v>
      </c>
      <c r="X51" s="49" t="str">
        <f t="shared" si="2"/>
        <v>'COMMON'</v>
      </c>
      <c r="Y51" s="49" t="str">
        <f t="shared" si="2"/>
        <v>'COMMON'</v>
      </c>
      <c r="Z51" s="69" t="s">
        <v>449</v>
      </c>
      <c r="AA51" s="49" t="str">
        <f t="shared" si="3"/>
        <v>'COMMON'</v>
      </c>
      <c r="AB51" s="67"/>
      <c r="AD51" s="70" t="str">
        <f t="shared" si="4"/>
        <v/>
      </c>
      <c r="AE51" s="67"/>
      <c r="AF51" s="67"/>
      <c r="AG51" s="67"/>
    </row>
    <row r="52" spans="1:33" ht="18" customHeight="1">
      <c r="A52" s="67"/>
      <c r="B52" s="49">
        <f t="shared" si="0"/>
        <v>46</v>
      </c>
      <c r="C52" s="73" t="str">
        <f>"'"&amp;プロジェクトデータ!$C$4&amp;"'"</f>
        <v>'80001'</v>
      </c>
      <c r="D52" s="80" t="s">
        <v>507</v>
      </c>
      <c r="E52" s="42" t="str">
        <f>"'"&amp;No.5＿契約者【データ】!E48&amp;"'"</f>
        <v>'703'</v>
      </c>
      <c r="F52" s="81" t="str">
        <f>"'"&amp;IF(No.5＿契約者【データ】!AD48="郵送","郵送",IF(No.5＿契約者【データ】!AD48="","","出席"))&amp;"'"</f>
        <v>''</v>
      </c>
      <c r="G52" s="75" t="str">
        <f>"'"&amp;IF(No.5＿契約者【データ】!AD48="","",TEXT(No.5＿契約者【データ】!AD48,"yyyy/mm/dd"))&amp;"'"</f>
        <v>''</v>
      </c>
      <c r="H52" s="75" t="str">
        <f>"'"&amp;IF(No.5＿契約者【データ】!AE48="","",TEXT(No.5＿契約者【データ】!AE48,"hh:mm"))&amp;"'"</f>
        <v>''</v>
      </c>
      <c r="I52" s="82" t="s">
        <v>494</v>
      </c>
      <c r="J52" s="82" t="s">
        <v>494</v>
      </c>
      <c r="K52" s="82" t="s">
        <v>494</v>
      </c>
      <c r="L52" s="82" t="s">
        <v>494</v>
      </c>
      <c r="M52" s="82" t="s">
        <v>494</v>
      </c>
      <c r="N52" s="82" t="s">
        <v>494</v>
      </c>
      <c r="O52" s="82" t="s">
        <v>494</v>
      </c>
      <c r="P52" s="82" t="s">
        <v>494</v>
      </c>
      <c r="Q52" s="82" t="str">
        <f>"'"&amp;IF(No.5＿契約者【データ】!AH48="●","1","0")&amp;"'"</f>
        <v>'0'</v>
      </c>
      <c r="R52" s="75" t="s">
        <v>497</v>
      </c>
      <c r="S52" s="42" t="s">
        <v>448</v>
      </c>
      <c r="T52" s="75" t="s">
        <v>497</v>
      </c>
      <c r="U52" s="74" t="s">
        <v>497</v>
      </c>
      <c r="V52" s="49" t="str">
        <f t="shared" si="1"/>
        <v>'COMMON'</v>
      </c>
      <c r="W52" s="69" t="s">
        <v>449</v>
      </c>
      <c r="X52" s="49" t="str">
        <f t="shared" si="2"/>
        <v>'COMMON'</v>
      </c>
      <c r="Y52" s="49" t="str">
        <f t="shared" si="2"/>
        <v>'COMMON'</v>
      </c>
      <c r="Z52" s="69" t="s">
        <v>449</v>
      </c>
      <c r="AA52" s="49" t="str">
        <f t="shared" si="3"/>
        <v>'COMMON'</v>
      </c>
      <c r="AB52" s="67"/>
      <c r="AD52" s="70" t="str">
        <f t="shared" si="4"/>
        <v/>
      </c>
      <c r="AE52" s="67"/>
      <c r="AF52" s="67"/>
      <c r="AG52" s="67"/>
    </row>
    <row r="53" spans="1:33" ht="18" customHeight="1">
      <c r="A53" s="67"/>
      <c r="B53" s="49">
        <f t="shared" si="0"/>
        <v>47</v>
      </c>
      <c r="C53" s="73" t="str">
        <f>"'"&amp;プロジェクトデータ!$C$4&amp;"'"</f>
        <v>'80001'</v>
      </c>
      <c r="D53" s="80" t="s">
        <v>507</v>
      </c>
      <c r="E53" s="42" t="str">
        <f>"'"&amp;No.5＿契約者【データ】!E49&amp;"'"</f>
        <v>'704'</v>
      </c>
      <c r="F53" s="81" t="str">
        <f>"'"&amp;IF(No.5＿契約者【データ】!AD49="郵送","郵送",IF(No.5＿契約者【データ】!AD49="","","出席"))&amp;"'"</f>
        <v>''</v>
      </c>
      <c r="G53" s="75" t="str">
        <f>"'"&amp;IF(No.5＿契約者【データ】!AD49="","",TEXT(No.5＿契約者【データ】!AD49,"yyyy/mm/dd"))&amp;"'"</f>
        <v>''</v>
      </c>
      <c r="H53" s="75" t="str">
        <f>"'"&amp;IF(No.5＿契約者【データ】!AE49="","",TEXT(No.5＿契約者【データ】!AE49,"hh:mm"))&amp;"'"</f>
        <v>''</v>
      </c>
      <c r="I53" s="82" t="s">
        <v>494</v>
      </c>
      <c r="J53" s="82" t="s">
        <v>494</v>
      </c>
      <c r="K53" s="82" t="s">
        <v>494</v>
      </c>
      <c r="L53" s="82" t="s">
        <v>494</v>
      </c>
      <c r="M53" s="82" t="s">
        <v>494</v>
      </c>
      <c r="N53" s="82" t="s">
        <v>494</v>
      </c>
      <c r="O53" s="82" t="s">
        <v>494</v>
      </c>
      <c r="P53" s="82" t="s">
        <v>494</v>
      </c>
      <c r="Q53" s="82" t="str">
        <f>"'"&amp;IF(No.5＿契約者【データ】!AH49="●","1","0")&amp;"'"</f>
        <v>'0'</v>
      </c>
      <c r="R53" s="75" t="s">
        <v>497</v>
      </c>
      <c r="S53" s="42" t="s">
        <v>448</v>
      </c>
      <c r="T53" s="75" t="s">
        <v>497</v>
      </c>
      <c r="U53" s="74" t="s">
        <v>497</v>
      </c>
      <c r="V53" s="49" t="str">
        <f t="shared" si="1"/>
        <v>'COMMON'</v>
      </c>
      <c r="W53" s="69" t="s">
        <v>449</v>
      </c>
      <c r="X53" s="49" t="str">
        <f t="shared" si="2"/>
        <v>'COMMON'</v>
      </c>
      <c r="Y53" s="49" t="str">
        <f t="shared" si="2"/>
        <v>'COMMON'</v>
      </c>
      <c r="Z53" s="69" t="s">
        <v>449</v>
      </c>
      <c r="AA53" s="49" t="str">
        <f t="shared" si="3"/>
        <v>'COMMON'</v>
      </c>
      <c r="AB53" s="67"/>
      <c r="AD53" s="70" t="str">
        <f t="shared" si="4"/>
        <v/>
      </c>
      <c r="AE53" s="67"/>
      <c r="AF53" s="67"/>
      <c r="AG53" s="67"/>
    </row>
    <row r="54" spans="1:33" ht="18" customHeight="1">
      <c r="A54" s="67"/>
      <c r="B54" s="49">
        <f t="shared" si="0"/>
        <v>48</v>
      </c>
      <c r="C54" s="73" t="str">
        <f>"'"&amp;プロジェクトデータ!$C$4&amp;"'"</f>
        <v>'80001'</v>
      </c>
      <c r="D54" s="80" t="s">
        <v>507</v>
      </c>
      <c r="E54" s="42" t="str">
        <f>"'"&amp;No.5＿契約者【データ】!E50&amp;"'"</f>
        <v>'705'</v>
      </c>
      <c r="F54" s="81" t="str">
        <f>"'"&amp;IF(No.5＿契約者【データ】!AD50="郵送","郵送",IF(No.5＿契約者【データ】!AD50="","","出席"))&amp;"'"</f>
        <v>''</v>
      </c>
      <c r="G54" s="75" t="str">
        <f>"'"&amp;IF(No.5＿契約者【データ】!AD50="","",TEXT(No.5＿契約者【データ】!AD50,"yyyy/mm/dd"))&amp;"'"</f>
        <v>''</v>
      </c>
      <c r="H54" s="75" t="str">
        <f>"'"&amp;IF(No.5＿契約者【データ】!AE50="","",TEXT(No.5＿契約者【データ】!AE50,"hh:mm"))&amp;"'"</f>
        <v>''</v>
      </c>
      <c r="I54" s="82" t="s">
        <v>494</v>
      </c>
      <c r="J54" s="82" t="s">
        <v>494</v>
      </c>
      <c r="K54" s="82" t="s">
        <v>494</v>
      </c>
      <c r="L54" s="82" t="s">
        <v>494</v>
      </c>
      <c r="M54" s="82" t="s">
        <v>494</v>
      </c>
      <c r="N54" s="82" t="s">
        <v>494</v>
      </c>
      <c r="O54" s="82" t="s">
        <v>494</v>
      </c>
      <c r="P54" s="82" t="s">
        <v>494</v>
      </c>
      <c r="Q54" s="82" t="str">
        <f>"'"&amp;IF(No.5＿契約者【データ】!AH50="●","1","0")&amp;"'"</f>
        <v>'0'</v>
      </c>
      <c r="R54" s="75" t="s">
        <v>497</v>
      </c>
      <c r="S54" s="42" t="s">
        <v>448</v>
      </c>
      <c r="T54" s="75" t="s">
        <v>497</v>
      </c>
      <c r="U54" s="74" t="s">
        <v>497</v>
      </c>
      <c r="V54" s="49" t="str">
        <f t="shared" si="1"/>
        <v>'COMMON'</v>
      </c>
      <c r="W54" s="69" t="s">
        <v>449</v>
      </c>
      <c r="X54" s="49" t="str">
        <f t="shared" si="2"/>
        <v>'COMMON'</v>
      </c>
      <c r="Y54" s="49" t="str">
        <f t="shared" si="2"/>
        <v>'COMMON'</v>
      </c>
      <c r="Z54" s="69" t="s">
        <v>449</v>
      </c>
      <c r="AA54" s="49" t="str">
        <f t="shared" si="3"/>
        <v>'COMMON'</v>
      </c>
      <c r="AB54" s="67"/>
      <c r="AD54" s="70" t="str">
        <f t="shared" si="4"/>
        <v/>
      </c>
      <c r="AE54" s="67"/>
      <c r="AF54" s="67"/>
      <c r="AG54" s="67"/>
    </row>
    <row r="55" spans="1:33" ht="18" customHeight="1">
      <c r="A55" s="67"/>
      <c r="B55" s="49">
        <f t="shared" si="0"/>
        <v>49</v>
      </c>
      <c r="C55" s="73" t="str">
        <f>"'"&amp;プロジェクトデータ!$C$4&amp;"'"</f>
        <v>'80001'</v>
      </c>
      <c r="D55" s="80" t="s">
        <v>507</v>
      </c>
      <c r="E55" s="42" t="str">
        <f>"'"&amp;No.5＿契約者【データ】!E51&amp;"'"</f>
        <v>'706'</v>
      </c>
      <c r="F55" s="81" t="str">
        <f>"'"&amp;IF(No.5＿契約者【データ】!AD51="郵送","郵送",IF(No.5＿契約者【データ】!AD51="","","出席"))&amp;"'"</f>
        <v>''</v>
      </c>
      <c r="G55" s="75" t="str">
        <f>"'"&amp;IF(No.5＿契約者【データ】!AD51="","",TEXT(No.5＿契約者【データ】!AD51,"yyyy/mm/dd"))&amp;"'"</f>
        <v>''</v>
      </c>
      <c r="H55" s="75" t="str">
        <f>"'"&amp;IF(No.5＿契約者【データ】!AE51="","",TEXT(No.5＿契約者【データ】!AE51,"hh:mm"))&amp;"'"</f>
        <v>''</v>
      </c>
      <c r="I55" s="82" t="s">
        <v>494</v>
      </c>
      <c r="J55" s="82" t="s">
        <v>494</v>
      </c>
      <c r="K55" s="82" t="s">
        <v>494</v>
      </c>
      <c r="L55" s="82" t="s">
        <v>494</v>
      </c>
      <c r="M55" s="82" t="s">
        <v>494</v>
      </c>
      <c r="N55" s="82" t="s">
        <v>494</v>
      </c>
      <c r="O55" s="82" t="s">
        <v>494</v>
      </c>
      <c r="P55" s="82" t="s">
        <v>494</v>
      </c>
      <c r="Q55" s="82" t="str">
        <f>"'"&amp;IF(No.5＿契約者【データ】!AH51="●","1","0")&amp;"'"</f>
        <v>'0'</v>
      </c>
      <c r="R55" s="75" t="s">
        <v>497</v>
      </c>
      <c r="S55" s="42" t="s">
        <v>448</v>
      </c>
      <c r="T55" s="75" t="s">
        <v>497</v>
      </c>
      <c r="U55" s="74" t="s">
        <v>497</v>
      </c>
      <c r="V55" s="49" t="str">
        <f t="shared" si="1"/>
        <v>'COMMON'</v>
      </c>
      <c r="W55" s="69" t="s">
        <v>449</v>
      </c>
      <c r="X55" s="49" t="str">
        <f t="shared" si="2"/>
        <v>'COMMON'</v>
      </c>
      <c r="Y55" s="49" t="str">
        <f t="shared" si="2"/>
        <v>'COMMON'</v>
      </c>
      <c r="Z55" s="69" t="s">
        <v>449</v>
      </c>
      <c r="AA55" s="49" t="str">
        <f t="shared" si="3"/>
        <v>'COMMON'</v>
      </c>
      <c r="AB55" s="67"/>
      <c r="AD55" s="70" t="str">
        <f t="shared" si="4"/>
        <v/>
      </c>
      <c r="AE55" s="67"/>
      <c r="AF55" s="67"/>
      <c r="AG55" s="67"/>
    </row>
    <row r="56" spans="1:33" ht="18" customHeight="1">
      <c r="A56" s="67"/>
      <c r="B56" s="49">
        <f t="shared" si="0"/>
        <v>50</v>
      </c>
      <c r="C56" s="73" t="str">
        <f>"'"&amp;プロジェクトデータ!$C$4&amp;"'"</f>
        <v>'80001'</v>
      </c>
      <c r="D56" s="80" t="s">
        <v>507</v>
      </c>
      <c r="E56" s="42" t="str">
        <f>"'"&amp;No.5＿契約者【データ】!E52&amp;"'"</f>
        <v>'707'</v>
      </c>
      <c r="F56" s="81" t="str">
        <f>"'"&amp;IF(No.5＿契約者【データ】!AD52="郵送","郵送",IF(No.5＿契約者【データ】!AD52="","","出席"))&amp;"'"</f>
        <v>''</v>
      </c>
      <c r="G56" s="75" t="str">
        <f>"'"&amp;IF(No.5＿契約者【データ】!AD52="","",TEXT(No.5＿契約者【データ】!AD52,"yyyy/mm/dd"))&amp;"'"</f>
        <v>''</v>
      </c>
      <c r="H56" s="75" t="str">
        <f>"'"&amp;IF(No.5＿契約者【データ】!AE52="","",TEXT(No.5＿契約者【データ】!AE52,"hh:mm"))&amp;"'"</f>
        <v>''</v>
      </c>
      <c r="I56" s="82" t="s">
        <v>494</v>
      </c>
      <c r="J56" s="82" t="s">
        <v>494</v>
      </c>
      <c r="K56" s="82" t="s">
        <v>494</v>
      </c>
      <c r="L56" s="82" t="s">
        <v>494</v>
      </c>
      <c r="M56" s="82" t="s">
        <v>494</v>
      </c>
      <c r="N56" s="82" t="s">
        <v>494</v>
      </c>
      <c r="O56" s="82" t="s">
        <v>494</v>
      </c>
      <c r="P56" s="82" t="s">
        <v>494</v>
      </c>
      <c r="Q56" s="82" t="str">
        <f>"'"&amp;IF(No.5＿契約者【データ】!AH52="●","1","0")&amp;"'"</f>
        <v>'0'</v>
      </c>
      <c r="R56" s="75" t="s">
        <v>497</v>
      </c>
      <c r="S56" s="42" t="s">
        <v>448</v>
      </c>
      <c r="T56" s="75" t="s">
        <v>497</v>
      </c>
      <c r="U56" s="74" t="s">
        <v>497</v>
      </c>
      <c r="V56" s="49" t="str">
        <f t="shared" si="1"/>
        <v>'COMMON'</v>
      </c>
      <c r="W56" s="69" t="s">
        <v>449</v>
      </c>
      <c r="X56" s="49" t="str">
        <f t="shared" si="2"/>
        <v>'COMMON'</v>
      </c>
      <c r="Y56" s="49" t="str">
        <f t="shared" si="2"/>
        <v>'COMMON'</v>
      </c>
      <c r="Z56" s="69" t="s">
        <v>449</v>
      </c>
      <c r="AA56" s="49" t="str">
        <f t="shared" si="3"/>
        <v>'COMMON'</v>
      </c>
      <c r="AB56" s="67"/>
      <c r="AD56" s="70" t="str">
        <f t="shared" si="4"/>
        <v/>
      </c>
      <c r="AE56" s="67"/>
      <c r="AF56" s="67"/>
      <c r="AG56" s="67"/>
    </row>
    <row r="57" spans="1:33" ht="18" customHeight="1">
      <c r="A57" s="67"/>
      <c r="B57" s="49">
        <f t="shared" si="0"/>
        <v>51</v>
      </c>
      <c r="C57" s="73" t="str">
        <f>"'"&amp;プロジェクトデータ!$C$4&amp;"'"</f>
        <v>'80001'</v>
      </c>
      <c r="D57" s="80" t="s">
        <v>507</v>
      </c>
      <c r="E57" s="42" t="str">
        <f>"'"&amp;No.5＿契約者【データ】!E53&amp;"'"</f>
        <v>'708'</v>
      </c>
      <c r="F57" s="81" t="str">
        <f>"'"&amp;IF(No.5＿契約者【データ】!AD53="郵送","郵送",IF(No.5＿契約者【データ】!AD53="","","出席"))&amp;"'"</f>
        <v>''</v>
      </c>
      <c r="G57" s="75" t="str">
        <f>"'"&amp;IF(No.5＿契約者【データ】!AD53="","",TEXT(No.5＿契約者【データ】!AD53,"yyyy/mm/dd"))&amp;"'"</f>
        <v>''</v>
      </c>
      <c r="H57" s="75" t="str">
        <f>"'"&amp;IF(No.5＿契約者【データ】!AE53="","",TEXT(No.5＿契約者【データ】!AE53,"hh:mm"))&amp;"'"</f>
        <v>''</v>
      </c>
      <c r="I57" s="82" t="s">
        <v>494</v>
      </c>
      <c r="J57" s="82" t="s">
        <v>494</v>
      </c>
      <c r="K57" s="82" t="s">
        <v>494</v>
      </c>
      <c r="L57" s="82" t="s">
        <v>494</v>
      </c>
      <c r="M57" s="82" t="s">
        <v>494</v>
      </c>
      <c r="N57" s="82" t="s">
        <v>494</v>
      </c>
      <c r="O57" s="82" t="s">
        <v>494</v>
      </c>
      <c r="P57" s="82" t="s">
        <v>494</v>
      </c>
      <c r="Q57" s="82" t="str">
        <f>"'"&amp;IF(No.5＿契約者【データ】!AH53="●","1","0")&amp;"'"</f>
        <v>'0'</v>
      </c>
      <c r="R57" s="75" t="s">
        <v>497</v>
      </c>
      <c r="S57" s="42" t="s">
        <v>448</v>
      </c>
      <c r="T57" s="75" t="s">
        <v>497</v>
      </c>
      <c r="U57" s="74" t="s">
        <v>497</v>
      </c>
      <c r="V57" s="49" t="str">
        <f t="shared" si="1"/>
        <v>'COMMON'</v>
      </c>
      <c r="W57" s="69" t="s">
        <v>449</v>
      </c>
      <c r="X57" s="49" t="str">
        <f t="shared" si="2"/>
        <v>'COMMON'</v>
      </c>
      <c r="Y57" s="49" t="str">
        <f t="shared" si="2"/>
        <v>'COMMON'</v>
      </c>
      <c r="Z57" s="69" t="s">
        <v>449</v>
      </c>
      <c r="AA57" s="49" t="str">
        <f t="shared" si="3"/>
        <v>'COMMON'</v>
      </c>
      <c r="AB57" s="67"/>
      <c r="AD57" s="70" t="str">
        <f t="shared" si="4"/>
        <v/>
      </c>
      <c r="AE57" s="67"/>
      <c r="AF57" s="67"/>
      <c r="AG57" s="67"/>
    </row>
    <row r="58" spans="1:33" ht="18" customHeight="1">
      <c r="A58" s="67"/>
      <c r="B58" s="49">
        <f t="shared" si="0"/>
        <v>52</v>
      </c>
      <c r="C58" s="73" t="str">
        <f>"'"&amp;プロジェクトデータ!$C$4&amp;"'"</f>
        <v>'80001'</v>
      </c>
      <c r="D58" s="80" t="s">
        <v>507</v>
      </c>
      <c r="E58" s="42" t="str">
        <f>"'"&amp;No.5＿契約者【データ】!E54&amp;"'"</f>
        <v>'801'</v>
      </c>
      <c r="F58" s="81" t="str">
        <f>"'"&amp;IF(No.5＿契約者【データ】!AD54="郵送","郵送",IF(No.5＿契約者【データ】!AD54="","","出席"))&amp;"'"</f>
        <v>''</v>
      </c>
      <c r="G58" s="75" t="str">
        <f>"'"&amp;IF(No.5＿契約者【データ】!AD54="","",TEXT(No.5＿契約者【データ】!AD54,"yyyy/mm/dd"))&amp;"'"</f>
        <v>''</v>
      </c>
      <c r="H58" s="75" t="str">
        <f>"'"&amp;IF(No.5＿契約者【データ】!AE54="","",TEXT(No.5＿契約者【データ】!AE54,"hh:mm"))&amp;"'"</f>
        <v>''</v>
      </c>
      <c r="I58" s="82" t="s">
        <v>494</v>
      </c>
      <c r="J58" s="82" t="s">
        <v>494</v>
      </c>
      <c r="K58" s="82" t="s">
        <v>494</v>
      </c>
      <c r="L58" s="82" t="s">
        <v>494</v>
      </c>
      <c r="M58" s="82" t="s">
        <v>494</v>
      </c>
      <c r="N58" s="82" t="s">
        <v>494</v>
      </c>
      <c r="O58" s="82" t="s">
        <v>494</v>
      </c>
      <c r="P58" s="82" t="s">
        <v>494</v>
      </c>
      <c r="Q58" s="82" t="str">
        <f>"'"&amp;IF(No.5＿契約者【データ】!AH54="●","1","0")&amp;"'"</f>
        <v>'0'</v>
      </c>
      <c r="R58" s="75" t="s">
        <v>497</v>
      </c>
      <c r="S58" s="42" t="s">
        <v>448</v>
      </c>
      <c r="T58" s="75" t="s">
        <v>497</v>
      </c>
      <c r="U58" s="74" t="s">
        <v>497</v>
      </c>
      <c r="V58" s="49" t="str">
        <f t="shared" si="1"/>
        <v>'COMMON'</v>
      </c>
      <c r="W58" s="69" t="s">
        <v>449</v>
      </c>
      <c r="X58" s="49" t="str">
        <f t="shared" si="2"/>
        <v>'COMMON'</v>
      </c>
      <c r="Y58" s="49" t="str">
        <f t="shared" si="2"/>
        <v>'COMMON'</v>
      </c>
      <c r="Z58" s="69" t="s">
        <v>449</v>
      </c>
      <c r="AA58" s="49" t="str">
        <f t="shared" si="3"/>
        <v>'COMMON'</v>
      </c>
      <c r="AB58" s="67"/>
      <c r="AD58" s="70" t="str">
        <f t="shared" si="4"/>
        <v/>
      </c>
      <c r="AE58" s="67"/>
      <c r="AF58" s="67"/>
      <c r="AG58" s="67"/>
    </row>
    <row r="59" spans="1:33" ht="18" customHeight="1">
      <c r="A59" s="67"/>
      <c r="B59" s="49">
        <f t="shared" si="0"/>
        <v>53</v>
      </c>
      <c r="C59" s="73" t="str">
        <f>"'"&amp;プロジェクトデータ!$C$4&amp;"'"</f>
        <v>'80001'</v>
      </c>
      <c r="D59" s="80" t="s">
        <v>507</v>
      </c>
      <c r="E59" s="42" t="str">
        <f>"'"&amp;No.5＿契約者【データ】!E55&amp;"'"</f>
        <v>'802'</v>
      </c>
      <c r="F59" s="81" t="str">
        <f>"'"&amp;IF(No.5＿契約者【データ】!AD55="郵送","郵送",IF(No.5＿契約者【データ】!AD55="","","出席"))&amp;"'"</f>
        <v>''</v>
      </c>
      <c r="G59" s="75" t="str">
        <f>"'"&amp;IF(No.5＿契約者【データ】!AD55="","",TEXT(No.5＿契約者【データ】!AD55,"yyyy/mm/dd"))&amp;"'"</f>
        <v>''</v>
      </c>
      <c r="H59" s="75" t="str">
        <f>"'"&amp;IF(No.5＿契約者【データ】!AE55="","",TEXT(No.5＿契約者【データ】!AE55,"hh:mm"))&amp;"'"</f>
        <v>''</v>
      </c>
      <c r="I59" s="82" t="s">
        <v>494</v>
      </c>
      <c r="J59" s="82" t="s">
        <v>494</v>
      </c>
      <c r="K59" s="82" t="s">
        <v>494</v>
      </c>
      <c r="L59" s="82" t="s">
        <v>494</v>
      </c>
      <c r="M59" s="82" t="s">
        <v>494</v>
      </c>
      <c r="N59" s="82" t="s">
        <v>494</v>
      </c>
      <c r="O59" s="82" t="s">
        <v>494</v>
      </c>
      <c r="P59" s="82" t="s">
        <v>494</v>
      </c>
      <c r="Q59" s="82" t="str">
        <f>"'"&amp;IF(No.5＿契約者【データ】!AH55="●","1","0")&amp;"'"</f>
        <v>'0'</v>
      </c>
      <c r="R59" s="75" t="s">
        <v>497</v>
      </c>
      <c r="S59" s="42" t="s">
        <v>448</v>
      </c>
      <c r="T59" s="75" t="s">
        <v>497</v>
      </c>
      <c r="U59" s="74" t="s">
        <v>497</v>
      </c>
      <c r="V59" s="49" t="str">
        <f t="shared" si="1"/>
        <v>'COMMON'</v>
      </c>
      <c r="W59" s="69" t="s">
        <v>449</v>
      </c>
      <c r="X59" s="49" t="str">
        <f t="shared" si="2"/>
        <v>'COMMON'</v>
      </c>
      <c r="Y59" s="49" t="str">
        <f t="shared" si="2"/>
        <v>'COMMON'</v>
      </c>
      <c r="Z59" s="69" t="s">
        <v>449</v>
      </c>
      <c r="AA59" s="49" t="str">
        <f t="shared" si="3"/>
        <v>'COMMON'</v>
      </c>
      <c r="AB59" s="67"/>
      <c r="AD59" s="70" t="str">
        <f t="shared" si="4"/>
        <v/>
      </c>
      <c r="AE59" s="67"/>
      <c r="AF59" s="67"/>
      <c r="AG59" s="67"/>
    </row>
    <row r="60" spans="1:33" ht="18" customHeight="1">
      <c r="A60" s="67"/>
      <c r="B60" s="49">
        <f t="shared" si="0"/>
        <v>54</v>
      </c>
      <c r="C60" s="73" t="str">
        <f>"'"&amp;プロジェクトデータ!$C$4&amp;"'"</f>
        <v>'80001'</v>
      </c>
      <c r="D60" s="80" t="s">
        <v>507</v>
      </c>
      <c r="E60" s="42" t="str">
        <f>"'"&amp;No.5＿契約者【データ】!E56&amp;"'"</f>
        <v>'803'</v>
      </c>
      <c r="F60" s="81" t="str">
        <f>"'"&amp;IF(No.5＿契約者【データ】!AD56="郵送","郵送",IF(No.5＿契約者【データ】!AD56="","","出席"))&amp;"'"</f>
        <v>''</v>
      </c>
      <c r="G60" s="75" t="str">
        <f>"'"&amp;IF(No.5＿契約者【データ】!AD56="","",TEXT(No.5＿契約者【データ】!AD56,"yyyy/mm/dd"))&amp;"'"</f>
        <v>''</v>
      </c>
      <c r="H60" s="75" t="str">
        <f>"'"&amp;IF(No.5＿契約者【データ】!AE56="","",TEXT(No.5＿契約者【データ】!AE56,"hh:mm"))&amp;"'"</f>
        <v>''</v>
      </c>
      <c r="I60" s="82" t="s">
        <v>494</v>
      </c>
      <c r="J60" s="82" t="s">
        <v>494</v>
      </c>
      <c r="K60" s="82" t="s">
        <v>494</v>
      </c>
      <c r="L60" s="82" t="s">
        <v>494</v>
      </c>
      <c r="M60" s="82" t="s">
        <v>494</v>
      </c>
      <c r="N60" s="82" t="s">
        <v>494</v>
      </c>
      <c r="O60" s="82" t="s">
        <v>494</v>
      </c>
      <c r="P60" s="82" t="s">
        <v>494</v>
      </c>
      <c r="Q60" s="82" t="str">
        <f>"'"&amp;IF(No.5＿契約者【データ】!AH56="●","1","0")&amp;"'"</f>
        <v>'0'</v>
      </c>
      <c r="R60" s="75" t="s">
        <v>497</v>
      </c>
      <c r="S60" s="42" t="s">
        <v>448</v>
      </c>
      <c r="T60" s="75" t="s">
        <v>497</v>
      </c>
      <c r="U60" s="74" t="s">
        <v>497</v>
      </c>
      <c r="V60" s="49" t="str">
        <f t="shared" si="1"/>
        <v>'COMMON'</v>
      </c>
      <c r="W60" s="69" t="s">
        <v>449</v>
      </c>
      <c r="X60" s="49" t="str">
        <f t="shared" si="2"/>
        <v>'COMMON'</v>
      </c>
      <c r="Y60" s="49" t="str">
        <f t="shared" si="2"/>
        <v>'COMMON'</v>
      </c>
      <c r="Z60" s="69" t="s">
        <v>449</v>
      </c>
      <c r="AA60" s="49" t="str">
        <f t="shared" si="3"/>
        <v>'COMMON'</v>
      </c>
      <c r="AB60" s="67"/>
      <c r="AD60" s="70" t="str">
        <f t="shared" si="4"/>
        <v/>
      </c>
      <c r="AE60" s="67"/>
      <c r="AF60" s="67"/>
      <c r="AG60" s="67"/>
    </row>
    <row r="61" spans="1:33" ht="18" customHeight="1">
      <c r="A61" s="67"/>
      <c r="B61" s="49">
        <f t="shared" si="0"/>
        <v>55</v>
      </c>
      <c r="C61" s="73" t="str">
        <f>"'"&amp;プロジェクトデータ!$C$4&amp;"'"</f>
        <v>'80001'</v>
      </c>
      <c r="D61" s="80" t="s">
        <v>507</v>
      </c>
      <c r="E61" s="42" t="str">
        <f>"'"&amp;No.5＿契約者【データ】!E57&amp;"'"</f>
        <v>'804'</v>
      </c>
      <c r="F61" s="81" t="str">
        <f>"'"&amp;IF(No.5＿契約者【データ】!AD57="郵送","郵送",IF(No.5＿契約者【データ】!AD57="","","出席"))&amp;"'"</f>
        <v>''</v>
      </c>
      <c r="G61" s="75" t="str">
        <f>"'"&amp;IF(No.5＿契約者【データ】!AD57="","",TEXT(No.5＿契約者【データ】!AD57,"yyyy/mm/dd"))&amp;"'"</f>
        <v>''</v>
      </c>
      <c r="H61" s="75" t="str">
        <f>"'"&amp;IF(No.5＿契約者【データ】!AE57="","",TEXT(No.5＿契約者【データ】!AE57,"hh:mm"))&amp;"'"</f>
        <v>''</v>
      </c>
      <c r="I61" s="82" t="s">
        <v>494</v>
      </c>
      <c r="J61" s="82" t="s">
        <v>494</v>
      </c>
      <c r="K61" s="82" t="s">
        <v>494</v>
      </c>
      <c r="L61" s="82" t="s">
        <v>494</v>
      </c>
      <c r="M61" s="82" t="s">
        <v>494</v>
      </c>
      <c r="N61" s="82" t="s">
        <v>494</v>
      </c>
      <c r="O61" s="82" t="s">
        <v>494</v>
      </c>
      <c r="P61" s="82" t="s">
        <v>494</v>
      </c>
      <c r="Q61" s="82" t="str">
        <f>"'"&amp;IF(No.5＿契約者【データ】!AH57="●","1","0")&amp;"'"</f>
        <v>'0'</v>
      </c>
      <c r="R61" s="75" t="s">
        <v>497</v>
      </c>
      <c r="S61" s="42" t="s">
        <v>448</v>
      </c>
      <c r="T61" s="75" t="s">
        <v>497</v>
      </c>
      <c r="U61" s="74" t="s">
        <v>497</v>
      </c>
      <c r="V61" s="49" t="str">
        <f t="shared" si="1"/>
        <v>'COMMON'</v>
      </c>
      <c r="W61" s="69" t="s">
        <v>449</v>
      </c>
      <c r="X61" s="49" t="str">
        <f t="shared" si="2"/>
        <v>'COMMON'</v>
      </c>
      <c r="Y61" s="49" t="str">
        <f t="shared" si="2"/>
        <v>'COMMON'</v>
      </c>
      <c r="Z61" s="69" t="s">
        <v>449</v>
      </c>
      <c r="AA61" s="49" t="str">
        <f t="shared" si="3"/>
        <v>'COMMON'</v>
      </c>
      <c r="AB61" s="67"/>
      <c r="AD61" s="70" t="str">
        <f t="shared" si="4"/>
        <v/>
      </c>
      <c r="AE61" s="67"/>
      <c r="AF61" s="67"/>
      <c r="AG61" s="67"/>
    </row>
    <row r="62" spans="1:33" ht="18" customHeight="1">
      <c r="A62" s="67"/>
      <c r="B62" s="49">
        <f t="shared" si="0"/>
        <v>56</v>
      </c>
      <c r="C62" s="73" t="str">
        <f>"'"&amp;プロジェクトデータ!$C$4&amp;"'"</f>
        <v>'80001'</v>
      </c>
      <c r="D62" s="80" t="s">
        <v>507</v>
      </c>
      <c r="E62" s="42" t="str">
        <f>"'"&amp;No.5＿契約者【データ】!E58&amp;"'"</f>
        <v>'805'</v>
      </c>
      <c r="F62" s="81" t="str">
        <f>"'"&amp;IF(No.5＿契約者【データ】!AD58="郵送","郵送",IF(No.5＿契約者【データ】!AD58="","","出席"))&amp;"'"</f>
        <v>''</v>
      </c>
      <c r="G62" s="75" t="str">
        <f>"'"&amp;IF(No.5＿契約者【データ】!AD58="","",TEXT(No.5＿契約者【データ】!AD58,"yyyy/mm/dd"))&amp;"'"</f>
        <v>''</v>
      </c>
      <c r="H62" s="75" t="str">
        <f>"'"&amp;IF(No.5＿契約者【データ】!AE58="","",TEXT(No.5＿契約者【データ】!AE58,"hh:mm"))&amp;"'"</f>
        <v>''</v>
      </c>
      <c r="I62" s="82" t="s">
        <v>494</v>
      </c>
      <c r="J62" s="82" t="s">
        <v>494</v>
      </c>
      <c r="K62" s="82" t="s">
        <v>494</v>
      </c>
      <c r="L62" s="82" t="s">
        <v>494</v>
      </c>
      <c r="M62" s="82" t="s">
        <v>494</v>
      </c>
      <c r="N62" s="82" t="s">
        <v>494</v>
      </c>
      <c r="O62" s="82" t="s">
        <v>494</v>
      </c>
      <c r="P62" s="82" t="s">
        <v>494</v>
      </c>
      <c r="Q62" s="82" t="str">
        <f>"'"&amp;IF(No.5＿契約者【データ】!AH58="●","1","0")&amp;"'"</f>
        <v>'0'</v>
      </c>
      <c r="R62" s="75" t="s">
        <v>497</v>
      </c>
      <c r="S62" s="42" t="s">
        <v>448</v>
      </c>
      <c r="T62" s="75" t="s">
        <v>497</v>
      </c>
      <c r="U62" s="74" t="s">
        <v>497</v>
      </c>
      <c r="V62" s="49" t="str">
        <f t="shared" si="1"/>
        <v>'COMMON'</v>
      </c>
      <c r="W62" s="69" t="s">
        <v>449</v>
      </c>
      <c r="X62" s="49" t="str">
        <f t="shared" si="2"/>
        <v>'COMMON'</v>
      </c>
      <c r="Y62" s="49" t="str">
        <f t="shared" si="2"/>
        <v>'COMMON'</v>
      </c>
      <c r="Z62" s="69" t="s">
        <v>449</v>
      </c>
      <c r="AA62" s="49" t="str">
        <f t="shared" si="3"/>
        <v>'COMMON'</v>
      </c>
      <c r="AB62" s="67"/>
      <c r="AD62" s="70" t="str">
        <f t="shared" si="4"/>
        <v/>
      </c>
      <c r="AE62" s="67"/>
      <c r="AF62" s="67"/>
      <c r="AG62" s="67"/>
    </row>
    <row r="63" spans="1:33" ht="18" customHeight="1">
      <c r="A63" s="67"/>
      <c r="B63" s="49">
        <f t="shared" si="0"/>
        <v>57</v>
      </c>
      <c r="C63" s="73" t="str">
        <f>"'"&amp;プロジェクトデータ!$C$4&amp;"'"</f>
        <v>'80001'</v>
      </c>
      <c r="D63" s="80" t="s">
        <v>507</v>
      </c>
      <c r="E63" s="42" t="str">
        <f>"'"&amp;No.5＿契約者【データ】!E59&amp;"'"</f>
        <v>'806'</v>
      </c>
      <c r="F63" s="81" t="str">
        <f>"'"&amp;IF(No.5＿契約者【データ】!AD59="郵送","郵送",IF(No.5＿契約者【データ】!AD59="","","出席"))&amp;"'"</f>
        <v>''</v>
      </c>
      <c r="G63" s="75" t="str">
        <f>"'"&amp;IF(No.5＿契約者【データ】!AD59="","",TEXT(No.5＿契約者【データ】!AD59,"yyyy/mm/dd"))&amp;"'"</f>
        <v>''</v>
      </c>
      <c r="H63" s="75" t="str">
        <f>"'"&amp;IF(No.5＿契約者【データ】!AE59="","",TEXT(No.5＿契約者【データ】!AE59,"hh:mm"))&amp;"'"</f>
        <v>''</v>
      </c>
      <c r="I63" s="82" t="s">
        <v>494</v>
      </c>
      <c r="J63" s="82" t="s">
        <v>494</v>
      </c>
      <c r="K63" s="82" t="s">
        <v>494</v>
      </c>
      <c r="L63" s="82" t="s">
        <v>494</v>
      </c>
      <c r="M63" s="82" t="s">
        <v>494</v>
      </c>
      <c r="N63" s="82" t="s">
        <v>494</v>
      </c>
      <c r="O63" s="82" t="s">
        <v>494</v>
      </c>
      <c r="P63" s="82" t="s">
        <v>494</v>
      </c>
      <c r="Q63" s="82" t="str">
        <f>"'"&amp;IF(No.5＿契約者【データ】!AH59="●","1","0")&amp;"'"</f>
        <v>'0'</v>
      </c>
      <c r="R63" s="75" t="s">
        <v>497</v>
      </c>
      <c r="S63" s="42" t="s">
        <v>448</v>
      </c>
      <c r="T63" s="75" t="s">
        <v>497</v>
      </c>
      <c r="U63" s="74" t="s">
        <v>497</v>
      </c>
      <c r="V63" s="49" t="str">
        <f t="shared" si="1"/>
        <v>'COMMON'</v>
      </c>
      <c r="W63" s="69" t="s">
        <v>449</v>
      </c>
      <c r="X63" s="49" t="str">
        <f t="shared" si="2"/>
        <v>'COMMON'</v>
      </c>
      <c r="Y63" s="49" t="str">
        <f t="shared" si="2"/>
        <v>'COMMON'</v>
      </c>
      <c r="Z63" s="69" t="s">
        <v>449</v>
      </c>
      <c r="AA63" s="49" t="str">
        <f t="shared" si="3"/>
        <v>'COMMON'</v>
      </c>
      <c r="AB63" s="67"/>
      <c r="AD63" s="70" t="str">
        <f t="shared" si="4"/>
        <v/>
      </c>
      <c r="AE63" s="67"/>
      <c r="AF63" s="67"/>
      <c r="AG63" s="67"/>
    </row>
    <row r="64" spans="1:33" ht="18" customHeight="1">
      <c r="A64" s="67"/>
      <c r="B64" s="49">
        <f t="shared" si="0"/>
        <v>58</v>
      </c>
      <c r="C64" s="73" t="str">
        <f>"'"&amp;プロジェクトデータ!$C$4&amp;"'"</f>
        <v>'80001'</v>
      </c>
      <c r="D64" s="80" t="s">
        <v>507</v>
      </c>
      <c r="E64" s="42" t="str">
        <f>"'"&amp;No.5＿契約者【データ】!E60&amp;"'"</f>
        <v>'807'</v>
      </c>
      <c r="F64" s="81" t="str">
        <f>"'"&amp;IF(No.5＿契約者【データ】!AD60="郵送","郵送",IF(No.5＿契約者【データ】!AD60="","","出席"))&amp;"'"</f>
        <v>''</v>
      </c>
      <c r="G64" s="75" t="str">
        <f>"'"&amp;IF(No.5＿契約者【データ】!AD60="","",TEXT(No.5＿契約者【データ】!AD60,"yyyy/mm/dd"))&amp;"'"</f>
        <v>''</v>
      </c>
      <c r="H64" s="75" t="str">
        <f>"'"&amp;IF(No.5＿契約者【データ】!AE60="","",TEXT(No.5＿契約者【データ】!AE60,"hh:mm"))&amp;"'"</f>
        <v>''</v>
      </c>
      <c r="I64" s="82" t="s">
        <v>494</v>
      </c>
      <c r="J64" s="82" t="s">
        <v>494</v>
      </c>
      <c r="K64" s="82" t="s">
        <v>494</v>
      </c>
      <c r="L64" s="82" t="s">
        <v>494</v>
      </c>
      <c r="M64" s="82" t="s">
        <v>494</v>
      </c>
      <c r="N64" s="82" t="s">
        <v>494</v>
      </c>
      <c r="O64" s="82" t="s">
        <v>494</v>
      </c>
      <c r="P64" s="82" t="s">
        <v>494</v>
      </c>
      <c r="Q64" s="82" t="str">
        <f>"'"&amp;IF(No.5＿契約者【データ】!AH60="●","1","0")&amp;"'"</f>
        <v>'0'</v>
      </c>
      <c r="R64" s="75" t="s">
        <v>497</v>
      </c>
      <c r="S64" s="42" t="s">
        <v>448</v>
      </c>
      <c r="T64" s="75" t="s">
        <v>497</v>
      </c>
      <c r="U64" s="74" t="s">
        <v>497</v>
      </c>
      <c r="V64" s="49" t="str">
        <f t="shared" si="1"/>
        <v>'COMMON'</v>
      </c>
      <c r="W64" s="69" t="s">
        <v>449</v>
      </c>
      <c r="X64" s="49" t="str">
        <f t="shared" si="2"/>
        <v>'COMMON'</v>
      </c>
      <c r="Y64" s="49" t="str">
        <f t="shared" si="2"/>
        <v>'COMMON'</v>
      </c>
      <c r="Z64" s="69" t="s">
        <v>449</v>
      </c>
      <c r="AA64" s="49" t="str">
        <f t="shared" si="3"/>
        <v>'COMMON'</v>
      </c>
      <c r="AB64" s="67"/>
      <c r="AD64" s="70" t="str">
        <f t="shared" si="4"/>
        <v/>
      </c>
      <c r="AE64" s="67"/>
      <c r="AF64" s="67"/>
      <c r="AG64" s="67"/>
    </row>
    <row r="65" spans="1:33" ht="18" customHeight="1">
      <c r="A65" s="67"/>
      <c r="B65" s="49">
        <f t="shared" si="0"/>
        <v>59</v>
      </c>
      <c r="C65" s="73" t="str">
        <f>"'"&amp;プロジェクトデータ!$C$4&amp;"'"</f>
        <v>'80001'</v>
      </c>
      <c r="D65" s="80" t="s">
        <v>507</v>
      </c>
      <c r="E65" s="42" t="str">
        <f>"'"&amp;No.5＿契約者【データ】!E61&amp;"'"</f>
        <v>'808'</v>
      </c>
      <c r="F65" s="81" t="str">
        <f>"'"&amp;IF(No.5＿契約者【データ】!AD61="郵送","郵送",IF(No.5＿契約者【データ】!AD61="","","出席"))&amp;"'"</f>
        <v>''</v>
      </c>
      <c r="G65" s="75" t="str">
        <f>"'"&amp;IF(No.5＿契約者【データ】!AD61="","",TEXT(No.5＿契約者【データ】!AD61,"yyyy/mm/dd"))&amp;"'"</f>
        <v>''</v>
      </c>
      <c r="H65" s="75" t="str">
        <f>"'"&amp;IF(No.5＿契約者【データ】!AE61="","",TEXT(No.5＿契約者【データ】!AE61,"hh:mm"))&amp;"'"</f>
        <v>''</v>
      </c>
      <c r="I65" s="82" t="s">
        <v>494</v>
      </c>
      <c r="J65" s="82" t="s">
        <v>494</v>
      </c>
      <c r="K65" s="82" t="s">
        <v>494</v>
      </c>
      <c r="L65" s="82" t="s">
        <v>494</v>
      </c>
      <c r="M65" s="82" t="s">
        <v>494</v>
      </c>
      <c r="N65" s="82" t="s">
        <v>494</v>
      </c>
      <c r="O65" s="82" t="s">
        <v>494</v>
      </c>
      <c r="P65" s="82" t="s">
        <v>494</v>
      </c>
      <c r="Q65" s="82" t="str">
        <f>"'"&amp;IF(No.5＿契約者【データ】!AH61="●","1","0")&amp;"'"</f>
        <v>'0'</v>
      </c>
      <c r="R65" s="75" t="s">
        <v>497</v>
      </c>
      <c r="S65" s="42" t="s">
        <v>448</v>
      </c>
      <c r="T65" s="75" t="s">
        <v>497</v>
      </c>
      <c r="U65" s="74" t="s">
        <v>497</v>
      </c>
      <c r="V65" s="49" t="str">
        <f t="shared" si="1"/>
        <v>'COMMON'</v>
      </c>
      <c r="W65" s="69" t="s">
        <v>449</v>
      </c>
      <c r="X65" s="49" t="str">
        <f t="shared" si="2"/>
        <v>'COMMON'</v>
      </c>
      <c r="Y65" s="49" t="str">
        <f t="shared" si="2"/>
        <v>'COMMON'</v>
      </c>
      <c r="Z65" s="69" t="s">
        <v>449</v>
      </c>
      <c r="AA65" s="49" t="str">
        <f t="shared" si="3"/>
        <v>'COMMON'</v>
      </c>
      <c r="AB65" s="67"/>
      <c r="AD65" s="70" t="str">
        <f t="shared" si="4"/>
        <v/>
      </c>
      <c r="AE65" s="67"/>
      <c r="AF65" s="67"/>
      <c r="AG65" s="67"/>
    </row>
    <row r="66" spans="1:33" ht="18" customHeight="1">
      <c r="A66" s="67"/>
      <c r="B66" s="49">
        <f t="shared" si="0"/>
        <v>60</v>
      </c>
      <c r="C66" s="73" t="str">
        <f>"'"&amp;プロジェクトデータ!$C$4&amp;"'"</f>
        <v>'80001'</v>
      </c>
      <c r="D66" s="80" t="s">
        <v>507</v>
      </c>
      <c r="E66" s="42" t="str">
        <f>"'"&amp;No.5＿契約者【データ】!E62&amp;"'"</f>
        <v>'901'</v>
      </c>
      <c r="F66" s="81" t="str">
        <f>"'"&amp;IF(No.5＿契約者【データ】!AD62="郵送","郵送",IF(No.5＿契約者【データ】!AD62="","","出席"))&amp;"'"</f>
        <v>''</v>
      </c>
      <c r="G66" s="75" t="str">
        <f>"'"&amp;IF(No.5＿契約者【データ】!AD62="","",TEXT(No.5＿契約者【データ】!AD62,"yyyy/mm/dd"))&amp;"'"</f>
        <v>''</v>
      </c>
      <c r="H66" s="75" t="str">
        <f>"'"&amp;IF(No.5＿契約者【データ】!AE62="","",TEXT(No.5＿契約者【データ】!AE62,"hh:mm"))&amp;"'"</f>
        <v>''</v>
      </c>
      <c r="I66" s="82" t="s">
        <v>494</v>
      </c>
      <c r="J66" s="82" t="s">
        <v>494</v>
      </c>
      <c r="K66" s="82" t="s">
        <v>494</v>
      </c>
      <c r="L66" s="82" t="s">
        <v>494</v>
      </c>
      <c r="M66" s="82" t="s">
        <v>494</v>
      </c>
      <c r="N66" s="82" t="s">
        <v>494</v>
      </c>
      <c r="O66" s="82" t="s">
        <v>494</v>
      </c>
      <c r="P66" s="82" t="s">
        <v>494</v>
      </c>
      <c r="Q66" s="82" t="str">
        <f>"'"&amp;IF(No.5＿契約者【データ】!AH62="●","1","0")&amp;"'"</f>
        <v>'0'</v>
      </c>
      <c r="R66" s="75" t="s">
        <v>497</v>
      </c>
      <c r="S66" s="42" t="s">
        <v>448</v>
      </c>
      <c r="T66" s="75" t="s">
        <v>497</v>
      </c>
      <c r="U66" s="74" t="s">
        <v>497</v>
      </c>
      <c r="V66" s="49" t="str">
        <f t="shared" si="1"/>
        <v>'COMMON'</v>
      </c>
      <c r="W66" s="69" t="s">
        <v>449</v>
      </c>
      <c r="X66" s="49" t="str">
        <f t="shared" si="2"/>
        <v>'COMMON'</v>
      </c>
      <c r="Y66" s="49" t="str">
        <f t="shared" si="2"/>
        <v>'COMMON'</v>
      </c>
      <c r="Z66" s="69" t="s">
        <v>449</v>
      </c>
      <c r="AA66" s="49" t="str">
        <f t="shared" si="3"/>
        <v>'COMMON'</v>
      </c>
      <c r="AB66" s="67"/>
      <c r="AD66" s="70" t="str">
        <f t="shared" si="4"/>
        <v/>
      </c>
      <c r="AE66" s="67"/>
      <c r="AF66" s="67"/>
      <c r="AG66" s="67"/>
    </row>
    <row r="67" spans="1:33" ht="18" customHeight="1">
      <c r="A67" s="67"/>
      <c r="B67" s="49">
        <f t="shared" si="0"/>
        <v>61</v>
      </c>
      <c r="C67" s="73" t="str">
        <f>"'"&amp;プロジェクトデータ!$C$4&amp;"'"</f>
        <v>'80001'</v>
      </c>
      <c r="D67" s="80" t="s">
        <v>507</v>
      </c>
      <c r="E67" s="42" t="str">
        <f>"'"&amp;No.5＿契約者【データ】!E63&amp;"'"</f>
        <v>'902'</v>
      </c>
      <c r="F67" s="81" t="str">
        <f>"'"&amp;IF(No.5＿契約者【データ】!AD63="郵送","郵送",IF(No.5＿契約者【データ】!AD63="","","出席"))&amp;"'"</f>
        <v>''</v>
      </c>
      <c r="G67" s="75" t="str">
        <f>"'"&amp;IF(No.5＿契約者【データ】!AD63="","",TEXT(No.5＿契約者【データ】!AD63,"yyyy/mm/dd"))&amp;"'"</f>
        <v>''</v>
      </c>
      <c r="H67" s="75" t="str">
        <f>"'"&amp;IF(No.5＿契約者【データ】!AE63="","",TEXT(No.5＿契約者【データ】!AE63,"hh:mm"))&amp;"'"</f>
        <v>''</v>
      </c>
      <c r="I67" s="82" t="s">
        <v>494</v>
      </c>
      <c r="J67" s="82" t="s">
        <v>494</v>
      </c>
      <c r="K67" s="82" t="s">
        <v>494</v>
      </c>
      <c r="L67" s="82" t="s">
        <v>494</v>
      </c>
      <c r="M67" s="82" t="s">
        <v>494</v>
      </c>
      <c r="N67" s="82" t="s">
        <v>494</v>
      </c>
      <c r="O67" s="82" t="s">
        <v>494</v>
      </c>
      <c r="P67" s="82" t="s">
        <v>494</v>
      </c>
      <c r="Q67" s="82" t="str">
        <f>"'"&amp;IF(No.5＿契約者【データ】!AH63="●","1","0")&amp;"'"</f>
        <v>'0'</v>
      </c>
      <c r="R67" s="75" t="s">
        <v>497</v>
      </c>
      <c r="S67" s="42" t="s">
        <v>448</v>
      </c>
      <c r="T67" s="75" t="s">
        <v>497</v>
      </c>
      <c r="U67" s="74" t="s">
        <v>497</v>
      </c>
      <c r="V67" s="49" t="str">
        <f t="shared" si="1"/>
        <v>'COMMON'</v>
      </c>
      <c r="W67" s="69" t="s">
        <v>449</v>
      </c>
      <c r="X67" s="49" t="str">
        <f t="shared" si="2"/>
        <v>'COMMON'</v>
      </c>
      <c r="Y67" s="49" t="str">
        <f t="shared" si="2"/>
        <v>'COMMON'</v>
      </c>
      <c r="Z67" s="69" t="s">
        <v>449</v>
      </c>
      <c r="AA67" s="49" t="str">
        <f t="shared" si="3"/>
        <v>'COMMON'</v>
      </c>
      <c r="AB67" s="67"/>
      <c r="AD67" s="70" t="str">
        <f t="shared" si="4"/>
        <v/>
      </c>
      <c r="AE67" s="67"/>
      <c r="AF67" s="67"/>
      <c r="AG67" s="67"/>
    </row>
    <row r="68" spans="1:33" ht="18" customHeight="1">
      <c r="A68" s="67"/>
      <c r="B68" s="49">
        <f t="shared" si="0"/>
        <v>62</v>
      </c>
      <c r="C68" s="73" t="str">
        <f>"'"&amp;プロジェクトデータ!$C$4&amp;"'"</f>
        <v>'80001'</v>
      </c>
      <c r="D68" s="80" t="s">
        <v>507</v>
      </c>
      <c r="E68" s="42" t="str">
        <f>"'"&amp;No.5＿契約者【データ】!E64&amp;"'"</f>
        <v>'903'</v>
      </c>
      <c r="F68" s="81" t="str">
        <f>"'"&amp;IF(No.5＿契約者【データ】!AD64="郵送","郵送",IF(No.5＿契約者【データ】!AD64="","","出席"))&amp;"'"</f>
        <v>''</v>
      </c>
      <c r="G68" s="75" t="str">
        <f>"'"&amp;IF(No.5＿契約者【データ】!AD64="","",TEXT(No.5＿契約者【データ】!AD64,"yyyy/mm/dd"))&amp;"'"</f>
        <v>''</v>
      </c>
      <c r="H68" s="75" t="str">
        <f>"'"&amp;IF(No.5＿契約者【データ】!AE64="","",TEXT(No.5＿契約者【データ】!AE64,"hh:mm"))&amp;"'"</f>
        <v>''</v>
      </c>
      <c r="I68" s="82" t="s">
        <v>494</v>
      </c>
      <c r="J68" s="82" t="s">
        <v>494</v>
      </c>
      <c r="K68" s="82" t="s">
        <v>494</v>
      </c>
      <c r="L68" s="82" t="s">
        <v>494</v>
      </c>
      <c r="M68" s="82" t="s">
        <v>494</v>
      </c>
      <c r="N68" s="82" t="s">
        <v>494</v>
      </c>
      <c r="O68" s="82" t="s">
        <v>494</v>
      </c>
      <c r="P68" s="82" t="s">
        <v>494</v>
      </c>
      <c r="Q68" s="82" t="str">
        <f>"'"&amp;IF(No.5＿契約者【データ】!AH64="●","1","0")&amp;"'"</f>
        <v>'0'</v>
      </c>
      <c r="R68" s="75" t="s">
        <v>497</v>
      </c>
      <c r="S68" s="42" t="s">
        <v>448</v>
      </c>
      <c r="T68" s="75" t="s">
        <v>497</v>
      </c>
      <c r="U68" s="74" t="s">
        <v>497</v>
      </c>
      <c r="V68" s="49" t="str">
        <f t="shared" si="1"/>
        <v>'COMMON'</v>
      </c>
      <c r="W68" s="69" t="s">
        <v>449</v>
      </c>
      <c r="X68" s="49" t="str">
        <f t="shared" si="2"/>
        <v>'COMMON'</v>
      </c>
      <c r="Y68" s="49" t="str">
        <f t="shared" si="2"/>
        <v>'COMMON'</v>
      </c>
      <c r="Z68" s="69" t="s">
        <v>449</v>
      </c>
      <c r="AA68" s="49" t="str">
        <f t="shared" si="3"/>
        <v>'COMMON'</v>
      </c>
      <c r="AB68" s="67"/>
      <c r="AD68" s="70" t="str">
        <f t="shared" si="4"/>
        <v/>
      </c>
      <c r="AE68" s="67"/>
      <c r="AF68" s="67"/>
      <c r="AG68" s="67"/>
    </row>
    <row r="69" spans="1:33" ht="18" customHeight="1">
      <c r="A69" s="67"/>
      <c r="B69" s="49">
        <f t="shared" si="0"/>
        <v>63</v>
      </c>
      <c r="C69" s="73" t="str">
        <f>"'"&amp;プロジェクトデータ!$C$4&amp;"'"</f>
        <v>'80001'</v>
      </c>
      <c r="D69" s="80" t="s">
        <v>507</v>
      </c>
      <c r="E69" s="42" t="str">
        <f>"'"&amp;No.5＿契約者【データ】!E65&amp;"'"</f>
        <v>'904'</v>
      </c>
      <c r="F69" s="81" t="str">
        <f>"'"&amp;IF(No.5＿契約者【データ】!AD65="郵送","郵送",IF(No.5＿契約者【データ】!AD65="","","出席"))&amp;"'"</f>
        <v>''</v>
      </c>
      <c r="G69" s="75" t="str">
        <f>"'"&amp;IF(No.5＿契約者【データ】!AD65="","",TEXT(No.5＿契約者【データ】!AD65,"yyyy/mm/dd"))&amp;"'"</f>
        <v>''</v>
      </c>
      <c r="H69" s="75" t="str">
        <f>"'"&amp;IF(No.5＿契約者【データ】!AE65="","",TEXT(No.5＿契約者【データ】!AE65,"hh:mm"))&amp;"'"</f>
        <v>''</v>
      </c>
      <c r="I69" s="82" t="s">
        <v>494</v>
      </c>
      <c r="J69" s="82" t="s">
        <v>494</v>
      </c>
      <c r="K69" s="82" t="s">
        <v>494</v>
      </c>
      <c r="L69" s="82" t="s">
        <v>494</v>
      </c>
      <c r="M69" s="82" t="s">
        <v>494</v>
      </c>
      <c r="N69" s="82" t="s">
        <v>494</v>
      </c>
      <c r="O69" s="82" t="s">
        <v>494</v>
      </c>
      <c r="P69" s="82" t="s">
        <v>494</v>
      </c>
      <c r="Q69" s="82" t="str">
        <f>"'"&amp;IF(No.5＿契約者【データ】!AH65="●","1","0")&amp;"'"</f>
        <v>'0'</v>
      </c>
      <c r="R69" s="75" t="s">
        <v>497</v>
      </c>
      <c r="S69" s="42" t="s">
        <v>448</v>
      </c>
      <c r="T69" s="75" t="s">
        <v>497</v>
      </c>
      <c r="U69" s="74" t="s">
        <v>497</v>
      </c>
      <c r="V69" s="49" t="str">
        <f t="shared" si="1"/>
        <v>'COMMON'</v>
      </c>
      <c r="W69" s="69" t="s">
        <v>449</v>
      </c>
      <c r="X69" s="49" t="str">
        <f t="shared" si="2"/>
        <v>'COMMON'</v>
      </c>
      <c r="Y69" s="49" t="str">
        <f t="shared" si="2"/>
        <v>'COMMON'</v>
      </c>
      <c r="Z69" s="69" t="s">
        <v>449</v>
      </c>
      <c r="AA69" s="49" t="str">
        <f t="shared" si="3"/>
        <v>'COMMON'</v>
      </c>
      <c r="AB69" s="67"/>
      <c r="AD69" s="70" t="str">
        <f t="shared" si="4"/>
        <v/>
      </c>
      <c r="AE69" s="67"/>
      <c r="AF69" s="67"/>
      <c r="AG69" s="67"/>
    </row>
    <row r="70" spans="1:33" ht="18" customHeight="1">
      <c r="A70" s="67"/>
      <c r="B70" s="49">
        <f t="shared" si="0"/>
        <v>64</v>
      </c>
      <c r="C70" s="73" t="str">
        <f>"'"&amp;プロジェクトデータ!$C$4&amp;"'"</f>
        <v>'80001'</v>
      </c>
      <c r="D70" s="80" t="s">
        <v>507</v>
      </c>
      <c r="E70" s="42" t="str">
        <f>"'"&amp;No.5＿契約者【データ】!E66&amp;"'"</f>
        <v>'905'</v>
      </c>
      <c r="F70" s="81" t="str">
        <f>"'"&amp;IF(No.5＿契約者【データ】!AD66="郵送","郵送",IF(No.5＿契約者【データ】!AD66="","","出席"))&amp;"'"</f>
        <v>''</v>
      </c>
      <c r="G70" s="75" t="str">
        <f>"'"&amp;IF(No.5＿契約者【データ】!AD66="","",TEXT(No.5＿契約者【データ】!AD66,"yyyy/mm/dd"))&amp;"'"</f>
        <v>''</v>
      </c>
      <c r="H70" s="75" t="str">
        <f>"'"&amp;IF(No.5＿契約者【データ】!AE66="","",TEXT(No.5＿契約者【データ】!AE66,"hh:mm"))&amp;"'"</f>
        <v>''</v>
      </c>
      <c r="I70" s="82" t="s">
        <v>494</v>
      </c>
      <c r="J70" s="82" t="s">
        <v>494</v>
      </c>
      <c r="K70" s="82" t="s">
        <v>494</v>
      </c>
      <c r="L70" s="82" t="s">
        <v>494</v>
      </c>
      <c r="M70" s="82" t="s">
        <v>494</v>
      </c>
      <c r="N70" s="82" t="s">
        <v>494</v>
      </c>
      <c r="O70" s="82" t="s">
        <v>494</v>
      </c>
      <c r="P70" s="82" t="s">
        <v>494</v>
      </c>
      <c r="Q70" s="82" t="str">
        <f>"'"&amp;IF(No.5＿契約者【データ】!AH66="●","1","0")&amp;"'"</f>
        <v>'0'</v>
      </c>
      <c r="R70" s="75" t="s">
        <v>497</v>
      </c>
      <c r="S70" s="42" t="s">
        <v>448</v>
      </c>
      <c r="T70" s="75" t="s">
        <v>497</v>
      </c>
      <c r="U70" s="74" t="s">
        <v>497</v>
      </c>
      <c r="V70" s="49" t="str">
        <f t="shared" si="1"/>
        <v>'COMMON'</v>
      </c>
      <c r="W70" s="69" t="s">
        <v>449</v>
      </c>
      <c r="X70" s="49" t="str">
        <f t="shared" si="2"/>
        <v>'COMMON'</v>
      </c>
      <c r="Y70" s="49" t="str">
        <f t="shared" si="2"/>
        <v>'COMMON'</v>
      </c>
      <c r="Z70" s="69" t="s">
        <v>449</v>
      </c>
      <c r="AA70" s="49" t="str">
        <f t="shared" si="3"/>
        <v>'COMMON'</v>
      </c>
      <c r="AB70" s="67"/>
      <c r="AD70" s="70" t="str">
        <f t="shared" si="4"/>
        <v/>
      </c>
      <c r="AE70" s="67"/>
      <c r="AF70" s="67"/>
      <c r="AG70" s="67"/>
    </row>
    <row r="71" spans="1:33" ht="18" customHeight="1">
      <c r="A71" s="67"/>
      <c r="B71" s="49">
        <f t="shared" ref="B71:B134" si="5">ROW()-6</f>
        <v>65</v>
      </c>
      <c r="C71" s="73" t="str">
        <f>"'"&amp;プロジェクトデータ!$C$4&amp;"'"</f>
        <v>'80001'</v>
      </c>
      <c r="D71" s="80" t="s">
        <v>507</v>
      </c>
      <c r="E71" s="42" t="str">
        <f>"'"&amp;No.5＿契約者【データ】!E67&amp;"'"</f>
        <v>'906'</v>
      </c>
      <c r="F71" s="81" t="str">
        <f>"'"&amp;IF(No.5＿契約者【データ】!AD67="郵送","郵送",IF(No.5＿契約者【データ】!AD67="","","出席"))&amp;"'"</f>
        <v>''</v>
      </c>
      <c r="G71" s="75" t="str">
        <f>"'"&amp;IF(No.5＿契約者【データ】!AD67="","",TEXT(No.5＿契約者【データ】!AD67,"yyyy/mm/dd"))&amp;"'"</f>
        <v>''</v>
      </c>
      <c r="H71" s="75" t="str">
        <f>"'"&amp;IF(No.5＿契約者【データ】!AE67="","",TEXT(No.5＿契約者【データ】!AE67,"hh:mm"))&amp;"'"</f>
        <v>''</v>
      </c>
      <c r="I71" s="82" t="s">
        <v>494</v>
      </c>
      <c r="J71" s="82" t="s">
        <v>494</v>
      </c>
      <c r="K71" s="82" t="s">
        <v>494</v>
      </c>
      <c r="L71" s="82" t="s">
        <v>494</v>
      </c>
      <c r="M71" s="82" t="s">
        <v>494</v>
      </c>
      <c r="N71" s="82" t="s">
        <v>494</v>
      </c>
      <c r="O71" s="82" t="s">
        <v>494</v>
      </c>
      <c r="P71" s="82" t="s">
        <v>494</v>
      </c>
      <c r="Q71" s="82" t="str">
        <f>"'"&amp;IF(No.5＿契約者【データ】!AH67="●","1","0")&amp;"'"</f>
        <v>'0'</v>
      </c>
      <c r="R71" s="75" t="s">
        <v>497</v>
      </c>
      <c r="S71" s="42" t="s">
        <v>448</v>
      </c>
      <c r="T71" s="75" t="s">
        <v>497</v>
      </c>
      <c r="U71" s="74" t="s">
        <v>497</v>
      </c>
      <c r="V71" s="49" t="str">
        <f t="shared" ref="V71:V134" si="6">"'COMMON'"</f>
        <v>'COMMON'</v>
      </c>
      <c r="W71" s="69" t="s">
        <v>449</v>
      </c>
      <c r="X71" s="49" t="str">
        <f t="shared" ref="X71:Y134" si="7">"'COMMON'"</f>
        <v>'COMMON'</v>
      </c>
      <c r="Y71" s="49" t="str">
        <f t="shared" si="7"/>
        <v>'COMMON'</v>
      </c>
      <c r="Z71" s="69" t="s">
        <v>449</v>
      </c>
      <c r="AA71" s="49" t="str">
        <f t="shared" ref="AA71:AA134" si="8">"'COMMON'"</f>
        <v>'COMMON'</v>
      </c>
      <c r="AB71" s="67"/>
      <c r="AD71" s="70" t="str">
        <f t="shared" ref="AD71:AD134" si="9">IF(F71="''","","INSERT INTO "&amp;$C$3&amp;" ("&amp;_xlfn.TEXTJOIN(",",FALSE,$C$5:$AA$5)&amp;") VALUES ("&amp;_xlfn.TEXTJOIN(",",FALSE,C71:AA71)&amp;");")</f>
        <v/>
      </c>
      <c r="AE71" s="67"/>
      <c r="AF71" s="67"/>
      <c r="AG71" s="67"/>
    </row>
    <row r="72" spans="1:33" ht="18" customHeight="1">
      <c r="A72" s="67"/>
      <c r="B72" s="49">
        <f t="shared" si="5"/>
        <v>66</v>
      </c>
      <c r="C72" s="73" t="str">
        <f>"'"&amp;プロジェクトデータ!$C$4&amp;"'"</f>
        <v>'80001'</v>
      </c>
      <c r="D72" s="80" t="s">
        <v>507</v>
      </c>
      <c r="E72" s="42" t="str">
        <f>"'"&amp;No.5＿契約者【データ】!E68&amp;"'"</f>
        <v>'907'</v>
      </c>
      <c r="F72" s="81" t="str">
        <f>"'"&amp;IF(No.5＿契約者【データ】!AD68="郵送","郵送",IF(No.5＿契約者【データ】!AD68="","","出席"))&amp;"'"</f>
        <v>''</v>
      </c>
      <c r="G72" s="75" t="str">
        <f>"'"&amp;IF(No.5＿契約者【データ】!AD68="","",TEXT(No.5＿契約者【データ】!AD68,"yyyy/mm/dd"))&amp;"'"</f>
        <v>''</v>
      </c>
      <c r="H72" s="75" t="str">
        <f>"'"&amp;IF(No.5＿契約者【データ】!AE68="","",TEXT(No.5＿契約者【データ】!AE68,"hh:mm"))&amp;"'"</f>
        <v>''</v>
      </c>
      <c r="I72" s="82" t="s">
        <v>494</v>
      </c>
      <c r="J72" s="82" t="s">
        <v>494</v>
      </c>
      <c r="K72" s="82" t="s">
        <v>494</v>
      </c>
      <c r="L72" s="82" t="s">
        <v>494</v>
      </c>
      <c r="M72" s="82" t="s">
        <v>494</v>
      </c>
      <c r="N72" s="82" t="s">
        <v>494</v>
      </c>
      <c r="O72" s="82" t="s">
        <v>494</v>
      </c>
      <c r="P72" s="82" t="s">
        <v>494</v>
      </c>
      <c r="Q72" s="82" t="str">
        <f>"'"&amp;IF(No.5＿契約者【データ】!AH68="●","1","0")&amp;"'"</f>
        <v>'0'</v>
      </c>
      <c r="R72" s="75" t="s">
        <v>497</v>
      </c>
      <c r="S72" s="42" t="s">
        <v>448</v>
      </c>
      <c r="T72" s="75" t="s">
        <v>497</v>
      </c>
      <c r="U72" s="74" t="s">
        <v>497</v>
      </c>
      <c r="V72" s="49" t="str">
        <f t="shared" si="6"/>
        <v>'COMMON'</v>
      </c>
      <c r="W72" s="69" t="s">
        <v>449</v>
      </c>
      <c r="X72" s="49" t="str">
        <f t="shared" si="7"/>
        <v>'COMMON'</v>
      </c>
      <c r="Y72" s="49" t="str">
        <f t="shared" si="7"/>
        <v>'COMMON'</v>
      </c>
      <c r="Z72" s="69" t="s">
        <v>449</v>
      </c>
      <c r="AA72" s="49" t="str">
        <f t="shared" si="8"/>
        <v>'COMMON'</v>
      </c>
      <c r="AB72" s="67"/>
      <c r="AD72" s="70" t="str">
        <f t="shared" si="9"/>
        <v/>
      </c>
      <c r="AE72" s="67"/>
      <c r="AF72" s="67"/>
      <c r="AG72" s="67"/>
    </row>
    <row r="73" spans="1:33" ht="18" customHeight="1">
      <c r="A73" s="67"/>
      <c r="B73" s="49">
        <f t="shared" si="5"/>
        <v>67</v>
      </c>
      <c r="C73" s="73" t="str">
        <f>"'"&amp;プロジェクトデータ!$C$4&amp;"'"</f>
        <v>'80001'</v>
      </c>
      <c r="D73" s="80" t="s">
        <v>507</v>
      </c>
      <c r="E73" s="42" t="str">
        <f>"'"&amp;No.5＿契約者【データ】!E69&amp;"'"</f>
        <v>'908'</v>
      </c>
      <c r="F73" s="81" t="str">
        <f>"'"&amp;IF(No.5＿契約者【データ】!AD69="郵送","郵送",IF(No.5＿契約者【データ】!AD69="","","出席"))&amp;"'"</f>
        <v>''</v>
      </c>
      <c r="G73" s="75" t="str">
        <f>"'"&amp;IF(No.5＿契約者【データ】!AD69="","",TEXT(No.5＿契約者【データ】!AD69,"yyyy/mm/dd"))&amp;"'"</f>
        <v>''</v>
      </c>
      <c r="H73" s="75" t="str">
        <f>"'"&amp;IF(No.5＿契約者【データ】!AE69="","",TEXT(No.5＿契約者【データ】!AE69,"hh:mm"))&amp;"'"</f>
        <v>''</v>
      </c>
      <c r="I73" s="82" t="s">
        <v>494</v>
      </c>
      <c r="J73" s="82" t="s">
        <v>494</v>
      </c>
      <c r="K73" s="82" t="s">
        <v>494</v>
      </c>
      <c r="L73" s="82" t="s">
        <v>494</v>
      </c>
      <c r="M73" s="82" t="s">
        <v>494</v>
      </c>
      <c r="N73" s="82" t="s">
        <v>494</v>
      </c>
      <c r="O73" s="82" t="s">
        <v>494</v>
      </c>
      <c r="P73" s="82" t="s">
        <v>494</v>
      </c>
      <c r="Q73" s="82" t="str">
        <f>"'"&amp;IF(No.5＿契約者【データ】!AH69="●","1","0")&amp;"'"</f>
        <v>'0'</v>
      </c>
      <c r="R73" s="75" t="s">
        <v>497</v>
      </c>
      <c r="S73" s="42" t="s">
        <v>448</v>
      </c>
      <c r="T73" s="75" t="s">
        <v>497</v>
      </c>
      <c r="U73" s="74" t="s">
        <v>497</v>
      </c>
      <c r="V73" s="49" t="str">
        <f t="shared" si="6"/>
        <v>'COMMON'</v>
      </c>
      <c r="W73" s="69" t="s">
        <v>449</v>
      </c>
      <c r="X73" s="49" t="str">
        <f t="shared" si="7"/>
        <v>'COMMON'</v>
      </c>
      <c r="Y73" s="49" t="str">
        <f t="shared" si="7"/>
        <v>'COMMON'</v>
      </c>
      <c r="Z73" s="69" t="s">
        <v>449</v>
      </c>
      <c r="AA73" s="49" t="str">
        <f t="shared" si="8"/>
        <v>'COMMON'</v>
      </c>
      <c r="AB73" s="67"/>
      <c r="AD73" s="70" t="str">
        <f t="shared" si="9"/>
        <v/>
      </c>
      <c r="AE73" s="67"/>
      <c r="AF73" s="67"/>
      <c r="AG73" s="67"/>
    </row>
    <row r="74" spans="1:33" ht="18" customHeight="1">
      <c r="A74" s="67"/>
      <c r="B74" s="49">
        <f t="shared" si="5"/>
        <v>68</v>
      </c>
      <c r="C74" s="73" t="str">
        <f>"'"&amp;プロジェクトデータ!$C$4&amp;"'"</f>
        <v>'80001'</v>
      </c>
      <c r="D74" s="80" t="s">
        <v>507</v>
      </c>
      <c r="E74" s="42" t="str">
        <f>"'"&amp;No.5＿契約者【データ】!E70&amp;"'"</f>
        <v>'1001'</v>
      </c>
      <c r="F74" s="81" t="str">
        <f>"'"&amp;IF(No.5＿契約者【データ】!AD70="郵送","郵送",IF(No.5＿契約者【データ】!AD70="","","出席"))&amp;"'"</f>
        <v>''</v>
      </c>
      <c r="G74" s="75" t="str">
        <f>"'"&amp;IF(No.5＿契約者【データ】!AD70="","",TEXT(No.5＿契約者【データ】!AD70,"yyyy/mm/dd"))&amp;"'"</f>
        <v>''</v>
      </c>
      <c r="H74" s="75" t="str">
        <f>"'"&amp;IF(No.5＿契約者【データ】!AE70="","",TEXT(No.5＿契約者【データ】!AE70,"hh:mm"))&amp;"'"</f>
        <v>''</v>
      </c>
      <c r="I74" s="82" t="s">
        <v>494</v>
      </c>
      <c r="J74" s="82" t="s">
        <v>494</v>
      </c>
      <c r="K74" s="82" t="s">
        <v>494</v>
      </c>
      <c r="L74" s="82" t="s">
        <v>494</v>
      </c>
      <c r="M74" s="82" t="s">
        <v>494</v>
      </c>
      <c r="N74" s="82" t="s">
        <v>494</v>
      </c>
      <c r="O74" s="82" t="s">
        <v>494</v>
      </c>
      <c r="P74" s="82" t="s">
        <v>494</v>
      </c>
      <c r="Q74" s="82" t="str">
        <f>"'"&amp;IF(No.5＿契約者【データ】!AH70="●","1","0")&amp;"'"</f>
        <v>'0'</v>
      </c>
      <c r="R74" s="75" t="s">
        <v>497</v>
      </c>
      <c r="S74" s="42" t="s">
        <v>448</v>
      </c>
      <c r="T74" s="75" t="s">
        <v>497</v>
      </c>
      <c r="U74" s="74" t="s">
        <v>497</v>
      </c>
      <c r="V74" s="49" t="str">
        <f t="shared" si="6"/>
        <v>'COMMON'</v>
      </c>
      <c r="W74" s="69" t="s">
        <v>449</v>
      </c>
      <c r="X74" s="49" t="str">
        <f t="shared" si="7"/>
        <v>'COMMON'</v>
      </c>
      <c r="Y74" s="49" t="str">
        <f t="shared" si="7"/>
        <v>'COMMON'</v>
      </c>
      <c r="Z74" s="69" t="s">
        <v>449</v>
      </c>
      <c r="AA74" s="49" t="str">
        <f t="shared" si="8"/>
        <v>'COMMON'</v>
      </c>
      <c r="AB74" s="67"/>
      <c r="AD74" s="70" t="str">
        <f t="shared" si="9"/>
        <v/>
      </c>
      <c r="AE74" s="67"/>
      <c r="AF74" s="67"/>
      <c r="AG74" s="67"/>
    </row>
    <row r="75" spans="1:33" ht="18" customHeight="1">
      <c r="A75" s="67"/>
      <c r="B75" s="49">
        <f t="shared" si="5"/>
        <v>69</v>
      </c>
      <c r="C75" s="73" t="str">
        <f>"'"&amp;プロジェクトデータ!$C$4&amp;"'"</f>
        <v>'80001'</v>
      </c>
      <c r="D75" s="80" t="s">
        <v>507</v>
      </c>
      <c r="E75" s="42" t="str">
        <f>"'"&amp;No.5＿契約者【データ】!E71&amp;"'"</f>
        <v>'1002'</v>
      </c>
      <c r="F75" s="81" t="str">
        <f>"'"&amp;IF(No.5＿契約者【データ】!AD71="郵送","郵送",IF(No.5＿契約者【データ】!AD71="","","出席"))&amp;"'"</f>
        <v>''</v>
      </c>
      <c r="G75" s="75" t="str">
        <f>"'"&amp;IF(No.5＿契約者【データ】!AD71="","",TEXT(No.5＿契約者【データ】!AD71,"yyyy/mm/dd"))&amp;"'"</f>
        <v>''</v>
      </c>
      <c r="H75" s="75" t="str">
        <f>"'"&amp;IF(No.5＿契約者【データ】!AE71="","",TEXT(No.5＿契約者【データ】!AE71,"hh:mm"))&amp;"'"</f>
        <v>''</v>
      </c>
      <c r="I75" s="82" t="s">
        <v>494</v>
      </c>
      <c r="J75" s="82" t="s">
        <v>494</v>
      </c>
      <c r="K75" s="82" t="s">
        <v>494</v>
      </c>
      <c r="L75" s="82" t="s">
        <v>494</v>
      </c>
      <c r="M75" s="82" t="s">
        <v>494</v>
      </c>
      <c r="N75" s="82" t="s">
        <v>494</v>
      </c>
      <c r="O75" s="82" t="s">
        <v>494</v>
      </c>
      <c r="P75" s="82" t="s">
        <v>494</v>
      </c>
      <c r="Q75" s="82" t="str">
        <f>"'"&amp;IF(No.5＿契約者【データ】!AH71="●","1","0")&amp;"'"</f>
        <v>'0'</v>
      </c>
      <c r="R75" s="75" t="s">
        <v>497</v>
      </c>
      <c r="S75" s="42" t="s">
        <v>448</v>
      </c>
      <c r="T75" s="75" t="s">
        <v>497</v>
      </c>
      <c r="U75" s="74" t="s">
        <v>497</v>
      </c>
      <c r="V75" s="49" t="str">
        <f t="shared" si="6"/>
        <v>'COMMON'</v>
      </c>
      <c r="W75" s="69" t="s">
        <v>449</v>
      </c>
      <c r="X75" s="49" t="str">
        <f t="shared" si="7"/>
        <v>'COMMON'</v>
      </c>
      <c r="Y75" s="49" t="str">
        <f t="shared" si="7"/>
        <v>'COMMON'</v>
      </c>
      <c r="Z75" s="69" t="s">
        <v>449</v>
      </c>
      <c r="AA75" s="49" t="str">
        <f t="shared" si="8"/>
        <v>'COMMON'</v>
      </c>
      <c r="AB75" s="67"/>
      <c r="AD75" s="70" t="str">
        <f t="shared" si="9"/>
        <v/>
      </c>
      <c r="AE75" s="67"/>
      <c r="AF75" s="67"/>
      <c r="AG75" s="67"/>
    </row>
    <row r="76" spans="1:33" ht="18" customHeight="1">
      <c r="A76" s="67"/>
      <c r="B76" s="49">
        <f t="shared" si="5"/>
        <v>70</v>
      </c>
      <c r="C76" s="73" t="str">
        <f>"'"&amp;プロジェクトデータ!$C$4&amp;"'"</f>
        <v>'80001'</v>
      </c>
      <c r="D76" s="80" t="s">
        <v>507</v>
      </c>
      <c r="E76" s="42" t="str">
        <f>"'"&amp;No.5＿契約者【データ】!E72&amp;"'"</f>
        <v>'1003'</v>
      </c>
      <c r="F76" s="81" t="str">
        <f>"'"&amp;IF(No.5＿契約者【データ】!AD72="郵送","郵送",IF(No.5＿契約者【データ】!AD72="","","出席"))&amp;"'"</f>
        <v>''</v>
      </c>
      <c r="G76" s="75" t="str">
        <f>"'"&amp;IF(No.5＿契約者【データ】!AD72="","",TEXT(No.5＿契約者【データ】!AD72,"yyyy/mm/dd"))&amp;"'"</f>
        <v>''</v>
      </c>
      <c r="H76" s="75" t="str">
        <f>"'"&amp;IF(No.5＿契約者【データ】!AE72="","",TEXT(No.5＿契約者【データ】!AE72,"hh:mm"))&amp;"'"</f>
        <v>''</v>
      </c>
      <c r="I76" s="82" t="s">
        <v>494</v>
      </c>
      <c r="J76" s="82" t="s">
        <v>494</v>
      </c>
      <c r="K76" s="82" t="s">
        <v>494</v>
      </c>
      <c r="L76" s="82" t="s">
        <v>494</v>
      </c>
      <c r="M76" s="82" t="s">
        <v>494</v>
      </c>
      <c r="N76" s="82" t="s">
        <v>494</v>
      </c>
      <c r="O76" s="82" t="s">
        <v>494</v>
      </c>
      <c r="P76" s="82" t="s">
        <v>494</v>
      </c>
      <c r="Q76" s="82" t="str">
        <f>"'"&amp;IF(No.5＿契約者【データ】!AH72="●","1","0")&amp;"'"</f>
        <v>'0'</v>
      </c>
      <c r="R76" s="75" t="s">
        <v>497</v>
      </c>
      <c r="S76" s="42" t="s">
        <v>448</v>
      </c>
      <c r="T76" s="75" t="s">
        <v>497</v>
      </c>
      <c r="U76" s="74" t="s">
        <v>497</v>
      </c>
      <c r="V76" s="49" t="str">
        <f t="shared" si="6"/>
        <v>'COMMON'</v>
      </c>
      <c r="W76" s="69" t="s">
        <v>449</v>
      </c>
      <c r="X76" s="49" t="str">
        <f t="shared" si="7"/>
        <v>'COMMON'</v>
      </c>
      <c r="Y76" s="49" t="str">
        <f t="shared" si="7"/>
        <v>'COMMON'</v>
      </c>
      <c r="Z76" s="69" t="s">
        <v>449</v>
      </c>
      <c r="AA76" s="49" t="str">
        <f t="shared" si="8"/>
        <v>'COMMON'</v>
      </c>
      <c r="AB76" s="67"/>
      <c r="AD76" s="70" t="str">
        <f t="shared" si="9"/>
        <v/>
      </c>
      <c r="AE76" s="67"/>
      <c r="AF76" s="67"/>
      <c r="AG76" s="67"/>
    </row>
    <row r="77" spans="1:33" ht="18" customHeight="1">
      <c r="A77" s="67"/>
      <c r="B77" s="49">
        <f t="shared" si="5"/>
        <v>71</v>
      </c>
      <c r="C77" s="73" t="str">
        <f>"'"&amp;プロジェクトデータ!$C$4&amp;"'"</f>
        <v>'80001'</v>
      </c>
      <c r="D77" s="80" t="s">
        <v>507</v>
      </c>
      <c r="E77" s="42" t="str">
        <f>"'"&amp;No.5＿契約者【データ】!E73&amp;"'"</f>
        <v>'1004'</v>
      </c>
      <c r="F77" s="81" t="str">
        <f>"'"&amp;IF(No.5＿契約者【データ】!AD73="郵送","郵送",IF(No.5＿契約者【データ】!AD73="","","出席"))&amp;"'"</f>
        <v>''</v>
      </c>
      <c r="G77" s="75" t="str">
        <f>"'"&amp;IF(No.5＿契約者【データ】!AD73="","",TEXT(No.5＿契約者【データ】!AD73,"yyyy/mm/dd"))&amp;"'"</f>
        <v>''</v>
      </c>
      <c r="H77" s="75" t="str">
        <f>"'"&amp;IF(No.5＿契約者【データ】!AE73="","",TEXT(No.5＿契約者【データ】!AE73,"hh:mm"))&amp;"'"</f>
        <v>''</v>
      </c>
      <c r="I77" s="82" t="s">
        <v>494</v>
      </c>
      <c r="J77" s="82" t="s">
        <v>494</v>
      </c>
      <c r="K77" s="82" t="s">
        <v>494</v>
      </c>
      <c r="L77" s="82" t="s">
        <v>494</v>
      </c>
      <c r="M77" s="82" t="s">
        <v>494</v>
      </c>
      <c r="N77" s="82" t="s">
        <v>494</v>
      </c>
      <c r="O77" s="82" t="s">
        <v>494</v>
      </c>
      <c r="P77" s="82" t="s">
        <v>494</v>
      </c>
      <c r="Q77" s="82" t="str">
        <f>"'"&amp;IF(No.5＿契約者【データ】!AH73="●","1","0")&amp;"'"</f>
        <v>'0'</v>
      </c>
      <c r="R77" s="75" t="s">
        <v>497</v>
      </c>
      <c r="S77" s="42" t="s">
        <v>448</v>
      </c>
      <c r="T77" s="75" t="s">
        <v>497</v>
      </c>
      <c r="U77" s="74" t="s">
        <v>497</v>
      </c>
      <c r="V77" s="49" t="str">
        <f t="shared" si="6"/>
        <v>'COMMON'</v>
      </c>
      <c r="W77" s="69" t="s">
        <v>449</v>
      </c>
      <c r="X77" s="49" t="str">
        <f t="shared" si="7"/>
        <v>'COMMON'</v>
      </c>
      <c r="Y77" s="49" t="str">
        <f t="shared" si="7"/>
        <v>'COMMON'</v>
      </c>
      <c r="Z77" s="69" t="s">
        <v>449</v>
      </c>
      <c r="AA77" s="49" t="str">
        <f t="shared" si="8"/>
        <v>'COMMON'</v>
      </c>
      <c r="AB77" s="67"/>
      <c r="AD77" s="70" t="str">
        <f t="shared" si="9"/>
        <v/>
      </c>
      <c r="AE77" s="67"/>
      <c r="AF77" s="67"/>
      <c r="AG77" s="67"/>
    </row>
    <row r="78" spans="1:33" ht="18" customHeight="1">
      <c r="A78" s="67"/>
      <c r="B78" s="49">
        <f t="shared" si="5"/>
        <v>72</v>
      </c>
      <c r="C78" s="73" t="str">
        <f>"'"&amp;プロジェクトデータ!$C$4&amp;"'"</f>
        <v>'80001'</v>
      </c>
      <c r="D78" s="80" t="s">
        <v>507</v>
      </c>
      <c r="E78" s="42" t="str">
        <f>"'"&amp;No.5＿契約者【データ】!E74&amp;"'"</f>
        <v>'1005'</v>
      </c>
      <c r="F78" s="81" t="str">
        <f>"'"&amp;IF(No.5＿契約者【データ】!AD74="郵送","郵送",IF(No.5＿契約者【データ】!AD74="","","出席"))&amp;"'"</f>
        <v>''</v>
      </c>
      <c r="G78" s="75" t="str">
        <f>"'"&amp;IF(No.5＿契約者【データ】!AD74="","",TEXT(No.5＿契約者【データ】!AD74,"yyyy/mm/dd"))&amp;"'"</f>
        <v>''</v>
      </c>
      <c r="H78" s="75" t="str">
        <f>"'"&amp;IF(No.5＿契約者【データ】!AE74="","",TEXT(No.5＿契約者【データ】!AE74,"hh:mm"))&amp;"'"</f>
        <v>''</v>
      </c>
      <c r="I78" s="82" t="s">
        <v>494</v>
      </c>
      <c r="J78" s="82" t="s">
        <v>494</v>
      </c>
      <c r="K78" s="82" t="s">
        <v>494</v>
      </c>
      <c r="L78" s="82" t="s">
        <v>494</v>
      </c>
      <c r="M78" s="82" t="s">
        <v>494</v>
      </c>
      <c r="N78" s="82" t="s">
        <v>494</v>
      </c>
      <c r="O78" s="82" t="s">
        <v>494</v>
      </c>
      <c r="P78" s="82" t="s">
        <v>494</v>
      </c>
      <c r="Q78" s="82" t="str">
        <f>"'"&amp;IF(No.5＿契約者【データ】!AH74="●","1","0")&amp;"'"</f>
        <v>'0'</v>
      </c>
      <c r="R78" s="75" t="s">
        <v>497</v>
      </c>
      <c r="S78" s="42" t="s">
        <v>448</v>
      </c>
      <c r="T78" s="75" t="s">
        <v>497</v>
      </c>
      <c r="U78" s="74" t="s">
        <v>497</v>
      </c>
      <c r="V78" s="49" t="str">
        <f t="shared" si="6"/>
        <v>'COMMON'</v>
      </c>
      <c r="W78" s="69" t="s">
        <v>449</v>
      </c>
      <c r="X78" s="49" t="str">
        <f t="shared" si="7"/>
        <v>'COMMON'</v>
      </c>
      <c r="Y78" s="49" t="str">
        <f t="shared" si="7"/>
        <v>'COMMON'</v>
      </c>
      <c r="Z78" s="69" t="s">
        <v>449</v>
      </c>
      <c r="AA78" s="49" t="str">
        <f t="shared" si="8"/>
        <v>'COMMON'</v>
      </c>
      <c r="AB78" s="67"/>
      <c r="AD78" s="70" t="str">
        <f t="shared" si="9"/>
        <v/>
      </c>
      <c r="AE78" s="67"/>
      <c r="AF78" s="67"/>
      <c r="AG78" s="67"/>
    </row>
    <row r="79" spans="1:33" ht="18" customHeight="1">
      <c r="A79" s="67"/>
      <c r="B79" s="49">
        <f t="shared" si="5"/>
        <v>73</v>
      </c>
      <c r="C79" s="73" t="str">
        <f>"'"&amp;プロジェクトデータ!$C$4&amp;"'"</f>
        <v>'80001'</v>
      </c>
      <c r="D79" s="80" t="s">
        <v>507</v>
      </c>
      <c r="E79" s="42" t="str">
        <f>"'"&amp;No.5＿契約者【データ】!E75&amp;"'"</f>
        <v>'1006'</v>
      </c>
      <c r="F79" s="81" t="str">
        <f>"'"&amp;IF(No.5＿契約者【データ】!AD75="郵送","郵送",IF(No.5＿契約者【データ】!AD75="","","出席"))&amp;"'"</f>
        <v>''</v>
      </c>
      <c r="G79" s="75" t="str">
        <f>"'"&amp;IF(No.5＿契約者【データ】!AD75="","",TEXT(No.5＿契約者【データ】!AD75,"yyyy/mm/dd"))&amp;"'"</f>
        <v>''</v>
      </c>
      <c r="H79" s="75" t="str">
        <f>"'"&amp;IF(No.5＿契約者【データ】!AE75="","",TEXT(No.5＿契約者【データ】!AE75,"hh:mm"))&amp;"'"</f>
        <v>''</v>
      </c>
      <c r="I79" s="82" t="s">
        <v>494</v>
      </c>
      <c r="J79" s="82" t="s">
        <v>494</v>
      </c>
      <c r="K79" s="82" t="s">
        <v>494</v>
      </c>
      <c r="L79" s="82" t="s">
        <v>494</v>
      </c>
      <c r="M79" s="82" t="s">
        <v>494</v>
      </c>
      <c r="N79" s="82" t="s">
        <v>494</v>
      </c>
      <c r="O79" s="82" t="s">
        <v>494</v>
      </c>
      <c r="P79" s="82" t="s">
        <v>494</v>
      </c>
      <c r="Q79" s="82" t="str">
        <f>"'"&amp;IF(No.5＿契約者【データ】!AH75="●","1","0")&amp;"'"</f>
        <v>'0'</v>
      </c>
      <c r="R79" s="75" t="s">
        <v>497</v>
      </c>
      <c r="S79" s="42" t="s">
        <v>448</v>
      </c>
      <c r="T79" s="75" t="s">
        <v>497</v>
      </c>
      <c r="U79" s="74" t="s">
        <v>497</v>
      </c>
      <c r="V79" s="49" t="str">
        <f t="shared" si="6"/>
        <v>'COMMON'</v>
      </c>
      <c r="W79" s="69" t="s">
        <v>449</v>
      </c>
      <c r="X79" s="49" t="str">
        <f t="shared" si="7"/>
        <v>'COMMON'</v>
      </c>
      <c r="Y79" s="49" t="str">
        <f t="shared" si="7"/>
        <v>'COMMON'</v>
      </c>
      <c r="Z79" s="69" t="s">
        <v>449</v>
      </c>
      <c r="AA79" s="49" t="str">
        <f t="shared" si="8"/>
        <v>'COMMON'</v>
      </c>
      <c r="AB79" s="67"/>
      <c r="AD79" s="70" t="str">
        <f t="shared" si="9"/>
        <v/>
      </c>
      <c r="AE79" s="67"/>
      <c r="AF79" s="67"/>
      <c r="AG79" s="67"/>
    </row>
    <row r="80" spans="1:33" ht="18" customHeight="1">
      <c r="A80" s="67"/>
      <c r="B80" s="49">
        <f t="shared" si="5"/>
        <v>74</v>
      </c>
      <c r="C80" s="73" t="str">
        <f>"'"&amp;プロジェクトデータ!$C$4&amp;"'"</f>
        <v>'80001'</v>
      </c>
      <c r="D80" s="80" t="s">
        <v>507</v>
      </c>
      <c r="E80" s="42" t="str">
        <f>"'"&amp;No.5＿契約者【データ】!E76&amp;"'"</f>
        <v>'1007'</v>
      </c>
      <c r="F80" s="81" t="str">
        <f>"'"&amp;IF(No.5＿契約者【データ】!AD76="郵送","郵送",IF(No.5＿契約者【データ】!AD76="","","出席"))&amp;"'"</f>
        <v>''</v>
      </c>
      <c r="G80" s="75" t="str">
        <f>"'"&amp;IF(No.5＿契約者【データ】!AD76="","",TEXT(No.5＿契約者【データ】!AD76,"yyyy/mm/dd"))&amp;"'"</f>
        <v>''</v>
      </c>
      <c r="H80" s="75" t="str">
        <f>"'"&amp;IF(No.5＿契約者【データ】!AE76="","",TEXT(No.5＿契約者【データ】!AE76,"hh:mm"))&amp;"'"</f>
        <v>''</v>
      </c>
      <c r="I80" s="82" t="s">
        <v>494</v>
      </c>
      <c r="J80" s="82" t="s">
        <v>494</v>
      </c>
      <c r="K80" s="82" t="s">
        <v>494</v>
      </c>
      <c r="L80" s="82" t="s">
        <v>494</v>
      </c>
      <c r="M80" s="82" t="s">
        <v>494</v>
      </c>
      <c r="N80" s="82" t="s">
        <v>494</v>
      </c>
      <c r="O80" s="82" t="s">
        <v>494</v>
      </c>
      <c r="P80" s="82" t="s">
        <v>494</v>
      </c>
      <c r="Q80" s="82" t="str">
        <f>"'"&amp;IF(No.5＿契約者【データ】!AH76="●","1","0")&amp;"'"</f>
        <v>'0'</v>
      </c>
      <c r="R80" s="75" t="s">
        <v>497</v>
      </c>
      <c r="S80" s="42" t="s">
        <v>448</v>
      </c>
      <c r="T80" s="75" t="s">
        <v>497</v>
      </c>
      <c r="U80" s="74" t="s">
        <v>497</v>
      </c>
      <c r="V80" s="49" t="str">
        <f t="shared" si="6"/>
        <v>'COMMON'</v>
      </c>
      <c r="W80" s="69" t="s">
        <v>449</v>
      </c>
      <c r="X80" s="49" t="str">
        <f t="shared" si="7"/>
        <v>'COMMON'</v>
      </c>
      <c r="Y80" s="49" t="str">
        <f t="shared" si="7"/>
        <v>'COMMON'</v>
      </c>
      <c r="Z80" s="69" t="s">
        <v>449</v>
      </c>
      <c r="AA80" s="49" t="str">
        <f t="shared" si="8"/>
        <v>'COMMON'</v>
      </c>
      <c r="AB80" s="67"/>
      <c r="AD80" s="70" t="str">
        <f t="shared" si="9"/>
        <v/>
      </c>
      <c r="AE80" s="67"/>
      <c r="AF80" s="67"/>
      <c r="AG80" s="67"/>
    </row>
    <row r="81" spans="1:33" ht="18" customHeight="1">
      <c r="A81" s="67"/>
      <c r="B81" s="49">
        <f t="shared" si="5"/>
        <v>75</v>
      </c>
      <c r="C81" s="73" t="str">
        <f>"'"&amp;プロジェクトデータ!$C$4&amp;"'"</f>
        <v>'80001'</v>
      </c>
      <c r="D81" s="80" t="s">
        <v>507</v>
      </c>
      <c r="E81" s="42" t="str">
        <f>"'"&amp;No.5＿契約者【データ】!E77&amp;"'"</f>
        <v>'1008'</v>
      </c>
      <c r="F81" s="81" t="str">
        <f>"'"&amp;IF(No.5＿契約者【データ】!AD77="郵送","郵送",IF(No.5＿契約者【データ】!AD77="","","出席"))&amp;"'"</f>
        <v>''</v>
      </c>
      <c r="G81" s="75" t="str">
        <f>"'"&amp;IF(No.5＿契約者【データ】!AD77="","",TEXT(No.5＿契約者【データ】!AD77,"yyyy/mm/dd"))&amp;"'"</f>
        <v>''</v>
      </c>
      <c r="H81" s="75" t="str">
        <f>"'"&amp;IF(No.5＿契約者【データ】!AE77="","",TEXT(No.5＿契約者【データ】!AE77,"hh:mm"))&amp;"'"</f>
        <v>''</v>
      </c>
      <c r="I81" s="82" t="s">
        <v>494</v>
      </c>
      <c r="J81" s="82" t="s">
        <v>494</v>
      </c>
      <c r="K81" s="82" t="s">
        <v>494</v>
      </c>
      <c r="L81" s="82" t="s">
        <v>494</v>
      </c>
      <c r="M81" s="82" t="s">
        <v>494</v>
      </c>
      <c r="N81" s="82" t="s">
        <v>494</v>
      </c>
      <c r="O81" s="82" t="s">
        <v>494</v>
      </c>
      <c r="P81" s="82" t="s">
        <v>494</v>
      </c>
      <c r="Q81" s="82" t="str">
        <f>"'"&amp;IF(No.5＿契約者【データ】!AH77="●","1","0")&amp;"'"</f>
        <v>'0'</v>
      </c>
      <c r="R81" s="75" t="s">
        <v>497</v>
      </c>
      <c r="S81" s="42" t="s">
        <v>448</v>
      </c>
      <c r="T81" s="75" t="s">
        <v>497</v>
      </c>
      <c r="U81" s="74" t="s">
        <v>497</v>
      </c>
      <c r="V81" s="49" t="str">
        <f t="shared" si="6"/>
        <v>'COMMON'</v>
      </c>
      <c r="W81" s="69" t="s">
        <v>449</v>
      </c>
      <c r="X81" s="49" t="str">
        <f t="shared" si="7"/>
        <v>'COMMON'</v>
      </c>
      <c r="Y81" s="49" t="str">
        <f t="shared" si="7"/>
        <v>'COMMON'</v>
      </c>
      <c r="Z81" s="69" t="s">
        <v>449</v>
      </c>
      <c r="AA81" s="49" t="str">
        <f t="shared" si="8"/>
        <v>'COMMON'</v>
      </c>
      <c r="AB81" s="67"/>
      <c r="AD81" s="70" t="str">
        <f t="shared" si="9"/>
        <v/>
      </c>
      <c r="AE81" s="67"/>
      <c r="AF81" s="67"/>
      <c r="AG81" s="67"/>
    </row>
    <row r="82" spans="1:33" ht="18" customHeight="1">
      <c r="A82" s="67"/>
      <c r="B82" s="49">
        <f t="shared" si="5"/>
        <v>76</v>
      </c>
      <c r="C82" s="73" t="str">
        <f>"'"&amp;プロジェクトデータ!$C$4&amp;"'"</f>
        <v>'80001'</v>
      </c>
      <c r="D82" s="80" t="s">
        <v>507</v>
      </c>
      <c r="E82" s="42" t="str">
        <f>"'"&amp;No.5＿契約者【データ】!E78&amp;"'"</f>
        <v>'1101'</v>
      </c>
      <c r="F82" s="81" t="str">
        <f>"'"&amp;IF(No.5＿契約者【データ】!AD78="郵送","郵送",IF(No.5＿契約者【データ】!AD78="","","出席"))&amp;"'"</f>
        <v>''</v>
      </c>
      <c r="G82" s="75" t="str">
        <f>"'"&amp;IF(No.5＿契約者【データ】!AD78="","",TEXT(No.5＿契約者【データ】!AD78,"yyyy/mm/dd"))&amp;"'"</f>
        <v>''</v>
      </c>
      <c r="H82" s="75" t="str">
        <f>"'"&amp;IF(No.5＿契約者【データ】!AE78="","",TEXT(No.5＿契約者【データ】!AE78,"hh:mm"))&amp;"'"</f>
        <v>''</v>
      </c>
      <c r="I82" s="82" t="s">
        <v>494</v>
      </c>
      <c r="J82" s="82" t="s">
        <v>494</v>
      </c>
      <c r="K82" s="82" t="s">
        <v>494</v>
      </c>
      <c r="L82" s="82" t="s">
        <v>494</v>
      </c>
      <c r="M82" s="82" t="s">
        <v>494</v>
      </c>
      <c r="N82" s="82" t="s">
        <v>494</v>
      </c>
      <c r="O82" s="82" t="s">
        <v>494</v>
      </c>
      <c r="P82" s="82" t="s">
        <v>494</v>
      </c>
      <c r="Q82" s="82" t="str">
        <f>"'"&amp;IF(No.5＿契約者【データ】!AH78="●","1","0")&amp;"'"</f>
        <v>'0'</v>
      </c>
      <c r="R82" s="75" t="s">
        <v>497</v>
      </c>
      <c r="S82" s="42" t="s">
        <v>448</v>
      </c>
      <c r="T82" s="75" t="s">
        <v>497</v>
      </c>
      <c r="U82" s="74" t="s">
        <v>497</v>
      </c>
      <c r="V82" s="49" t="str">
        <f t="shared" si="6"/>
        <v>'COMMON'</v>
      </c>
      <c r="W82" s="69" t="s">
        <v>449</v>
      </c>
      <c r="X82" s="49" t="str">
        <f t="shared" si="7"/>
        <v>'COMMON'</v>
      </c>
      <c r="Y82" s="49" t="str">
        <f t="shared" si="7"/>
        <v>'COMMON'</v>
      </c>
      <c r="Z82" s="69" t="s">
        <v>449</v>
      </c>
      <c r="AA82" s="49" t="str">
        <f t="shared" si="8"/>
        <v>'COMMON'</v>
      </c>
      <c r="AB82" s="67"/>
      <c r="AD82" s="70" t="str">
        <f t="shared" si="9"/>
        <v/>
      </c>
      <c r="AE82" s="67"/>
      <c r="AF82" s="67"/>
      <c r="AG82" s="67"/>
    </row>
    <row r="83" spans="1:33" ht="18" customHeight="1">
      <c r="A83" s="67"/>
      <c r="B83" s="49">
        <f t="shared" si="5"/>
        <v>77</v>
      </c>
      <c r="C83" s="73" t="str">
        <f>"'"&amp;プロジェクトデータ!$C$4&amp;"'"</f>
        <v>'80001'</v>
      </c>
      <c r="D83" s="80" t="s">
        <v>507</v>
      </c>
      <c r="E83" s="42" t="str">
        <f>"'"&amp;No.5＿契約者【データ】!E79&amp;"'"</f>
        <v>'1102'</v>
      </c>
      <c r="F83" s="81" t="str">
        <f>"'"&amp;IF(No.5＿契約者【データ】!AD79="郵送","郵送",IF(No.5＿契約者【データ】!AD79="","","出席"))&amp;"'"</f>
        <v>''</v>
      </c>
      <c r="G83" s="75" t="str">
        <f>"'"&amp;IF(No.5＿契約者【データ】!AD79="","",TEXT(No.5＿契約者【データ】!AD79,"yyyy/mm/dd"))&amp;"'"</f>
        <v>''</v>
      </c>
      <c r="H83" s="75" t="str">
        <f>"'"&amp;IF(No.5＿契約者【データ】!AE79="","",TEXT(No.5＿契約者【データ】!AE79,"hh:mm"))&amp;"'"</f>
        <v>''</v>
      </c>
      <c r="I83" s="82" t="s">
        <v>494</v>
      </c>
      <c r="J83" s="82" t="s">
        <v>494</v>
      </c>
      <c r="K83" s="82" t="s">
        <v>494</v>
      </c>
      <c r="L83" s="82" t="s">
        <v>494</v>
      </c>
      <c r="M83" s="82" t="s">
        <v>494</v>
      </c>
      <c r="N83" s="82" t="s">
        <v>494</v>
      </c>
      <c r="O83" s="82" t="s">
        <v>494</v>
      </c>
      <c r="P83" s="82" t="s">
        <v>494</v>
      </c>
      <c r="Q83" s="82" t="str">
        <f>"'"&amp;IF(No.5＿契約者【データ】!AH79="●","1","0")&amp;"'"</f>
        <v>'0'</v>
      </c>
      <c r="R83" s="75" t="s">
        <v>497</v>
      </c>
      <c r="S83" s="42" t="s">
        <v>448</v>
      </c>
      <c r="T83" s="75" t="s">
        <v>497</v>
      </c>
      <c r="U83" s="74" t="s">
        <v>497</v>
      </c>
      <c r="V83" s="49" t="str">
        <f t="shared" si="6"/>
        <v>'COMMON'</v>
      </c>
      <c r="W83" s="69" t="s">
        <v>449</v>
      </c>
      <c r="X83" s="49" t="str">
        <f t="shared" si="7"/>
        <v>'COMMON'</v>
      </c>
      <c r="Y83" s="49" t="str">
        <f t="shared" si="7"/>
        <v>'COMMON'</v>
      </c>
      <c r="Z83" s="69" t="s">
        <v>449</v>
      </c>
      <c r="AA83" s="49" t="str">
        <f t="shared" si="8"/>
        <v>'COMMON'</v>
      </c>
      <c r="AB83" s="67"/>
      <c r="AD83" s="70" t="str">
        <f t="shared" si="9"/>
        <v/>
      </c>
      <c r="AE83" s="67"/>
      <c r="AF83" s="67"/>
      <c r="AG83" s="67"/>
    </row>
    <row r="84" spans="1:33" ht="18" customHeight="1">
      <c r="A84" s="67"/>
      <c r="B84" s="49">
        <f t="shared" si="5"/>
        <v>78</v>
      </c>
      <c r="C84" s="73" t="str">
        <f>"'"&amp;プロジェクトデータ!$C$4&amp;"'"</f>
        <v>'80001'</v>
      </c>
      <c r="D84" s="80" t="s">
        <v>507</v>
      </c>
      <c r="E84" s="42" t="str">
        <f>"'"&amp;No.5＿契約者【データ】!E80&amp;"'"</f>
        <v>'1103'</v>
      </c>
      <c r="F84" s="81" t="str">
        <f>"'"&amp;IF(No.5＿契約者【データ】!AD80="郵送","郵送",IF(No.5＿契約者【データ】!AD80="","","出席"))&amp;"'"</f>
        <v>''</v>
      </c>
      <c r="G84" s="75" t="str">
        <f>"'"&amp;IF(No.5＿契約者【データ】!AD80="","",TEXT(No.5＿契約者【データ】!AD80,"yyyy/mm/dd"))&amp;"'"</f>
        <v>''</v>
      </c>
      <c r="H84" s="75" t="str">
        <f>"'"&amp;IF(No.5＿契約者【データ】!AE80="","",TEXT(No.5＿契約者【データ】!AE80,"hh:mm"))&amp;"'"</f>
        <v>''</v>
      </c>
      <c r="I84" s="82" t="s">
        <v>494</v>
      </c>
      <c r="J84" s="82" t="s">
        <v>494</v>
      </c>
      <c r="K84" s="82" t="s">
        <v>494</v>
      </c>
      <c r="L84" s="82" t="s">
        <v>494</v>
      </c>
      <c r="M84" s="82" t="s">
        <v>494</v>
      </c>
      <c r="N84" s="82" t="s">
        <v>494</v>
      </c>
      <c r="O84" s="82" t="s">
        <v>494</v>
      </c>
      <c r="P84" s="82" t="s">
        <v>494</v>
      </c>
      <c r="Q84" s="82" t="str">
        <f>"'"&amp;IF(No.5＿契約者【データ】!AH80="●","1","0")&amp;"'"</f>
        <v>'0'</v>
      </c>
      <c r="R84" s="75" t="s">
        <v>497</v>
      </c>
      <c r="S84" s="42" t="s">
        <v>448</v>
      </c>
      <c r="T84" s="75" t="s">
        <v>497</v>
      </c>
      <c r="U84" s="74" t="s">
        <v>497</v>
      </c>
      <c r="V84" s="49" t="str">
        <f t="shared" si="6"/>
        <v>'COMMON'</v>
      </c>
      <c r="W84" s="69" t="s">
        <v>449</v>
      </c>
      <c r="X84" s="49" t="str">
        <f t="shared" si="7"/>
        <v>'COMMON'</v>
      </c>
      <c r="Y84" s="49" t="str">
        <f t="shared" si="7"/>
        <v>'COMMON'</v>
      </c>
      <c r="Z84" s="69" t="s">
        <v>449</v>
      </c>
      <c r="AA84" s="49" t="str">
        <f t="shared" si="8"/>
        <v>'COMMON'</v>
      </c>
      <c r="AB84" s="67"/>
      <c r="AD84" s="70" t="str">
        <f t="shared" si="9"/>
        <v/>
      </c>
      <c r="AE84" s="67"/>
      <c r="AF84" s="67"/>
      <c r="AG84" s="67"/>
    </row>
    <row r="85" spans="1:33" ht="18" customHeight="1">
      <c r="A85" s="67"/>
      <c r="B85" s="49">
        <f t="shared" si="5"/>
        <v>79</v>
      </c>
      <c r="C85" s="73" t="str">
        <f>"'"&amp;プロジェクトデータ!$C$4&amp;"'"</f>
        <v>'80001'</v>
      </c>
      <c r="D85" s="80" t="s">
        <v>507</v>
      </c>
      <c r="E85" s="42" t="str">
        <f>"'"&amp;No.5＿契約者【データ】!E81&amp;"'"</f>
        <v>'1104'</v>
      </c>
      <c r="F85" s="81" t="str">
        <f>"'"&amp;IF(No.5＿契約者【データ】!AD81="郵送","郵送",IF(No.5＿契約者【データ】!AD81="","","出席"))&amp;"'"</f>
        <v>''</v>
      </c>
      <c r="G85" s="75" t="str">
        <f>"'"&amp;IF(No.5＿契約者【データ】!AD81="","",TEXT(No.5＿契約者【データ】!AD81,"yyyy/mm/dd"))&amp;"'"</f>
        <v>''</v>
      </c>
      <c r="H85" s="75" t="str">
        <f>"'"&amp;IF(No.5＿契約者【データ】!AE81="","",TEXT(No.5＿契約者【データ】!AE81,"hh:mm"))&amp;"'"</f>
        <v>''</v>
      </c>
      <c r="I85" s="82" t="s">
        <v>494</v>
      </c>
      <c r="J85" s="82" t="s">
        <v>494</v>
      </c>
      <c r="K85" s="82" t="s">
        <v>494</v>
      </c>
      <c r="L85" s="82" t="s">
        <v>494</v>
      </c>
      <c r="M85" s="82" t="s">
        <v>494</v>
      </c>
      <c r="N85" s="82" t="s">
        <v>494</v>
      </c>
      <c r="O85" s="82" t="s">
        <v>494</v>
      </c>
      <c r="P85" s="82" t="s">
        <v>494</v>
      </c>
      <c r="Q85" s="82" t="str">
        <f>"'"&amp;IF(No.5＿契約者【データ】!AH81="●","1","0")&amp;"'"</f>
        <v>'0'</v>
      </c>
      <c r="R85" s="75" t="s">
        <v>497</v>
      </c>
      <c r="S85" s="42" t="s">
        <v>448</v>
      </c>
      <c r="T85" s="75" t="s">
        <v>497</v>
      </c>
      <c r="U85" s="74" t="s">
        <v>497</v>
      </c>
      <c r="V85" s="49" t="str">
        <f t="shared" si="6"/>
        <v>'COMMON'</v>
      </c>
      <c r="W85" s="69" t="s">
        <v>449</v>
      </c>
      <c r="X85" s="49" t="str">
        <f t="shared" si="7"/>
        <v>'COMMON'</v>
      </c>
      <c r="Y85" s="49" t="str">
        <f t="shared" si="7"/>
        <v>'COMMON'</v>
      </c>
      <c r="Z85" s="69" t="s">
        <v>449</v>
      </c>
      <c r="AA85" s="49" t="str">
        <f t="shared" si="8"/>
        <v>'COMMON'</v>
      </c>
      <c r="AB85" s="67"/>
      <c r="AD85" s="70" t="str">
        <f t="shared" si="9"/>
        <v/>
      </c>
      <c r="AE85" s="67"/>
      <c r="AF85" s="67"/>
      <c r="AG85" s="67"/>
    </row>
    <row r="86" spans="1:33" ht="18" customHeight="1">
      <c r="A86" s="67"/>
      <c r="B86" s="49">
        <f t="shared" si="5"/>
        <v>80</v>
      </c>
      <c r="C86" s="73" t="str">
        <f>"'"&amp;プロジェクトデータ!$C$4&amp;"'"</f>
        <v>'80001'</v>
      </c>
      <c r="D86" s="80" t="s">
        <v>507</v>
      </c>
      <c r="E86" s="42" t="str">
        <f>"'"&amp;No.5＿契約者【データ】!E82&amp;"'"</f>
        <v>'1105'</v>
      </c>
      <c r="F86" s="81" t="str">
        <f>"'"&amp;IF(No.5＿契約者【データ】!AD82="郵送","郵送",IF(No.5＿契約者【データ】!AD82="","","出席"))&amp;"'"</f>
        <v>''</v>
      </c>
      <c r="G86" s="75" t="str">
        <f>"'"&amp;IF(No.5＿契約者【データ】!AD82="","",TEXT(No.5＿契約者【データ】!AD82,"yyyy/mm/dd"))&amp;"'"</f>
        <v>''</v>
      </c>
      <c r="H86" s="75" t="str">
        <f>"'"&amp;IF(No.5＿契約者【データ】!AE82="","",TEXT(No.5＿契約者【データ】!AE82,"hh:mm"))&amp;"'"</f>
        <v>''</v>
      </c>
      <c r="I86" s="82" t="s">
        <v>494</v>
      </c>
      <c r="J86" s="82" t="s">
        <v>494</v>
      </c>
      <c r="K86" s="82" t="s">
        <v>494</v>
      </c>
      <c r="L86" s="82" t="s">
        <v>494</v>
      </c>
      <c r="M86" s="82" t="s">
        <v>494</v>
      </c>
      <c r="N86" s="82" t="s">
        <v>494</v>
      </c>
      <c r="O86" s="82" t="s">
        <v>494</v>
      </c>
      <c r="P86" s="82" t="s">
        <v>494</v>
      </c>
      <c r="Q86" s="82" t="str">
        <f>"'"&amp;IF(No.5＿契約者【データ】!AH82="●","1","0")&amp;"'"</f>
        <v>'0'</v>
      </c>
      <c r="R86" s="75" t="s">
        <v>497</v>
      </c>
      <c r="S86" s="42" t="s">
        <v>448</v>
      </c>
      <c r="T86" s="75" t="s">
        <v>497</v>
      </c>
      <c r="U86" s="74" t="s">
        <v>497</v>
      </c>
      <c r="V86" s="49" t="str">
        <f t="shared" si="6"/>
        <v>'COMMON'</v>
      </c>
      <c r="W86" s="69" t="s">
        <v>449</v>
      </c>
      <c r="X86" s="49" t="str">
        <f t="shared" si="7"/>
        <v>'COMMON'</v>
      </c>
      <c r="Y86" s="49" t="str">
        <f t="shared" si="7"/>
        <v>'COMMON'</v>
      </c>
      <c r="Z86" s="69" t="s">
        <v>449</v>
      </c>
      <c r="AA86" s="49" t="str">
        <f t="shared" si="8"/>
        <v>'COMMON'</v>
      </c>
      <c r="AB86" s="67"/>
      <c r="AD86" s="70" t="str">
        <f t="shared" si="9"/>
        <v/>
      </c>
      <c r="AE86" s="67"/>
      <c r="AF86" s="67"/>
      <c r="AG86" s="67"/>
    </row>
    <row r="87" spans="1:33" ht="18" customHeight="1">
      <c r="A87" s="67"/>
      <c r="B87" s="49">
        <f t="shared" si="5"/>
        <v>81</v>
      </c>
      <c r="C87" s="73" t="str">
        <f>"'"&amp;プロジェクトデータ!$C$4&amp;"'"</f>
        <v>'80001'</v>
      </c>
      <c r="D87" s="80" t="s">
        <v>507</v>
      </c>
      <c r="E87" s="42" t="str">
        <f>"'"&amp;No.5＿契約者【データ】!E83&amp;"'"</f>
        <v>'1106'</v>
      </c>
      <c r="F87" s="81" t="str">
        <f>"'"&amp;IF(No.5＿契約者【データ】!AD83="郵送","郵送",IF(No.5＿契約者【データ】!AD83="","","出席"))&amp;"'"</f>
        <v>''</v>
      </c>
      <c r="G87" s="75" t="str">
        <f>"'"&amp;IF(No.5＿契約者【データ】!AD83="","",TEXT(No.5＿契約者【データ】!AD83,"yyyy/mm/dd"))&amp;"'"</f>
        <v>''</v>
      </c>
      <c r="H87" s="75" t="str">
        <f>"'"&amp;IF(No.5＿契約者【データ】!AE83="","",TEXT(No.5＿契約者【データ】!AE83,"hh:mm"))&amp;"'"</f>
        <v>''</v>
      </c>
      <c r="I87" s="82" t="s">
        <v>494</v>
      </c>
      <c r="J87" s="82" t="s">
        <v>494</v>
      </c>
      <c r="K87" s="82" t="s">
        <v>494</v>
      </c>
      <c r="L87" s="82" t="s">
        <v>494</v>
      </c>
      <c r="M87" s="82" t="s">
        <v>494</v>
      </c>
      <c r="N87" s="82" t="s">
        <v>494</v>
      </c>
      <c r="O87" s="82" t="s">
        <v>494</v>
      </c>
      <c r="P87" s="82" t="s">
        <v>494</v>
      </c>
      <c r="Q87" s="82" t="str">
        <f>"'"&amp;IF(No.5＿契約者【データ】!AH83="●","1","0")&amp;"'"</f>
        <v>'0'</v>
      </c>
      <c r="R87" s="75" t="s">
        <v>497</v>
      </c>
      <c r="S87" s="42" t="s">
        <v>448</v>
      </c>
      <c r="T87" s="75" t="s">
        <v>497</v>
      </c>
      <c r="U87" s="74" t="s">
        <v>497</v>
      </c>
      <c r="V87" s="49" t="str">
        <f t="shared" si="6"/>
        <v>'COMMON'</v>
      </c>
      <c r="W87" s="69" t="s">
        <v>449</v>
      </c>
      <c r="X87" s="49" t="str">
        <f t="shared" si="7"/>
        <v>'COMMON'</v>
      </c>
      <c r="Y87" s="49" t="str">
        <f t="shared" si="7"/>
        <v>'COMMON'</v>
      </c>
      <c r="Z87" s="69" t="s">
        <v>449</v>
      </c>
      <c r="AA87" s="49" t="str">
        <f t="shared" si="8"/>
        <v>'COMMON'</v>
      </c>
      <c r="AB87" s="67"/>
      <c r="AD87" s="70" t="str">
        <f t="shared" si="9"/>
        <v/>
      </c>
      <c r="AE87" s="67"/>
      <c r="AF87" s="67"/>
      <c r="AG87" s="67"/>
    </row>
    <row r="88" spans="1:33" ht="18" customHeight="1">
      <c r="A88" s="67"/>
      <c r="B88" s="49">
        <f t="shared" si="5"/>
        <v>82</v>
      </c>
      <c r="C88" s="73" t="str">
        <f>"'"&amp;プロジェクトデータ!$C$4&amp;"'"</f>
        <v>'80001'</v>
      </c>
      <c r="D88" s="80" t="s">
        <v>507</v>
      </c>
      <c r="E88" s="42" t="str">
        <f>"'"&amp;No.5＿契約者【データ】!E84&amp;"'"</f>
        <v>'1107'</v>
      </c>
      <c r="F88" s="81" t="str">
        <f>"'"&amp;IF(No.5＿契約者【データ】!AD84="郵送","郵送",IF(No.5＿契約者【データ】!AD84="","","出席"))&amp;"'"</f>
        <v>''</v>
      </c>
      <c r="G88" s="75" t="str">
        <f>"'"&amp;IF(No.5＿契約者【データ】!AD84="","",TEXT(No.5＿契約者【データ】!AD84,"yyyy/mm/dd"))&amp;"'"</f>
        <v>''</v>
      </c>
      <c r="H88" s="75" t="str">
        <f>"'"&amp;IF(No.5＿契約者【データ】!AE84="","",TEXT(No.5＿契約者【データ】!AE84,"hh:mm"))&amp;"'"</f>
        <v>''</v>
      </c>
      <c r="I88" s="82" t="s">
        <v>494</v>
      </c>
      <c r="J88" s="82" t="s">
        <v>494</v>
      </c>
      <c r="K88" s="82" t="s">
        <v>494</v>
      </c>
      <c r="L88" s="82" t="s">
        <v>494</v>
      </c>
      <c r="M88" s="82" t="s">
        <v>494</v>
      </c>
      <c r="N88" s="82" t="s">
        <v>494</v>
      </c>
      <c r="O88" s="82" t="s">
        <v>494</v>
      </c>
      <c r="P88" s="82" t="s">
        <v>494</v>
      </c>
      <c r="Q88" s="82" t="str">
        <f>"'"&amp;IF(No.5＿契約者【データ】!AH84="●","1","0")&amp;"'"</f>
        <v>'0'</v>
      </c>
      <c r="R88" s="75" t="s">
        <v>497</v>
      </c>
      <c r="S88" s="42" t="s">
        <v>448</v>
      </c>
      <c r="T88" s="75" t="s">
        <v>497</v>
      </c>
      <c r="U88" s="74" t="s">
        <v>497</v>
      </c>
      <c r="V88" s="49" t="str">
        <f t="shared" si="6"/>
        <v>'COMMON'</v>
      </c>
      <c r="W88" s="69" t="s">
        <v>449</v>
      </c>
      <c r="X88" s="49" t="str">
        <f t="shared" si="7"/>
        <v>'COMMON'</v>
      </c>
      <c r="Y88" s="49" t="str">
        <f t="shared" si="7"/>
        <v>'COMMON'</v>
      </c>
      <c r="Z88" s="69" t="s">
        <v>449</v>
      </c>
      <c r="AA88" s="49" t="str">
        <f t="shared" si="8"/>
        <v>'COMMON'</v>
      </c>
      <c r="AB88" s="67"/>
      <c r="AD88" s="70" t="str">
        <f t="shared" si="9"/>
        <v/>
      </c>
      <c r="AE88" s="67"/>
      <c r="AF88" s="67"/>
      <c r="AG88" s="67"/>
    </row>
    <row r="89" spans="1:33" ht="18" customHeight="1">
      <c r="A89" s="67"/>
      <c r="B89" s="49">
        <f t="shared" si="5"/>
        <v>83</v>
      </c>
      <c r="C89" s="73" t="str">
        <f>"'"&amp;プロジェクトデータ!$C$4&amp;"'"</f>
        <v>'80001'</v>
      </c>
      <c r="D89" s="80" t="s">
        <v>507</v>
      </c>
      <c r="E89" s="42" t="str">
        <f>"'"&amp;No.5＿契約者【データ】!E85&amp;"'"</f>
        <v>'1108'</v>
      </c>
      <c r="F89" s="81" t="str">
        <f>"'"&amp;IF(No.5＿契約者【データ】!AD85="郵送","郵送",IF(No.5＿契約者【データ】!AD85="","","出席"))&amp;"'"</f>
        <v>''</v>
      </c>
      <c r="G89" s="75" t="str">
        <f>"'"&amp;IF(No.5＿契約者【データ】!AD85="","",TEXT(No.5＿契約者【データ】!AD85,"yyyy/mm/dd"))&amp;"'"</f>
        <v>''</v>
      </c>
      <c r="H89" s="75" t="str">
        <f>"'"&amp;IF(No.5＿契約者【データ】!AE85="","",TEXT(No.5＿契約者【データ】!AE85,"hh:mm"))&amp;"'"</f>
        <v>''</v>
      </c>
      <c r="I89" s="82" t="s">
        <v>494</v>
      </c>
      <c r="J89" s="82" t="s">
        <v>494</v>
      </c>
      <c r="K89" s="82" t="s">
        <v>494</v>
      </c>
      <c r="L89" s="82" t="s">
        <v>494</v>
      </c>
      <c r="M89" s="82" t="s">
        <v>494</v>
      </c>
      <c r="N89" s="82" t="s">
        <v>494</v>
      </c>
      <c r="O89" s="82" t="s">
        <v>494</v>
      </c>
      <c r="P89" s="82" t="s">
        <v>494</v>
      </c>
      <c r="Q89" s="82" t="str">
        <f>"'"&amp;IF(No.5＿契約者【データ】!AH85="●","1","0")&amp;"'"</f>
        <v>'0'</v>
      </c>
      <c r="R89" s="75" t="s">
        <v>497</v>
      </c>
      <c r="S89" s="42" t="s">
        <v>448</v>
      </c>
      <c r="T89" s="75" t="s">
        <v>497</v>
      </c>
      <c r="U89" s="74" t="s">
        <v>497</v>
      </c>
      <c r="V89" s="49" t="str">
        <f t="shared" si="6"/>
        <v>'COMMON'</v>
      </c>
      <c r="W89" s="69" t="s">
        <v>449</v>
      </c>
      <c r="X89" s="49" t="str">
        <f t="shared" si="7"/>
        <v>'COMMON'</v>
      </c>
      <c r="Y89" s="49" t="str">
        <f t="shared" si="7"/>
        <v>'COMMON'</v>
      </c>
      <c r="Z89" s="69" t="s">
        <v>449</v>
      </c>
      <c r="AA89" s="49" t="str">
        <f t="shared" si="8"/>
        <v>'COMMON'</v>
      </c>
      <c r="AB89" s="67"/>
      <c r="AD89" s="70" t="str">
        <f t="shared" si="9"/>
        <v/>
      </c>
      <c r="AE89" s="67"/>
      <c r="AF89" s="67"/>
      <c r="AG89" s="67"/>
    </row>
    <row r="90" spans="1:33" ht="18" customHeight="1">
      <c r="A90" s="67"/>
      <c r="B90" s="49">
        <f t="shared" si="5"/>
        <v>84</v>
      </c>
      <c r="C90" s="73" t="str">
        <f>"'"&amp;プロジェクトデータ!$C$4&amp;"'"</f>
        <v>'80001'</v>
      </c>
      <c r="D90" s="80" t="s">
        <v>507</v>
      </c>
      <c r="E90" s="42" t="str">
        <f>"'"&amp;No.5＿契約者【データ】!E86&amp;"'"</f>
        <v>'1201'</v>
      </c>
      <c r="F90" s="81" t="str">
        <f>"'"&amp;IF(No.5＿契約者【データ】!AD86="郵送","郵送",IF(No.5＿契約者【データ】!AD86="","","出席"))&amp;"'"</f>
        <v>''</v>
      </c>
      <c r="G90" s="75" t="str">
        <f>"'"&amp;IF(No.5＿契約者【データ】!AD86="","",TEXT(No.5＿契約者【データ】!AD86,"yyyy/mm/dd"))&amp;"'"</f>
        <v>''</v>
      </c>
      <c r="H90" s="75" t="str">
        <f>"'"&amp;IF(No.5＿契約者【データ】!AE86="","",TEXT(No.5＿契約者【データ】!AE86,"hh:mm"))&amp;"'"</f>
        <v>''</v>
      </c>
      <c r="I90" s="82" t="s">
        <v>494</v>
      </c>
      <c r="J90" s="82" t="s">
        <v>494</v>
      </c>
      <c r="K90" s="82" t="s">
        <v>494</v>
      </c>
      <c r="L90" s="82" t="s">
        <v>494</v>
      </c>
      <c r="M90" s="82" t="s">
        <v>494</v>
      </c>
      <c r="N90" s="82" t="s">
        <v>494</v>
      </c>
      <c r="O90" s="82" t="s">
        <v>494</v>
      </c>
      <c r="P90" s="82" t="s">
        <v>494</v>
      </c>
      <c r="Q90" s="82" t="str">
        <f>"'"&amp;IF(No.5＿契約者【データ】!AH86="●","1","0")&amp;"'"</f>
        <v>'0'</v>
      </c>
      <c r="R90" s="75" t="s">
        <v>497</v>
      </c>
      <c r="S90" s="42" t="s">
        <v>448</v>
      </c>
      <c r="T90" s="75" t="s">
        <v>497</v>
      </c>
      <c r="U90" s="74" t="s">
        <v>497</v>
      </c>
      <c r="V90" s="49" t="str">
        <f t="shared" si="6"/>
        <v>'COMMON'</v>
      </c>
      <c r="W90" s="69" t="s">
        <v>449</v>
      </c>
      <c r="X90" s="49" t="str">
        <f t="shared" si="7"/>
        <v>'COMMON'</v>
      </c>
      <c r="Y90" s="49" t="str">
        <f t="shared" si="7"/>
        <v>'COMMON'</v>
      </c>
      <c r="Z90" s="69" t="s">
        <v>449</v>
      </c>
      <c r="AA90" s="49" t="str">
        <f t="shared" si="8"/>
        <v>'COMMON'</v>
      </c>
      <c r="AB90" s="67"/>
      <c r="AD90" s="70" t="str">
        <f t="shared" si="9"/>
        <v/>
      </c>
      <c r="AE90" s="67"/>
      <c r="AF90" s="67"/>
      <c r="AG90" s="67"/>
    </row>
    <row r="91" spans="1:33" ht="18" customHeight="1">
      <c r="A91" s="67"/>
      <c r="B91" s="49">
        <f t="shared" si="5"/>
        <v>85</v>
      </c>
      <c r="C91" s="73" t="str">
        <f>"'"&amp;プロジェクトデータ!$C$4&amp;"'"</f>
        <v>'80001'</v>
      </c>
      <c r="D91" s="80" t="s">
        <v>507</v>
      </c>
      <c r="E91" s="42" t="str">
        <f>"'"&amp;No.5＿契約者【データ】!E87&amp;"'"</f>
        <v>'1202'</v>
      </c>
      <c r="F91" s="81" t="str">
        <f>"'"&amp;IF(No.5＿契約者【データ】!AD87="郵送","郵送",IF(No.5＿契約者【データ】!AD87="","","出席"))&amp;"'"</f>
        <v>''</v>
      </c>
      <c r="G91" s="75" t="str">
        <f>"'"&amp;IF(No.5＿契約者【データ】!AD87="","",TEXT(No.5＿契約者【データ】!AD87,"yyyy/mm/dd"))&amp;"'"</f>
        <v>''</v>
      </c>
      <c r="H91" s="75" t="str">
        <f>"'"&amp;IF(No.5＿契約者【データ】!AE87="","",TEXT(No.5＿契約者【データ】!AE87,"hh:mm"))&amp;"'"</f>
        <v>''</v>
      </c>
      <c r="I91" s="82" t="s">
        <v>494</v>
      </c>
      <c r="J91" s="82" t="s">
        <v>494</v>
      </c>
      <c r="K91" s="82" t="s">
        <v>494</v>
      </c>
      <c r="L91" s="82" t="s">
        <v>494</v>
      </c>
      <c r="M91" s="82" t="s">
        <v>494</v>
      </c>
      <c r="N91" s="82" t="s">
        <v>494</v>
      </c>
      <c r="O91" s="82" t="s">
        <v>494</v>
      </c>
      <c r="P91" s="82" t="s">
        <v>494</v>
      </c>
      <c r="Q91" s="82" t="str">
        <f>"'"&amp;IF(No.5＿契約者【データ】!AH87="●","1","0")&amp;"'"</f>
        <v>'0'</v>
      </c>
      <c r="R91" s="75" t="s">
        <v>497</v>
      </c>
      <c r="S91" s="42" t="s">
        <v>448</v>
      </c>
      <c r="T91" s="75" t="s">
        <v>497</v>
      </c>
      <c r="U91" s="74" t="s">
        <v>497</v>
      </c>
      <c r="V91" s="49" t="str">
        <f t="shared" si="6"/>
        <v>'COMMON'</v>
      </c>
      <c r="W91" s="69" t="s">
        <v>449</v>
      </c>
      <c r="X91" s="49" t="str">
        <f t="shared" si="7"/>
        <v>'COMMON'</v>
      </c>
      <c r="Y91" s="49" t="str">
        <f t="shared" si="7"/>
        <v>'COMMON'</v>
      </c>
      <c r="Z91" s="69" t="s">
        <v>449</v>
      </c>
      <c r="AA91" s="49" t="str">
        <f t="shared" si="8"/>
        <v>'COMMON'</v>
      </c>
      <c r="AB91" s="67"/>
      <c r="AD91" s="70" t="str">
        <f t="shared" si="9"/>
        <v/>
      </c>
      <c r="AE91" s="67"/>
      <c r="AF91" s="67"/>
      <c r="AG91" s="67"/>
    </row>
    <row r="92" spans="1:33" ht="18" customHeight="1">
      <c r="A92" s="67"/>
      <c r="B92" s="49">
        <f t="shared" si="5"/>
        <v>86</v>
      </c>
      <c r="C92" s="73" t="str">
        <f>"'"&amp;プロジェクトデータ!$C$4&amp;"'"</f>
        <v>'80001'</v>
      </c>
      <c r="D92" s="80" t="s">
        <v>507</v>
      </c>
      <c r="E92" s="42" t="str">
        <f>"'"&amp;No.5＿契約者【データ】!E88&amp;"'"</f>
        <v>'1203'</v>
      </c>
      <c r="F92" s="81" t="str">
        <f>"'"&amp;IF(No.5＿契約者【データ】!AD88="郵送","郵送",IF(No.5＿契約者【データ】!AD88="","","出席"))&amp;"'"</f>
        <v>''</v>
      </c>
      <c r="G92" s="75" t="str">
        <f>"'"&amp;IF(No.5＿契約者【データ】!AD88="","",TEXT(No.5＿契約者【データ】!AD88,"yyyy/mm/dd"))&amp;"'"</f>
        <v>''</v>
      </c>
      <c r="H92" s="75" t="str">
        <f>"'"&amp;IF(No.5＿契約者【データ】!AE88="","",TEXT(No.5＿契約者【データ】!AE88,"hh:mm"))&amp;"'"</f>
        <v>''</v>
      </c>
      <c r="I92" s="82" t="s">
        <v>494</v>
      </c>
      <c r="J92" s="82" t="s">
        <v>494</v>
      </c>
      <c r="K92" s="82" t="s">
        <v>494</v>
      </c>
      <c r="L92" s="82" t="s">
        <v>494</v>
      </c>
      <c r="M92" s="82" t="s">
        <v>494</v>
      </c>
      <c r="N92" s="82" t="s">
        <v>494</v>
      </c>
      <c r="O92" s="82" t="s">
        <v>494</v>
      </c>
      <c r="P92" s="82" t="s">
        <v>494</v>
      </c>
      <c r="Q92" s="82" t="str">
        <f>"'"&amp;IF(No.5＿契約者【データ】!AH88="●","1","0")&amp;"'"</f>
        <v>'0'</v>
      </c>
      <c r="R92" s="75" t="s">
        <v>497</v>
      </c>
      <c r="S92" s="42" t="s">
        <v>448</v>
      </c>
      <c r="T92" s="75" t="s">
        <v>497</v>
      </c>
      <c r="U92" s="74" t="s">
        <v>497</v>
      </c>
      <c r="V92" s="49" t="str">
        <f t="shared" si="6"/>
        <v>'COMMON'</v>
      </c>
      <c r="W92" s="69" t="s">
        <v>449</v>
      </c>
      <c r="X92" s="49" t="str">
        <f t="shared" si="7"/>
        <v>'COMMON'</v>
      </c>
      <c r="Y92" s="49" t="str">
        <f t="shared" si="7"/>
        <v>'COMMON'</v>
      </c>
      <c r="Z92" s="69" t="s">
        <v>449</v>
      </c>
      <c r="AA92" s="49" t="str">
        <f t="shared" si="8"/>
        <v>'COMMON'</v>
      </c>
      <c r="AB92" s="67"/>
      <c r="AD92" s="70" t="str">
        <f t="shared" si="9"/>
        <v/>
      </c>
      <c r="AE92" s="67"/>
      <c r="AF92" s="67"/>
      <c r="AG92" s="67"/>
    </row>
    <row r="93" spans="1:33" ht="18" customHeight="1">
      <c r="A93" s="67"/>
      <c r="B93" s="49">
        <f t="shared" si="5"/>
        <v>87</v>
      </c>
      <c r="C93" s="73" t="str">
        <f>"'"&amp;プロジェクトデータ!$C$4&amp;"'"</f>
        <v>'80001'</v>
      </c>
      <c r="D93" s="80" t="s">
        <v>507</v>
      </c>
      <c r="E93" s="42" t="str">
        <f>"'"&amp;No.5＿契約者【データ】!E89&amp;"'"</f>
        <v>'1204'</v>
      </c>
      <c r="F93" s="81" t="str">
        <f>"'"&amp;IF(No.5＿契約者【データ】!AD89="郵送","郵送",IF(No.5＿契約者【データ】!AD89="","","出席"))&amp;"'"</f>
        <v>''</v>
      </c>
      <c r="G93" s="75" t="str">
        <f>"'"&amp;IF(No.5＿契約者【データ】!AD89="","",TEXT(No.5＿契約者【データ】!AD89,"yyyy/mm/dd"))&amp;"'"</f>
        <v>''</v>
      </c>
      <c r="H93" s="75" t="str">
        <f>"'"&amp;IF(No.5＿契約者【データ】!AE89="","",TEXT(No.5＿契約者【データ】!AE89,"hh:mm"))&amp;"'"</f>
        <v>''</v>
      </c>
      <c r="I93" s="82" t="s">
        <v>494</v>
      </c>
      <c r="J93" s="82" t="s">
        <v>494</v>
      </c>
      <c r="K93" s="82" t="s">
        <v>494</v>
      </c>
      <c r="L93" s="82" t="s">
        <v>494</v>
      </c>
      <c r="M93" s="82" t="s">
        <v>494</v>
      </c>
      <c r="N93" s="82" t="s">
        <v>494</v>
      </c>
      <c r="O93" s="82" t="s">
        <v>494</v>
      </c>
      <c r="P93" s="82" t="s">
        <v>494</v>
      </c>
      <c r="Q93" s="82" t="str">
        <f>"'"&amp;IF(No.5＿契約者【データ】!AH89="●","1","0")&amp;"'"</f>
        <v>'0'</v>
      </c>
      <c r="R93" s="75" t="s">
        <v>497</v>
      </c>
      <c r="S93" s="42" t="s">
        <v>448</v>
      </c>
      <c r="T93" s="75" t="s">
        <v>497</v>
      </c>
      <c r="U93" s="74" t="s">
        <v>497</v>
      </c>
      <c r="V93" s="49" t="str">
        <f t="shared" si="6"/>
        <v>'COMMON'</v>
      </c>
      <c r="W93" s="69" t="s">
        <v>449</v>
      </c>
      <c r="X93" s="49" t="str">
        <f t="shared" si="7"/>
        <v>'COMMON'</v>
      </c>
      <c r="Y93" s="49" t="str">
        <f t="shared" si="7"/>
        <v>'COMMON'</v>
      </c>
      <c r="Z93" s="69" t="s">
        <v>449</v>
      </c>
      <c r="AA93" s="49" t="str">
        <f t="shared" si="8"/>
        <v>'COMMON'</v>
      </c>
      <c r="AB93" s="67"/>
      <c r="AD93" s="70" t="str">
        <f t="shared" si="9"/>
        <v/>
      </c>
      <c r="AE93" s="67"/>
      <c r="AF93" s="67"/>
      <c r="AG93" s="67"/>
    </row>
    <row r="94" spans="1:33" ht="18" customHeight="1">
      <c r="A94" s="67"/>
      <c r="B94" s="49">
        <f t="shared" si="5"/>
        <v>88</v>
      </c>
      <c r="C94" s="73" t="str">
        <f>"'"&amp;プロジェクトデータ!$C$4&amp;"'"</f>
        <v>'80001'</v>
      </c>
      <c r="D94" s="80" t="s">
        <v>507</v>
      </c>
      <c r="E94" s="42" t="str">
        <f>"'"&amp;No.5＿契約者【データ】!E90&amp;"'"</f>
        <v>'1205'</v>
      </c>
      <c r="F94" s="81" t="str">
        <f>"'"&amp;IF(No.5＿契約者【データ】!AD90="郵送","郵送",IF(No.5＿契約者【データ】!AD90="","","出席"))&amp;"'"</f>
        <v>''</v>
      </c>
      <c r="G94" s="75" t="str">
        <f>"'"&amp;IF(No.5＿契約者【データ】!AD90="","",TEXT(No.5＿契約者【データ】!AD90,"yyyy/mm/dd"))&amp;"'"</f>
        <v>''</v>
      </c>
      <c r="H94" s="75" t="str">
        <f>"'"&amp;IF(No.5＿契約者【データ】!AE90="","",TEXT(No.5＿契約者【データ】!AE90,"hh:mm"))&amp;"'"</f>
        <v>''</v>
      </c>
      <c r="I94" s="82" t="s">
        <v>494</v>
      </c>
      <c r="J94" s="82" t="s">
        <v>494</v>
      </c>
      <c r="K94" s="82" t="s">
        <v>494</v>
      </c>
      <c r="L94" s="82" t="s">
        <v>494</v>
      </c>
      <c r="M94" s="82" t="s">
        <v>494</v>
      </c>
      <c r="N94" s="82" t="s">
        <v>494</v>
      </c>
      <c r="O94" s="82" t="s">
        <v>494</v>
      </c>
      <c r="P94" s="82" t="s">
        <v>494</v>
      </c>
      <c r="Q94" s="82" t="str">
        <f>"'"&amp;IF(No.5＿契約者【データ】!AH90="●","1","0")&amp;"'"</f>
        <v>'0'</v>
      </c>
      <c r="R94" s="75" t="s">
        <v>497</v>
      </c>
      <c r="S94" s="42" t="s">
        <v>448</v>
      </c>
      <c r="T94" s="75" t="s">
        <v>497</v>
      </c>
      <c r="U94" s="74" t="s">
        <v>497</v>
      </c>
      <c r="V94" s="49" t="str">
        <f t="shared" si="6"/>
        <v>'COMMON'</v>
      </c>
      <c r="W94" s="69" t="s">
        <v>449</v>
      </c>
      <c r="X94" s="49" t="str">
        <f t="shared" si="7"/>
        <v>'COMMON'</v>
      </c>
      <c r="Y94" s="49" t="str">
        <f t="shared" si="7"/>
        <v>'COMMON'</v>
      </c>
      <c r="Z94" s="69" t="s">
        <v>449</v>
      </c>
      <c r="AA94" s="49" t="str">
        <f t="shared" si="8"/>
        <v>'COMMON'</v>
      </c>
      <c r="AB94" s="67"/>
      <c r="AD94" s="70" t="str">
        <f t="shared" si="9"/>
        <v/>
      </c>
      <c r="AE94" s="67"/>
      <c r="AF94" s="67"/>
      <c r="AG94" s="67"/>
    </row>
    <row r="95" spans="1:33" ht="18" customHeight="1">
      <c r="A95" s="67"/>
      <c r="B95" s="49">
        <f t="shared" si="5"/>
        <v>89</v>
      </c>
      <c r="C95" s="73" t="str">
        <f>"'"&amp;プロジェクトデータ!$C$4&amp;"'"</f>
        <v>'80001'</v>
      </c>
      <c r="D95" s="80" t="s">
        <v>507</v>
      </c>
      <c r="E95" s="42" t="str">
        <f>"'"&amp;No.5＿契約者【データ】!E91&amp;"'"</f>
        <v>'1206'</v>
      </c>
      <c r="F95" s="81" t="str">
        <f>"'"&amp;IF(No.5＿契約者【データ】!AD91="郵送","郵送",IF(No.5＿契約者【データ】!AD91="","","出席"))&amp;"'"</f>
        <v>''</v>
      </c>
      <c r="G95" s="75" t="str">
        <f>"'"&amp;IF(No.5＿契約者【データ】!AD91="","",TEXT(No.5＿契約者【データ】!AD91,"yyyy/mm/dd"))&amp;"'"</f>
        <v>''</v>
      </c>
      <c r="H95" s="75" t="str">
        <f>"'"&amp;IF(No.5＿契約者【データ】!AE91="","",TEXT(No.5＿契約者【データ】!AE91,"hh:mm"))&amp;"'"</f>
        <v>''</v>
      </c>
      <c r="I95" s="82" t="s">
        <v>494</v>
      </c>
      <c r="J95" s="82" t="s">
        <v>494</v>
      </c>
      <c r="K95" s="82" t="s">
        <v>494</v>
      </c>
      <c r="L95" s="82" t="s">
        <v>494</v>
      </c>
      <c r="M95" s="82" t="s">
        <v>494</v>
      </c>
      <c r="N95" s="82" t="s">
        <v>494</v>
      </c>
      <c r="O95" s="82" t="s">
        <v>494</v>
      </c>
      <c r="P95" s="82" t="s">
        <v>494</v>
      </c>
      <c r="Q95" s="82" t="str">
        <f>"'"&amp;IF(No.5＿契約者【データ】!AH91="●","1","0")&amp;"'"</f>
        <v>'0'</v>
      </c>
      <c r="R95" s="75" t="s">
        <v>497</v>
      </c>
      <c r="S95" s="42" t="s">
        <v>448</v>
      </c>
      <c r="T95" s="75" t="s">
        <v>497</v>
      </c>
      <c r="U95" s="74" t="s">
        <v>497</v>
      </c>
      <c r="V95" s="49" t="str">
        <f t="shared" si="6"/>
        <v>'COMMON'</v>
      </c>
      <c r="W95" s="69" t="s">
        <v>449</v>
      </c>
      <c r="X95" s="49" t="str">
        <f t="shared" si="7"/>
        <v>'COMMON'</v>
      </c>
      <c r="Y95" s="49" t="str">
        <f t="shared" si="7"/>
        <v>'COMMON'</v>
      </c>
      <c r="Z95" s="69" t="s">
        <v>449</v>
      </c>
      <c r="AA95" s="49" t="str">
        <f t="shared" si="8"/>
        <v>'COMMON'</v>
      </c>
      <c r="AB95" s="67"/>
      <c r="AD95" s="70" t="str">
        <f t="shared" si="9"/>
        <v/>
      </c>
      <c r="AE95" s="67"/>
      <c r="AF95" s="67"/>
      <c r="AG95" s="67"/>
    </row>
    <row r="96" spans="1:33" ht="18" customHeight="1">
      <c r="A96" s="67"/>
      <c r="B96" s="49">
        <f t="shared" si="5"/>
        <v>90</v>
      </c>
      <c r="C96" s="73" t="str">
        <f>"'"&amp;プロジェクトデータ!$C$4&amp;"'"</f>
        <v>'80001'</v>
      </c>
      <c r="D96" s="80" t="s">
        <v>507</v>
      </c>
      <c r="E96" s="42" t="str">
        <f>"'"&amp;No.5＿契約者【データ】!E92&amp;"'"</f>
        <v>'1207'</v>
      </c>
      <c r="F96" s="81" t="str">
        <f>"'"&amp;IF(No.5＿契約者【データ】!AD92="郵送","郵送",IF(No.5＿契約者【データ】!AD92="","","出席"))&amp;"'"</f>
        <v>''</v>
      </c>
      <c r="G96" s="75" t="str">
        <f>"'"&amp;IF(No.5＿契約者【データ】!AD92="","",TEXT(No.5＿契約者【データ】!AD92,"yyyy/mm/dd"))&amp;"'"</f>
        <v>''</v>
      </c>
      <c r="H96" s="75" t="str">
        <f>"'"&amp;IF(No.5＿契約者【データ】!AE92="","",TEXT(No.5＿契約者【データ】!AE92,"hh:mm"))&amp;"'"</f>
        <v>''</v>
      </c>
      <c r="I96" s="82" t="s">
        <v>494</v>
      </c>
      <c r="J96" s="82" t="s">
        <v>494</v>
      </c>
      <c r="K96" s="82" t="s">
        <v>494</v>
      </c>
      <c r="L96" s="82" t="s">
        <v>494</v>
      </c>
      <c r="M96" s="82" t="s">
        <v>494</v>
      </c>
      <c r="N96" s="82" t="s">
        <v>494</v>
      </c>
      <c r="O96" s="82" t="s">
        <v>494</v>
      </c>
      <c r="P96" s="82" t="s">
        <v>494</v>
      </c>
      <c r="Q96" s="82" t="str">
        <f>"'"&amp;IF(No.5＿契約者【データ】!AH92="●","1","0")&amp;"'"</f>
        <v>'0'</v>
      </c>
      <c r="R96" s="75" t="s">
        <v>497</v>
      </c>
      <c r="S96" s="42" t="s">
        <v>448</v>
      </c>
      <c r="T96" s="75" t="s">
        <v>497</v>
      </c>
      <c r="U96" s="74" t="s">
        <v>497</v>
      </c>
      <c r="V96" s="49" t="str">
        <f t="shared" si="6"/>
        <v>'COMMON'</v>
      </c>
      <c r="W96" s="69" t="s">
        <v>449</v>
      </c>
      <c r="X96" s="49" t="str">
        <f t="shared" si="7"/>
        <v>'COMMON'</v>
      </c>
      <c r="Y96" s="49" t="str">
        <f t="shared" si="7"/>
        <v>'COMMON'</v>
      </c>
      <c r="Z96" s="69" t="s">
        <v>449</v>
      </c>
      <c r="AA96" s="49" t="str">
        <f t="shared" si="8"/>
        <v>'COMMON'</v>
      </c>
      <c r="AB96" s="67"/>
      <c r="AD96" s="70" t="str">
        <f t="shared" si="9"/>
        <v/>
      </c>
      <c r="AE96" s="67"/>
      <c r="AF96" s="67"/>
      <c r="AG96" s="67"/>
    </row>
    <row r="97" spans="1:33" ht="18" customHeight="1">
      <c r="A97" s="67"/>
      <c r="B97" s="49">
        <f t="shared" si="5"/>
        <v>91</v>
      </c>
      <c r="C97" s="73" t="str">
        <f>"'"&amp;プロジェクトデータ!$C$4&amp;"'"</f>
        <v>'80001'</v>
      </c>
      <c r="D97" s="80" t="s">
        <v>507</v>
      </c>
      <c r="E97" s="42" t="str">
        <f>"'"&amp;No.5＿契約者【データ】!E93&amp;"'"</f>
        <v>'1208'</v>
      </c>
      <c r="F97" s="81" t="str">
        <f>"'"&amp;IF(No.5＿契約者【データ】!AD93="郵送","郵送",IF(No.5＿契約者【データ】!AD93="","","出席"))&amp;"'"</f>
        <v>''</v>
      </c>
      <c r="G97" s="75" t="str">
        <f>"'"&amp;IF(No.5＿契約者【データ】!AD93="","",TEXT(No.5＿契約者【データ】!AD93,"yyyy/mm/dd"))&amp;"'"</f>
        <v>''</v>
      </c>
      <c r="H97" s="75" t="str">
        <f>"'"&amp;IF(No.5＿契約者【データ】!AE93="","",TEXT(No.5＿契約者【データ】!AE93,"hh:mm"))&amp;"'"</f>
        <v>''</v>
      </c>
      <c r="I97" s="82" t="s">
        <v>494</v>
      </c>
      <c r="J97" s="82" t="s">
        <v>494</v>
      </c>
      <c r="K97" s="82" t="s">
        <v>494</v>
      </c>
      <c r="L97" s="82" t="s">
        <v>494</v>
      </c>
      <c r="M97" s="82" t="s">
        <v>494</v>
      </c>
      <c r="N97" s="82" t="s">
        <v>494</v>
      </c>
      <c r="O97" s="82" t="s">
        <v>494</v>
      </c>
      <c r="P97" s="82" t="s">
        <v>494</v>
      </c>
      <c r="Q97" s="82" t="str">
        <f>"'"&amp;IF(No.5＿契約者【データ】!AH93="●","1","0")&amp;"'"</f>
        <v>'0'</v>
      </c>
      <c r="R97" s="75" t="s">
        <v>497</v>
      </c>
      <c r="S97" s="42" t="s">
        <v>448</v>
      </c>
      <c r="T97" s="75" t="s">
        <v>497</v>
      </c>
      <c r="U97" s="74" t="s">
        <v>497</v>
      </c>
      <c r="V97" s="49" t="str">
        <f t="shared" si="6"/>
        <v>'COMMON'</v>
      </c>
      <c r="W97" s="69" t="s">
        <v>449</v>
      </c>
      <c r="X97" s="49" t="str">
        <f t="shared" si="7"/>
        <v>'COMMON'</v>
      </c>
      <c r="Y97" s="49" t="str">
        <f t="shared" si="7"/>
        <v>'COMMON'</v>
      </c>
      <c r="Z97" s="69" t="s">
        <v>449</v>
      </c>
      <c r="AA97" s="49" t="str">
        <f t="shared" si="8"/>
        <v>'COMMON'</v>
      </c>
      <c r="AB97" s="67"/>
      <c r="AD97" s="70" t="str">
        <f t="shared" si="9"/>
        <v/>
      </c>
      <c r="AE97" s="67"/>
      <c r="AF97" s="67"/>
      <c r="AG97" s="67"/>
    </row>
    <row r="98" spans="1:33" ht="18" customHeight="1">
      <c r="A98" s="67"/>
      <c r="B98" s="49">
        <f t="shared" si="5"/>
        <v>92</v>
      </c>
      <c r="C98" s="73" t="str">
        <f>"'"&amp;プロジェクトデータ!$C$4&amp;"'"</f>
        <v>'80001'</v>
      </c>
      <c r="D98" s="80" t="s">
        <v>507</v>
      </c>
      <c r="E98" s="42" t="str">
        <f>"'"&amp;No.5＿契約者【データ】!E94&amp;"'"</f>
        <v>'1301'</v>
      </c>
      <c r="F98" s="81" t="str">
        <f>"'"&amp;IF(No.5＿契約者【データ】!AD94="郵送","郵送",IF(No.5＿契約者【データ】!AD94="","","出席"))&amp;"'"</f>
        <v>''</v>
      </c>
      <c r="G98" s="75" t="str">
        <f>"'"&amp;IF(No.5＿契約者【データ】!AD94="","",TEXT(No.5＿契約者【データ】!AD94,"yyyy/mm/dd"))&amp;"'"</f>
        <v>''</v>
      </c>
      <c r="H98" s="75" t="str">
        <f>"'"&amp;IF(No.5＿契約者【データ】!AE94="","",TEXT(No.5＿契約者【データ】!AE94,"hh:mm"))&amp;"'"</f>
        <v>''</v>
      </c>
      <c r="I98" s="82" t="s">
        <v>494</v>
      </c>
      <c r="J98" s="82" t="s">
        <v>494</v>
      </c>
      <c r="K98" s="82" t="s">
        <v>494</v>
      </c>
      <c r="L98" s="82" t="s">
        <v>494</v>
      </c>
      <c r="M98" s="82" t="s">
        <v>494</v>
      </c>
      <c r="N98" s="82" t="s">
        <v>494</v>
      </c>
      <c r="O98" s="82" t="s">
        <v>494</v>
      </c>
      <c r="P98" s="82" t="s">
        <v>494</v>
      </c>
      <c r="Q98" s="82" t="str">
        <f>"'"&amp;IF(No.5＿契約者【データ】!AH94="●","1","0")&amp;"'"</f>
        <v>'0'</v>
      </c>
      <c r="R98" s="75" t="s">
        <v>497</v>
      </c>
      <c r="S98" s="42" t="s">
        <v>448</v>
      </c>
      <c r="T98" s="75" t="s">
        <v>497</v>
      </c>
      <c r="U98" s="74" t="s">
        <v>497</v>
      </c>
      <c r="V98" s="49" t="str">
        <f t="shared" si="6"/>
        <v>'COMMON'</v>
      </c>
      <c r="W98" s="69" t="s">
        <v>449</v>
      </c>
      <c r="X98" s="49" t="str">
        <f t="shared" si="7"/>
        <v>'COMMON'</v>
      </c>
      <c r="Y98" s="49" t="str">
        <f t="shared" si="7"/>
        <v>'COMMON'</v>
      </c>
      <c r="Z98" s="69" t="s">
        <v>449</v>
      </c>
      <c r="AA98" s="49" t="str">
        <f t="shared" si="8"/>
        <v>'COMMON'</v>
      </c>
      <c r="AB98" s="67"/>
      <c r="AD98" s="70" t="str">
        <f t="shared" si="9"/>
        <v/>
      </c>
      <c r="AE98" s="67"/>
      <c r="AF98" s="67"/>
      <c r="AG98" s="67"/>
    </row>
    <row r="99" spans="1:33" ht="18" customHeight="1">
      <c r="A99" s="67"/>
      <c r="B99" s="49">
        <f t="shared" si="5"/>
        <v>93</v>
      </c>
      <c r="C99" s="73" t="str">
        <f>"'"&amp;プロジェクトデータ!$C$4&amp;"'"</f>
        <v>'80001'</v>
      </c>
      <c r="D99" s="80" t="s">
        <v>507</v>
      </c>
      <c r="E99" s="42" t="str">
        <f>"'"&amp;No.5＿契約者【データ】!E95&amp;"'"</f>
        <v>'1302'</v>
      </c>
      <c r="F99" s="81" t="str">
        <f>"'"&amp;IF(No.5＿契約者【データ】!AD95="郵送","郵送",IF(No.5＿契約者【データ】!AD95="","","出席"))&amp;"'"</f>
        <v>''</v>
      </c>
      <c r="G99" s="75" t="str">
        <f>"'"&amp;IF(No.5＿契約者【データ】!AD95="","",TEXT(No.5＿契約者【データ】!AD95,"yyyy/mm/dd"))&amp;"'"</f>
        <v>''</v>
      </c>
      <c r="H99" s="75" t="str">
        <f>"'"&amp;IF(No.5＿契約者【データ】!AE95="","",TEXT(No.5＿契約者【データ】!AE95,"hh:mm"))&amp;"'"</f>
        <v>''</v>
      </c>
      <c r="I99" s="82" t="s">
        <v>494</v>
      </c>
      <c r="J99" s="82" t="s">
        <v>494</v>
      </c>
      <c r="K99" s="82" t="s">
        <v>494</v>
      </c>
      <c r="L99" s="82" t="s">
        <v>494</v>
      </c>
      <c r="M99" s="82" t="s">
        <v>494</v>
      </c>
      <c r="N99" s="82" t="s">
        <v>494</v>
      </c>
      <c r="O99" s="82" t="s">
        <v>494</v>
      </c>
      <c r="P99" s="82" t="s">
        <v>494</v>
      </c>
      <c r="Q99" s="82" t="str">
        <f>"'"&amp;IF(No.5＿契約者【データ】!AH95="●","1","0")&amp;"'"</f>
        <v>'0'</v>
      </c>
      <c r="R99" s="75" t="s">
        <v>497</v>
      </c>
      <c r="S99" s="42" t="s">
        <v>448</v>
      </c>
      <c r="T99" s="75" t="s">
        <v>497</v>
      </c>
      <c r="U99" s="74" t="s">
        <v>497</v>
      </c>
      <c r="V99" s="49" t="str">
        <f t="shared" si="6"/>
        <v>'COMMON'</v>
      </c>
      <c r="W99" s="69" t="s">
        <v>449</v>
      </c>
      <c r="X99" s="49" t="str">
        <f t="shared" si="7"/>
        <v>'COMMON'</v>
      </c>
      <c r="Y99" s="49" t="str">
        <f t="shared" si="7"/>
        <v>'COMMON'</v>
      </c>
      <c r="Z99" s="69" t="s">
        <v>449</v>
      </c>
      <c r="AA99" s="49" t="str">
        <f t="shared" si="8"/>
        <v>'COMMON'</v>
      </c>
      <c r="AB99" s="67"/>
      <c r="AD99" s="70" t="str">
        <f t="shared" si="9"/>
        <v/>
      </c>
      <c r="AE99" s="67"/>
      <c r="AF99" s="67"/>
      <c r="AG99" s="67"/>
    </row>
    <row r="100" spans="1:33" ht="18" customHeight="1">
      <c r="A100" s="67"/>
      <c r="B100" s="49">
        <f t="shared" si="5"/>
        <v>94</v>
      </c>
      <c r="C100" s="73" t="str">
        <f>"'"&amp;プロジェクトデータ!$C$4&amp;"'"</f>
        <v>'80001'</v>
      </c>
      <c r="D100" s="80" t="s">
        <v>507</v>
      </c>
      <c r="E100" s="42" t="str">
        <f>"'"&amp;No.5＿契約者【データ】!E96&amp;"'"</f>
        <v>'1303'</v>
      </c>
      <c r="F100" s="81" t="str">
        <f>"'"&amp;IF(No.5＿契約者【データ】!AD96="郵送","郵送",IF(No.5＿契約者【データ】!AD96="","","出席"))&amp;"'"</f>
        <v>''</v>
      </c>
      <c r="G100" s="75" t="str">
        <f>"'"&amp;IF(No.5＿契約者【データ】!AD96="","",TEXT(No.5＿契約者【データ】!AD96,"yyyy/mm/dd"))&amp;"'"</f>
        <v>''</v>
      </c>
      <c r="H100" s="75" t="str">
        <f>"'"&amp;IF(No.5＿契約者【データ】!AE96="","",TEXT(No.5＿契約者【データ】!AE96,"hh:mm"))&amp;"'"</f>
        <v>''</v>
      </c>
      <c r="I100" s="82" t="s">
        <v>494</v>
      </c>
      <c r="J100" s="82" t="s">
        <v>494</v>
      </c>
      <c r="K100" s="82" t="s">
        <v>494</v>
      </c>
      <c r="L100" s="82" t="s">
        <v>494</v>
      </c>
      <c r="M100" s="82" t="s">
        <v>494</v>
      </c>
      <c r="N100" s="82" t="s">
        <v>494</v>
      </c>
      <c r="O100" s="82" t="s">
        <v>494</v>
      </c>
      <c r="P100" s="82" t="s">
        <v>494</v>
      </c>
      <c r="Q100" s="82" t="str">
        <f>"'"&amp;IF(No.5＿契約者【データ】!AH96="●","1","0")&amp;"'"</f>
        <v>'0'</v>
      </c>
      <c r="R100" s="75" t="s">
        <v>497</v>
      </c>
      <c r="S100" s="42" t="s">
        <v>448</v>
      </c>
      <c r="T100" s="75" t="s">
        <v>497</v>
      </c>
      <c r="U100" s="74" t="s">
        <v>497</v>
      </c>
      <c r="V100" s="49" t="str">
        <f t="shared" si="6"/>
        <v>'COMMON'</v>
      </c>
      <c r="W100" s="69" t="s">
        <v>449</v>
      </c>
      <c r="X100" s="49" t="str">
        <f t="shared" si="7"/>
        <v>'COMMON'</v>
      </c>
      <c r="Y100" s="49" t="str">
        <f t="shared" si="7"/>
        <v>'COMMON'</v>
      </c>
      <c r="Z100" s="69" t="s">
        <v>449</v>
      </c>
      <c r="AA100" s="49" t="str">
        <f t="shared" si="8"/>
        <v>'COMMON'</v>
      </c>
      <c r="AB100" s="67"/>
      <c r="AD100" s="70" t="str">
        <f t="shared" si="9"/>
        <v/>
      </c>
      <c r="AE100" s="67"/>
      <c r="AF100" s="67"/>
      <c r="AG100" s="67"/>
    </row>
    <row r="101" spans="1:33" ht="18" customHeight="1">
      <c r="A101" s="67"/>
      <c r="B101" s="49">
        <f t="shared" si="5"/>
        <v>95</v>
      </c>
      <c r="C101" s="73" t="str">
        <f>"'"&amp;プロジェクトデータ!$C$4&amp;"'"</f>
        <v>'80001'</v>
      </c>
      <c r="D101" s="80" t="s">
        <v>507</v>
      </c>
      <c r="E101" s="42" t="str">
        <f>"'"&amp;No.5＿契約者【データ】!E97&amp;"'"</f>
        <v>'1304'</v>
      </c>
      <c r="F101" s="81" t="str">
        <f>"'"&amp;IF(No.5＿契約者【データ】!AD97="郵送","郵送",IF(No.5＿契約者【データ】!AD97="","","出席"))&amp;"'"</f>
        <v>''</v>
      </c>
      <c r="G101" s="75" t="str">
        <f>"'"&amp;IF(No.5＿契約者【データ】!AD97="","",TEXT(No.5＿契約者【データ】!AD97,"yyyy/mm/dd"))&amp;"'"</f>
        <v>''</v>
      </c>
      <c r="H101" s="75" t="str">
        <f>"'"&amp;IF(No.5＿契約者【データ】!AE97="","",TEXT(No.5＿契約者【データ】!AE97,"hh:mm"))&amp;"'"</f>
        <v>''</v>
      </c>
      <c r="I101" s="82" t="s">
        <v>494</v>
      </c>
      <c r="J101" s="82" t="s">
        <v>494</v>
      </c>
      <c r="K101" s="82" t="s">
        <v>494</v>
      </c>
      <c r="L101" s="82" t="s">
        <v>494</v>
      </c>
      <c r="M101" s="82" t="s">
        <v>494</v>
      </c>
      <c r="N101" s="82" t="s">
        <v>494</v>
      </c>
      <c r="O101" s="82" t="s">
        <v>494</v>
      </c>
      <c r="P101" s="82" t="s">
        <v>494</v>
      </c>
      <c r="Q101" s="82" t="str">
        <f>"'"&amp;IF(No.5＿契約者【データ】!AH97="●","1","0")&amp;"'"</f>
        <v>'0'</v>
      </c>
      <c r="R101" s="75" t="s">
        <v>497</v>
      </c>
      <c r="S101" s="42" t="s">
        <v>448</v>
      </c>
      <c r="T101" s="75" t="s">
        <v>497</v>
      </c>
      <c r="U101" s="74" t="s">
        <v>497</v>
      </c>
      <c r="V101" s="49" t="str">
        <f t="shared" si="6"/>
        <v>'COMMON'</v>
      </c>
      <c r="W101" s="69" t="s">
        <v>449</v>
      </c>
      <c r="X101" s="49" t="str">
        <f t="shared" si="7"/>
        <v>'COMMON'</v>
      </c>
      <c r="Y101" s="49" t="str">
        <f t="shared" si="7"/>
        <v>'COMMON'</v>
      </c>
      <c r="Z101" s="69" t="s">
        <v>449</v>
      </c>
      <c r="AA101" s="49" t="str">
        <f t="shared" si="8"/>
        <v>'COMMON'</v>
      </c>
      <c r="AB101" s="67"/>
      <c r="AD101" s="70" t="str">
        <f t="shared" si="9"/>
        <v/>
      </c>
      <c r="AE101" s="67"/>
      <c r="AF101" s="67"/>
      <c r="AG101" s="67"/>
    </row>
    <row r="102" spans="1:33" ht="18" customHeight="1">
      <c r="A102" s="67"/>
      <c r="B102" s="49">
        <f t="shared" si="5"/>
        <v>96</v>
      </c>
      <c r="C102" s="73" t="str">
        <f>"'"&amp;プロジェクトデータ!$C$4&amp;"'"</f>
        <v>'80001'</v>
      </c>
      <c r="D102" s="80" t="s">
        <v>507</v>
      </c>
      <c r="E102" s="42" t="str">
        <f>"'"&amp;No.5＿契約者【データ】!E98&amp;"'"</f>
        <v>'1305'</v>
      </c>
      <c r="F102" s="81" t="str">
        <f>"'"&amp;IF(No.5＿契約者【データ】!AD98="郵送","郵送",IF(No.5＿契約者【データ】!AD98="","","出席"))&amp;"'"</f>
        <v>''</v>
      </c>
      <c r="G102" s="75" t="str">
        <f>"'"&amp;IF(No.5＿契約者【データ】!AD98="","",TEXT(No.5＿契約者【データ】!AD98,"yyyy/mm/dd"))&amp;"'"</f>
        <v>''</v>
      </c>
      <c r="H102" s="75" t="str">
        <f>"'"&amp;IF(No.5＿契約者【データ】!AE98="","",TEXT(No.5＿契約者【データ】!AE98,"hh:mm"))&amp;"'"</f>
        <v>''</v>
      </c>
      <c r="I102" s="82" t="s">
        <v>494</v>
      </c>
      <c r="J102" s="82" t="s">
        <v>494</v>
      </c>
      <c r="K102" s="82" t="s">
        <v>494</v>
      </c>
      <c r="L102" s="82" t="s">
        <v>494</v>
      </c>
      <c r="M102" s="82" t="s">
        <v>494</v>
      </c>
      <c r="N102" s="82" t="s">
        <v>494</v>
      </c>
      <c r="O102" s="82" t="s">
        <v>494</v>
      </c>
      <c r="P102" s="82" t="s">
        <v>494</v>
      </c>
      <c r="Q102" s="82" t="str">
        <f>"'"&amp;IF(No.5＿契約者【データ】!AH98="●","1","0")&amp;"'"</f>
        <v>'0'</v>
      </c>
      <c r="R102" s="75" t="s">
        <v>497</v>
      </c>
      <c r="S102" s="42" t="s">
        <v>448</v>
      </c>
      <c r="T102" s="75" t="s">
        <v>497</v>
      </c>
      <c r="U102" s="74" t="s">
        <v>497</v>
      </c>
      <c r="V102" s="49" t="str">
        <f t="shared" si="6"/>
        <v>'COMMON'</v>
      </c>
      <c r="W102" s="69" t="s">
        <v>449</v>
      </c>
      <c r="X102" s="49" t="str">
        <f t="shared" si="7"/>
        <v>'COMMON'</v>
      </c>
      <c r="Y102" s="49" t="str">
        <f t="shared" si="7"/>
        <v>'COMMON'</v>
      </c>
      <c r="Z102" s="69" t="s">
        <v>449</v>
      </c>
      <c r="AA102" s="49" t="str">
        <f t="shared" si="8"/>
        <v>'COMMON'</v>
      </c>
      <c r="AB102" s="67"/>
      <c r="AD102" s="70" t="str">
        <f t="shared" si="9"/>
        <v/>
      </c>
      <c r="AE102" s="67"/>
      <c r="AF102" s="67"/>
      <c r="AG102" s="67"/>
    </row>
    <row r="103" spans="1:33" ht="18" customHeight="1">
      <c r="A103" s="67"/>
      <c r="B103" s="49">
        <f t="shared" si="5"/>
        <v>97</v>
      </c>
      <c r="C103" s="73" t="str">
        <f>"'"&amp;プロジェクトデータ!$C$4&amp;"'"</f>
        <v>'80001'</v>
      </c>
      <c r="D103" s="80" t="s">
        <v>507</v>
      </c>
      <c r="E103" s="42" t="str">
        <f>"'"&amp;No.5＿契約者【データ】!E99&amp;"'"</f>
        <v>'1306'</v>
      </c>
      <c r="F103" s="81" t="str">
        <f>"'"&amp;IF(No.5＿契約者【データ】!AD99="郵送","郵送",IF(No.5＿契約者【データ】!AD99="","","出席"))&amp;"'"</f>
        <v>''</v>
      </c>
      <c r="G103" s="75" t="str">
        <f>"'"&amp;IF(No.5＿契約者【データ】!AD99="","",TEXT(No.5＿契約者【データ】!AD99,"yyyy/mm/dd"))&amp;"'"</f>
        <v>''</v>
      </c>
      <c r="H103" s="75" t="str">
        <f>"'"&amp;IF(No.5＿契約者【データ】!AE99="","",TEXT(No.5＿契約者【データ】!AE99,"hh:mm"))&amp;"'"</f>
        <v>''</v>
      </c>
      <c r="I103" s="82" t="s">
        <v>494</v>
      </c>
      <c r="J103" s="82" t="s">
        <v>494</v>
      </c>
      <c r="K103" s="82" t="s">
        <v>494</v>
      </c>
      <c r="L103" s="82" t="s">
        <v>494</v>
      </c>
      <c r="M103" s="82" t="s">
        <v>494</v>
      </c>
      <c r="N103" s="82" t="s">
        <v>494</v>
      </c>
      <c r="O103" s="82" t="s">
        <v>494</v>
      </c>
      <c r="P103" s="82" t="s">
        <v>494</v>
      </c>
      <c r="Q103" s="82" t="str">
        <f>"'"&amp;IF(No.5＿契約者【データ】!AH99="●","1","0")&amp;"'"</f>
        <v>'0'</v>
      </c>
      <c r="R103" s="75" t="s">
        <v>497</v>
      </c>
      <c r="S103" s="42" t="s">
        <v>448</v>
      </c>
      <c r="T103" s="75" t="s">
        <v>497</v>
      </c>
      <c r="U103" s="74" t="s">
        <v>497</v>
      </c>
      <c r="V103" s="49" t="str">
        <f t="shared" si="6"/>
        <v>'COMMON'</v>
      </c>
      <c r="W103" s="69" t="s">
        <v>449</v>
      </c>
      <c r="X103" s="49" t="str">
        <f t="shared" si="7"/>
        <v>'COMMON'</v>
      </c>
      <c r="Y103" s="49" t="str">
        <f t="shared" si="7"/>
        <v>'COMMON'</v>
      </c>
      <c r="Z103" s="69" t="s">
        <v>449</v>
      </c>
      <c r="AA103" s="49" t="str">
        <f t="shared" si="8"/>
        <v>'COMMON'</v>
      </c>
      <c r="AB103" s="67"/>
      <c r="AD103" s="70" t="str">
        <f t="shared" si="9"/>
        <v/>
      </c>
      <c r="AE103" s="67"/>
      <c r="AF103" s="67"/>
      <c r="AG103" s="67"/>
    </row>
    <row r="104" spans="1:33" ht="18" customHeight="1">
      <c r="A104" s="67"/>
      <c r="B104" s="49">
        <f t="shared" si="5"/>
        <v>98</v>
      </c>
      <c r="C104" s="73" t="str">
        <f>"'"&amp;プロジェクトデータ!$C$4&amp;"'"</f>
        <v>'80001'</v>
      </c>
      <c r="D104" s="80" t="s">
        <v>507</v>
      </c>
      <c r="E104" s="42" t="str">
        <f>"'"&amp;No.5＿契約者【データ】!E100&amp;"'"</f>
        <v>'1307'</v>
      </c>
      <c r="F104" s="81" t="str">
        <f>"'"&amp;IF(No.5＿契約者【データ】!AD100="郵送","郵送",IF(No.5＿契約者【データ】!AD100="","","出席"))&amp;"'"</f>
        <v>''</v>
      </c>
      <c r="G104" s="75" t="str">
        <f>"'"&amp;IF(No.5＿契約者【データ】!AD100 = "", "", TEXT(No.5＿契約者【データ】!AD100,"yyyy/mm/dd"))&amp;"'"</f>
        <v>''</v>
      </c>
      <c r="H104" s="75" t="str">
        <f>"'"&amp;IF(No.5＿契約者【データ】!AE100 = "", "", TEXT(No.5＿契約者【データ】!AE100,"hh:mm"))&amp;"'"</f>
        <v>''</v>
      </c>
      <c r="I104" s="82" t="s">
        <v>494</v>
      </c>
      <c r="J104" s="82" t="s">
        <v>494</v>
      </c>
      <c r="K104" s="82" t="s">
        <v>494</v>
      </c>
      <c r="L104" s="82" t="s">
        <v>494</v>
      </c>
      <c r="M104" s="82" t="s">
        <v>494</v>
      </c>
      <c r="N104" s="82" t="s">
        <v>494</v>
      </c>
      <c r="O104" s="82" t="s">
        <v>494</v>
      </c>
      <c r="P104" s="82" t="s">
        <v>494</v>
      </c>
      <c r="Q104" s="82" t="str">
        <f>"'"&amp;IF(No.5＿契約者【データ】!AH100="●","1","0")&amp;"'"</f>
        <v>'0'</v>
      </c>
      <c r="R104" s="75" t="s">
        <v>497</v>
      </c>
      <c r="S104" s="42" t="s">
        <v>448</v>
      </c>
      <c r="T104" s="75" t="s">
        <v>497</v>
      </c>
      <c r="U104" s="74" t="s">
        <v>497</v>
      </c>
      <c r="V104" s="49" t="str">
        <f t="shared" si="6"/>
        <v>'COMMON'</v>
      </c>
      <c r="W104" s="69" t="s">
        <v>449</v>
      </c>
      <c r="X104" s="49" t="str">
        <f t="shared" si="7"/>
        <v>'COMMON'</v>
      </c>
      <c r="Y104" s="49" t="str">
        <f t="shared" si="7"/>
        <v>'COMMON'</v>
      </c>
      <c r="Z104" s="69" t="s">
        <v>449</v>
      </c>
      <c r="AA104" s="49" t="str">
        <f t="shared" si="8"/>
        <v>'COMMON'</v>
      </c>
      <c r="AB104" s="67"/>
      <c r="AD104" s="70" t="str">
        <f t="shared" si="9"/>
        <v/>
      </c>
      <c r="AE104" s="67"/>
      <c r="AF104" s="67"/>
      <c r="AG104" s="67"/>
    </row>
    <row r="105" spans="1:33" ht="18" customHeight="1">
      <c r="A105" s="67"/>
      <c r="B105" s="49">
        <f t="shared" si="5"/>
        <v>99</v>
      </c>
      <c r="C105" s="73" t="str">
        <f>"'"&amp;プロジェクトデータ!$C$4&amp;"'"</f>
        <v>'80001'</v>
      </c>
      <c r="D105" s="80" t="s">
        <v>507</v>
      </c>
      <c r="E105" s="42" t="str">
        <f>"'"&amp;No.5＿契約者【データ】!E101&amp;"'"</f>
        <v>'1308'</v>
      </c>
      <c r="F105" s="81" t="str">
        <f>"'"&amp;IF(No.5＿契約者【データ】!AD101="郵送","郵送",IF(No.5＿契約者【データ】!AD101="","","出席"))&amp;"'"</f>
        <v>''</v>
      </c>
      <c r="G105" s="75" t="str">
        <f>"'"&amp;IF(No.5＿契約者【データ】!AD101="","",TEXT(No.5＿契約者【データ】!AD101,"yyyy/mm/dd"))&amp;"'"</f>
        <v>''</v>
      </c>
      <c r="H105" s="75" t="str">
        <f>"'"&amp;IF(No.5＿契約者【データ】!AE101="","",TEXT(No.5＿契約者【データ】!AE101,"hh:mm"))&amp;"'"</f>
        <v>''</v>
      </c>
      <c r="I105" s="82" t="s">
        <v>494</v>
      </c>
      <c r="J105" s="82" t="s">
        <v>494</v>
      </c>
      <c r="K105" s="82" t="s">
        <v>494</v>
      </c>
      <c r="L105" s="82" t="s">
        <v>494</v>
      </c>
      <c r="M105" s="82" t="s">
        <v>494</v>
      </c>
      <c r="N105" s="82" t="s">
        <v>494</v>
      </c>
      <c r="O105" s="82" t="s">
        <v>494</v>
      </c>
      <c r="P105" s="82" t="s">
        <v>494</v>
      </c>
      <c r="Q105" s="82" t="str">
        <f>"'"&amp;IF(No.5＿契約者【データ】!AH101="●","1","0")&amp;"'"</f>
        <v>'0'</v>
      </c>
      <c r="R105" s="75" t="s">
        <v>497</v>
      </c>
      <c r="S105" s="42" t="s">
        <v>448</v>
      </c>
      <c r="T105" s="75" t="s">
        <v>497</v>
      </c>
      <c r="U105" s="74" t="s">
        <v>497</v>
      </c>
      <c r="V105" s="49" t="str">
        <f t="shared" si="6"/>
        <v>'COMMON'</v>
      </c>
      <c r="W105" s="69" t="s">
        <v>449</v>
      </c>
      <c r="X105" s="49" t="str">
        <f t="shared" si="7"/>
        <v>'COMMON'</v>
      </c>
      <c r="Y105" s="49" t="str">
        <f t="shared" si="7"/>
        <v>'COMMON'</v>
      </c>
      <c r="Z105" s="69" t="s">
        <v>449</v>
      </c>
      <c r="AA105" s="49" t="str">
        <f t="shared" si="8"/>
        <v>'COMMON'</v>
      </c>
      <c r="AB105" s="67"/>
      <c r="AD105" s="70" t="str">
        <f t="shared" si="9"/>
        <v/>
      </c>
      <c r="AE105" s="67"/>
      <c r="AF105" s="67"/>
      <c r="AG105" s="67"/>
    </row>
    <row r="106" spans="1:33" ht="18" customHeight="1">
      <c r="A106" s="67"/>
      <c r="B106" s="49">
        <f t="shared" si="5"/>
        <v>100</v>
      </c>
      <c r="C106" s="73" t="str">
        <f>"'"&amp;プロジェクトデータ!$C$4&amp;"'"</f>
        <v>'80001'</v>
      </c>
      <c r="D106" s="80" t="s">
        <v>507</v>
      </c>
      <c r="E106" s="42" t="str">
        <f>"'"&amp;No.5＿契約者【データ】!E102&amp;"'"</f>
        <v>'1401'</v>
      </c>
      <c r="F106" s="81" t="str">
        <f>"'"&amp;IF(No.5＿契約者【データ】!AD102="郵送","郵送",IF(No.5＿契約者【データ】!AD102="","","出席"))&amp;"'"</f>
        <v>''</v>
      </c>
      <c r="G106" s="75" t="str">
        <f>"'"&amp;IF(No.5＿契約者【データ】!AD102="","",TEXT(No.5＿契約者【データ】!AD102,"yyyy/mm/dd"))&amp;"'"</f>
        <v>''</v>
      </c>
      <c r="H106" s="75" t="str">
        <f>"'"&amp;IF(No.5＿契約者【データ】!AE102="","",TEXT(No.5＿契約者【データ】!AE102,"hh:mm"))&amp;"'"</f>
        <v>''</v>
      </c>
      <c r="I106" s="82" t="s">
        <v>494</v>
      </c>
      <c r="J106" s="82" t="s">
        <v>494</v>
      </c>
      <c r="K106" s="82" t="s">
        <v>494</v>
      </c>
      <c r="L106" s="82" t="s">
        <v>494</v>
      </c>
      <c r="M106" s="82" t="s">
        <v>494</v>
      </c>
      <c r="N106" s="82" t="s">
        <v>494</v>
      </c>
      <c r="O106" s="82" t="s">
        <v>494</v>
      </c>
      <c r="P106" s="82" t="s">
        <v>494</v>
      </c>
      <c r="Q106" s="82" t="str">
        <f>"'"&amp;IF(No.5＿契約者【データ】!AH102="●","1","0")&amp;"'"</f>
        <v>'0'</v>
      </c>
      <c r="R106" s="75" t="s">
        <v>497</v>
      </c>
      <c r="S106" s="42" t="s">
        <v>448</v>
      </c>
      <c r="T106" s="75" t="s">
        <v>497</v>
      </c>
      <c r="U106" s="74" t="s">
        <v>497</v>
      </c>
      <c r="V106" s="49" t="str">
        <f t="shared" si="6"/>
        <v>'COMMON'</v>
      </c>
      <c r="W106" s="69" t="s">
        <v>449</v>
      </c>
      <c r="X106" s="49" t="str">
        <f t="shared" si="7"/>
        <v>'COMMON'</v>
      </c>
      <c r="Y106" s="49" t="str">
        <f t="shared" si="7"/>
        <v>'COMMON'</v>
      </c>
      <c r="Z106" s="69" t="s">
        <v>449</v>
      </c>
      <c r="AA106" s="49" t="str">
        <f t="shared" si="8"/>
        <v>'COMMON'</v>
      </c>
      <c r="AB106" s="67"/>
      <c r="AD106" s="70" t="str">
        <f t="shared" si="9"/>
        <v/>
      </c>
      <c r="AE106" s="67"/>
      <c r="AF106" s="67"/>
      <c r="AG106" s="67"/>
    </row>
    <row r="107" spans="1:33" ht="18" customHeight="1">
      <c r="A107" s="67"/>
      <c r="B107" s="49">
        <f t="shared" si="5"/>
        <v>101</v>
      </c>
      <c r="C107" s="73" t="str">
        <f>"'"&amp;プロジェクトデータ!$C$4&amp;"'"</f>
        <v>'80001'</v>
      </c>
      <c r="D107" s="80" t="s">
        <v>507</v>
      </c>
      <c r="E107" s="42" t="str">
        <f>"'"&amp;No.5＿契約者【データ】!E103&amp;"'"</f>
        <v>'1402'</v>
      </c>
      <c r="F107" s="81" t="str">
        <f>"'"&amp;IF(No.5＿契約者【データ】!AD103="郵送","郵送",IF(No.5＿契約者【データ】!AD103="","","出席"))&amp;"'"</f>
        <v>''</v>
      </c>
      <c r="G107" s="75" t="str">
        <f>"'"&amp;IF(No.5＿契約者【データ】!AD103="","",TEXT(No.5＿契約者【データ】!AD103,"yyyy/mm/dd"))&amp;"'"</f>
        <v>''</v>
      </c>
      <c r="H107" s="75" t="str">
        <f>"'"&amp;IF(No.5＿契約者【データ】!AE103="","",TEXT(No.5＿契約者【データ】!AE103,"hh:mm"))&amp;"'"</f>
        <v>''</v>
      </c>
      <c r="I107" s="82" t="s">
        <v>494</v>
      </c>
      <c r="J107" s="82" t="s">
        <v>494</v>
      </c>
      <c r="K107" s="82" t="s">
        <v>494</v>
      </c>
      <c r="L107" s="82" t="s">
        <v>494</v>
      </c>
      <c r="M107" s="82" t="s">
        <v>494</v>
      </c>
      <c r="N107" s="82" t="s">
        <v>494</v>
      </c>
      <c r="O107" s="82" t="s">
        <v>494</v>
      </c>
      <c r="P107" s="82" t="s">
        <v>494</v>
      </c>
      <c r="Q107" s="82" t="str">
        <f>"'"&amp;IF(No.5＿契約者【データ】!AH103="●","1","0")&amp;"'"</f>
        <v>'0'</v>
      </c>
      <c r="R107" s="75" t="s">
        <v>497</v>
      </c>
      <c r="S107" s="42" t="s">
        <v>448</v>
      </c>
      <c r="T107" s="75" t="s">
        <v>497</v>
      </c>
      <c r="U107" s="74" t="s">
        <v>497</v>
      </c>
      <c r="V107" s="49" t="str">
        <f t="shared" si="6"/>
        <v>'COMMON'</v>
      </c>
      <c r="W107" s="69" t="s">
        <v>449</v>
      </c>
      <c r="X107" s="49" t="str">
        <f t="shared" si="7"/>
        <v>'COMMON'</v>
      </c>
      <c r="Y107" s="49" t="str">
        <f t="shared" si="7"/>
        <v>'COMMON'</v>
      </c>
      <c r="Z107" s="69" t="s">
        <v>449</v>
      </c>
      <c r="AA107" s="49" t="str">
        <f t="shared" si="8"/>
        <v>'COMMON'</v>
      </c>
      <c r="AB107" s="67"/>
      <c r="AD107" s="70" t="str">
        <f t="shared" si="9"/>
        <v/>
      </c>
      <c r="AE107" s="67"/>
      <c r="AF107" s="67"/>
      <c r="AG107" s="67"/>
    </row>
    <row r="108" spans="1:33" ht="18" customHeight="1">
      <c r="A108" s="67"/>
      <c r="B108" s="49">
        <f t="shared" si="5"/>
        <v>102</v>
      </c>
      <c r="C108" s="73" t="str">
        <f>"'"&amp;プロジェクトデータ!$C$4&amp;"'"</f>
        <v>'80001'</v>
      </c>
      <c r="D108" s="80" t="s">
        <v>507</v>
      </c>
      <c r="E108" s="42" t="str">
        <f>"'"&amp;No.5＿契約者【データ】!E104&amp;"'"</f>
        <v>'1403'</v>
      </c>
      <c r="F108" s="81" t="str">
        <f>"'"&amp;IF(No.5＿契約者【データ】!AD104="郵送","郵送",IF(No.5＿契約者【データ】!AD104="","","出席"))&amp;"'"</f>
        <v>''</v>
      </c>
      <c r="G108" s="75" t="str">
        <f>"'"&amp;IF(No.5＿契約者【データ】!AD104="","",TEXT(No.5＿契約者【データ】!AD104,"yyyy/mm/dd"))&amp;"'"</f>
        <v>''</v>
      </c>
      <c r="H108" s="75" t="str">
        <f>"'"&amp;IF(No.5＿契約者【データ】!AE104="","",TEXT(No.5＿契約者【データ】!AE104,"hh:mm"))&amp;"'"</f>
        <v>''</v>
      </c>
      <c r="I108" s="82" t="s">
        <v>494</v>
      </c>
      <c r="J108" s="82" t="s">
        <v>494</v>
      </c>
      <c r="K108" s="82" t="s">
        <v>494</v>
      </c>
      <c r="L108" s="82" t="s">
        <v>494</v>
      </c>
      <c r="M108" s="82" t="s">
        <v>494</v>
      </c>
      <c r="N108" s="82" t="s">
        <v>494</v>
      </c>
      <c r="O108" s="82" t="s">
        <v>494</v>
      </c>
      <c r="P108" s="82" t="s">
        <v>494</v>
      </c>
      <c r="Q108" s="82" t="str">
        <f>"'"&amp;IF(No.5＿契約者【データ】!AH104="●","1","0")&amp;"'"</f>
        <v>'0'</v>
      </c>
      <c r="R108" s="75" t="s">
        <v>497</v>
      </c>
      <c r="S108" s="42" t="s">
        <v>448</v>
      </c>
      <c r="T108" s="75" t="s">
        <v>497</v>
      </c>
      <c r="U108" s="74" t="s">
        <v>497</v>
      </c>
      <c r="V108" s="49" t="str">
        <f t="shared" si="6"/>
        <v>'COMMON'</v>
      </c>
      <c r="W108" s="69" t="s">
        <v>449</v>
      </c>
      <c r="X108" s="49" t="str">
        <f t="shared" si="7"/>
        <v>'COMMON'</v>
      </c>
      <c r="Y108" s="49" t="str">
        <f t="shared" si="7"/>
        <v>'COMMON'</v>
      </c>
      <c r="Z108" s="69" t="s">
        <v>449</v>
      </c>
      <c r="AA108" s="49" t="str">
        <f t="shared" si="8"/>
        <v>'COMMON'</v>
      </c>
      <c r="AB108" s="67"/>
      <c r="AD108" s="70" t="str">
        <f t="shared" si="9"/>
        <v/>
      </c>
      <c r="AE108" s="67"/>
      <c r="AF108" s="67"/>
      <c r="AG108" s="67"/>
    </row>
    <row r="109" spans="1:33" ht="18" customHeight="1">
      <c r="A109" s="67"/>
      <c r="B109" s="49">
        <f t="shared" si="5"/>
        <v>103</v>
      </c>
      <c r="C109" s="73" t="str">
        <f>"'"&amp;プロジェクトデータ!$C$4&amp;"'"</f>
        <v>'80001'</v>
      </c>
      <c r="D109" s="80" t="s">
        <v>507</v>
      </c>
      <c r="E109" s="42" t="str">
        <f>"'"&amp;No.5＿契約者【データ】!E105&amp;"'"</f>
        <v>'1404'</v>
      </c>
      <c r="F109" s="81" t="str">
        <f>"'"&amp;IF(No.5＿契約者【データ】!AD105="郵送","郵送",IF(No.5＿契約者【データ】!AD105="","","出席"))&amp;"'"</f>
        <v>''</v>
      </c>
      <c r="G109" s="75" t="str">
        <f>"'"&amp;IF(No.5＿契約者【データ】!AD105="","",TEXT(No.5＿契約者【データ】!AD105,"yyyy/mm/dd"))&amp;"'"</f>
        <v>''</v>
      </c>
      <c r="H109" s="75" t="str">
        <f>"'"&amp;IF(No.5＿契約者【データ】!AE105="","",TEXT(No.5＿契約者【データ】!AE105,"hh:mm"))&amp;"'"</f>
        <v>''</v>
      </c>
      <c r="I109" s="82" t="s">
        <v>494</v>
      </c>
      <c r="J109" s="82" t="s">
        <v>494</v>
      </c>
      <c r="K109" s="82" t="s">
        <v>494</v>
      </c>
      <c r="L109" s="82" t="s">
        <v>494</v>
      </c>
      <c r="M109" s="82" t="s">
        <v>494</v>
      </c>
      <c r="N109" s="82" t="s">
        <v>494</v>
      </c>
      <c r="O109" s="82" t="s">
        <v>494</v>
      </c>
      <c r="P109" s="82" t="s">
        <v>494</v>
      </c>
      <c r="Q109" s="82" t="str">
        <f>"'"&amp;IF(No.5＿契約者【データ】!AH105="●","1","0")&amp;"'"</f>
        <v>'0'</v>
      </c>
      <c r="R109" s="75" t="s">
        <v>497</v>
      </c>
      <c r="S109" s="42" t="s">
        <v>448</v>
      </c>
      <c r="T109" s="75" t="s">
        <v>497</v>
      </c>
      <c r="U109" s="74" t="s">
        <v>497</v>
      </c>
      <c r="V109" s="49" t="str">
        <f t="shared" si="6"/>
        <v>'COMMON'</v>
      </c>
      <c r="W109" s="69" t="s">
        <v>449</v>
      </c>
      <c r="X109" s="49" t="str">
        <f t="shared" si="7"/>
        <v>'COMMON'</v>
      </c>
      <c r="Y109" s="49" t="str">
        <f t="shared" si="7"/>
        <v>'COMMON'</v>
      </c>
      <c r="Z109" s="69" t="s">
        <v>449</v>
      </c>
      <c r="AA109" s="49" t="str">
        <f t="shared" si="8"/>
        <v>'COMMON'</v>
      </c>
      <c r="AB109" s="67"/>
      <c r="AD109" s="70" t="str">
        <f t="shared" si="9"/>
        <v/>
      </c>
      <c r="AE109" s="67"/>
      <c r="AF109" s="67"/>
      <c r="AG109" s="67"/>
    </row>
    <row r="110" spans="1:33" ht="18" customHeight="1">
      <c r="A110" s="67"/>
      <c r="B110" s="49">
        <f t="shared" si="5"/>
        <v>104</v>
      </c>
      <c r="C110" s="73" t="str">
        <f>"'"&amp;プロジェクトデータ!$C$4&amp;"'"</f>
        <v>'80001'</v>
      </c>
      <c r="D110" s="80" t="s">
        <v>507</v>
      </c>
      <c r="E110" s="42" t="str">
        <f>"'"&amp;No.5＿契約者【データ】!E106&amp;"'"</f>
        <v>'1405'</v>
      </c>
      <c r="F110" s="81" t="str">
        <f>"'"&amp;IF(No.5＿契約者【データ】!AD106="郵送","郵送",IF(No.5＿契約者【データ】!AD106="","","出席"))&amp;"'"</f>
        <v>''</v>
      </c>
      <c r="G110" s="75" t="str">
        <f>"'"&amp;IF(No.5＿契約者【データ】!AD106="","",TEXT(No.5＿契約者【データ】!AD106,"yyyy/mm/dd"))&amp;"'"</f>
        <v>''</v>
      </c>
      <c r="H110" s="75" t="str">
        <f>"'"&amp;IF(No.5＿契約者【データ】!AE106="","",TEXT(No.5＿契約者【データ】!AE106,"hh:mm"))&amp;"'"</f>
        <v>''</v>
      </c>
      <c r="I110" s="82" t="s">
        <v>494</v>
      </c>
      <c r="J110" s="82" t="s">
        <v>494</v>
      </c>
      <c r="K110" s="82" t="s">
        <v>494</v>
      </c>
      <c r="L110" s="82" t="s">
        <v>494</v>
      </c>
      <c r="M110" s="82" t="s">
        <v>494</v>
      </c>
      <c r="N110" s="82" t="s">
        <v>494</v>
      </c>
      <c r="O110" s="82" t="s">
        <v>494</v>
      </c>
      <c r="P110" s="82" t="s">
        <v>494</v>
      </c>
      <c r="Q110" s="82" t="str">
        <f>"'"&amp;IF(No.5＿契約者【データ】!AH106="●","1","0")&amp;"'"</f>
        <v>'0'</v>
      </c>
      <c r="R110" s="75" t="s">
        <v>497</v>
      </c>
      <c r="S110" s="42" t="s">
        <v>448</v>
      </c>
      <c r="T110" s="75" t="s">
        <v>497</v>
      </c>
      <c r="U110" s="74" t="s">
        <v>497</v>
      </c>
      <c r="V110" s="49" t="str">
        <f t="shared" si="6"/>
        <v>'COMMON'</v>
      </c>
      <c r="W110" s="69" t="s">
        <v>449</v>
      </c>
      <c r="X110" s="49" t="str">
        <f t="shared" si="7"/>
        <v>'COMMON'</v>
      </c>
      <c r="Y110" s="49" t="str">
        <f t="shared" si="7"/>
        <v>'COMMON'</v>
      </c>
      <c r="Z110" s="69" t="s">
        <v>449</v>
      </c>
      <c r="AA110" s="49" t="str">
        <f t="shared" si="8"/>
        <v>'COMMON'</v>
      </c>
      <c r="AB110" s="67"/>
      <c r="AD110" s="70" t="str">
        <f t="shared" si="9"/>
        <v/>
      </c>
      <c r="AE110" s="67"/>
      <c r="AF110" s="67"/>
      <c r="AG110" s="67"/>
    </row>
    <row r="111" spans="1:33" ht="18" customHeight="1">
      <c r="A111" s="67"/>
      <c r="B111" s="49">
        <f t="shared" si="5"/>
        <v>105</v>
      </c>
      <c r="C111" s="73" t="str">
        <f>"'"&amp;プロジェクトデータ!$C$4&amp;"'"</f>
        <v>'80001'</v>
      </c>
      <c r="D111" s="80" t="s">
        <v>507</v>
      </c>
      <c r="E111" s="42" t="str">
        <f>"'"&amp;No.5＿契約者【データ】!E107&amp;"'"</f>
        <v>'1406'</v>
      </c>
      <c r="F111" s="81" t="str">
        <f>"'"&amp;IF(No.5＿契約者【データ】!AD107="郵送","郵送",IF(No.5＿契約者【データ】!AD107="","","出席"))&amp;"'"</f>
        <v>''</v>
      </c>
      <c r="G111" s="75" t="str">
        <f>"'"&amp;IF(No.5＿契約者【データ】!AD107="","",TEXT(No.5＿契約者【データ】!AD107,"yyyy/mm/dd"))&amp;"'"</f>
        <v>''</v>
      </c>
      <c r="H111" s="75" t="str">
        <f>"'"&amp;IF(No.5＿契約者【データ】!AE107="","",TEXT(No.5＿契約者【データ】!AE107,"hh:mm"))&amp;"'"</f>
        <v>''</v>
      </c>
      <c r="I111" s="82" t="s">
        <v>494</v>
      </c>
      <c r="J111" s="82" t="s">
        <v>494</v>
      </c>
      <c r="K111" s="82" t="s">
        <v>494</v>
      </c>
      <c r="L111" s="82" t="s">
        <v>494</v>
      </c>
      <c r="M111" s="82" t="s">
        <v>494</v>
      </c>
      <c r="N111" s="82" t="s">
        <v>494</v>
      </c>
      <c r="O111" s="82" t="s">
        <v>494</v>
      </c>
      <c r="P111" s="82" t="s">
        <v>494</v>
      </c>
      <c r="Q111" s="82" t="str">
        <f>"'"&amp;IF(No.5＿契約者【データ】!AH107="●","1","0")&amp;"'"</f>
        <v>'0'</v>
      </c>
      <c r="R111" s="75" t="s">
        <v>497</v>
      </c>
      <c r="S111" s="42" t="s">
        <v>448</v>
      </c>
      <c r="T111" s="75" t="s">
        <v>497</v>
      </c>
      <c r="U111" s="74" t="s">
        <v>497</v>
      </c>
      <c r="V111" s="49" t="str">
        <f t="shared" si="6"/>
        <v>'COMMON'</v>
      </c>
      <c r="W111" s="69" t="s">
        <v>449</v>
      </c>
      <c r="X111" s="49" t="str">
        <f t="shared" si="7"/>
        <v>'COMMON'</v>
      </c>
      <c r="Y111" s="49" t="str">
        <f t="shared" si="7"/>
        <v>'COMMON'</v>
      </c>
      <c r="Z111" s="69" t="s">
        <v>449</v>
      </c>
      <c r="AA111" s="49" t="str">
        <f t="shared" si="8"/>
        <v>'COMMON'</v>
      </c>
      <c r="AB111" s="67"/>
      <c r="AD111" s="70" t="str">
        <f t="shared" si="9"/>
        <v/>
      </c>
      <c r="AE111" s="67"/>
      <c r="AF111" s="67"/>
      <c r="AG111" s="67"/>
    </row>
    <row r="112" spans="1:33" ht="18" customHeight="1">
      <c r="A112" s="67"/>
      <c r="B112" s="49">
        <f t="shared" si="5"/>
        <v>106</v>
      </c>
      <c r="C112" s="73" t="str">
        <f>"'"&amp;プロジェクトデータ!$C$4&amp;"'"</f>
        <v>'80001'</v>
      </c>
      <c r="D112" s="80" t="s">
        <v>507</v>
      </c>
      <c r="E112" s="42" t="str">
        <f>"'"&amp;No.5＿契約者【データ】!E108&amp;"'"</f>
        <v>'1407'</v>
      </c>
      <c r="F112" s="81" t="str">
        <f>"'"&amp;IF(No.5＿契約者【データ】!AD108="郵送","郵送",IF(No.5＿契約者【データ】!AD108="","","出席"))&amp;"'"</f>
        <v>''</v>
      </c>
      <c r="G112" s="75" t="str">
        <f>"'"&amp;IF(No.5＿契約者【データ】!AD108="","",TEXT(No.5＿契約者【データ】!AD108,"yyyy/mm/dd"))&amp;"'"</f>
        <v>''</v>
      </c>
      <c r="H112" s="75" t="str">
        <f>"'"&amp;IF(No.5＿契約者【データ】!AE108="","",TEXT(No.5＿契約者【データ】!AE108,"hh:mm"))&amp;"'"</f>
        <v>''</v>
      </c>
      <c r="I112" s="82" t="s">
        <v>494</v>
      </c>
      <c r="J112" s="82" t="s">
        <v>494</v>
      </c>
      <c r="K112" s="82" t="s">
        <v>494</v>
      </c>
      <c r="L112" s="82" t="s">
        <v>494</v>
      </c>
      <c r="M112" s="82" t="s">
        <v>494</v>
      </c>
      <c r="N112" s="82" t="s">
        <v>494</v>
      </c>
      <c r="O112" s="82" t="s">
        <v>494</v>
      </c>
      <c r="P112" s="82" t="s">
        <v>494</v>
      </c>
      <c r="Q112" s="82" t="str">
        <f>"'"&amp;IF(No.5＿契約者【データ】!AH108="●","1","0")&amp;"'"</f>
        <v>'0'</v>
      </c>
      <c r="R112" s="75" t="s">
        <v>497</v>
      </c>
      <c r="S112" s="42" t="s">
        <v>448</v>
      </c>
      <c r="T112" s="75" t="s">
        <v>497</v>
      </c>
      <c r="U112" s="74" t="s">
        <v>497</v>
      </c>
      <c r="V112" s="49" t="str">
        <f t="shared" si="6"/>
        <v>'COMMON'</v>
      </c>
      <c r="W112" s="69" t="s">
        <v>449</v>
      </c>
      <c r="X112" s="49" t="str">
        <f t="shared" si="7"/>
        <v>'COMMON'</v>
      </c>
      <c r="Y112" s="49" t="str">
        <f t="shared" si="7"/>
        <v>'COMMON'</v>
      </c>
      <c r="Z112" s="69" t="s">
        <v>449</v>
      </c>
      <c r="AA112" s="49" t="str">
        <f t="shared" si="8"/>
        <v>'COMMON'</v>
      </c>
      <c r="AB112" s="67"/>
      <c r="AD112" s="70" t="str">
        <f t="shared" si="9"/>
        <v/>
      </c>
      <c r="AE112" s="67"/>
      <c r="AF112" s="67"/>
      <c r="AG112" s="67"/>
    </row>
    <row r="113" spans="1:33" ht="18" customHeight="1">
      <c r="A113" s="67"/>
      <c r="B113" s="49">
        <f t="shared" si="5"/>
        <v>107</v>
      </c>
      <c r="C113" s="73" t="str">
        <f>"'"&amp;プロジェクトデータ!$C$4&amp;"'"</f>
        <v>'80001'</v>
      </c>
      <c r="D113" s="80" t="s">
        <v>507</v>
      </c>
      <c r="E113" s="42" t="str">
        <f>"'"&amp;No.5＿契約者【データ】!E109&amp;"'"</f>
        <v>'1408'</v>
      </c>
      <c r="F113" s="81" t="str">
        <f>"'"&amp;IF(No.5＿契約者【データ】!AD109="郵送","郵送",IF(No.5＿契約者【データ】!AD109="","","出席"))&amp;"'"</f>
        <v>''</v>
      </c>
      <c r="G113" s="75" t="str">
        <f>"'"&amp;IF(No.5＿契約者【データ】!AD109="","",TEXT(No.5＿契約者【データ】!AD109,"yyyy/mm/dd"))&amp;"'"</f>
        <v>''</v>
      </c>
      <c r="H113" s="75" t="str">
        <f>"'"&amp;IF(No.5＿契約者【データ】!AE109="","",TEXT(No.5＿契約者【データ】!AE109,"hh:mm"))&amp;"'"</f>
        <v>''</v>
      </c>
      <c r="I113" s="82" t="s">
        <v>494</v>
      </c>
      <c r="J113" s="82" t="s">
        <v>494</v>
      </c>
      <c r="K113" s="82" t="s">
        <v>494</v>
      </c>
      <c r="L113" s="82" t="s">
        <v>494</v>
      </c>
      <c r="M113" s="82" t="s">
        <v>494</v>
      </c>
      <c r="N113" s="82" t="s">
        <v>494</v>
      </c>
      <c r="O113" s="82" t="s">
        <v>494</v>
      </c>
      <c r="P113" s="82" t="s">
        <v>494</v>
      </c>
      <c r="Q113" s="82" t="str">
        <f>"'"&amp;IF(No.5＿契約者【データ】!AH109="●","1","0")&amp;"'"</f>
        <v>'0'</v>
      </c>
      <c r="R113" s="75" t="s">
        <v>497</v>
      </c>
      <c r="S113" s="42" t="s">
        <v>448</v>
      </c>
      <c r="T113" s="75" t="s">
        <v>497</v>
      </c>
      <c r="U113" s="74" t="s">
        <v>497</v>
      </c>
      <c r="V113" s="49" t="str">
        <f t="shared" si="6"/>
        <v>'COMMON'</v>
      </c>
      <c r="W113" s="69" t="s">
        <v>449</v>
      </c>
      <c r="X113" s="49" t="str">
        <f t="shared" si="7"/>
        <v>'COMMON'</v>
      </c>
      <c r="Y113" s="49" t="str">
        <f t="shared" si="7"/>
        <v>'COMMON'</v>
      </c>
      <c r="Z113" s="69" t="s">
        <v>449</v>
      </c>
      <c r="AA113" s="49" t="str">
        <f t="shared" si="8"/>
        <v>'COMMON'</v>
      </c>
      <c r="AB113" s="67"/>
      <c r="AD113" s="70" t="str">
        <f t="shared" si="9"/>
        <v/>
      </c>
      <c r="AE113" s="67"/>
      <c r="AF113" s="67"/>
      <c r="AG113" s="67"/>
    </row>
    <row r="114" spans="1:33" ht="18" customHeight="1">
      <c r="A114" s="67"/>
      <c r="B114" s="49">
        <f t="shared" si="5"/>
        <v>108</v>
      </c>
      <c r="C114" s="73" t="str">
        <f>"'"&amp;プロジェクトデータ!$C$4&amp;"'"</f>
        <v>'80001'</v>
      </c>
      <c r="D114" s="80" t="s">
        <v>507</v>
      </c>
      <c r="E114" s="42" t="str">
        <f>"'"&amp;No.5＿契約者【データ】!E110&amp;"'"</f>
        <v>''</v>
      </c>
      <c r="F114" s="81" t="str">
        <f>"'"&amp;IF(No.5＿契約者【データ】!AD110="郵送","郵送",IF(No.5＿契約者【データ】!AD110="","","出席"))&amp;"'"</f>
        <v>''</v>
      </c>
      <c r="G114" s="75" t="str">
        <f>"'"&amp;IF(No.5＿契約者【データ】!AD110="","",TEXT(No.5＿契約者【データ】!AD110,"yyyy/mm/dd"))&amp;"'"</f>
        <v>''</v>
      </c>
      <c r="H114" s="75" t="str">
        <f>"'"&amp;IF(No.5＿契約者【データ】!AE110="","",TEXT(No.5＿契約者【データ】!AE110,"hh:mm"))&amp;"'"</f>
        <v>''</v>
      </c>
      <c r="I114" s="82" t="s">
        <v>494</v>
      </c>
      <c r="J114" s="82" t="s">
        <v>494</v>
      </c>
      <c r="K114" s="82" t="s">
        <v>494</v>
      </c>
      <c r="L114" s="82" t="s">
        <v>494</v>
      </c>
      <c r="M114" s="82" t="s">
        <v>494</v>
      </c>
      <c r="N114" s="82" t="s">
        <v>494</v>
      </c>
      <c r="O114" s="82" t="s">
        <v>494</v>
      </c>
      <c r="P114" s="82" t="s">
        <v>494</v>
      </c>
      <c r="Q114" s="82" t="str">
        <f>"'"&amp;IF(No.5＿契約者【データ】!AH110="●","1","0")&amp;"'"</f>
        <v>'0'</v>
      </c>
      <c r="R114" s="75" t="s">
        <v>497</v>
      </c>
      <c r="S114" s="42" t="s">
        <v>448</v>
      </c>
      <c r="T114" s="75" t="s">
        <v>497</v>
      </c>
      <c r="U114" s="74" t="s">
        <v>497</v>
      </c>
      <c r="V114" s="49" t="str">
        <f t="shared" si="6"/>
        <v>'COMMON'</v>
      </c>
      <c r="W114" s="69" t="s">
        <v>449</v>
      </c>
      <c r="X114" s="49" t="str">
        <f t="shared" si="7"/>
        <v>'COMMON'</v>
      </c>
      <c r="Y114" s="49" t="str">
        <f t="shared" si="7"/>
        <v>'COMMON'</v>
      </c>
      <c r="Z114" s="69" t="s">
        <v>449</v>
      </c>
      <c r="AA114" s="49" t="str">
        <f t="shared" si="8"/>
        <v>'COMMON'</v>
      </c>
      <c r="AB114" s="67"/>
      <c r="AD114" s="70" t="str">
        <f t="shared" si="9"/>
        <v/>
      </c>
      <c r="AE114" s="67"/>
      <c r="AF114" s="67"/>
      <c r="AG114" s="67"/>
    </row>
    <row r="115" spans="1:33" ht="18" customHeight="1">
      <c r="A115" s="67"/>
      <c r="B115" s="49">
        <f t="shared" si="5"/>
        <v>109</v>
      </c>
      <c r="C115" s="73" t="str">
        <f>"'"&amp;プロジェクトデータ!$C$4&amp;"'"</f>
        <v>'80001'</v>
      </c>
      <c r="D115" s="80" t="s">
        <v>507</v>
      </c>
      <c r="E115" s="42" t="str">
        <f>"'"&amp;No.5＿契約者【データ】!E111&amp;"'"</f>
        <v>''</v>
      </c>
      <c r="F115" s="81" t="str">
        <f>"'"&amp;IF(No.5＿契約者【データ】!AD111="郵送","郵送",IF(No.5＿契約者【データ】!AD111="","","出席"))&amp;"'"</f>
        <v>''</v>
      </c>
      <c r="G115" s="75" t="str">
        <f>"'"&amp;IF(No.5＿契約者【データ】!AD111="","",TEXT(No.5＿契約者【データ】!AD111,"yyyy/mm/dd"))&amp;"'"</f>
        <v>''</v>
      </c>
      <c r="H115" s="75" t="str">
        <f>"'"&amp;IF(No.5＿契約者【データ】!AE111="","",TEXT(No.5＿契約者【データ】!AE111,"hh:mm"))&amp;"'"</f>
        <v>''</v>
      </c>
      <c r="I115" s="82" t="s">
        <v>494</v>
      </c>
      <c r="J115" s="82" t="s">
        <v>494</v>
      </c>
      <c r="K115" s="82" t="s">
        <v>494</v>
      </c>
      <c r="L115" s="82" t="s">
        <v>494</v>
      </c>
      <c r="M115" s="82" t="s">
        <v>494</v>
      </c>
      <c r="N115" s="82" t="s">
        <v>494</v>
      </c>
      <c r="O115" s="82" t="s">
        <v>494</v>
      </c>
      <c r="P115" s="82" t="s">
        <v>494</v>
      </c>
      <c r="Q115" s="82" t="str">
        <f>"'"&amp;IF(No.5＿契約者【データ】!AH111="●","1","0")&amp;"'"</f>
        <v>'0'</v>
      </c>
      <c r="R115" s="75" t="s">
        <v>497</v>
      </c>
      <c r="S115" s="42" t="s">
        <v>448</v>
      </c>
      <c r="T115" s="75" t="s">
        <v>497</v>
      </c>
      <c r="U115" s="74" t="s">
        <v>497</v>
      </c>
      <c r="V115" s="49" t="str">
        <f t="shared" si="6"/>
        <v>'COMMON'</v>
      </c>
      <c r="W115" s="69" t="s">
        <v>449</v>
      </c>
      <c r="X115" s="49" t="str">
        <f t="shared" si="7"/>
        <v>'COMMON'</v>
      </c>
      <c r="Y115" s="49" t="str">
        <f t="shared" si="7"/>
        <v>'COMMON'</v>
      </c>
      <c r="Z115" s="69" t="s">
        <v>449</v>
      </c>
      <c r="AA115" s="49" t="str">
        <f t="shared" si="8"/>
        <v>'COMMON'</v>
      </c>
      <c r="AB115" s="67"/>
      <c r="AD115" s="70" t="str">
        <f t="shared" si="9"/>
        <v/>
      </c>
      <c r="AE115" s="67"/>
      <c r="AF115" s="67"/>
      <c r="AG115" s="67"/>
    </row>
    <row r="116" spans="1:33" ht="18" customHeight="1">
      <c r="A116" s="67"/>
      <c r="B116" s="49">
        <f t="shared" si="5"/>
        <v>110</v>
      </c>
      <c r="C116" s="73" t="str">
        <f>"'"&amp;プロジェクトデータ!$C$4&amp;"'"</f>
        <v>'80001'</v>
      </c>
      <c r="D116" s="80" t="s">
        <v>507</v>
      </c>
      <c r="E116" s="42" t="str">
        <f>"'"&amp;No.5＿契約者【データ】!E112&amp;"'"</f>
        <v>''</v>
      </c>
      <c r="F116" s="81" t="str">
        <f>"'"&amp;IF(No.5＿契約者【データ】!AD112="郵送","郵送",IF(No.5＿契約者【データ】!AD112="","","出席"))&amp;"'"</f>
        <v>''</v>
      </c>
      <c r="G116" s="75" t="str">
        <f>"'"&amp;IF(No.5＿契約者【データ】!AD112="","",TEXT(No.5＿契約者【データ】!AD112,"yyyy/mm/dd"))&amp;"'"</f>
        <v>''</v>
      </c>
      <c r="H116" s="75" t="str">
        <f>"'"&amp;IF(No.5＿契約者【データ】!AE112="","",TEXT(No.5＿契約者【データ】!AE112,"hh:mm"))&amp;"'"</f>
        <v>''</v>
      </c>
      <c r="I116" s="82" t="s">
        <v>494</v>
      </c>
      <c r="J116" s="82" t="s">
        <v>494</v>
      </c>
      <c r="K116" s="82" t="s">
        <v>494</v>
      </c>
      <c r="L116" s="82" t="s">
        <v>494</v>
      </c>
      <c r="M116" s="82" t="s">
        <v>494</v>
      </c>
      <c r="N116" s="82" t="s">
        <v>494</v>
      </c>
      <c r="O116" s="82" t="s">
        <v>494</v>
      </c>
      <c r="P116" s="82" t="s">
        <v>494</v>
      </c>
      <c r="Q116" s="82" t="str">
        <f>"'"&amp;IF(No.5＿契約者【データ】!AH112="●","1","0")&amp;"'"</f>
        <v>'0'</v>
      </c>
      <c r="R116" s="75" t="s">
        <v>497</v>
      </c>
      <c r="S116" s="42" t="s">
        <v>448</v>
      </c>
      <c r="T116" s="75" t="s">
        <v>497</v>
      </c>
      <c r="U116" s="74" t="s">
        <v>497</v>
      </c>
      <c r="V116" s="49" t="str">
        <f t="shared" si="6"/>
        <v>'COMMON'</v>
      </c>
      <c r="W116" s="69" t="s">
        <v>449</v>
      </c>
      <c r="X116" s="49" t="str">
        <f t="shared" si="7"/>
        <v>'COMMON'</v>
      </c>
      <c r="Y116" s="49" t="str">
        <f t="shared" si="7"/>
        <v>'COMMON'</v>
      </c>
      <c r="Z116" s="69" t="s">
        <v>449</v>
      </c>
      <c r="AA116" s="49" t="str">
        <f t="shared" si="8"/>
        <v>'COMMON'</v>
      </c>
      <c r="AB116" s="67"/>
      <c r="AD116" s="70" t="str">
        <f t="shared" si="9"/>
        <v/>
      </c>
      <c r="AE116" s="67"/>
      <c r="AF116" s="67"/>
      <c r="AG116" s="67"/>
    </row>
    <row r="117" spans="1:33" ht="18" customHeight="1">
      <c r="A117" s="67"/>
      <c r="B117" s="49">
        <f t="shared" si="5"/>
        <v>111</v>
      </c>
      <c r="C117" s="73" t="str">
        <f>"'"&amp;プロジェクトデータ!$C$4&amp;"'"</f>
        <v>'80001'</v>
      </c>
      <c r="D117" s="80" t="s">
        <v>507</v>
      </c>
      <c r="E117" s="42" t="str">
        <f>"'"&amp;No.5＿契約者【データ】!E113&amp;"'"</f>
        <v>''</v>
      </c>
      <c r="F117" s="81" t="str">
        <f>"'"&amp;IF(No.5＿契約者【データ】!AD113="郵送","郵送",IF(No.5＿契約者【データ】!AD113="","","出席"))&amp;"'"</f>
        <v>''</v>
      </c>
      <c r="G117" s="75" t="str">
        <f>"'"&amp;IF(No.5＿契約者【データ】!AD113="","",TEXT(No.5＿契約者【データ】!AD113,"yyyy/mm/dd"))&amp;"'"</f>
        <v>''</v>
      </c>
      <c r="H117" s="75" t="str">
        <f>"'"&amp;IF(No.5＿契約者【データ】!AE113="","",TEXT(No.5＿契約者【データ】!AE113,"hh:mm"))&amp;"'"</f>
        <v>''</v>
      </c>
      <c r="I117" s="82" t="s">
        <v>494</v>
      </c>
      <c r="J117" s="82" t="s">
        <v>494</v>
      </c>
      <c r="K117" s="82" t="s">
        <v>494</v>
      </c>
      <c r="L117" s="82" t="s">
        <v>494</v>
      </c>
      <c r="M117" s="82" t="s">
        <v>494</v>
      </c>
      <c r="N117" s="82" t="s">
        <v>494</v>
      </c>
      <c r="O117" s="82" t="s">
        <v>494</v>
      </c>
      <c r="P117" s="82" t="s">
        <v>494</v>
      </c>
      <c r="Q117" s="82" t="str">
        <f>"'"&amp;IF(No.5＿契約者【データ】!AH113="●","1","0")&amp;"'"</f>
        <v>'0'</v>
      </c>
      <c r="R117" s="75" t="s">
        <v>497</v>
      </c>
      <c r="S117" s="42" t="s">
        <v>448</v>
      </c>
      <c r="T117" s="75" t="s">
        <v>497</v>
      </c>
      <c r="U117" s="74" t="s">
        <v>497</v>
      </c>
      <c r="V117" s="49" t="str">
        <f t="shared" si="6"/>
        <v>'COMMON'</v>
      </c>
      <c r="W117" s="69" t="s">
        <v>449</v>
      </c>
      <c r="X117" s="49" t="str">
        <f t="shared" si="7"/>
        <v>'COMMON'</v>
      </c>
      <c r="Y117" s="49" t="str">
        <f t="shared" si="7"/>
        <v>'COMMON'</v>
      </c>
      <c r="Z117" s="69" t="s">
        <v>449</v>
      </c>
      <c r="AA117" s="49" t="str">
        <f t="shared" si="8"/>
        <v>'COMMON'</v>
      </c>
      <c r="AB117" s="67"/>
      <c r="AD117" s="70" t="str">
        <f t="shared" si="9"/>
        <v/>
      </c>
      <c r="AE117" s="67"/>
      <c r="AF117" s="67"/>
      <c r="AG117" s="67"/>
    </row>
    <row r="118" spans="1:33" ht="18" customHeight="1">
      <c r="A118" s="67"/>
      <c r="B118" s="49">
        <f t="shared" si="5"/>
        <v>112</v>
      </c>
      <c r="C118" s="73" t="str">
        <f>"'"&amp;プロジェクトデータ!$C$4&amp;"'"</f>
        <v>'80001'</v>
      </c>
      <c r="D118" s="80" t="s">
        <v>507</v>
      </c>
      <c r="E118" s="42" t="str">
        <f>"'"&amp;No.5＿契約者【データ】!E114&amp;"'"</f>
        <v>''</v>
      </c>
      <c r="F118" s="81" t="str">
        <f>"'"&amp;IF(No.5＿契約者【データ】!AD114="郵送","郵送",IF(No.5＿契約者【データ】!AD114="","","出席"))&amp;"'"</f>
        <v>''</v>
      </c>
      <c r="G118" s="75" t="str">
        <f>"'"&amp;IF(No.5＿契約者【データ】!AD114="","",TEXT(No.5＿契約者【データ】!AD114,"yyyy/mm/dd"))&amp;"'"</f>
        <v>''</v>
      </c>
      <c r="H118" s="75" t="str">
        <f>"'"&amp;IF(No.5＿契約者【データ】!AE114="","",TEXT(No.5＿契約者【データ】!AE114,"hh:mm"))&amp;"'"</f>
        <v>''</v>
      </c>
      <c r="I118" s="82" t="s">
        <v>494</v>
      </c>
      <c r="J118" s="82" t="s">
        <v>494</v>
      </c>
      <c r="K118" s="82" t="s">
        <v>494</v>
      </c>
      <c r="L118" s="82" t="s">
        <v>494</v>
      </c>
      <c r="M118" s="82" t="s">
        <v>494</v>
      </c>
      <c r="N118" s="82" t="s">
        <v>494</v>
      </c>
      <c r="O118" s="82" t="s">
        <v>494</v>
      </c>
      <c r="P118" s="82" t="s">
        <v>494</v>
      </c>
      <c r="Q118" s="82" t="str">
        <f>"'"&amp;IF(No.5＿契約者【データ】!AH114="●","1","0")&amp;"'"</f>
        <v>'0'</v>
      </c>
      <c r="R118" s="75" t="s">
        <v>497</v>
      </c>
      <c r="S118" s="42" t="s">
        <v>448</v>
      </c>
      <c r="T118" s="75" t="s">
        <v>497</v>
      </c>
      <c r="U118" s="74" t="s">
        <v>497</v>
      </c>
      <c r="V118" s="49" t="str">
        <f t="shared" si="6"/>
        <v>'COMMON'</v>
      </c>
      <c r="W118" s="69" t="s">
        <v>449</v>
      </c>
      <c r="X118" s="49" t="str">
        <f t="shared" si="7"/>
        <v>'COMMON'</v>
      </c>
      <c r="Y118" s="49" t="str">
        <f t="shared" si="7"/>
        <v>'COMMON'</v>
      </c>
      <c r="Z118" s="69" t="s">
        <v>449</v>
      </c>
      <c r="AA118" s="49" t="str">
        <f t="shared" si="8"/>
        <v>'COMMON'</v>
      </c>
      <c r="AB118" s="67"/>
      <c r="AD118" s="70" t="str">
        <f t="shared" si="9"/>
        <v/>
      </c>
      <c r="AE118" s="67"/>
      <c r="AF118" s="67"/>
      <c r="AG118" s="67"/>
    </row>
    <row r="119" spans="1:33" ht="18" customHeight="1">
      <c r="A119" s="67"/>
      <c r="B119" s="49">
        <f t="shared" si="5"/>
        <v>113</v>
      </c>
      <c r="C119" s="73" t="str">
        <f>"'"&amp;プロジェクトデータ!$C$4&amp;"'"</f>
        <v>'80001'</v>
      </c>
      <c r="D119" s="80" t="s">
        <v>507</v>
      </c>
      <c r="E119" s="42" t="str">
        <f>"'"&amp;No.5＿契約者【データ】!E115&amp;"'"</f>
        <v>''</v>
      </c>
      <c r="F119" s="81" t="str">
        <f>"'"&amp;IF(No.5＿契約者【データ】!AD115="郵送","郵送",IF(No.5＿契約者【データ】!AD115="","","出席"))&amp;"'"</f>
        <v>''</v>
      </c>
      <c r="G119" s="75" t="str">
        <f>"'"&amp;IF(No.5＿契約者【データ】!AD115="","",TEXT(No.5＿契約者【データ】!AD115,"yyyy/mm/dd"))&amp;"'"</f>
        <v>''</v>
      </c>
      <c r="H119" s="75" t="str">
        <f>"'"&amp;IF(No.5＿契約者【データ】!AE115="","",TEXT(No.5＿契約者【データ】!AE115,"hh:mm"))&amp;"'"</f>
        <v>''</v>
      </c>
      <c r="I119" s="82" t="s">
        <v>494</v>
      </c>
      <c r="J119" s="82" t="s">
        <v>494</v>
      </c>
      <c r="K119" s="82" t="s">
        <v>494</v>
      </c>
      <c r="L119" s="82" t="s">
        <v>494</v>
      </c>
      <c r="M119" s="82" t="s">
        <v>494</v>
      </c>
      <c r="N119" s="82" t="s">
        <v>494</v>
      </c>
      <c r="O119" s="82" t="s">
        <v>494</v>
      </c>
      <c r="P119" s="82" t="s">
        <v>494</v>
      </c>
      <c r="Q119" s="82" t="str">
        <f>"'"&amp;IF(No.5＿契約者【データ】!AH115="●","1","0")&amp;"'"</f>
        <v>'0'</v>
      </c>
      <c r="R119" s="75" t="s">
        <v>497</v>
      </c>
      <c r="S119" s="42" t="s">
        <v>448</v>
      </c>
      <c r="T119" s="75" t="s">
        <v>497</v>
      </c>
      <c r="U119" s="74" t="s">
        <v>497</v>
      </c>
      <c r="V119" s="49" t="str">
        <f t="shared" si="6"/>
        <v>'COMMON'</v>
      </c>
      <c r="W119" s="69" t="s">
        <v>449</v>
      </c>
      <c r="X119" s="49" t="str">
        <f t="shared" si="7"/>
        <v>'COMMON'</v>
      </c>
      <c r="Y119" s="49" t="str">
        <f t="shared" si="7"/>
        <v>'COMMON'</v>
      </c>
      <c r="Z119" s="69" t="s">
        <v>449</v>
      </c>
      <c r="AA119" s="49" t="str">
        <f t="shared" si="8"/>
        <v>'COMMON'</v>
      </c>
      <c r="AB119" s="67"/>
      <c r="AD119" s="70" t="str">
        <f t="shared" si="9"/>
        <v/>
      </c>
      <c r="AE119" s="67"/>
      <c r="AF119" s="67"/>
      <c r="AG119" s="67"/>
    </row>
    <row r="120" spans="1:33" ht="18" customHeight="1">
      <c r="A120" s="67"/>
      <c r="B120" s="49">
        <f t="shared" si="5"/>
        <v>114</v>
      </c>
      <c r="C120" s="73" t="str">
        <f>"'"&amp;プロジェクトデータ!$C$4&amp;"'"</f>
        <v>'80001'</v>
      </c>
      <c r="D120" s="80" t="s">
        <v>507</v>
      </c>
      <c r="E120" s="42" t="str">
        <f>"'"&amp;No.5＿契約者【データ】!E116&amp;"'"</f>
        <v>''</v>
      </c>
      <c r="F120" s="81" t="str">
        <f>"'"&amp;IF(No.5＿契約者【データ】!AD116="郵送","郵送",IF(No.5＿契約者【データ】!AD116="","","出席"))&amp;"'"</f>
        <v>''</v>
      </c>
      <c r="G120" s="75" t="str">
        <f>"'"&amp;IF(No.5＿契約者【データ】!AD116="","",TEXT(No.5＿契約者【データ】!AD116,"yyyy/mm/dd"))&amp;"'"</f>
        <v>''</v>
      </c>
      <c r="H120" s="75" t="str">
        <f>"'"&amp;IF(No.5＿契約者【データ】!AE116="","",TEXT(No.5＿契約者【データ】!AE116,"hh:mm"))&amp;"'"</f>
        <v>''</v>
      </c>
      <c r="I120" s="82" t="s">
        <v>494</v>
      </c>
      <c r="J120" s="82" t="s">
        <v>494</v>
      </c>
      <c r="K120" s="82" t="s">
        <v>494</v>
      </c>
      <c r="L120" s="82" t="s">
        <v>494</v>
      </c>
      <c r="M120" s="82" t="s">
        <v>494</v>
      </c>
      <c r="N120" s="82" t="s">
        <v>494</v>
      </c>
      <c r="O120" s="82" t="s">
        <v>494</v>
      </c>
      <c r="P120" s="82" t="s">
        <v>494</v>
      </c>
      <c r="Q120" s="82" t="str">
        <f>"'"&amp;IF(No.5＿契約者【データ】!AH116="●","1","0")&amp;"'"</f>
        <v>'0'</v>
      </c>
      <c r="R120" s="75" t="s">
        <v>497</v>
      </c>
      <c r="S120" s="42" t="s">
        <v>448</v>
      </c>
      <c r="T120" s="75" t="s">
        <v>497</v>
      </c>
      <c r="U120" s="74" t="s">
        <v>497</v>
      </c>
      <c r="V120" s="49" t="str">
        <f t="shared" si="6"/>
        <v>'COMMON'</v>
      </c>
      <c r="W120" s="69" t="s">
        <v>449</v>
      </c>
      <c r="X120" s="49" t="str">
        <f t="shared" si="7"/>
        <v>'COMMON'</v>
      </c>
      <c r="Y120" s="49" t="str">
        <f t="shared" si="7"/>
        <v>'COMMON'</v>
      </c>
      <c r="Z120" s="69" t="s">
        <v>449</v>
      </c>
      <c r="AA120" s="49" t="str">
        <f t="shared" si="8"/>
        <v>'COMMON'</v>
      </c>
      <c r="AB120" s="67"/>
      <c r="AD120" s="70" t="str">
        <f t="shared" si="9"/>
        <v/>
      </c>
      <c r="AE120" s="67"/>
      <c r="AF120" s="67"/>
      <c r="AG120" s="67"/>
    </row>
    <row r="121" spans="1:33" ht="18" customHeight="1">
      <c r="A121" s="67"/>
      <c r="B121" s="49">
        <f t="shared" si="5"/>
        <v>115</v>
      </c>
      <c r="C121" s="73" t="str">
        <f>"'"&amp;プロジェクトデータ!$C$4&amp;"'"</f>
        <v>'80001'</v>
      </c>
      <c r="D121" s="80" t="s">
        <v>507</v>
      </c>
      <c r="E121" s="42" t="str">
        <f>"'"&amp;No.5＿契約者【データ】!E117&amp;"'"</f>
        <v>''</v>
      </c>
      <c r="F121" s="81" t="str">
        <f>"'"&amp;IF(No.5＿契約者【データ】!AD117="郵送","郵送",IF(No.5＿契約者【データ】!AD117="","","出席"))&amp;"'"</f>
        <v>''</v>
      </c>
      <c r="G121" s="75" t="str">
        <f>"'"&amp;IF(No.5＿契約者【データ】!AD117="","",TEXT(No.5＿契約者【データ】!AD117,"yyyy/mm/dd"))&amp;"'"</f>
        <v>''</v>
      </c>
      <c r="H121" s="75" t="str">
        <f>"'"&amp;IF(No.5＿契約者【データ】!AE117="","",TEXT(No.5＿契約者【データ】!AE117,"hh:mm"))&amp;"'"</f>
        <v>''</v>
      </c>
      <c r="I121" s="82" t="s">
        <v>494</v>
      </c>
      <c r="J121" s="82" t="s">
        <v>494</v>
      </c>
      <c r="K121" s="82" t="s">
        <v>494</v>
      </c>
      <c r="L121" s="82" t="s">
        <v>494</v>
      </c>
      <c r="M121" s="82" t="s">
        <v>494</v>
      </c>
      <c r="N121" s="82" t="s">
        <v>494</v>
      </c>
      <c r="O121" s="82" t="s">
        <v>494</v>
      </c>
      <c r="P121" s="82" t="s">
        <v>494</v>
      </c>
      <c r="Q121" s="82" t="str">
        <f>"'"&amp;IF(No.5＿契約者【データ】!AH117="●","1","0")&amp;"'"</f>
        <v>'0'</v>
      </c>
      <c r="R121" s="75" t="s">
        <v>497</v>
      </c>
      <c r="S121" s="42" t="s">
        <v>448</v>
      </c>
      <c r="T121" s="75" t="s">
        <v>497</v>
      </c>
      <c r="U121" s="74" t="s">
        <v>497</v>
      </c>
      <c r="V121" s="49" t="str">
        <f t="shared" si="6"/>
        <v>'COMMON'</v>
      </c>
      <c r="W121" s="69" t="s">
        <v>449</v>
      </c>
      <c r="X121" s="49" t="str">
        <f t="shared" si="7"/>
        <v>'COMMON'</v>
      </c>
      <c r="Y121" s="49" t="str">
        <f t="shared" si="7"/>
        <v>'COMMON'</v>
      </c>
      <c r="Z121" s="69" t="s">
        <v>449</v>
      </c>
      <c r="AA121" s="49" t="str">
        <f t="shared" si="8"/>
        <v>'COMMON'</v>
      </c>
      <c r="AB121" s="67"/>
      <c r="AD121" s="70" t="str">
        <f t="shared" si="9"/>
        <v/>
      </c>
      <c r="AE121" s="67"/>
      <c r="AF121" s="67"/>
      <c r="AG121" s="67"/>
    </row>
    <row r="122" spans="1:33" ht="18" customHeight="1">
      <c r="A122" s="67"/>
      <c r="B122" s="49">
        <f t="shared" si="5"/>
        <v>116</v>
      </c>
      <c r="C122" s="73" t="str">
        <f>"'"&amp;プロジェクトデータ!$C$4&amp;"'"</f>
        <v>'80001'</v>
      </c>
      <c r="D122" s="80" t="s">
        <v>507</v>
      </c>
      <c r="E122" s="42" t="str">
        <f>"'"&amp;No.5＿契約者【データ】!E118&amp;"'"</f>
        <v>''</v>
      </c>
      <c r="F122" s="81" t="str">
        <f>"'"&amp;IF(No.5＿契約者【データ】!AD118="郵送","郵送",IF(No.5＿契約者【データ】!AD118="","","出席"))&amp;"'"</f>
        <v>''</v>
      </c>
      <c r="G122" s="75" t="str">
        <f>"'"&amp;IF(No.5＿契約者【データ】!AD118="","",TEXT(No.5＿契約者【データ】!AD118,"yyyy/mm/dd"))&amp;"'"</f>
        <v>''</v>
      </c>
      <c r="H122" s="75" t="str">
        <f>"'"&amp;IF(No.5＿契約者【データ】!AE118="","",TEXT(No.5＿契約者【データ】!AE118,"hh:mm"))&amp;"'"</f>
        <v>''</v>
      </c>
      <c r="I122" s="82" t="s">
        <v>494</v>
      </c>
      <c r="J122" s="82" t="s">
        <v>494</v>
      </c>
      <c r="K122" s="82" t="s">
        <v>494</v>
      </c>
      <c r="L122" s="82" t="s">
        <v>494</v>
      </c>
      <c r="M122" s="82" t="s">
        <v>494</v>
      </c>
      <c r="N122" s="82" t="s">
        <v>494</v>
      </c>
      <c r="O122" s="82" t="s">
        <v>494</v>
      </c>
      <c r="P122" s="82" t="s">
        <v>494</v>
      </c>
      <c r="Q122" s="82" t="str">
        <f>"'"&amp;IF(No.5＿契約者【データ】!AH118="●","1","0")&amp;"'"</f>
        <v>'0'</v>
      </c>
      <c r="R122" s="75" t="s">
        <v>497</v>
      </c>
      <c r="S122" s="42" t="s">
        <v>448</v>
      </c>
      <c r="T122" s="75" t="s">
        <v>497</v>
      </c>
      <c r="U122" s="74" t="s">
        <v>497</v>
      </c>
      <c r="V122" s="49" t="str">
        <f t="shared" si="6"/>
        <v>'COMMON'</v>
      </c>
      <c r="W122" s="69" t="s">
        <v>449</v>
      </c>
      <c r="X122" s="49" t="str">
        <f t="shared" si="7"/>
        <v>'COMMON'</v>
      </c>
      <c r="Y122" s="49" t="str">
        <f t="shared" si="7"/>
        <v>'COMMON'</v>
      </c>
      <c r="Z122" s="69" t="s">
        <v>449</v>
      </c>
      <c r="AA122" s="49" t="str">
        <f t="shared" si="8"/>
        <v>'COMMON'</v>
      </c>
      <c r="AB122" s="67"/>
      <c r="AD122" s="70" t="str">
        <f t="shared" si="9"/>
        <v/>
      </c>
      <c r="AE122" s="67"/>
      <c r="AF122" s="67"/>
      <c r="AG122" s="67"/>
    </row>
    <row r="123" spans="1:33" ht="18" customHeight="1">
      <c r="A123" s="67"/>
      <c r="B123" s="49">
        <f t="shared" si="5"/>
        <v>117</v>
      </c>
      <c r="C123" s="73" t="str">
        <f>"'"&amp;プロジェクトデータ!$C$4&amp;"'"</f>
        <v>'80001'</v>
      </c>
      <c r="D123" s="80" t="s">
        <v>507</v>
      </c>
      <c r="E123" s="42" t="str">
        <f>"'"&amp;No.5＿契約者【データ】!E119&amp;"'"</f>
        <v>''</v>
      </c>
      <c r="F123" s="81" t="str">
        <f>"'"&amp;IF(No.5＿契約者【データ】!AD119="郵送","郵送",IF(No.5＿契約者【データ】!AD119="","","出席"))&amp;"'"</f>
        <v>''</v>
      </c>
      <c r="G123" s="75" t="str">
        <f>"'"&amp;IF(No.5＿契約者【データ】!AD119="","",TEXT(No.5＿契約者【データ】!AD119,"yyyy/mm/dd"))&amp;"'"</f>
        <v>''</v>
      </c>
      <c r="H123" s="75" t="str">
        <f>"'"&amp;IF(No.5＿契約者【データ】!AE119="","",TEXT(No.5＿契約者【データ】!AE119,"hh:mm"))&amp;"'"</f>
        <v>''</v>
      </c>
      <c r="I123" s="82" t="s">
        <v>494</v>
      </c>
      <c r="J123" s="82" t="s">
        <v>494</v>
      </c>
      <c r="K123" s="82" t="s">
        <v>494</v>
      </c>
      <c r="L123" s="82" t="s">
        <v>494</v>
      </c>
      <c r="M123" s="82" t="s">
        <v>494</v>
      </c>
      <c r="N123" s="82" t="s">
        <v>494</v>
      </c>
      <c r="O123" s="82" t="s">
        <v>494</v>
      </c>
      <c r="P123" s="82" t="s">
        <v>494</v>
      </c>
      <c r="Q123" s="82" t="str">
        <f>"'"&amp;IF(No.5＿契約者【データ】!AH119="●","1","0")&amp;"'"</f>
        <v>'0'</v>
      </c>
      <c r="R123" s="75" t="s">
        <v>497</v>
      </c>
      <c r="S123" s="42" t="s">
        <v>448</v>
      </c>
      <c r="T123" s="75" t="s">
        <v>497</v>
      </c>
      <c r="U123" s="74" t="s">
        <v>497</v>
      </c>
      <c r="V123" s="49" t="str">
        <f t="shared" si="6"/>
        <v>'COMMON'</v>
      </c>
      <c r="W123" s="69" t="s">
        <v>449</v>
      </c>
      <c r="X123" s="49" t="str">
        <f t="shared" si="7"/>
        <v>'COMMON'</v>
      </c>
      <c r="Y123" s="49" t="str">
        <f t="shared" si="7"/>
        <v>'COMMON'</v>
      </c>
      <c r="Z123" s="69" t="s">
        <v>449</v>
      </c>
      <c r="AA123" s="49" t="str">
        <f t="shared" si="8"/>
        <v>'COMMON'</v>
      </c>
      <c r="AB123" s="67"/>
      <c r="AD123" s="70" t="str">
        <f t="shared" si="9"/>
        <v/>
      </c>
      <c r="AE123" s="67"/>
      <c r="AF123" s="67"/>
      <c r="AG123" s="67"/>
    </row>
    <row r="124" spans="1:33" ht="18" customHeight="1">
      <c r="A124" s="67"/>
      <c r="B124" s="49">
        <f t="shared" si="5"/>
        <v>118</v>
      </c>
      <c r="C124" s="73" t="str">
        <f>"'"&amp;プロジェクトデータ!$C$4&amp;"'"</f>
        <v>'80001'</v>
      </c>
      <c r="D124" s="80" t="s">
        <v>507</v>
      </c>
      <c r="E124" s="42" t="str">
        <f>"'"&amp;No.5＿契約者【データ】!E120&amp;"'"</f>
        <v>''</v>
      </c>
      <c r="F124" s="81" t="str">
        <f>"'"&amp;IF(No.5＿契約者【データ】!AD120="郵送","郵送",IF(No.5＿契約者【データ】!AD120="","","出席"))&amp;"'"</f>
        <v>''</v>
      </c>
      <c r="G124" s="75" t="str">
        <f>"'"&amp;IF(No.5＿契約者【データ】!AD120="","",TEXT(No.5＿契約者【データ】!AD120,"yyyy/mm/dd"))&amp;"'"</f>
        <v>''</v>
      </c>
      <c r="H124" s="75" t="str">
        <f>"'"&amp;IF(No.5＿契約者【データ】!AE120="","",TEXT(No.5＿契約者【データ】!AE120,"hh:mm"))&amp;"'"</f>
        <v>''</v>
      </c>
      <c r="I124" s="82" t="s">
        <v>494</v>
      </c>
      <c r="J124" s="82" t="s">
        <v>494</v>
      </c>
      <c r="K124" s="82" t="s">
        <v>494</v>
      </c>
      <c r="L124" s="82" t="s">
        <v>494</v>
      </c>
      <c r="M124" s="82" t="s">
        <v>494</v>
      </c>
      <c r="N124" s="82" t="s">
        <v>494</v>
      </c>
      <c r="O124" s="82" t="s">
        <v>494</v>
      </c>
      <c r="P124" s="82" t="s">
        <v>494</v>
      </c>
      <c r="Q124" s="82" t="str">
        <f>"'"&amp;IF(No.5＿契約者【データ】!AH120="●","1","0")&amp;"'"</f>
        <v>'0'</v>
      </c>
      <c r="R124" s="75" t="s">
        <v>497</v>
      </c>
      <c r="S124" s="42" t="s">
        <v>448</v>
      </c>
      <c r="T124" s="75" t="s">
        <v>497</v>
      </c>
      <c r="U124" s="74" t="s">
        <v>497</v>
      </c>
      <c r="V124" s="49" t="str">
        <f t="shared" si="6"/>
        <v>'COMMON'</v>
      </c>
      <c r="W124" s="69" t="s">
        <v>449</v>
      </c>
      <c r="X124" s="49" t="str">
        <f t="shared" si="7"/>
        <v>'COMMON'</v>
      </c>
      <c r="Y124" s="49" t="str">
        <f t="shared" si="7"/>
        <v>'COMMON'</v>
      </c>
      <c r="Z124" s="69" t="s">
        <v>449</v>
      </c>
      <c r="AA124" s="49" t="str">
        <f t="shared" si="8"/>
        <v>'COMMON'</v>
      </c>
      <c r="AB124" s="67"/>
      <c r="AD124" s="70" t="str">
        <f t="shared" si="9"/>
        <v/>
      </c>
      <c r="AE124" s="67"/>
      <c r="AF124" s="67"/>
      <c r="AG124" s="67"/>
    </row>
    <row r="125" spans="1:33" ht="18" customHeight="1">
      <c r="A125" s="67"/>
      <c r="B125" s="49">
        <f t="shared" si="5"/>
        <v>119</v>
      </c>
      <c r="C125" s="73" t="str">
        <f>"'"&amp;プロジェクトデータ!$C$4&amp;"'"</f>
        <v>'80001'</v>
      </c>
      <c r="D125" s="80" t="s">
        <v>507</v>
      </c>
      <c r="E125" s="42" t="str">
        <f>"'"&amp;No.5＿契約者【データ】!E121&amp;"'"</f>
        <v>''</v>
      </c>
      <c r="F125" s="81" t="str">
        <f>"'"&amp;IF(No.5＿契約者【データ】!AD121="郵送","郵送",IF(No.5＿契約者【データ】!AD121="","","出席"))&amp;"'"</f>
        <v>''</v>
      </c>
      <c r="G125" s="75" t="str">
        <f>"'"&amp;IF(No.5＿契約者【データ】!AD121="","",TEXT(No.5＿契約者【データ】!AD121,"yyyy/mm/dd"))&amp;"'"</f>
        <v>''</v>
      </c>
      <c r="H125" s="75" t="str">
        <f>"'"&amp;IF(No.5＿契約者【データ】!AE121="","",TEXT(No.5＿契約者【データ】!AE121,"hh:mm"))&amp;"'"</f>
        <v>''</v>
      </c>
      <c r="I125" s="82" t="s">
        <v>494</v>
      </c>
      <c r="J125" s="82" t="s">
        <v>494</v>
      </c>
      <c r="K125" s="82" t="s">
        <v>494</v>
      </c>
      <c r="L125" s="82" t="s">
        <v>494</v>
      </c>
      <c r="M125" s="82" t="s">
        <v>494</v>
      </c>
      <c r="N125" s="82" t="s">
        <v>494</v>
      </c>
      <c r="O125" s="82" t="s">
        <v>494</v>
      </c>
      <c r="P125" s="82" t="s">
        <v>494</v>
      </c>
      <c r="Q125" s="82" t="str">
        <f>"'"&amp;IF(No.5＿契約者【データ】!AH121="●","1","0")&amp;"'"</f>
        <v>'0'</v>
      </c>
      <c r="R125" s="75" t="s">
        <v>497</v>
      </c>
      <c r="S125" s="42" t="s">
        <v>448</v>
      </c>
      <c r="T125" s="75" t="s">
        <v>497</v>
      </c>
      <c r="U125" s="74" t="s">
        <v>497</v>
      </c>
      <c r="V125" s="49" t="str">
        <f t="shared" si="6"/>
        <v>'COMMON'</v>
      </c>
      <c r="W125" s="69" t="s">
        <v>449</v>
      </c>
      <c r="X125" s="49" t="str">
        <f t="shared" si="7"/>
        <v>'COMMON'</v>
      </c>
      <c r="Y125" s="49" t="str">
        <f t="shared" si="7"/>
        <v>'COMMON'</v>
      </c>
      <c r="Z125" s="69" t="s">
        <v>449</v>
      </c>
      <c r="AA125" s="49" t="str">
        <f t="shared" si="8"/>
        <v>'COMMON'</v>
      </c>
      <c r="AB125" s="67"/>
      <c r="AD125" s="70" t="str">
        <f t="shared" si="9"/>
        <v/>
      </c>
      <c r="AE125" s="67"/>
      <c r="AF125" s="67"/>
      <c r="AG125" s="67"/>
    </row>
    <row r="126" spans="1:33" ht="18" customHeight="1">
      <c r="A126" s="67"/>
      <c r="B126" s="49">
        <f t="shared" si="5"/>
        <v>120</v>
      </c>
      <c r="C126" s="73" t="str">
        <f>"'"&amp;プロジェクトデータ!$C$4&amp;"'"</f>
        <v>'80001'</v>
      </c>
      <c r="D126" s="80" t="s">
        <v>507</v>
      </c>
      <c r="E126" s="42" t="str">
        <f>"'"&amp;No.5＿契約者【データ】!E122&amp;"'"</f>
        <v>''</v>
      </c>
      <c r="F126" s="81" t="str">
        <f>"'"&amp;IF(No.5＿契約者【データ】!AD122="郵送","郵送",IF(No.5＿契約者【データ】!AD122="","","出席"))&amp;"'"</f>
        <v>''</v>
      </c>
      <c r="G126" s="75" t="str">
        <f>"'"&amp;IF(No.5＿契約者【データ】!AD122="","",TEXT(No.5＿契約者【データ】!AD122,"yyyy/mm/dd"))&amp;"'"</f>
        <v>''</v>
      </c>
      <c r="H126" s="75" t="str">
        <f>"'"&amp;IF(No.5＿契約者【データ】!AE122="","",TEXT(No.5＿契約者【データ】!AE122,"hh:mm"))&amp;"'"</f>
        <v>''</v>
      </c>
      <c r="I126" s="82" t="s">
        <v>494</v>
      </c>
      <c r="J126" s="82" t="s">
        <v>494</v>
      </c>
      <c r="K126" s="82" t="s">
        <v>494</v>
      </c>
      <c r="L126" s="82" t="s">
        <v>494</v>
      </c>
      <c r="M126" s="82" t="s">
        <v>494</v>
      </c>
      <c r="N126" s="82" t="s">
        <v>494</v>
      </c>
      <c r="O126" s="82" t="s">
        <v>494</v>
      </c>
      <c r="P126" s="82" t="s">
        <v>494</v>
      </c>
      <c r="Q126" s="82" t="str">
        <f>"'"&amp;IF(No.5＿契約者【データ】!AH122="●","1","0")&amp;"'"</f>
        <v>'0'</v>
      </c>
      <c r="R126" s="75" t="s">
        <v>497</v>
      </c>
      <c r="S126" s="42" t="s">
        <v>448</v>
      </c>
      <c r="T126" s="75" t="s">
        <v>497</v>
      </c>
      <c r="U126" s="74" t="s">
        <v>497</v>
      </c>
      <c r="V126" s="49" t="str">
        <f t="shared" si="6"/>
        <v>'COMMON'</v>
      </c>
      <c r="W126" s="69" t="s">
        <v>449</v>
      </c>
      <c r="X126" s="49" t="str">
        <f t="shared" si="7"/>
        <v>'COMMON'</v>
      </c>
      <c r="Y126" s="49" t="str">
        <f t="shared" si="7"/>
        <v>'COMMON'</v>
      </c>
      <c r="Z126" s="69" t="s">
        <v>449</v>
      </c>
      <c r="AA126" s="49" t="str">
        <f t="shared" si="8"/>
        <v>'COMMON'</v>
      </c>
      <c r="AB126" s="67"/>
      <c r="AD126" s="70" t="str">
        <f t="shared" si="9"/>
        <v/>
      </c>
      <c r="AE126" s="67"/>
      <c r="AF126" s="67"/>
      <c r="AG126" s="67"/>
    </row>
    <row r="127" spans="1:33" ht="18" customHeight="1">
      <c r="A127" s="67"/>
      <c r="B127" s="49">
        <f t="shared" si="5"/>
        <v>121</v>
      </c>
      <c r="C127" s="73" t="str">
        <f>"'"&amp;プロジェクトデータ!$C$4&amp;"'"</f>
        <v>'80001'</v>
      </c>
      <c r="D127" s="80" t="s">
        <v>507</v>
      </c>
      <c r="E127" s="42" t="str">
        <f>"'"&amp;No.5＿契約者【データ】!E123&amp;"'"</f>
        <v>''</v>
      </c>
      <c r="F127" s="81" t="str">
        <f>"'"&amp;IF(No.5＿契約者【データ】!AD123="郵送","郵送",IF(No.5＿契約者【データ】!AD123="","","出席"))&amp;"'"</f>
        <v>''</v>
      </c>
      <c r="G127" s="75" t="str">
        <f>"'"&amp;IF(No.5＿契約者【データ】!AD123="","",TEXT(No.5＿契約者【データ】!AD123,"yyyy/mm/dd"))&amp;"'"</f>
        <v>''</v>
      </c>
      <c r="H127" s="75" t="str">
        <f>"'"&amp;IF(No.5＿契約者【データ】!AE123="","",TEXT(No.5＿契約者【データ】!AE123,"hh:mm"))&amp;"'"</f>
        <v>''</v>
      </c>
      <c r="I127" s="82" t="s">
        <v>494</v>
      </c>
      <c r="J127" s="82" t="s">
        <v>494</v>
      </c>
      <c r="K127" s="82" t="s">
        <v>494</v>
      </c>
      <c r="L127" s="82" t="s">
        <v>494</v>
      </c>
      <c r="M127" s="82" t="s">
        <v>494</v>
      </c>
      <c r="N127" s="82" t="s">
        <v>494</v>
      </c>
      <c r="O127" s="82" t="s">
        <v>494</v>
      </c>
      <c r="P127" s="82" t="s">
        <v>494</v>
      </c>
      <c r="Q127" s="82" t="str">
        <f>"'"&amp;IF(No.5＿契約者【データ】!AH123="●","1","0")&amp;"'"</f>
        <v>'0'</v>
      </c>
      <c r="R127" s="75" t="s">
        <v>497</v>
      </c>
      <c r="S127" s="42" t="s">
        <v>448</v>
      </c>
      <c r="T127" s="75" t="s">
        <v>497</v>
      </c>
      <c r="U127" s="74" t="s">
        <v>497</v>
      </c>
      <c r="V127" s="49" t="str">
        <f t="shared" si="6"/>
        <v>'COMMON'</v>
      </c>
      <c r="W127" s="69" t="s">
        <v>449</v>
      </c>
      <c r="X127" s="49" t="str">
        <f t="shared" si="7"/>
        <v>'COMMON'</v>
      </c>
      <c r="Y127" s="49" t="str">
        <f t="shared" si="7"/>
        <v>'COMMON'</v>
      </c>
      <c r="Z127" s="69" t="s">
        <v>449</v>
      </c>
      <c r="AA127" s="49" t="str">
        <f t="shared" si="8"/>
        <v>'COMMON'</v>
      </c>
      <c r="AB127" s="67"/>
      <c r="AD127" s="70" t="str">
        <f t="shared" si="9"/>
        <v/>
      </c>
      <c r="AE127" s="67"/>
      <c r="AF127" s="67"/>
      <c r="AG127" s="67"/>
    </row>
    <row r="128" spans="1:33" ht="18" customHeight="1">
      <c r="A128" s="67"/>
      <c r="B128" s="49">
        <f t="shared" si="5"/>
        <v>122</v>
      </c>
      <c r="C128" s="73" t="str">
        <f>"'"&amp;プロジェクトデータ!$C$4&amp;"'"</f>
        <v>'80001'</v>
      </c>
      <c r="D128" s="80" t="s">
        <v>507</v>
      </c>
      <c r="E128" s="42" t="str">
        <f>"'"&amp;No.5＿契約者【データ】!E124&amp;"'"</f>
        <v>''</v>
      </c>
      <c r="F128" s="81" t="str">
        <f>"'"&amp;IF(No.5＿契約者【データ】!AD124="郵送","郵送",IF(No.5＿契約者【データ】!AD124="","","出席"))&amp;"'"</f>
        <v>''</v>
      </c>
      <c r="G128" s="75" t="str">
        <f>"'"&amp;IF(No.5＿契約者【データ】!AD124="","",TEXT(No.5＿契約者【データ】!AD124,"yyyy/mm/dd"))&amp;"'"</f>
        <v>''</v>
      </c>
      <c r="H128" s="75" t="str">
        <f>"'"&amp;IF(No.5＿契約者【データ】!AE124="","",TEXT(No.5＿契約者【データ】!AE124,"hh:mm"))&amp;"'"</f>
        <v>''</v>
      </c>
      <c r="I128" s="82" t="s">
        <v>494</v>
      </c>
      <c r="J128" s="82" t="s">
        <v>494</v>
      </c>
      <c r="K128" s="82" t="s">
        <v>494</v>
      </c>
      <c r="L128" s="82" t="s">
        <v>494</v>
      </c>
      <c r="M128" s="82" t="s">
        <v>494</v>
      </c>
      <c r="N128" s="82" t="s">
        <v>494</v>
      </c>
      <c r="O128" s="82" t="s">
        <v>494</v>
      </c>
      <c r="P128" s="82" t="s">
        <v>494</v>
      </c>
      <c r="Q128" s="82" t="str">
        <f>"'"&amp;IF(No.5＿契約者【データ】!AH124="●","1","0")&amp;"'"</f>
        <v>'0'</v>
      </c>
      <c r="R128" s="75" t="s">
        <v>497</v>
      </c>
      <c r="S128" s="42" t="s">
        <v>448</v>
      </c>
      <c r="T128" s="75" t="s">
        <v>497</v>
      </c>
      <c r="U128" s="74" t="s">
        <v>497</v>
      </c>
      <c r="V128" s="49" t="str">
        <f t="shared" si="6"/>
        <v>'COMMON'</v>
      </c>
      <c r="W128" s="69" t="s">
        <v>449</v>
      </c>
      <c r="X128" s="49" t="str">
        <f t="shared" si="7"/>
        <v>'COMMON'</v>
      </c>
      <c r="Y128" s="49" t="str">
        <f t="shared" si="7"/>
        <v>'COMMON'</v>
      </c>
      <c r="Z128" s="69" t="s">
        <v>449</v>
      </c>
      <c r="AA128" s="49" t="str">
        <f t="shared" si="8"/>
        <v>'COMMON'</v>
      </c>
      <c r="AB128" s="67"/>
      <c r="AD128" s="70" t="str">
        <f t="shared" si="9"/>
        <v/>
      </c>
      <c r="AE128" s="67"/>
      <c r="AF128" s="67"/>
      <c r="AG128" s="67"/>
    </row>
    <row r="129" spans="1:33" ht="18" customHeight="1">
      <c r="A129" s="67"/>
      <c r="B129" s="49">
        <f t="shared" si="5"/>
        <v>123</v>
      </c>
      <c r="C129" s="73" t="str">
        <f>"'"&amp;プロジェクトデータ!$C$4&amp;"'"</f>
        <v>'80001'</v>
      </c>
      <c r="D129" s="80" t="s">
        <v>507</v>
      </c>
      <c r="E129" s="42" t="str">
        <f>"'"&amp;No.5＿契約者【データ】!E125&amp;"'"</f>
        <v>''</v>
      </c>
      <c r="F129" s="81" t="str">
        <f>"'"&amp;IF(No.5＿契約者【データ】!AD125="郵送","郵送",IF(No.5＿契約者【データ】!AD125="","","出席"))&amp;"'"</f>
        <v>''</v>
      </c>
      <c r="G129" s="75" t="str">
        <f>"'"&amp;IF(No.5＿契約者【データ】!AD125="","",TEXT(No.5＿契約者【データ】!AD125,"yyyy/mm/dd"))&amp;"'"</f>
        <v>''</v>
      </c>
      <c r="H129" s="75" t="str">
        <f>"'"&amp;IF(No.5＿契約者【データ】!AE125="","",TEXT(No.5＿契約者【データ】!AE125,"hh:mm"))&amp;"'"</f>
        <v>''</v>
      </c>
      <c r="I129" s="82" t="s">
        <v>494</v>
      </c>
      <c r="J129" s="82" t="s">
        <v>494</v>
      </c>
      <c r="K129" s="82" t="s">
        <v>494</v>
      </c>
      <c r="L129" s="82" t="s">
        <v>494</v>
      </c>
      <c r="M129" s="82" t="s">
        <v>494</v>
      </c>
      <c r="N129" s="82" t="s">
        <v>494</v>
      </c>
      <c r="O129" s="82" t="s">
        <v>494</v>
      </c>
      <c r="P129" s="82" t="s">
        <v>494</v>
      </c>
      <c r="Q129" s="82" t="str">
        <f>"'"&amp;IF(No.5＿契約者【データ】!AH125="●","1","0")&amp;"'"</f>
        <v>'0'</v>
      </c>
      <c r="R129" s="75" t="s">
        <v>497</v>
      </c>
      <c r="S129" s="42" t="s">
        <v>448</v>
      </c>
      <c r="T129" s="75" t="s">
        <v>497</v>
      </c>
      <c r="U129" s="74" t="s">
        <v>497</v>
      </c>
      <c r="V129" s="49" t="str">
        <f t="shared" si="6"/>
        <v>'COMMON'</v>
      </c>
      <c r="W129" s="69" t="s">
        <v>449</v>
      </c>
      <c r="X129" s="49" t="str">
        <f t="shared" si="7"/>
        <v>'COMMON'</v>
      </c>
      <c r="Y129" s="49" t="str">
        <f t="shared" si="7"/>
        <v>'COMMON'</v>
      </c>
      <c r="Z129" s="69" t="s">
        <v>449</v>
      </c>
      <c r="AA129" s="49" t="str">
        <f t="shared" si="8"/>
        <v>'COMMON'</v>
      </c>
      <c r="AB129" s="67"/>
      <c r="AD129" s="70" t="str">
        <f t="shared" si="9"/>
        <v/>
      </c>
      <c r="AE129" s="67"/>
      <c r="AF129" s="67"/>
      <c r="AG129" s="67"/>
    </row>
    <row r="130" spans="1:33" ht="18" customHeight="1">
      <c r="A130" s="67"/>
      <c r="B130" s="49">
        <f t="shared" si="5"/>
        <v>124</v>
      </c>
      <c r="C130" s="73" t="str">
        <f>"'"&amp;プロジェクトデータ!$C$4&amp;"'"</f>
        <v>'80001'</v>
      </c>
      <c r="D130" s="80" t="s">
        <v>507</v>
      </c>
      <c r="E130" s="42" t="str">
        <f>"'"&amp;No.5＿契約者【データ】!E126&amp;"'"</f>
        <v>''</v>
      </c>
      <c r="F130" s="81" t="str">
        <f>"'"&amp;IF(No.5＿契約者【データ】!AD126="郵送","郵送",IF(No.5＿契約者【データ】!AD126="","","出席"))&amp;"'"</f>
        <v>''</v>
      </c>
      <c r="G130" s="75" t="str">
        <f>"'"&amp;IF(No.5＿契約者【データ】!AD126="","",TEXT(No.5＿契約者【データ】!AD126,"yyyy/mm/dd"))&amp;"'"</f>
        <v>''</v>
      </c>
      <c r="H130" s="75" t="str">
        <f>"'"&amp;IF(No.5＿契約者【データ】!AE126="","",TEXT(No.5＿契約者【データ】!AE126,"hh:mm"))&amp;"'"</f>
        <v>''</v>
      </c>
      <c r="I130" s="82" t="s">
        <v>494</v>
      </c>
      <c r="J130" s="82" t="s">
        <v>494</v>
      </c>
      <c r="K130" s="82" t="s">
        <v>494</v>
      </c>
      <c r="L130" s="82" t="s">
        <v>494</v>
      </c>
      <c r="M130" s="82" t="s">
        <v>494</v>
      </c>
      <c r="N130" s="82" t="s">
        <v>494</v>
      </c>
      <c r="O130" s="82" t="s">
        <v>494</v>
      </c>
      <c r="P130" s="82" t="s">
        <v>494</v>
      </c>
      <c r="Q130" s="82" t="str">
        <f>"'"&amp;IF(No.5＿契約者【データ】!AH126="●","1","0")&amp;"'"</f>
        <v>'0'</v>
      </c>
      <c r="R130" s="75" t="s">
        <v>497</v>
      </c>
      <c r="S130" s="42" t="s">
        <v>448</v>
      </c>
      <c r="T130" s="75" t="s">
        <v>497</v>
      </c>
      <c r="U130" s="74" t="s">
        <v>497</v>
      </c>
      <c r="V130" s="49" t="str">
        <f t="shared" si="6"/>
        <v>'COMMON'</v>
      </c>
      <c r="W130" s="69" t="s">
        <v>449</v>
      </c>
      <c r="X130" s="49" t="str">
        <f t="shared" si="7"/>
        <v>'COMMON'</v>
      </c>
      <c r="Y130" s="49" t="str">
        <f t="shared" si="7"/>
        <v>'COMMON'</v>
      </c>
      <c r="Z130" s="69" t="s">
        <v>449</v>
      </c>
      <c r="AA130" s="49" t="str">
        <f t="shared" si="8"/>
        <v>'COMMON'</v>
      </c>
      <c r="AB130" s="67"/>
      <c r="AD130" s="70" t="str">
        <f t="shared" si="9"/>
        <v/>
      </c>
      <c r="AE130" s="67"/>
      <c r="AF130" s="67"/>
      <c r="AG130" s="67"/>
    </row>
    <row r="131" spans="1:33" ht="18" customHeight="1">
      <c r="A131" s="67"/>
      <c r="B131" s="49">
        <f t="shared" si="5"/>
        <v>125</v>
      </c>
      <c r="C131" s="73" t="str">
        <f>"'"&amp;プロジェクトデータ!$C$4&amp;"'"</f>
        <v>'80001'</v>
      </c>
      <c r="D131" s="80" t="s">
        <v>507</v>
      </c>
      <c r="E131" s="42" t="str">
        <f>"'"&amp;No.5＿契約者【データ】!E127&amp;"'"</f>
        <v>''</v>
      </c>
      <c r="F131" s="81" t="str">
        <f>"'"&amp;IF(No.5＿契約者【データ】!AD127="郵送","郵送",IF(No.5＿契約者【データ】!AD127="","","出席"))&amp;"'"</f>
        <v>''</v>
      </c>
      <c r="G131" s="75" t="str">
        <f>"'"&amp;IF(No.5＿契約者【データ】!AD127="","",TEXT(No.5＿契約者【データ】!AD127,"yyyy/mm/dd"))&amp;"'"</f>
        <v>''</v>
      </c>
      <c r="H131" s="75" t="str">
        <f>"'"&amp;IF(No.5＿契約者【データ】!AE127="","",TEXT(No.5＿契約者【データ】!AE127,"hh:mm"))&amp;"'"</f>
        <v>''</v>
      </c>
      <c r="I131" s="82" t="s">
        <v>494</v>
      </c>
      <c r="J131" s="82" t="s">
        <v>494</v>
      </c>
      <c r="K131" s="82" t="s">
        <v>494</v>
      </c>
      <c r="L131" s="82" t="s">
        <v>494</v>
      </c>
      <c r="M131" s="82" t="s">
        <v>494</v>
      </c>
      <c r="N131" s="82" t="s">
        <v>494</v>
      </c>
      <c r="O131" s="82" t="s">
        <v>494</v>
      </c>
      <c r="P131" s="82" t="s">
        <v>494</v>
      </c>
      <c r="Q131" s="82" t="str">
        <f>"'"&amp;IF(No.5＿契約者【データ】!AH127="●","1","0")&amp;"'"</f>
        <v>'0'</v>
      </c>
      <c r="R131" s="75" t="s">
        <v>497</v>
      </c>
      <c r="S131" s="42" t="s">
        <v>448</v>
      </c>
      <c r="T131" s="75" t="s">
        <v>497</v>
      </c>
      <c r="U131" s="74" t="s">
        <v>497</v>
      </c>
      <c r="V131" s="49" t="str">
        <f t="shared" si="6"/>
        <v>'COMMON'</v>
      </c>
      <c r="W131" s="69" t="s">
        <v>449</v>
      </c>
      <c r="X131" s="49" t="str">
        <f t="shared" si="7"/>
        <v>'COMMON'</v>
      </c>
      <c r="Y131" s="49" t="str">
        <f t="shared" si="7"/>
        <v>'COMMON'</v>
      </c>
      <c r="Z131" s="69" t="s">
        <v>449</v>
      </c>
      <c r="AA131" s="49" t="str">
        <f t="shared" si="8"/>
        <v>'COMMON'</v>
      </c>
      <c r="AB131" s="67"/>
      <c r="AD131" s="70" t="str">
        <f t="shared" si="9"/>
        <v/>
      </c>
      <c r="AE131" s="67"/>
      <c r="AF131" s="67"/>
      <c r="AG131" s="67"/>
    </row>
    <row r="132" spans="1:33" ht="18" customHeight="1">
      <c r="A132" s="67"/>
      <c r="B132" s="49">
        <f t="shared" si="5"/>
        <v>126</v>
      </c>
      <c r="C132" s="73" t="str">
        <f>"'"&amp;プロジェクトデータ!$C$4&amp;"'"</f>
        <v>'80001'</v>
      </c>
      <c r="D132" s="80" t="s">
        <v>507</v>
      </c>
      <c r="E132" s="42" t="str">
        <f>"'"&amp;No.5＿契約者【データ】!E128&amp;"'"</f>
        <v>''</v>
      </c>
      <c r="F132" s="81" t="str">
        <f>"'"&amp;IF(No.5＿契約者【データ】!AD128="郵送","郵送",IF(No.5＿契約者【データ】!AD128="","","出席"))&amp;"'"</f>
        <v>''</v>
      </c>
      <c r="G132" s="75" t="str">
        <f>"'"&amp;IF(No.5＿契約者【データ】!AD128="","",TEXT(No.5＿契約者【データ】!AD128,"yyyy/mm/dd"))&amp;"'"</f>
        <v>''</v>
      </c>
      <c r="H132" s="75" t="str">
        <f>"'"&amp;IF(No.5＿契約者【データ】!AE128="","",TEXT(No.5＿契約者【データ】!AE128,"hh:mm"))&amp;"'"</f>
        <v>''</v>
      </c>
      <c r="I132" s="82" t="s">
        <v>494</v>
      </c>
      <c r="J132" s="82" t="s">
        <v>494</v>
      </c>
      <c r="K132" s="82" t="s">
        <v>494</v>
      </c>
      <c r="L132" s="82" t="s">
        <v>494</v>
      </c>
      <c r="M132" s="82" t="s">
        <v>494</v>
      </c>
      <c r="N132" s="82" t="s">
        <v>494</v>
      </c>
      <c r="O132" s="82" t="s">
        <v>494</v>
      </c>
      <c r="P132" s="82" t="s">
        <v>494</v>
      </c>
      <c r="Q132" s="82" t="str">
        <f>"'"&amp;IF(No.5＿契約者【データ】!AH128="●","1","0")&amp;"'"</f>
        <v>'0'</v>
      </c>
      <c r="R132" s="75" t="s">
        <v>497</v>
      </c>
      <c r="S132" s="42" t="s">
        <v>448</v>
      </c>
      <c r="T132" s="75" t="s">
        <v>497</v>
      </c>
      <c r="U132" s="74" t="s">
        <v>497</v>
      </c>
      <c r="V132" s="49" t="str">
        <f t="shared" si="6"/>
        <v>'COMMON'</v>
      </c>
      <c r="W132" s="69" t="s">
        <v>449</v>
      </c>
      <c r="X132" s="49" t="str">
        <f t="shared" si="7"/>
        <v>'COMMON'</v>
      </c>
      <c r="Y132" s="49" t="str">
        <f t="shared" si="7"/>
        <v>'COMMON'</v>
      </c>
      <c r="Z132" s="69" t="s">
        <v>449</v>
      </c>
      <c r="AA132" s="49" t="str">
        <f t="shared" si="8"/>
        <v>'COMMON'</v>
      </c>
      <c r="AB132" s="67"/>
      <c r="AD132" s="70" t="str">
        <f t="shared" si="9"/>
        <v/>
      </c>
      <c r="AE132" s="67"/>
      <c r="AF132" s="67"/>
      <c r="AG132" s="67"/>
    </row>
    <row r="133" spans="1:33" ht="18" customHeight="1">
      <c r="A133" s="67"/>
      <c r="B133" s="49">
        <f t="shared" si="5"/>
        <v>127</v>
      </c>
      <c r="C133" s="73" t="str">
        <f>"'"&amp;プロジェクトデータ!$C$4&amp;"'"</f>
        <v>'80001'</v>
      </c>
      <c r="D133" s="80" t="s">
        <v>507</v>
      </c>
      <c r="E133" s="42" t="str">
        <f>"'"&amp;No.5＿契約者【データ】!E129&amp;"'"</f>
        <v>''</v>
      </c>
      <c r="F133" s="81" t="str">
        <f>"'"&amp;IF(No.5＿契約者【データ】!AD129="郵送","郵送",IF(No.5＿契約者【データ】!AD129="","","出席"))&amp;"'"</f>
        <v>''</v>
      </c>
      <c r="G133" s="75" t="str">
        <f>"'"&amp;IF(No.5＿契約者【データ】!AD129="","",TEXT(No.5＿契約者【データ】!AD129,"yyyy/mm/dd"))&amp;"'"</f>
        <v>''</v>
      </c>
      <c r="H133" s="75" t="str">
        <f>"'"&amp;IF(No.5＿契約者【データ】!AE129="","",TEXT(No.5＿契約者【データ】!AE129,"hh:mm"))&amp;"'"</f>
        <v>''</v>
      </c>
      <c r="I133" s="82" t="s">
        <v>494</v>
      </c>
      <c r="J133" s="82" t="s">
        <v>494</v>
      </c>
      <c r="K133" s="82" t="s">
        <v>494</v>
      </c>
      <c r="L133" s="82" t="s">
        <v>494</v>
      </c>
      <c r="M133" s="82" t="s">
        <v>494</v>
      </c>
      <c r="N133" s="82" t="s">
        <v>494</v>
      </c>
      <c r="O133" s="82" t="s">
        <v>494</v>
      </c>
      <c r="P133" s="82" t="s">
        <v>494</v>
      </c>
      <c r="Q133" s="82" t="str">
        <f>"'"&amp;IF(No.5＿契約者【データ】!AH129="●","1","0")&amp;"'"</f>
        <v>'0'</v>
      </c>
      <c r="R133" s="75" t="s">
        <v>497</v>
      </c>
      <c r="S133" s="42" t="s">
        <v>448</v>
      </c>
      <c r="T133" s="75" t="s">
        <v>497</v>
      </c>
      <c r="U133" s="74" t="s">
        <v>497</v>
      </c>
      <c r="V133" s="49" t="str">
        <f t="shared" si="6"/>
        <v>'COMMON'</v>
      </c>
      <c r="W133" s="69" t="s">
        <v>449</v>
      </c>
      <c r="X133" s="49" t="str">
        <f t="shared" si="7"/>
        <v>'COMMON'</v>
      </c>
      <c r="Y133" s="49" t="str">
        <f t="shared" si="7"/>
        <v>'COMMON'</v>
      </c>
      <c r="Z133" s="69" t="s">
        <v>449</v>
      </c>
      <c r="AA133" s="49" t="str">
        <f t="shared" si="8"/>
        <v>'COMMON'</v>
      </c>
      <c r="AB133" s="67"/>
      <c r="AD133" s="70" t="str">
        <f t="shared" si="9"/>
        <v/>
      </c>
      <c r="AE133" s="67"/>
      <c r="AF133" s="67"/>
      <c r="AG133" s="67"/>
    </row>
    <row r="134" spans="1:33" ht="18" customHeight="1">
      <c r="A134" s="67"/>
      <c r="B134" s="49">
        <f t="shared" si="5"/>
        <v>128</v>
      </c>
      <c r="C134" s="73" t="str">
        <f>"'"&amp;プロジェクトデータ!$C$4&amp;"'"</f>
        <v>'80001'</v>
      </c>
      <c r="D134" s="80" t="s">
        <v>507</v>
      </c>
      <c r="E134" s="42" t="str">
        <f>"'"&amp;No.5＿契約者【データ】!E130&amp;"'"</f>
        <v>''</v>
      </c>
      <c r="F134" s="81" t="str">
        <f>"'"&amp;IF(No.5＿契約者【データ】!AD130="郵送","郵送",IF(No.5＿契約者【データ】!AD130="","","出席"))&amp;"'"</f>
        <v>''</v>
      </c>
      <c r="G134" s="75" t="str">
        <f>"'"&amp;IF(No.5＿契約者【データ】!AD130="","",TEXT(No.5＿契約者【データ】!AD130,"yyyy/mm/dd"))&amp;"'"</f>
        <v>''</v>
      </c>
      <c r="H134" s="75" t="str">
        <f>"'"&amp;IF(No.5＿契約者【データ】!AE130="","",TEXT(No.5＿契約者【データ】!AE130,"hh:mm"))&amp;"'"</f>
        <v>''</v>
      </c>
      <c r="I134" s="82" t="s">
        <v>494</v>
      </c>
      <c r="J134" s="82" t="s">
        <v>494</v>
      </c>
      <c r="K134" s="82" t="s">
        <v>494</v>
      </c>
      <c r="L134" s="82" t="s">
        <v>494</v>
      </c>
      <c r="M134" s="82" t="s">
        <v>494</v>
      </c>
      <c r="N134" s="82" t="s">
        <v>494</v>
      </c>
      <c r="O134" s="82" t="s">
        <v>494</v>
      </c>
      <c r="P134" s="82" t="s">
        <v>494</v>
      </c>
      <c r="Q134" s="82" t="str">
        <f>"'"&amp;IF(No.5＿契約者【データ】!AH130="●","1","0")&amp;"'"</f>
        <v>'0'</v>
      </c>
      <c r="R134" s="75" t="s">
        <v>497</v>
      </c>
      <c r="S134" s="42" t="s">
        <v>448</v>
      </c>
      <c r="T134" s="75" t="s">
        <v>497</v>
      </c>
      <c r="U134" s="74" t="s">
        <v>497</v>
      </c>
      <c r="V134" s="49" t="str">
        <f t="shared" si="6"/>
        <v>'COMMON'</v>
      </c>
      <c r="W134" s="69" t="s">
        <v>449</v>
      </c>
      <c r="X134" s="49" t="str">
        <f t="shared" si="7"/>
        <v>'COMMON'</v>
      </c>
      <c r="Y134" s="49" t="str">
        <f t="shared" si="7"/>
        <v>'COMMON'</v>
      </c>
      <c r="Z134" s="69" t="s">
        <v>449</v>
      </c>
      <c r="AA134" s="49" t="str">
        <f t="shared" si="8"/>
        <v>'COMMON'</v>
      </c>
      <c r="AB134" s="67"/>
      <c r="AD134" s="70" t="str">
        <f t="shared" si="9"/>
        <v/>
      </c>
      <c r="AE134" s="67"/>
      <c r="AF134" s="67"/>
      <c r="AG134" s="67"/>
    </row>
    <row r="135" spans="1:33" ht="18" customHeight="1">
      <c r="A135" s="67"/>
      <c r="B135" s="49">
        <f t="shared" ref="B135:B198" si="10">ROW()-6</f>
        <v>129</v>
      </c>
      <c r="C135" s="73" t="str">
        <f>"'"&amp;プロジェクトデータ!$C$4&amp;"'"</f>
        <v>'80001'</v>
      </c>
      <c r="D135" s="80" t="s">
        <v>507</v>
      </c>
      <c r="E135" s="42" t="str">
        <f>"'"&amp;No.5＿契約者【データ】!E131&amp;"'"</f>
        <v>''</v>
      </c>
      <c r="F135" s="81" t="str">
        <f>"'"&amp;IF(No.5＿契約者【データ】!AD131="郵送","郵送",IF(No.5＿契約者【データ】!AD131="","","出席"))&amp;"'"</f>
        <v>''</v>
      </c>
      <c r="G135" s="75" t="str">
        <f>"'"&amp;IF(No.5＿契約者【データ】!AD131="","",TEXT(No.5＿契約者【データ】!AD131,"yyyy/mm/dd"))&amp;"'"</f>
        <v>''</v>
      </c>
      <c r="H135" s="75" t="str">
        <f>"'"&amp;IF(No.5＿契約者【データ】!AE131="","",TEXT(No.5＿契約者【データ】!AE131,"hh:mm"))&amp;"'"</f>
        <v>''</v>
      </c>
      <c r="I135" s="82" t="s">
        <v>494</v>
      </c>
      <c r="J135" s="82" t="s">
        <v>494</v>
      </c>
      <c r="K135" s="82" t="s">
        <v>494</v>
      </c>
      <c r="L135" s="82" t="s">
        <v>494</v>
      </c>
      <c r="M135" s="82" t="s">
        <v>494</v>
      </c>
      <c r="N135" s="82" t="s">
        <v>494</v>
      </c>
      <c r="O135" s="82" t="s">
        <v>494</v>
      </c>
      <c r="P135" s="82" t="s">
        <v>494</v>
      </c>
      <c r="Q135" s="82" t="str">
        <f>"'"&amp;IF(No.5＿契約者【データ】!AH131="●","1","0")&amp;"'"</f>
        <v>'0'</v>
      </c>
      <c r="R135" s="75" t="s">
        <v>497</v>
      </c>
      <c r="S135" s="42" t="s">
        <v>448</v>
      </c>
      <c r="T135" s="75" t="s">
        <v>497</v>
      </c>
      <c r="U135" s="74" t="s">
        <v>497</v>
      </c>
      <c r="V135" s="49" t="str">
        <f t="shared" ref="V135:V198" si="11">"'COMMON'"</f>
        <v>'COMMON'</v>
      </c>
      <c r="W135" s="69" t="s">
        <v>449</v>
      </c>
      <c r="X135" s="49" t="str">
        <f t="shared" ref="X135:Y198" si="12">"'COMMON'"</f>
        <v>'COMMON'</v>
      </c>
      <c r="Y135" s="49" t="str">
        <f t="shared" si="12"/>
        <v>'COMMON'</v>
      </c>
      <c r="Z135" s="69" t="s">
        <v>449</v>
      </c>
      <c r="AA135" s="49" t="str">
        <f t="shared" ref="AA135:AA198" si="13">"'COMMON'"</f>
        <v>'COMMON'</v>
      </c>
      <c r="AB135" s="67"/>
      <c r="AD135" s="70" t="str">
        <f t="shared" ref="AD135" si="14">IF(F135="''","","INSERT INTO "&amp;$C$3&amp;" ("&amp;_xlfn.TEXTJOIN(",",FALSE,$C$5:$AA$5)&amp;") VALUES ("&amp;_xlfn.TEXTJOIN(",",FALSE,C135:AA135)&amp;");")</f>
        <v/>
      </c>
      <c r="AE135" s="67"/>
      <c r="AF135" s="67"/>
      <c r="AG135" s="67"/>
    </row>
    <row r="136" spans="1:33" ht="18" customHeight="1">
      <c r="A136" s="67"/>
      <c r="B136" s="49">
        <f t="shared" si="10"/>
        <v>130</v>
      </c>
      <c r="C136" s="73" t="str">
        <f>"'"&amp;プロジェクトデータ!$C$4&amp;"'"</f>
        <v>'80001'</v>
      </c>
      <c r="D136" s="80" t="s">
        <v>507</v>
      </c>
      <c r="E136" s="42" t="str">
        <f>"'"&amp;No.5＿契約者【データ】!E132&amp;"'"</f>
        <v>''</v>
      </c>
      <c r="F136" s="81" t="str">
        <f>"'"&amp;IF(No.5＿契約者【データ】!AD132="郵送","郵送",IF(No.5＿契約者【データ】!AD132="","","出席"))&amp;"'"</f>
        <v>''</v>
      </c>
      <c r="G136" s="75" t="str">
        <f>"'"&amp;IF(No.5＿契約者【データ】!AD132="","",TEXT(No.5＿契約者【データ】!AD132,"yyyy/mm/dd"))&amp;"'"</f>
        <v>''</v>
      </c>
      <c r="H136" s="75" t="str">
        <f>"'"&amp;IF(No.5＿契約者【データ】!AE132="","",TEXT(No.5＿契約者【データ】!AE132,"hh:mm"))&amp;"'"</f>
        <v>''</v>
      </c>
      <c r="I136" s="82" t="s">
        <v>494</v>
      </c>
      <c r="J136" s="82" t="s">
        <v>494</v>
      </c>
      <c r="K136" s="82" t="s">
        <v>494</v>
      </c>
      <c r="L136" s="82" t="s">
        <v>494</v>
      </c>
      <c r="M136" s="82" t="s">
        <v>494</v>
      </c>
      <c r="N136" s="82" t="s">
        <v>494</v>
      </c>
      <c r="O136" s="82" t="s">
        <v>494</v>
      </c>
      <c r="P136" s="82" t="s">
        <v>494</v>
      </c>
      <c r="Q136" s="82" t="str">
        <f>"'"&amp;IF(No.5＿契約者【データ】!AH132="●","1","0")&amp;"'"</f>
        <v>'0'</v>
      </c>
      <c r="R136" s="75" t="s">
        <v>497</v>
      </c>
      <c r="S136" s="42" t="s">
        <v>448</v>
      </c>
      <c r="T136" s="75" t="s">
        <v>497</v>
      </c>
      <c r="U136" s="74" t="s">
        <v>497</v>
      </c>
      <c r="V136" s="49" t="str">
        <f t="shared" si="11"/>
        <v>'COMMON'</v>
      </c>
      <c r="W136" s="69" t="s">
        <v>449</v>
      </c>
      <c r="X136" s="49" t="str">
        <f t="shared" si="12"/>
        <v>'COMMON'</v>
      </c>
      <c r="Y136" s="49" t="str">
        <f t="shared" si="12"/>
        <v>'COMMON'</v>
      </c>
      <c r="Z136" s="69" t="s">
        <v>449</v>
      </c>
      <c r="AA136" s="49" t="str">
        <f t="shared" si="13"/>
        <v>'COMMON'</v>
      </c>
      <c r="AB136" s="67"/>
      <c r="AD136" s="70" t="str">
        <f t="shared" ref="AD136:AD199" si="15">IF(F136="''","","INSERT INTO "&amp;$C$3&amp;" ("&amp;_xlfn.TEXTJOIN(",",FALSE,$C$5:$AA$5)&amp;") VALUES ("&amp;_xlfn.TEXTJOIN(",",FALSE,C136:AA136)&amp;");")</f>
        <v/>
      </c>
      <c r="AE136" s="67"/>
      <c r="AF136" s="67"/>
      <c r="AG136" s="67"/>
    </row>
    <row r="137" spans="1:33" ht="18" customHeight="1">
      <c r="A137" s="67"/>
      <c r="B137" s="49">
        <f t="shared" si="10"/>
        <v>131</v>
      </c>
      <c r="C137" s="73" t="str">
        <f>"'"&amp;プロジェクトデータ!$C$4&amp;"'"</f>
        <v>'80001'</v>
      </c>
      <c r="D137" s="80" t="s">
        <v>507</v>
      </c>
      <c r="E137" s="42" t="str">
        <f>"'"&amp;No.5＿契約者【データ】!E133&amp;"'"</f>
        <v>''</v>
      </c>
      <c r="F137" s="81" t="str">
        <f>"'"&amp;IF(No.5＿契約者【データ】!AD133="郵送","郵送",IF(No.5＿契約者【データ】!AD133="","","出席"))&amp;"'"</f>
        <v>''</v>
      </c>
      <c r="G137" s="75" t="str">
        <f>"'"&amp;IF(No.5＿契約者【データ】!AD133="","",TEXT(No.5＿契約者【データ】!AD133,"yyyy/mm/dd"))&amp;"'"</f>
        <v>''</v>
      </c>
      <c r="H137" s="75" t="str">
        <f>"'"&amp;IF(No.5＿契約者【データ】!AE133="","",TEXT(No.5＿契約者【データ】!AE133,"hh:mm"))&amp;"'"</f>
        <v>''</v>
      </c>
      <c r="I137" s="82" t="s">
        <v>494</v>
      </c>
      <c r="J137" s="82" t="s">
        <v>494</v>
      </c>
      <c r="K137" s="82" t="s">
        <v>494</v>
      </c>
      <c r="L137" s="82" t="s">
        <v>494</v>
      </c>
      <c r="M137" s="82" t="s">
        <v>494</v>
      </c>
      <c r="N137" s="82" t="s">
        <v>494</v>
      </c>
      <c r="O137" s="82" t="s">
        <v>494</v>
      </c>
      <c r="P137" s="82" t="s">
        <v>494</v>
      </c>
      <c r="Q137" s="82" t="str">
        <f>"'"&amp;IF(No.5＿契約者【データ】!AH133="●","1","0")&amp;"'"</f>
        <v>'0'</v>
      </c>
      <c r="R137" s="75" t="s">
        <v>497</v>
      </c>
      <c r="S137" s="42" t="s">
        <v>448</v>
      </c>
      <c r="T137" s="75" t="s">
        <v>497</v>
      </c>
      <c r="U137" s="74" t="s">
        <v>497</v>
      </c>
      <c r="V137" s="49" t="str">
        <f t="shared" si="11"/>
        <v>'COMMON'</v>
      </c>
      <c r="W137" s="69" t="s">
        <v>449</v>
      </c>
      <c r="X137" s="49" t="str">
        <f t="shared" si="12"/>
        <v>'COMMON'</v>
      </c>
      <c r="Y137" s="49" t="str">
        <f t="shared" si="12"/>
        <v>'COMMON'</v>
      </c>
      <c r="Z137" s="69" t="s">
        <v>449</v>
      </c>
      <c r="AA137" s="49" t="str">
        <f t="shared" si="13"/>
        <v>'COMMON'</v>
      </c>
      <c r="AB137" s="67"/>
      <c r="AD137" s="70" t="str">
        <f t="shared" si="15"/>
        <v/>
      </c>
      <c r="AE137" s="67"/>
      <c r="AF137" s="67"/>
      <c r="AG137" s="67"/>
    </row>
    <row r="138" spans="1:33" ht="18" customHeight="1">
      <c r="A138" s="67"/>
      <c r="B138" s="49">
        <f t="shared" si="10"/>
        <v>132</v>
      </c>
      <c r="C138" s="73" t="str">
        <f>"'"&amp;プロジェクトデータ!$C$4&amp;"'"</f>
        <v>'80001'</v>
      </c>
      <c r="D138" s="80" t="s">
        <v>507</v>
      </c>
      <c r="E138" s="42" t="str">
        <f>"'"&amp;No.5＿契約者【データ】!E134&amp;"'"</f>
        <v>''</v>
      </c>
      <c r="F138" s="81" t="str">
        <f>"'"&amp;IF(No.5＿契約者【データ】!AD134="郵送","郵送",IF(No.5＿契約者【データ】!AD134="","","出席"))&amp;"'"</f>
        <v>''</v>
      </c>
      <c r="G138" s="75" t="str">
        <f>"'"&amp;IF(No.5＿契約者【データ】!AD134="","",TEXT(No.5＿契約者【データ】!AD134,"yyyy/mm/dd"))&amp;"'"</f>
        <v>''</v>
      </c>
      <c r="H138" s="75" t="str">
        <f>"'"&amp;IF(No.5＿契約者【データ】!AE134="","",TEXT(No.5＿契約者【データ】!AE134,"hh:mm"))&amp;"'"</f>
        <v>''</v>
      </c>
      <c r="I138" s="82" t="s">
        <v>494</v>
      </c>
      <c r="J138" s="82" t="s">
        <v>494</v>
      </c>
      <c r="K138" s="82" t="s">
        <v>494</v>
      </c>
      <c r="L138" s="82" t="s">
        <v>494</v>
      </c>
      <c r="M138" s="82" t="s">
        <v>494</v>
      </c>
      <c r="N138" s="82" t="s">
        <v>494</v>
      </c>
      <c r="O138" s="82" t="s">
        <v>494</v>
      </c>
      <c r="P138" s="82" t="s">
        <v>494</v>
      </c>
      <c r="Q138" s="82" t="str">
        <f>"'"&amp;IF(No.5＿契約者【データ】!AH134="●","1","0")&amp;"'"</f>
        <v>'0'</v>
      </c>
      <c r="R138" s="75" t="s">
        <v>497</v>
      </c>
      <c r="S138" s="42" t="s">
        <v>448</v>
      </c>
      <c r="T138" s="75" t="s">
        <v>497</v>
      </c>
      <c r="U138" s="74" t="s">
        <v>497</v>
      </c>
      <c r="V138" s="49" t="str">
        <f t="shared" si="11"/>
        <v>'COMMON'</v>
      </c>
      <c r="W138" s="69" t="s">
        <v>449</v>
      </c>
      <c r="X138" s="49" t="str">
        <f t="shared" si="12"/>
        <v>'COMMON'</v>
      </c>
      <c r="Y138" s="49" t="str">
        <f t="shared" si="12"/>
        <v>'COMMON'</v>
      </c>
      <c r="Z138" s="69" t="s">
        <v>449</v>
      </c>
      <c r="AA138" s="49" t="str">
        <f t="shared" si="13"/>
        <v>'COMMON'</v>
      </c>
      <c r="AB138" s="67"/>
      <c r="AD138" s="70" t="str">
        <f t="shared" si="15"/>
        <v/>
      </c>
      <c r="AE138" s="67"/>
      <c r="AF138" s="67"/>
      <c r="AG138" s="67"/>
    </row>
    <row r="139" spans="1:33" ht="18" customHeight="1">
      <c r="A139" s="67"/>
      <c r="B139" s="49">
        <f t="shared" si="10"/>
        <v>133</v>
      </c>
      <c r="C139" s="73" t="str">
        <f>"'"&amp;プロジェクトデータ!$C$4&amp;"'"</f>
        <v>'80001'</v>
      </c>
      <c r="D139" s="80" t="s">
        <v>507</v>
      </c>
      <c r="E139" s="42" t="str">
        <f>"'"&amp;No.5＿契約者【データ】!E135&amp;"'"</f>
        <v>''</v>
      </c>
      <c r="F139" s="81" t="str">
        <f>"'"&amp;IF(No.5＿契約者【データ】!AD135="郵送","郵送",IF(No.5＿契約者【データ】!AD135="","","出席"))&amp;"'"</f>
        <v>''</v>
      </c>
      <c r="G139" s="75" t="str">
        <f>"'"&amp;IF(No.5＿契約者【データ】!AD135="","",TEXT(No.5＿契約者【データ】!AD135,"yyyy/mm/dd"))&amp;"'"</f>
        <v>''</v>
      </c>
      <c r="H139" s="75" t="str">
        <f>"'"&amp;IF(No.5＿契約者【データ】!AE135="","",TEXT(No.5＿契約者【データ】!AE135,"hh:mm"))&amp;"'"</f>
        <v>''</v>
      </c>
      <c r="I139" s="82" t="s">
        <v>494</v>
      </c>
      <c r="J139" s="82" t="s">
        <v>494</v>
      </c>
      <c r="K139" s="82" t="s">
        <v>494</v>
      </c>
      <c r="L139" s="82" t="s">
        <v>494</v>
      </c>
      <c r="M139" s="82" t="s">
        <v>494</v>
      </c>
      <c r="N139" s="82" t="s">
        <v>494</v>
      </c>
      <c r="O139" s="82" t="s">
        <v>494</v>
      </c>
      <c r="P139" s="82" t="s">
        <v>494</v>
      </c>
      <c r="Q139" s="82" t="str">
        <f>"'"&amp;IF(No.5＿契約者【データ】!AH135="●","1","0")&amp;"'"</f>
        <v>'0'</v>
      </c>
      <c r="R139" s="75" t="s">
        <v>497</v>
      </c>
      <c r="S139" s="42" t="s">
        <v>448</v>
      </c>
      <c r="T139" s="75" t="s">
        <v>497</v>
      </c>
      <c r="U139" s="74" t="s">
        <v>497</v>
      </c>
      <c r="V139" s="49" t="str">
        <f t="shared" si="11"/>
        <v>'COMMON'</v>
      </c>
      <c r="W139" s="69" t="s">
        <v>449</v>
      </c>
      <c r="X139" s="49" t="str">
        <f t="shared" si="12"/>
        <v>'COMMON'</v>
      </c>
      <c r="Y139" s="49" t="str">
        <f t="shared" si="12"/>
        <v>'COMMON'</v>
      </c>
      <c r="Z139" s="69" t="s">
        <v>449</v>
      </c>
      <c r="AA139" s="49" t="str">
        <f t="shared" si="13"/>
        <v>'COMMON'</v>
      </c>
      <c r="AB139" s="67"/>
      <c r="AD139" s="70" t="str">
        <f t="shared" si="15"/>
        <v/>
      </c>
      <c r="AE139" s="67"/>
      <c r="AF139" s="67"/>
      <c r="AG139" s="67"/>
    </row>
    <row r="140" spans="1:33" ht="18" customHeight="1">
      <c r="A140" s="67"/>
      <c r="B140" s="49">
        <f t="shared" si="10"/>
        <v>134</v>
      </c>
      <c r="C140" s="73" t="str">
        <f>"'"&amp;プロジェクトデータ!$C$4&amp;"'"</f>
        <v>'80001'</v>
      </c>
      <c r="D140" s="80" t="s">
        <v>507</v>
      </c>
      <c r="E140" s="42" t="str">
        <f>"'"&amp;No.5＿契約者【データ】!E136&amp;"'"</f>
        <v>''</v>
      </c>
      <c r="F140" s="81" t="str">
        <f>"'"&amp;IF(No.5＿契約者【データ】!AD136="郵送","郵送",IF(No.5＿契約者【データ】!AD136="","","出席"))&amp;"'"</f>
        <v>''</v>
      </c>
      <c r="G140" s="75" t="str">
        <f>"'"&amp;IF(No.5＿契約者【データ】!AD136="","",TEXT(No.5＿契約者【データ】!AD136,"yyyy/mm/dd"))&amp;"'"</f>
        <v>''</v>
      </c>
      <c r="H140" s="75" t="str">
        <f>"'"&amp;IF(No.5＿契約者【データ】!AE136="","",TEXT(No.5＿契約者【データ】!AE136,"hh:mm"))&amp;"'"</f>
        <v>''</v>
      </c>
      <c r="I140" s="82" t="s">
        <v>494</v>
      </c>
      <c r="J140" s="82" t="s">
        <v>494</v>
      </c>
      <c r="K140" s="82" t="s">
        <v>494</v>
      </c>
      <c r="L140" s="82" t="s">
        <v>494</v>
      </c>
      <c r="M140" s="82" t="s">
        <v>494</v>
      </c>
      <c r="N140" s="82" t="s">
        <v>494</v>
      </c>
      <c r="O140" s="82" t="s">
        <v>494</v>
      </c>
      <c r="P140" s="82" t="s">
        <v>494</v>
      </c>
      <c r="Q140" s="82" t="str">
        <f>"'"&amp;IF(No.5＿契約者【データ】!AH136="●","1","0")&amp;"'"</f>
        <v>'0'</v>
      </c>
      <c r="R140" s="75" t="s">
        <v>497</v>
      </c>
      <c r="S140" s="42" t="s">
        <v>448</v>
      </c>
      <c r="T140" s="75" t="s">
        <v>497</v>
      </c>
      <c r="U140" s="74" t="s">
        <v>497</v>
      </c>
      <c r="V140" s="49" t="str">
        <f t="shared" si="11"/>
        <v>'COMMON'</v>
      </c>
      <c r="W140" s="69" t="s">
        <v>449</v>
      </c>
      <c r="X140" s="49" t="str">
        <f t="shared" si="12"/>
        <v>'COMMON'</v>
      </c>
      <c r="Y140" s="49" t="str">
        <f t="shared" si="12"/>
        <v>'COMMON'</v>
      </c>
      <c r="Z140" s="69" t="s">
        <v>449</v>
      </c>
      <c r="AA140" s="49" t="str">
        <f t="shared" si="13"/>
        <v>'COMMON'</v>
      </c>
      <c r="AB140" s="67"/>
      <c r="AD140" s="70" t="str">
        <f t="shared" si="15"/>
        <v/>
      </c>
      <c r="AE140" s="67"/>
      <c r="AF140" s="67"/>
      <c r="AG140" s="67"/>
    </row>
    <row r="141" spans="1:33" ht="18" customHeight="1">
      <c r="A141" s="67"/>
      <c r="B141" s="49">
        <f t="shared" si="10"/>
        <v>135</v>
      </c>
      <c r="C141" s="73" t="str">
        <f>"'"&amp;プロジェクトデータ!$C$4&amp;"'"</f>
        <v>'80001'</v>
      </c>
      <c r="D141" s="80" t="s">
        <v>507</v>
      </c>
      <c r="E141" s="42" t="str">
        <f>"'"&amp;No.5＿契約者【データ】!E137&amp;"'"</f>
        <v>''</v>
      </c>
      <c r="F141" s="81" t="str">
        <f>"'"&amp;IF(No.5＿契約者【データ】!AD137="郵送","郵送",IF(No.5＿契約者【データ】!AD137="","","出席"))&amp;"'"</f>
        <v>''</v>
      </c>
      <c r="G141" s="75" t="str">
        <f>"'"&amp;IF(No.5＿契約者【データ】!AD137="","",TEXT(No.5＿契約者【データ】!AD137,"yyyy/mm/dd"))&amp;"'"</f>
        <v>''</v>
      </c>
      <c r="H141" s="75" t="str">
        <f>"'"&amp;IF(No.5＿契約者【データ】!AE137="","",TEXT(No.5＿契約者【データ】!AE137,"hh:mm"))&amp;"'"</f>
        <v>''</v>
      </c>
      <c r="I141" s="82" t="s">
        <v>494</v>
      </c>
      <c r="J141" s="82" t="s">
        <v>494</v>
      </c>
      <c r="K141" s="82" t="s">
        <v>494</v>
      </c>
      <c r="L141" s="82" t="s">
        <v>494</v>
      </c>
      <c r="M141" s="82" t="s">
        <v>494</v>
      </c>
      <c r="N141" s="82" t="s">
        <v>494</v>
      </c>
      <c r="O141" s="82" t="s">
        <v>494</v>
      </c>
      <c r="P141" s="82" t="s">
        <v>494</v>
      </c>
      <c r="Q141" s="82" t="str">
        <f>"'"&amp;IF(No.5＿契約者【データ】!AH137="●","1","0")&amp;"'"</f>
        <v>'0'</v>
      </c>
      <c r="R141" s="75" t="s">
        <v>497</v>
      </c>
      <c r="S141" s="42" t="s">
        <v>448</v>
      </c>
      <c r="T141" s="75" t="s">
        <v>497</v>
      </c>
      <c r="U141" s="74" t="s">
        <v>497</v>
      </c>
      <c r="V141" s="49" t="str">
        <f t="shared" si="11"/>
        <v>'COMMON'</v>
      </c>
      <c r="W141" s="69" t="s">
        <v>449</v>
      </c>
      <c r="X141" s="49" t="str">
        <f t="shared" si="12"/>
        <v>'COMMON'</v>
      </c>
      <c r="Y141" s="49" t="str">
        <f t="shared" si="12"/>
        <v>'COMMON'</v>
      </c>
      <c r="Z141" s="69" t="s">
        <v>449</v>
      </c>
      <c r="AA141" s="49" t="str">
        <f t="shared" si="13"/>
        <v>'COMMON'</v>
      </c>
      <c r="AB141" s="67"/>
      <c r="AD141" s="70" t="str">
        <f t="shared" si="15"/>
        <v/>
      </c>
      <c r="AE141" s="67"/>
      <c r="AF141" s="67"/>
      <c r="AG141" s="67"/>
    </row>
    <row r="142" spans="1:33" ht="18" customHeight="1">
      <c r="A142" s="67"/>
      <c r="B142" s="49">
        <f t="shared" si="10"/>
        <v>136</v>
      </c>
      <c r="C142" s="73" t="str">
        <f>"'"&amp;プロジェクトデータ!$C$4&amp;"'"</f>
        <v>'80001'</v>
      </c>
      <c r="D142" s="80" t="s">
        <v>507</v>
      </c>
      <c r="E142" s="42" t="str">
        <f>"'"&amp;No.5＿契約者【データ】!E138&amp;"'"</f>
        <v>''</v>
      </c>
      <c r="F142" s="81" t="str">
        <f>"'"&amp;IF(No.5＿契約者【データ】!AD138="郵送","郵送",IF(No.5＿契約者【データ】!AD138="","","出席"))&amp;"'"</f>
        <v>''</v>
      </c>
      <c r="G142" s="75" t="str">
        <f>"'"&amp;IF(No.5＿契約者【データ】!AD138="","",TEXT(No.5＿契約者【データ】!AD138,"yyyy/mm/dd"))&amp;"'"</f>
        <v>''</v>
      </c>
      <c r="H142" s="75" t="str">
        <f>"'"&amp;IF(No.5＿契約者【データ】!AE138="","",TEXT(No.5＿契約者【データ】!AE138,"hh:mm"))&amp;"'"</f>
        <v>''</v>
      </c>
      <c r="I142" s="82" t="s">
        <v>494</v>
      </c>
      <c r="J142" s="82" t="s">
        <v>494</v>
      </c>
      <c r="K142" s="82" t="s">
        <v>494</v>
      </c>
      <c r="L142" s="82" t="s">
        <v>494</v>
      </c>
      <c r="M142" s="82" t="s">
        <v>494</v>
      </c>
      <c r="N142" s="82" t="s">
        <v>494</v>
      </c>
      <c r="O142" s="82" t="s">
        <v>494</v>
      </c>
      <c r="P142" s="82" t="s">
        <v>494</v>
      </c>
      <c r="Q142" s="82" t="str">
        <f>"'"&amp;IF(No.5＿契約者【データ】!AH138="●","1","0")&amp;"'"</f>
        <v>'0'</v>
      </c>
      <c r="R142" s="75" t="s">
        <v>497</v>
      </c>
      <c r="S142" s="42" t="s">
        <v>448</v>
      </c>
      <c r="T142" s="75" t="s">
        <v>497</v>
      </c>
      <c r="U142" s="74" t="s">
        <v>497</v>
      </c>
      <c r="V142" s="49" t="str">
        <f t="shared" si="11"/>
        <v>'COMMON'</v>
      </c>
      <c r="W142" s="69" t="s">
        <v>449</v>
      </c>
      <c r="X142" s="49" t="str">
        <f t="shared" si="12"/>
        <v>'COMMON'</v>
      </c>
      <c r="Y142" s="49" t="str">
        <f t="shared" si="12"/>
        <v>'COMMON'</v>
      </c>
      <c r="Z142" s="69" t="s">
        <v>449</v>
      </c>
      <c r="AA142" s="49" t="str">
        <f t="shared" si="13"/>
        <v>'COMMON'</v>
      </c>
      <c r="AB142" s="67"/>
      <c r="AD142" s="70" t="str">
        <f t="shared" si="15"/>
        <v/>
      </c>
      <c r="AE142" s="67"/>
      <c r="AF142" s="67"/>
      <c r="AG142" s="67"/>
    </row>
    <row r="143" spans="1:33" ht="18" customHeight="1">
      <c r="A143" s="67"/>
      <c r="B143" s="49">
        <f t="shared" si="10"/>
        <v>137</v>
      </c>
      <c r="C143" s="73" t="str">
        <f>"'"&amp;プロジェクトデータ!$C$4&amp;"'"</f>
        <v>'80001'</v>
      </c>
      <c r="D143" s="80" t="s">
        <v>507</v>
      </c>
      <c r="E143" s="42" t="str">
        <f>"'"&amp;No.5＿契約者【データ】!E139&amp;"'"</f>
        <v>''</v>
      </c>
      <c r="F143" s="81" t="str">
        <f>"'"&amp;IF(No.5＿契約者【データ】!AD139="郵送","郵送",IF(No.5＿契約者【データ】!AD139="","","出席"))&amp;"'"</f>
        <v>''</v>
      </c>
      <c r="G143" s="75" t="str">
        <f>"'"&amp;IF(No.5＿契約者【データ】!AD139="","",TEXT(No.5＿契約者【データ】!AD139,"yyyy/mm/dd"))&amp;"'"</f>
        <v>''</v>
      </c>
      <c r="H143" s="75" t="str">
        <f>"'"&amp;IF(No.5＿契約者【データ】!AE139="","",TEXT(No.5＿契約者【データ】!AE139,"hh:mm"))&amp;"'"</f>
        <v>''</v>
      </c>
      <c r="I143" s="82" t="s">
        <v>494</v>
      </c>
      <c r="J143" s="82" t="s">
        <v>494</v>
      </c>
      <c r="K143" s="82" t="s">
        <v>494</v>
      </c>
      <c r="L143" s="82" t="s">
        <v>494</v>
      </c>
      <c r="M143" s="82" t="s">
        <v>494</v>
      </c>
      <c r="N143" s="82" t="s">
        <v>494</v>
      </c>
      <c r="O143" s="82" t="s">
        <v>494</v>
      </c>
      <c r="P143" s="82" t="s">
        <v>494</v>
      </c>
      <c r="Q143" s="82" t="str">
        <f>"'"&amp;IF(No.5＿契約者【データ】!AH139="●","1","0")&amp;"'"</f>
        <v>'0'</v>
      </c>
      <c r="R143" s="75" t="s">
        <v>497</v>
      </c>
      <c r="S143" s="42" t="s">
        <v>448</v>
      </c>
      <c r="T143" s="75" t="s">
        <v>497</v>
      </c>
      <c r="U143" s="74" t="s">
        <v>497</v>
      </c>
      <c r="V143" s="49" t="str">
        <f t="shared" si="11"/>
        <v>'COMMON'</v>
      </c>
      <c r="W143" s="69" t="s">
        <v>449</v>
      </c>
      <c r="X143" s="49" t="str">
        <f t="shared" si="12"/>
        <v>'COMMON'</v>
      </c>
      <c r="Y143" s="49" t="str">
        <f t="shared" si="12"/>
        <v>'COMMON'</v>
      </c>
      <c r="Z143" s="69" t="s">
        <v>449</v>
      </c>
      <c r="AA143" s="49" t="str">
        <f t="shared" si="13"/>
        <v>'COMMON'</v>
      </c>
      <c r="AB143" s="67"/>
      <c r="AD143" s="70" t="str">
        <f t="shared" si="15"/>
        <v/>
      </c>
      <c r="AE143" s="67"/>
      <c r="AF143" s="67"/>
      <c r="AG143" s="67"/>
    </row>
    <row r="144" spans="1:33" ht="18" customHeight="1">
      <c r="A144" s="67"/>
      <c r="B144" s="49">
        <f t="shared" si="10"/>
        <v>138</v>
      </c>
      <c r="C144" s="73" t="str">
        <f>"'"&amp;プロジェクトデータ!$C$4&amp;"'"</f>
        <v>'80001'</v>
      </c>
      <c r="D144" s="80" t="s">
        <v>507</v>
      </c>
      <c r="E144" s="42" t="str">
        <f>"'"&amp;No.5＿契約者【データ】!E140&amp;"'"</f>
        <v>''</v>
      </c>
      <c r="F144" s="81" t="str">
        <f>"'"&amp;IF(No.5＿契約者【データ】!AD140="郵送","郵送",IF(No.5＿契約者【データ】!AD140="","","出席"))&amp;"'"</f>
        <v>''</v>
      </c>
      <c r="G144" s="75" t="str">
        <f>"'"&amp;IF(No.5＿契約者【データ】!AD140="","",TEXT(No.5＿契約者【データ】!AD140,"yyyy/mm/dd"))&amp;"'"</f>
        <v>''</v>
      </c>
      <c r="H144" s="75" t="str">
        <f>"'"&amp;IF(No.5＿契約者【データ】!AE140="","",TEXT(No.5＿契約者【データ】!AE140,"hh:mm"))&amp;"'"</f>
        <v>''</v>
      </c>
      <c r="I144" s="82" t="s">
        <v>494</v>
      </c>
      <c r="J144" s="82" t="s">
        <v>494</v>
      </c>
      <c r="K144" s="82" t="s">
        <v>494</v>
      </c>
      <c r="L144" s="82" t="s">
        <v>494</v>
      </c>
      <c r="M144" s="82" t="s">
        <v>494</v>
      </c>
      <c r="N144" s="82" t="s">
        <v>494</v>
      </c>
      <c r="O144" s="82" t="s">
        <v>494</v>
      </c>
      <c r="P144" s="82" t="s">
        <v>494</v>
      </c>
      <c r="Q144" s="82" t="str">
        <f>"'"&amp;IF(No.5＿契約者【データ】!AH140="●","1","0")&amp;"'"</f>
        <v>'0'</v>
      </c>
      <c r="R144" s="75" t="s">
        <v>497</v>
      </c>
      <c r="S144" s="42" t="s">
        <v>448</v>
      </c>
      <c r="T144" s="75" t="s">
        <v>497</v>
      </c>
      <c r="U144" s="74" t="s">
        <v>497</v>
      </c>
      <c r="V144" s="49" t="str">
        <f t="shared" si="11"/>
        <v>'COMMON'</v>
      </c>
      <c r="W144" s="69" t="s">
        <v>449</v>
      </c>
      <c r="X144" s="49" t="str">
        <f t="shared" si="12"/>
        <v>'COMMON'</v>
      </c>
      <c r="Y144" s="49" t="str">
        <f t="shared" si="12"/>
        <v>'COMMON'</v>
      </c>
      <c r="Z144" s="69" t="s">
        <v>449</v>
      </c>
      <c r="AA144" s="49" t="str">
        <f t="shared" si="13"/>
        <v>'COMMON'</v>
      </c>
      <c r="AB144" s="67"/>
      <c r="AD144" s="70" t="str">
        <f t="shared" si="15"/>
        <v/>
      </c>
      <c r="AE144" s="67"/>
      <c r="AF144" s="67"/>
      <c r="AG144" s="67"/>
    </row>
    <row r="145" spans="1:33" ht="18" customHeight="1">
      <c r="A145" s="67"/>
      <c r="B145" s="49">
        <f t="shared" si="10"/>
        <v>139</v>
      </c>
      <c r="C145" s="73" t="str">
        <f>"'"&amp;プロジェクトデータ!$C$4&amp;"'"</f>
        <v>'80001'</v>
      </c>
      <c r="D145" s="80" t="s">
        <v>507</v>
      </c>
      <c r="E145" s="42" t="str">
        <f>"'"&amp;No.5＿契約者【データ】!E141&amp;"'"</f>
        <v>''</v>
      </c>
      <c r="F145" s="81" t="str">
        <f>"'"&amp;IF(No.5＿契約者【データ】!AD141="郵送","郵送",IF(No.5＿契約者【データ】!AD141="","","出席"))&amp;"'"</f>
        <v>''</v>
      </c>
      <c r="G145" s="75" t="str">
        <f>"'"&amp;IF(No.5＿契約者【データ】!AD141="","",TEXT(No.5＿契約者【データ】!AD141,"yyyy/mm/dd"))&amp;"'"</f>
        <v>''</v>
      </c>
      <c r="H145" s="75" t="str">
        <f>"'"&amp;IF(No.5＿契約者【データ】!AE141="","",TEXT(No.5＿契約者【データ】!AE141,"hh:mm"))&amp;"'"</f>
        <v>''</v>
      </c>
      <c r="I145" s="82" t="s">
        <v>494</v>
      </c>
      <c r="J145" s="82" t="s">
        <v>494</v>
      </c>
      <c r="K145" s="82" t="s">
        <v>494</v>
      </c>
      <c r="L145" s="82" t="s">
        <v>494</v>
      </c>
      <c r="M145" s="82" t="s">
        <v>494</v>
      </c>
      <c r="N145" s="82" t="s">
        <v>494</v>
      </c>
      <c r="O145" s="82" t="s">
        <v>494</v>
      </c>
      <c r="P145" s="82" t="s">
        <v>494</v>
      </c>
      <c r="Q145" s="82" t="str">
        <f>"'"&amp;IF(No.5＿契約者【データ】!AH141="●","1","0")&amp;"'"</f>
        <v>'0'</v>
      </c>
      <c r="R145" s="75" t="s">
        <v>497</v>
      </c>
      <c r="S145" s="42" t="s">
        <v>448</v>
      </c>
      <c r="T145" s="75" t="s">
        <v>497</v>
      </c>
      <c r="U145" s="74" t="s">
        <v>497</v>
      </c>
      <c r="V145" s="49" t="str">
        <f t="shared" si="11"/>
        <v>'COMMON'</v>
      </c>
      <c r="W145" s="69" t="s">
        <v>449</v>
      </c>
      <c r="X145" s="49" t="str">
        <f t="shared" si="12"/>
        <v>'COMMON'</v>
      </c>
      <c r="Y145" s="49" t="str">
        <f t="shared" si="12"/>
        <v>'COMMON'</v>
      </c>
      <c r="Z145" s="69" t="s">
        <v>449</v>
      </c>
      <c r="AA145" s="49" t="str">
        <f t="shared" si="13"/>
        <v>'COMMON'</v>
      </c>
      <c r="AB145" s="67"/>
      <c r="AD145" s="70" t="str">
        <f t="shared" si="15"/>
        <v/>
      </c>
      <c r="AE145" s="67"/>
      <c r="AF145" s="67"/>
      <c r="AG145" s="67"/>
    </row>
    <row r="146" spans="1:33" ht="18" customHeight="1">
      <c r="A146" s="67"/>
      <c r="B146" s="49">
        <f t="shared" si="10"/>
        <v>140</v>
      </c>
      <c r="C146" s="73" t="str">
        <f>"'"&amp;プロジェクトデータ!$C$4&amp;"'"</f>
        <v>'80001'</v>
      </c>
      <c r="D146" s="80" t="s">
        <v>507</v>
      </c>
      <c r="E146" s="42" t="str">
        <f>"'"&amp;No.5＿契約者【データ】!E142&amp;"'"</f>
        <v>''</v>
      </c>
      <c r="F146" s="81" t="str">
        <f>"'"&amp;IF(No.5＿契約者【データ】!AD142="郵送","郵送",IF(No.5＿契約者【データ】!AD142="","","出席"))&amp;"'"</f>
        <v>''</v>
      </c>
      <c r="G146" s="75" t="str">
        <f>"'"&amp;IF(No.5＿契約者【データ】!AD142="","",TEXT(No.5＿契約者【データ】!AD142,"yyyy/mm/dd"))&amp;"'"</f>
        <v>''</v>
      </c>
      <c r="H146" s="75" t="str">
        <f>"'"&amp;IF(No.5＿契約者【データ】!AE142="","",TEXT(No.5＿契約者【データ】!AE142,"hh:mm"))&amp;"'"</f>
        <v>''</v>
      </c>
      <c r="I146" s="82" t="s">
        <v>494</v>
      </c>
      <c r="J146" s="82" t="s">
        <v>494</v>
      </c>
      <c r="K146" s="82" t="s">
        <v>494</v>
      </c>
      <c r="L146" s="82" t="s">
        <v>494</v>
      </c>
      <c r="M146" s="82" t="s">
        <v>494</v>
      </c>
      <c r="N146" s="82" t="s">
        <v>494</v>
      </c>
      <c r="O146" s="82" t="s">
        <v>494</v>
      </c>
      <c r="P146" s="82" t="s">
        <v>494</v>
      </c>
      <c r="Q146" s="82" t="str">
        <f>"'"&amp;IF(No.5＿契約者【データ】!AH142="●","1","0")&amp;"'"</f>
        <v>'0'</v>
      </c>
      <c r="R146" s="75" t="s">
        <v>497</v>
      </c>
      <c r="S146" s="42" t="s">
        <v>448</v>
      </c>
      <c r="T146" s="75" t="s">
        <v>497</v>
      </c>
      <c r="U146" s="74" t="s">
        <v>497</v>
      </c>
      <c r="V146" s="49" t="str">
        <f t="shared" si="11"/>
        <v>'COMMON'</v>
      </c>
      <c r="W146" s="69" t="s">
        <v>449</v>
      </c>
      <c r="X146" s="49" t="str">
        <f t="shared" si="12"/>
        <v>'COMMON'</v>
      </c>
      <c r="Y146" s="49" t="str">
        <f t="shared" si="12"/>
        <v>'COMMON'</v>
      </c>
      <c r="Z146" s="69" t="s">
        <v>449</v>
      </c>
      <c r="AA146" s="49" t="str">
        <f t="shared" si="13"/>
        <v>'COMMON'</v>
      </c>
      <c r="AB146" s="67"/>
      <c r="AD146" s="70" t="str">
        <f t="shared" si="15"/>
        <v/>
      </c>
      <c r="AE146" s="67"/>
      <c r="AF146" s="67"/>
      <c r="AG146" s="67"/>
    </row>
    <row r="147" spans="1:33" ht="18" customHeight="1">
      <c r="A147" s="67"/>
      <c r="B147" s="49">
        <f t="shared" si="10"/>
        <v>141</v>
      </c>
      <c r="C147" s="73" t="str">
        <f>"'"&amp;プロジェクトデータ!$C$4&amp;"'"</f>
        <v>'80001'</v>
      </c>
      <c r="D147" s="80" t="s">
        <v>507</v>
      </c>
      <c r="E147" s="42" t="str">
        <f>"'"&amp;No.5＿契約者【データ】!E143&amp;"'"</f>
        <v>''</v>
      </c>
      <c r="F147" s="81" t="str">
        <f>"'"&amp;IF(No.5＿契約者【データ】!AD143="郵送","郵送",IF(No.5＿契約者【データ】!AD143="","","出席"))&amp;"'"</f>
        <v>''</v>
      </c>
      <c r="G147" s="75" t="str">
        <f>"'"&amp;IF(No.5＿契約者【データ】!AD143="","",TEXT(No.5＿契約者【データ】!AD143,"yyyy/mm/dd"))&amp;"'"</f>
        <v>''</v>
      </c>
      <c r="H147" s="75" t="str">
        <f>"'"&amp;IF(No.5＿契約者【データ】!AE143="","",TEXT(No.5＿契約者【データ】!AE143,"hh:mm"))&amp;"'"</f>
        <v>''</v>
      </c>
      <c r="I147" s="82" t="s">
        <v>494</v>
      </c>
      <c r="J147" s="82" t="s">
        <v>494</v>
      </c>
      <c r="K147" s="82" t="s">
        <v>494</v>
      </c>
      <c r="L147" s="82" t="s">
        <v>494</v>
      </c>
      <c r="M147" s="82" t="s">
        <v>494</v>
      </c>
      <c r="N147" s="82" t="s">
        <v>494</v>
      </c>
      <c r="O147" s="82" t="s">
        <v>494</v>
      </c>
      <c r="P147" s="82" t="s">
        <v>494</v>
      </c>
      <c r="Q147" s="82" t="str">
        <f>"'"&amp;IF(No.5＿契約者【データ】!AH143="●","1","0")&amp;"'"</f>
        <v>'0'</v>
      </c>
      <c r="R147" s="75" t="s">
        <v>497</v>
      </c>
      <c r="S147" s="42" t="s">
        <v>448</v>
      </c>
      <c r="T147" s="75" t="s">
        <v>497</v>
      </c>
      <c r="U147" s="74" t="s">
        <v>497</v>
      </c>
      <c r="V147" s="49" t="str">
        <f t="shared" si="11"/>
        <v>'COMMON'</v>
      </c>
      <c r="W147" s="69" t="s">
        <v>449</v>
      </c>
      <c r="X147" s="49" t="str">
        <f t="shared" si="12"/>
        <v>'COMMON'</v>
      </c>
      <c r="Y147" s="49" t="str">
        <f t="shared" si="12"/>
        <v>'COMMON'</v>
      </c>
      <c r="Z147" s="69" t="s">
        <v>449</v>
      </c>
      <c r="AA147" s="49" t="str">
        <f t="shared" si="13"/>
        <v>'COMMON'</v>
      </c>
      <c r="AB147" s="67"/>
      <c r="AD147" s="70" t="str">
        <f t="shared" si="15"/>
        <v/>
      </c>
      <c r="AE147" s="67"/>
      <c r="AF147" s="67"/>
      <c r="AG147" s="67"/>
    </row>
    <row r="148" spans="1:33" ht="18" customHeight="1">
      <c r="A148" s="67"/>
      <c r="B148" s="49">
        <f t="shared" si="10"/>
        <v>142</v>
      </c>
      <c r="C148" s="73" t="str">
        <f>"'"&amp;プロジェクトデータ!$C$4&amp;"'"</f>
        <v>'80001'</v>
      </c>
      <c r="D148" s="80" t="s">
        <v>507</v>
      </c>
      <c r="E148" s="42" t="str">
        <f>"'"&amp;No.5＿契約者【データ】!E144&amp;"'"</f>
        <v>''</v>
      </c>
      <c r="F148" s="81" t="str">
        <f>"'"&amp;IF(No.5＿契約者【データ】!AD144="郵送","郵送",IF(No.5＿契約者【データ】!AD144="","","出席"))&amp;"'"</f>
        <v>''</v>
      </c>
      <c r="G148" s="75" t="str">
        <f>"'"&amp;IF(No.5＿契約者【データ】!AD144="","",TEXT(No.5＿契約者【データ】!AD144,"yyyy/mm/dd"))&amp;"'"</f>
        <v>''</v>
      </c>
      <c r="H148" s="75" t="str">
        <f>"'"&amp;IF(No.5＿契約者【データ】!AE144="","",TEXT(No.5＿契約者【データ】!AE144,"hh:mm"))&amp;"'"</f>
        <v>''</v>
      </c>
      <c r="I148" s="82" t="s">
        <v>494</v>
      </c>
      <c r="J148" s="82" t="s">
        <v>494</v>
      </c>
      <c r="K148" s="82" t="s">
        <v>494</v>
      </c>
      <c r="L148" s="82" t="s">
        <v>494</v>
      </c>
      <c r="M148" s="82" t="s">
        <v>494</v>
      </c>
      <c r="N148" s="82" t="s">
        <v>494</v>
      </c>
      <c r="O148" s="82" t="s">
        <v>494</v>
      </c>
      <c r="P148" s="82" t="s">
        <v>494</v>
      </c>
      <c r="Q148" s="82" t="str">
        <f>"'"&amp;IF(No.5＿契約者【データ】!AH144="●","1","0")&amp;"'"</f>
        <v>'0'</v>
      </c>
      <c r="R148" s="75" t="s">
        <v>497</v>
      </c>
      <c r="S148" s="42" t="s">
        <v>448</v>
      </c>
      <c r="T148" s="75" t="s">
        <v>497</v>
      </c>
      <c r="U148" s="74" t="s">
        <v>497</v>
      </c>
      <c r="V148" s="49" t="str">
        <f t="shared" si="11"/>
        <v>'COMMON'</v>
      </c>
      <c r="W148" s="69" t="s">
        <v>449</v>
      </c>
      <c r="X148" s="49" t="str">
        <f t="shared" si="12"/>
        <v>'COMMON'</v>
      </c>
      <c r="Y148" s="49" t="str">
        <f t="shared" si="12"/>
        <v>'COMMON'</v>
      </c>
      <c r="Z148" s="69" t="s">
        <v>449</v>
      </c>
      <c r="AA148" s="49" t="str">
        <f t="shared" si="13"/>
        <v>'COMMON'</v>
      </c>
      <c r="AB148" s="67"/>
      <c r="AD148" s="70" t="str">
        <f t="shared" si="15"/>
        <v/>
      </c>
      <c r="AE148" s="67"/>
      <c r="AF148" s="67"/>
      <c r="AG148" s="67"/>
    </row>
    <row r="149" spans="1:33" ht="18" customHeight="1">
      <c r="A149" s="67"/>
      <c r="B149" s="49">
        <f t="shared" si="10"/>
        <v>143</v>
      </c>
      <c r="C149" s="73" t="str">
        <f>"'"&amp;プロジェクトデータ!$C$4&amp;"'"</f>
        <v>'80001'</v>
      </c>
      <c r="D149" s="80" t="s">
        <v>507</v>
      </c>
      <c r="E149" s="42" t="str">
        <f>"'"&amp;No.5＿契約者【データ】!E145&amp;"'"</f>
        <v>''</v>
      </c>
      <c r="F149" s="81" t="str">
        <f>"'"&amp;IF(No.5＿契約者【データ】!AD145="郵送","郵送",IF(No.5＿契約者【データ】!AD145="","","出席"))&amp;"'"</f>
        <v>''</v>
      </c>
      <c r="G149" s="75" t="str">
        <f>"'"&amp;IF(No.5＿契約者【データ】!AD145="","",TEXT(No.5＿契約者【データ】!AD145,"yyyy/mm/dd"))&amp;"'"</f>
        <v>''</v>
      </c>
      <c r="H149" s="75" t="str">
        <f>"'"&amp;IF(No.5＿契約者【データ】!AE145="","",TEXT(No.5＿契約者【データ】!AE145,"hh:mm"))&amp;"'"</f>
        <v>''</v>
      </c>
      <c r="I149" s="82" t="s">
        <v>494</v>
      </c>
      <c r="J149" s="82" t="s">
        <v>494</v>
      </c>
      <c r="K149" s="82" t="s">
        <v>494</v>
      </c>
      <c r="L149" s="82" t="s">
        <v>494</v>
      </c>
      <c r="M149" s="82" t="s">
        <v>494</v>
      </c>
      <c r="N149" s="82" t="s">
        <v>494</v>
      </c>
      <c r="O149" s="82" t="s">
        <v>494</v>
      </c>
      <c r="P149" s="82" t="s">
        <v>494</v>
      </c>
      <c r="Q149" s="82" t="str">
        <f>"'"&amp;IF(No.5＿契約者【データ】!AH145="●","1","0")&amp;"'"</f>
        <v>'0'</v>
      </c>
      <c r="R149" s="75" t="s">
        <v>497</v>
      </c>
      <c r="S149" s="42" t="s">
        <v>448</v>
      </c>
      <c r="T149" s="75" t="s">
        <v>497</v>
      </c>
      <c r="U149" s="74" t="s">
        <v>497</v>
      </c>
      <c r="V149" s="49" t="str">
        <f t="shared" si="11"/>
        <v>'COMMON'</v>
      </c>
      <c r="W149" s="69" t="s">
        <v>449</v>
      </c>
      <c r="X149" s="49" t="str">
        <f t="shared" si="12"/>
        <v>'COMMON'</v>
      </c>
      <c r="Y149" s="49" t="str">
        <f t="shared" si="12"/>
        <v>'COMMON'</v>
      </c>
      <c r="Z149" s="69" t="s">
        <v>449</v>
      </c>
      <c r="AA149" s="49" t="str">
        <f t="shared" si="13"/>
        <v>'COMMON'</v>
      </c>
      <c r="AB149" s="67"/>
      <c r="AD149" s="70" t="str">
        <f t="shared" si="15"/>
        <v/>
      </c>
      <c r="AE149" s="67"/>
      <c r="AF149" s="67"/>
      <c r="AG149" s="67"/>
    </row>
    <row r="150" spans="1:33" ht="18" customHeight="1">
      <c r="A150" s="67"/>
      <c r="B150" s="49">
        <f t="shared" si="10"/>
        <v>144</v>
      </c>
      <c r="C150" s="73" t="str">
        <f>"'"&amp;プロジェクトデータ!$C$4&amp;"'"</f>
        <v>'80001'</v>
      </c>
      <c r="D150" s="80" t="s">
        <v>507</v>
      </c>
      <c r="E150" s="42" t="str">
        <f>"'"&amp;No.5＿契約者【データ】!E146&amp;"'"</f>
        <v>''</v>
      </c>
      <c r="F150" s="81" t="str">
        <f>"'"&amp;IF(No.5＿契約者【データ】!AD146="郵送","郵送",IF(No.5＿契約者【データ】!AD146="","","出席"))&amp;"'"</f>
        <v>''</v>
      </c>
      <c r="G150" s="75" t="str">
        <f>"'"&amp;IF(No.5＿契約者【データ】!AD146="","",TEXT(No.5＿契約者【データ】!AD146,"yyyy/mm/dd"))&amp;"'"</f>
        <v>''</v>
      </c>
      <c r="H150" s="75" t="str">
        <f>"'"&amp;IF(No.5＿契約者【データ】!AE146="","",TEXT(No.5＿契約者【データ】!AE146,"hh:mm"))&amp;"'"</f>
        <v>''</v>
      </c>
      <c r="I150" s="82" t="s">
        <v>494</v>
      </c>
      <c r="J150" s="82" t="s">
        <v>494</v>
      </c>
      <c r="K150" s="82" t="s">
        <v>494</v>
      </c>
      <c r="L150" s="82" t="s">
        <v>494</v>
      </c>
      <c r="M150" s="82" t="s">
        <v>494</v>
      </c>
      <c r="N150" s="82" t="s">
        <v>494</v>
      </c>
      <c r="O150" s="82" t="s">
        <v>494</v>
      </c>
      <c r="P150" s="82" t="s">
        <v>494</v>
      </c>
      <c r="Q150" s="82" t="str">
        <f>"'"&amp;IF(No.5＿契約者【データ】!AH146="●","1","0")&amp;"'"</f>
        <v>'0'</v>
      </c>
      <c r="R150" s="75" t="s">
        <v>497</v>
      </c>
      <c r="S150" s="42" t="s">
        <v>448</v>
      </c>
      <c r="T150" s="75" t="s">
        <v>497</v>
      </c>
      <c r="U150" s="74" t="s">
        <v>497</v>
      </c>
      <c r="V150" s="49" t="str">
        <f t="shared" si="11"/>
        <v>'COMMON'</v>
      </c>
      <c r="W150" s="69" t="s">
        <v>449</v>
      </c>
      <c r="X150" s="49" t="str">
        <f t="shared" si="12"/>
        <v>'COMMON'</v>
      </c>
      <c r="Y150" s="49" t="str">
        <f t="shared" si="12"/>
        <v>'COMMON'</v>
      </c>
      <c r="Z150" s="69" t="s">
        <v>449</v>
      </c>
      <c r="AA150" s="49" t="str">
        <f t="shared" si="13"/>
        <v>'COMMON'</v>
      </c>
      <c r="AB150" s="67"/>
      <c r="AD150" s="70" t="str">
        <f t="shared" si="15"/>
        <v/>
      </c>
      <c r="AE150" s="67"/>
      <c r="AF150" s="67"/>
      <c r="AG150" s="67"/>
    </row>
    <row r="151" spans="1:33" ht="18" customHeight="1">
      <c r="A151" s="67"/>
      <c r="B151" s="49">
        <f t="shared" si="10"/>
        <v>145</v>
      </c>
      <c r="C151" s="73" t="str">
        <f>"'"&amp;プロジェクトデータ!$C$4&amp;"'"</f>
        <v>'80001'</v>
      </c>
      <c r="D151" s="80" t="s">
        <v>507</v>
      </c>
      <c r="E151" s="42" t="str">
        <f>"'"&amp;No.5＿契約者【データ】!E147&amp;"'"</f>
        <v>''</v>
      </c>
      <c r="F151" s="81" t="str">
        <f>"'"&amp;IF(No.5＿契約者【データ】!AD147="郵送","郵送",IF(No.5＿契約者【データ】!AD147="","","出席"))&amp;"'"</f>
        <v>''</v>
      </c>
      <c r="G151" s="75" t="str">
        <f>"'"&amp;IF(No.5＿契約者【データ】!AD147="","",TEXT(No.5＿契約者【データ】!AD147,"yyyy/mm/dd"))&amp;"'"</f>
        <v>''</v>
      </c>
      <c r="H151" s="75" t="str">
        <f>"'"&amp;IF(No.5＿契約者【データ】!AE147="","",TEXT(No.5＿契約者【データ】!AE147,"hh:mm"))&amp;"'"</f>
        <v>''</v>
      </c>
      <c r="I151" s="82" t="s">
        <v>494</v>
      </c>
      <c r="J151" s="82" t="s">
        <v>494</v>
      </c>
      <c r="K151" s="82" t="s">
        <v>494</v>
      </c>
      <c r="L151" s="82" t="s">
        <v>494</v>
      </c>
      <c r="M151" s="82" t="s">
        <v>494</v>
      </c>
      <c r="N151" s="82" t="s">
        <v>494</v>
      </c>
      <c r="O151" s="82" t="s">
        <v>494</v>
      </c>
      <c r="P151" s="82" t="s">
        <v>494</v>
      </c>
      <c r="Q151" s="82" t="str">
        <f>"'"&amp;IF(No.5＿契約者【データ】!AH147="●","1","0")&amp;"'"</f>
        <v>'0'</v>
      </c>
      <c r="R151" s="75" t="s">
        <v>497</v>
      </c>
      <c r="S151" s="42" t="s">
        <v>448</v>
      </c>
      <c r="T151" s="75" t="s">
        <v>497</v>
      </c>
      <c r="U151" s="74" t="s">
        <v>497</v>
      </c>
      <c r="V151" s="49" t="str">
        <f t="shared" si="11"/>
        <v>'COMMON'</v>
      </c>
      <c r="W151" s="69" t="s">
        <v>449</v>
      </c>
      <c r="X151" s="49" t="str">
        <f t="shared" si="12"/>
        <v>'COMMON'</v>
      </c>
      <c r="Y151" s="49" t="str">
        <f t="shared" si="12"/>
        <v>'COMMON'</v>
      </c>
      <c r="Z151" s="69" t="s">
        <v>449</v>
      </c>
      <c r="AA151" s="49" t="str">
        <f t="shared" si="13"/>
        <v>'COMMON'</v>
      </c>
      <c r="AB151" s="67"/>
      <c r="AD151" s="70" t="str">
        <f t="shared" si="15"/>
        <v/>
      </c>
      <c r="AE151" s="67"/>
      <c r="AF151" s="67"/>
      <c r="AG151" s="67"/>
    </row>
    <row r="152" spans="1:33" ht="18" customHeight="1">
      <c r="A152" s="67"/>
      <c r="B152" s="49">
        <f t="shared" si="10"/>
        <v>146</v>
      </c>
      <c r="C152" s="73" t="str">
        <f>"'"&amp;プロジェクトデータ!$C$4&amp;"'"</f>
        <v>'80001'</v>
      </c>
      <c r="D152" s="80" t="s">
        <v>507</v>
      </c>
      <c r="E152" s="42" t="str">
        <f>"'"&amp;No.5＿契約者【データ】!E148&amp;"'"</f>
        <v>''</v>
      </c>
      <c r="F152" s="81" t="str">
        <f>"'"&amp;IF(No.5＿契約者【データ】!AD148="郵送","郵送",IF(No.5＿契約者【データ】!AD148="","","出席"))&amp;"'"</f>
        <v>''</v>
      </c>
      <c r="G152" s="75" t="str">
        <f>"'"&amp;IF(No.5＿契約者【データ】!AD148="","",TEXT(No.5＿契約者【データ】!AD148,"yyyy/mm/dd"))&amp;"'"</f>
        <v>''</v>
      </c>
      <c r="H152" s="75" t="str">
        <f>"'"&amp;IF(No.5＿契約者【データ】!AE148="","",TEXT(No.5＿契約者【データ】!AE148,"hh:mm"))&amp;"'"</f>
        <v>''</v>
      </c>
      <c r="I152" s="82" t="s">
        <v>494</v>
      </c>
      <c r="J152" s="82" t="s">
        <v>494</v>
      </c>
      <c r="K152" s="82" t="s">
        <v>494</v>
      </c>
      <c r="L152" s="82" t="s">
        <v>494</v>
      </c>
      <c r="M152" s="82" t="s">
        <v>494</v>
      </c>
      <c r="N152" s="82" t="s">
        <v>494</v>
      </c>
      <c r="O152" s="82" t="s">
        <v>494</v>
      </c>
      <c r="P152" s="82" t="s">
        <v>494</v>
      </c>
      <c r="Q152" s="82" t="str">
        <f>"'"&amp;IF(No.5＿契約者【データ】!AH148="●","1","0")&amp;"'"</f>
        <v>'0'</v>
      </c>
      <c r="R152" s="75" t="s">
        <v>497</v>
      </c>
      <c r="S152" s="42" t="s">
        <v>448</v>
      </c>
      <c r="T152" s="75" t="s">
        <v>497</v>
      </c>
      <c r="U152" s="74" t="s">
        <v>497</v>
      </c>
      <c r="V152" s="49" t="str">
        <f t="shared" si="11"/>
        <v>'COMMON'</v>
      </c>
      <c r="W152" s="69" t="s">
        <v>449</v>
      </c>
      <c r="X152" s="49" t="str">
        <f t="shared" si="12"/>
        <v>'COMMON'</v>
      </c>
      <c r="Y152" s="49" t="str">
        <f t="shared" si="12"/>
        <v>'COMMON'</v>
      </c>
      <c r="Z152" s="69" t="s">
        <v>449</v>
      </c>
      <c r="AA152" s="49" t="str">
        <f t="shared" si="13"/>
        <v>'COMMON'</v>
      </c>
      <c r="AB152" s="67"/>
      <c r="AD152" s="70" t="str">
        <f t="shared" si="15"/>
        <v/>
      </c>
      <c r="AE152" s="67"/>
      <c r="AF152" s="67"/>
      <c r="AG152" s="67"/>
    </row>
    <row r="153" spans="1:33" ht="18" customHeight="1">
      <c r="A153" s="67"/>
      <c r="B153" s="49">
        <f t="shared" si="10"/>
        <v>147</v>
      </c>
      <c r="C153" s="73" t="str">
        <f>"'"&amp;プロジェクトデータ!$C$4&amp;"'"</f>
        <v>'80001'</v>
      </c>
      <c r="D153" s="80" t="s">
        <v>507</v>
      </c>
      <c r="E153" s="42" t="str">
        <f>"'"&amp;No.5＿契約者【データ】!E149&amp;"'"</f>
        <v>''</v>
      </c>
      <c r="F153" s="81" t="str">
        <f>"'"&amp;IF(No.5＿契約者【データ】!AD149="郵送","郵送",IF(No.5＿契約者【データ】!AD149="","","出席"))&amp;"'"</f>
        <v>''</v>
      </c>
      <c r="G153" s="75" t="str">
        <f>"'"&amp;IF(No.5＿契約者【データ】!AD149="","",TEXT(No.5＿契約者【データ】!AD149,"yyyy/mm/dd"))&amp;"'"</f>
        <v>''</v>
      </c>
      <c r="H153" s="75" t="str">
        <f>"'"&amp;IF(No.5＿契約者【データ】!AE149="","",TEXT(No.5＿契約者【データ】!AE149,"hh:mm"))&amp;"'"</f>
        <v>''</v>
      </c>
      <c r="I153" s="82" t="s">
        <v>494</v>
      </c>
      <c r="J153" s="82" t="s">
        <v>494</v>
      </c>
      <c r="K153" s="82" t="s">
        <v>494</v>
      </c>
      <c r="L153" s="82" t="s">
        <v>494</v>
      </c>
      <c r="M153" s="82" t="s">
        <v>494</v>
      </c>
      <c r="N153" s="82" t="s">
        <v>494</v>
      </c>
      <c r="O153" s="82" t="s">
        <v>494</v>
      </c>
      <c r="P153" s="82" t="s">
        <v>494</v>
      </c>
      <c r="Q153" s="82" t="str">
        <f>"'"&amp;IF(No.5＿契約者【データ】!AH149="●","1","0")&amp;"'"</f>
        <v>'0'</v>
      </c>
      <c r="R153" s="75" t="s">
        <v>497</v>
      </c>
      <c r="S153" s="42" t="s">
        <v>448</v>
      </c>
      <c r="T153" s="75" t="s">
        <v>497</v>
      </c>
      <c r="U153" s="74" t="s">
        <v>497</v>
      </c>
      <c r="V153" s="49" t="str">
        <f t="shared" si="11"/>
        <v>'COMMON'</v>
      </c>
      <c r="W153" s="69" t="s">
        <v>449</v>
      </c>
      <c r="X153" s="49" t="str">
        <f t="shared" si="12"/>
        <v>'COMMON'</v>
      </c>
      <c r="Y153" s="49" t="str">
        <f t="shared" si="12"/>
        <v>'COMMON'</v>
      </c>
      <c r="Z153" s="69" t="s">
        <v>449</v>
      </c>
      <c r="AA153" s="49" t="str">
        <f t="shared" si="13"/>
        <v>'COMMON'</v>
      </c>
      <c r="AB153" s="67"/>
      <c r="AD153" s="70" t="str">
        <f t="shared" si="15"/>
        <v/>
      </c>
      <c r="AE153" s="67"/>
      <c r="AF153" s="67"/>
      <c r="AG153" s="67"/>
    </row>
    <row r="154" spans="1:33" ht="18" customHeight="1">
      <c r="A154" s="67"/>
      <c r="B154" s="49">
        <f t="shared" si="10"/>
        <v>148</v>
      </c>
      <c r="C154" s="73" t="str">
        <f>"'"&amp;プロジェクトデータ!$C$4&amp;"'"</f>
        <v>'80001'</v>
      </c>
      <c r="D154" s="80" t="s">
        <v>507</v>
      </c>
      <c r="E154" s="42" t="str">
        <f>"'"&amp;No.5＿契約者【データ】!E150&amp;"'"</f>
        <v>''</v>
      </c>
      <c r="F154" s="81" t="str">
        <f>"'"&amp;IF(No.5＿契約者【データ】!AD150="郵送","郵送",IF(No.5＿契約者【データ】!AD150="","","出席"))&amp;"'"</f>
        <v>''</v>
      </c>
      <c r="G154" s="75" t="str">
        <f>"'"&amp;IF(No.5＿契約者【データ】!AD150="","",TEXT(No.5＿契約者【データ】!AD150,"yyyy/mm/dd"))&amp;"'"</f>
        <v>''</v>
      </c>
      <c r="H154" s="75" t="str">
        <f>"'"&amp;IF(No.5＿契約者【データ】!AE150="","",TEXT(No.5＿契約者【データ】!AE150,"hh:mm"))&amp;"'"</f>
        <v>''</v>
      </c>
      <c r="I154" s="82" t="s">
        <v>494</v>
      </c>
      <c r="J154" s="82" t="s">
        <v>494</v>
      </c>
      <c r="K154" s="82" t="s">
        <v>494</v>
      </c>
      <c r="L154" s="82" t="s">
        <v>494</v>
      </c>
      <c r="M154" s="82" t="s">
        <v>494</v>
      </c>
      <c r="N154" s="82" t="s">
        <v>494</v>
      </c>
      <c r="O154" s="82" t="s">
        <v>494</v>
      </c>
      <c r="P154" s="82" t="s">
        <v>494</v>
      </c>
      <c r="Q154" s="82" t="str">
        <f>"'"&amp;IF(No.5＿契約者【データ】!AH150="●","1","0")&amp;"'"</f>
        <v>'0'</v>
      </c>
      <c r="R154" s="75" t="s">
        <v>497</v>
      </c>
      <c r="S154" s="42" t="s">
        <v>448</v>
      </c>
      <c r="T154" s="75" t="s">
        <v>497</v>
      </c>
      <c r="U154" s="74" t="s">
        <v>497</v>
      </c>
      <c r="V154" s="49" t="str">
        <f t="shared" si="11"/>
        <v>'COMMON'</v>
      </c>
      <c r="W154" s="69" t="s">
        <v>449</v>
      </c>
      <c r="X154" s="49" t="str">
        <f t="shared" si="12"/>
        <v>'COMMON'</v>
      </c>
      <c r="Y154" s="49" t="str">
        <f t="shared" si="12"/>
        <v>'COMMON'</v>
      </c>
      <c r="Z154" s="69" t="s">
        <v>449</v>
      </c>
      <c r="AA154" s="49" t="str">
        <f t="shared" si="13"/>
        <v>'COMMON'</v>
      </c>
      <c r="AB154" s="67"/>
      <c r="AD154" s="70" t="str">
        <f t="shared" si="15"/>
        <v/>
      </c>
      <c r="AE154" s="67"/>
      <c r="AF154" s="67"/>
      <c r="AG154" s="67"/>
    </row>
    <row r="155" spans="1:33" ht="18" customHeight="1">
      <c r="A155" s="67"/>
      <c r="B155" s="49">
        <f t="shared" si="10"/>
        <v>149</v>
      </c>
      <c r="C155" s="73" t="str">
        <f>"'"&amp;プロジェクトデータ!$C$4&amp;"'"</f>
        <v>'80001'</v>
      </c>
      <c r="D155" s="80" t="s">
        <v>507</v>
      </c>
      <c r="E155" s="42" t="str">
        <f>"'"&amp;No.5＿契約者【データ】!E151&amp;"'"</f>
        <v>''</v>
      </c>
      <c r="F155" s="81" t="str">
        <f>"'"&amp;IF(No.5＿契約者【データ】!AD151="郵送","郵送",IF(No.5＿契約者【データ】!AD151="","","出席"))&amp;"'"</f>
        <v>''</v>
      </c>
      <c r="G155" s="75" t="str">
        <f>"'"&amp;IF(No.5＿契約者【データ】!AD151="","",TEXT(No.5＿契約者【データ】!AD151,"yyyy/mm/dd"))&amp;"'"</f>
        <v>''</v>
      </c>
      <c r="H155" s="75" t="str">
        <f>"'"&amp;IF(No.5＿契約者【データ】!AE151="","",TEXT(No.5＿契約者【データ】!AE151,"hh:mm"))&amp;"'"</f>
        <v>''</v>
      </c>
      <c r="I155" s="82" t="s">
        <v>494</v>
      </c>
      <c r="J155" s="82" t="s">
        <v>494</v>
      </c>
      <c r="K155" s="82" t="s">
        <v>494</v>
      </c>
      <c r="L155" s="82" t="s">
        <v>494</v>
      </c>
      <c r="M155" s="82" t="s">
        <v>494</v>
      </c>
      <c r="N155" s="82" t="s">
        <v>494</v>
      </c>
      <c r="O155" s="82" t="s">
        <v>494</v>
      </c>
      <c r="P155" s="82" t="s">
        <v>494</v>
      </c>
      <c r="Q155" s="82" t="str">
        <f>"'"&amp;IF(No.5＿契約者【データ】!AH151="●","1","0")&amp;"'"</f>
        <v>'0'</v>
      </c>
      <c r="R155" s="75" t="s">
        <v>497</v>
      </c>
      <c r="S155" s="42" t="s">
        <v>448</v>
      </c>
      <c r="T155" s="75" t="s">
        <v>497</v>
      </c>
      <c r="U155" s="74" t="s">
        <v>497</v>
      </c>
      <c r="V155" s="49" t="str">
        <f t="shared" si="11"/>
        <v>'COMMON'</v>
      </c>
      <c r="W155" s="69" t="s">
        <v>449</v>
      </c>
      <c r="X155" s="49" t="str">
        <f t="shared" si="12"/>
        <v>'COMMON'</v>
      </c>
      <c r="Y155" s="49" t="str">
        <f t="shared" si="12"/>
        <v>'COMMON'</v>
      </c>
      <c r="Z155" s="69" t="s">
        <v>449</v>
      </c>
      <c r="AA155" s="49" t="str">
        <f t="shared" si="13"/>
        <v>'COMMON'</v>
      </c>
      <c r="AB155" s="67"/>
      <c r="AD155" s="70" t="str">
        <f t="shared" si="15"/>
        <v/>
      </c>
      <c r="AE155" s="67"/>
      <c r="AF155" s="67"/>
      <c r="AG155" s="67"/>
    </row>
    <row r="156" spans="1:33" ht="18" customHeight="1">
      <c r="A156" s="67"/>
      <c r="B156" s="49">
        <f t="shared" si="10"/>
        <v>150</v>
      </c>
      <c r="C156" s="73" t="str">
        <f>"'"&amp;プロジェクトデータ!$C$4&amp;"'"</f>
        <v>'80001'</v>
      </c>
      <c r="D156" s="80" t="s">
        <v>507</v>
      </c>
      <c r="E156" s="42" t="str">
        <f>"'"&amp;No.5＿契約者【データ】!E152&amp;"'"</f>
        <v>''</v>
      </c>
      <c r="F156" s="81" t="str">
        <f>"'"&amp;IF(No.5＿契約者【データ】!AD152="郵送","郵送",IF(No.5＿契約者【データ】!AD152="","","出席"))&amp;"'"</f>
        <v>''</v>
      </c>
      <c r="G156" s="75" t="str">
        <f>"'"&amp;IF(No.5＿契約者【データ】!AD152="","",TEXT(No.5＿契約者【データ】!AD152,"yyyy/mm/dd"))&amp;"'"</f>
        <v>''</v>
      </c>
      <c r="H156" s="75" t="str">
        <f>"'"&amp;IF(No.5＿契約者【データ】!AE152="","",TEXT(No.5＿契約者【データ】!AE152,"hh:mm"))&amp;"'"</f>
        <v>''</v>
      </c>
      <c r="I156" s="82" t="s">
        <v>494</v>
      </c>
      <c r="J156" s="82" t="s">
        <v>494</v>
      </c>
      <c r="K156" s="82" t="s">
        <v>494</v>
      </c>
      <c r="L156" s="82" t="s">
        <v>494</v>
      </c>
      <c r="M156" s="82" t="s">
        <v>494</v>
      </c>
      <c r="N156" s="82" t="s">
        <v>494</v>
      </c>
      <c r="O156" s="82" t="s">
        <v>494</v>
      </c>
      <c r="P156" s="82" t="s">
        <v>494</v>
      </c>
      <c r="Q156" s="82" t="str">
        <f>"'"&amp;IF(No.5＿契約者【データ】!AH152="●","1","0")&amp;"'"</f>
        <v>'0'</v>
      </c>
      <c r="R156" s="75" t="s">
        <v>497</v>
      </c>
      <c r="S156" s="42" t="s">
        <v>448</v>
      </c>
      <c r="T156" s="75" t="s">
        <v>497</v>
      </c>
      <c r="U156" s="74" t="s">
        <v>497</v>
      </c>
      <c r="V156" s="49" t="str">
        <f t="shared" si="11"/>
        <v>'COMMON'</v>
      </c>
      <c r="W156" s="69" t="s">
        <v>449</v>
      </c>
      <c r="X156" s="49" t="str">
        <f t="shared" si="12"/>
        <v>'COMMON'</v>
      </c>
      <c r="Y156" s="49" t="str">
        <f t="shared" si="12"/>
        <v>'COMMON'</v>
      </c>
      <c r="Z156" s="69" t="s">
        <v>449</v>
      </c>
      <c r="AA156" s="49" t="str">
        <f t="shared" si="13"/>
        <v>'COMMON'</v>
      </c>
      <c r="AB156" s="67"/>
      <c r="AD156" s="70" t="str">
        <f t="shared" si="15"/>
        <v/>
      </c>
      <c r="AE156" s="67"/>
      <c r="AF156" s="67"/>
      <c r="AG156" s="67"/>
    </row>
    <row r="157" spans="1:33" ht="18" customHeight="1">
      <c r="A157" s="67"/>
      <c r="B157" s="49">
        <f t="shared" si="10"/>
        <v>151</v>
      </c>
      <c r="C157" s="73" t="str">
        <f>"'"&amp;プロジェクトデータ!$C$4&amp;"'"</f>
        <v>'80001'</v>
      </c>
      <c r="D157" s="80" t="s">
        <v>507</v>
      </c>
      <c r="E157" s="42" t="str">
        <f>"'"&amp;No.5＿契約者【データ】!E153&amp;"'"</f>
        <v>''</v>
      </c>
      <c r="F157" s="81" t="str">
        <f>"'"&amp;IF(No.5＿契約者【データ】!AD153="郵送","郵送",IF(No.5＿契約者【データ】!AD153="","","出席"))&amp;"'"</f>
        <v>''</v>
      </c>
      <c r="G157" s="75" t="str">
        <f>"'"&amp;IF(No.5＿契約者【データ】!AD153="","",TEXT(No.5＿契約者【データ】!AD153,"yyyy/mm/dd"))&amp;"'"</f>
        <v>''</v>
      </c>
      <c r="H157" s="75" t="str">
        <f>"'"&amp;IF(No.5＿契約者【データ】!AE153="","",TEXT(No.5＿契約者【データ】!AE153,"hh:mm"))&amp;"'"</f>
        <v>''</v>
      </c>
      <c r="I157" s="82" t="s">
        <v>494</v>
      </c>
      <c r="J157" s="82" t="s">
        <v>494</v>
      </c>
      <c r="K157" s="82" t="s">
        <v>494</v>
      </c>
      <c r="L157" s="82" t="s">
        <v>494</v>
      </c>
      <c r="M157" s="82" t="s">
        <v>494</v>
      </c>
      <c r="N157" s="82" t="s">
        <v>494</v>
      </c>
      <c r="O157" s="82" t="s">
        <v>494</v>
      </c>
      <c r="P157" s="82" t="s">
        <v>494</v>
      </c>
      <c r="Q157" s="82" t="str">
        <f>"'"&amp;IF(No.5＿契約者【データ】!AH153="●","1","0")&amp;"'"</f>
        <v>'0'</v>
      </c>
      <c r="R157" s="75" t="s">
        <v>497</v>
      </c>
      <c r="S157" s="42" t="s">
        <v>448</v>
      </c>
      <c r="T157" s="75" t="s">
        <v>497</v>
      </c>
      <c r="U157" s="74" t="s">
        <v>497</v>
      </c>
      <c r="V157" s="49" t="str">
        <f t="shared" si="11"/>
        <v>'COMMON'</v>
      </c>
      <c r="W157" s="69" t="s">
        <v>449</v>
      </c>
      <c r="X157" s="49" t="str">
        <f t="shared" si="12"/>
        <v>'COMMON'</v>
      </c>
      <c r="Y157" s="49" t="str">
        <f t="shared" si="12"/>
        <v>'COMMON'</v>
      </c>
      <c r="Z157" s="69" t="s">
        <v>449</v>
      </c>
      <c r="AA157" s="49" t="str">
        <f t="shared" si="13"/>
        <v>'COMMON'</v>
      </c>
      <c r="AB157" s="67"/>
      <c r="AD157" s="70" t="str">
        <f t="shared" si="15"/>
        <v/>
      </c>
      <c r="AE157" s="67"/>
      <c r="AF157" s="67"/>
      <c r="AG157" s="67"/>
    </row>
    <row r="158" spans="1:33" ht="18" customHeight="1">
      <c r="A158" s="67"/>
      <c r="B158" s="49">
        <f t="shared" si="10"/>
        <v>152</v>
      </c>
      <c r="C158" s="73" t="str">
        <f>"'"&amp;プロジェクトデータ!$C$4&amp;"'"</f>
        <v>'80001'</v>
      </c>
      <c r="D158" s="80" t="s">
        <v>507</v>
      </c>
      <c r="E158" s="42" t="str">
        <f>"'"&amp;No.5＿契約者【データ】!E154&amp;"'"</f>
        <v>''</v>
      </c>
      <c r="F158" s="81" t="str">
        <f>"'"&amp;IF(No.5＿契約者【データ】!AD154="郵送","郵送",IF(No.5＿契約者【データ】!AD154="","","出席"))&amp;"'"</f>
        <v>''</v>
      </c>
      <c r="G158" s="75" t="str">
        <f>"'"&amp;IF(No.5＿契約者【データ】!AD154="","",TEXT(No.5＿契約者【データ】!AD154,"yyyy/mm/dd"))&amp;"'"</f>
        <v>''</v>
      </c>
      <c r="H158" s="75" t="str">
        <f>"'"&amp;IF(No.5＿契約者【データ】!AE154="","",TEXT(No.5＿契約者【データ】!AE154,"hh:mm"))&amp;"'"</f>
        <v>''</v>
      </c>
      <c r="I158" s="82" t="s">
        <v>494</v>
      </c>
      <c r="J158" s="82" t="s">
        <v>494</v>
      </c>
      <c r="K158" s="82" t="s">
        <v>494</v>
      </c>
      <c r="L158" s="82" t="s">
        <v>494</v>
      </c>
      <c r="M158" s="82" t="s">
        <v>494</v>
      </c>
      <c r="N158" s="82" t="s">
        <v>494</v>
      </c>
      <c r="O158" s="82" t="s">
        <v>494</v>
      </c>
      <c r="P158" s="82" t="s">
        <v>494</v>
      </c>
      <c r="Q158" s="82" t="str">
        <f>"'"&amp;IF(No.5＿契約者【データ】!AH154="●","1","0")&amp;"'"</f>
        <v>'0'</v>
      </c>
      <c r="R158" s="75" t="s">
        <v>497</v>
      </c>
      <c r="S158" s="42" t="s">
        <v>448</v>
      </c>
      <c r="T158" s="75" t="s">
        <v>497</v>
      </c>
      <c r="U158" s="74" t="s">
        <v>497</v>
      </c>
      <c r="V158" s="49" t="str">
        <f t="shared" si="11"/>
        <v>'COMMON'</v>
      </c>
      <c r="W158" s="69" t="s">
        <v>449</v>
      </c>
      <c r="X158" s="49" t="str">
        <f t="shared" si="12"/>
        <v>'COMMON'</v>
      </c>
      <c r="Y158" s="49" t="str">
        <f t="shared" si="12"/>
        <v>'COMMON'</v>
      </c>
      <c r="Z158" s="69" t="s">
        <v>449</v>
      </c>
      <c r="AA158" s="49" t="str">
        <f t="shared" si="13"/>
        <v>'COMMON'</v>
      </c>
      <c r="AB158" s="67"/>
      <c r="AD158" s="70" t="str">
        <f t="shared" si="15"/>
        <v/>
      </c>
      <c r="AE158" s="67"/>
      <c r="AF158" s="67"/>
      <c r="AG158" s="67"/>
    </row>
    <row r="159" spans="1:33" ht="18" customHeight="1">
      <c r="A159" s="67"/>
      <c r="B159" s="49">
        <f t="shared" si="10"/>
        <v>153</v>
      </c>
      <c r="C159" s="73" t="str">
        <f>"'"&amp;プロジェクトデータ!$C$4&amp;"'"</f>
        <v>'80001'</v>
      </c>
      <c r="D159" s="80" t="s">
        <v>507</v>
      </c>
      <c r="E159" s="42" t="str">
        <f>"'"&amp;No.5＿契約者【データ】!E155&amp;"'"</f>
        <v>''</v>
      </c>
      <c r="F159" s="81" t="str">
        <f>"'"&amp;IF(No.5＿契約者【データ】!AD155="郵送","郵送",IF(No.5＿契約者【データ】!AD155="","","出席"))&amp;"'"</f>
        <v>''</v>
      </c>
      <c r="G159" s="75" t="str">
        <f>"'"&amp;IF(No.5＿契約者【データ】!AD155="","",TEXT(No.5＿契約者【データ】!AD155,"yyyy/mm/dd"))&amp;"'"</f>
        <v>''</v>
      </c>
      <c r="H159" s="75" t="str">
        <f>"'"&amp;IF(No.5＿契約者【データ】!AE155="","",TEXT(No.5＿契約者【データ】!AE155,"hh:mm"))&amp;"'"</f>
        <v>''</v>
      </c>
      <c r="I159" s="82" t="s">
        <v>494</v>
      </c>
      <c r="J159" s="82" t="s">
        <v>494</v>
      </c>
      <c r="K159" s="82" t="s">
        <v>494</v>
      </c>
      <c r="L159" s="82" t="s">
        <v>494</v>
      </c>
      <c r="M159" s="82" t="s">
        <v>494</v>
      </c>
      <c r="N159" s="82" t="s">
        <v>494</v>
      </c>
      <c r="O159" s="82" t="s">
        <v>494</v>
      </c>
      <c r="P159" s="82" t="s">
        <v>494</v>
      </c>
      <c r="Q159" s="82" t="str">
        <f>"'"&amp;IF(No.5＿契約者【データ】!AH155="●","1","0")&amp;"'"</f>
        <v>'0'</v>
      </c>
      <c r="R159" s="75" t="s">
        <v>497</v>
      </c>
      <c r="S159" s="42" t="s">
        <v>448</v>
      </c>
      <c r="T159" s="75" t="s">
        <v>497</v>
      </c>
      <c r="U159" s="74" t="s">
        <v>497</v>
      </c>
      <c r="V159" s="49" t="str">
        <f t="shared" si="11"/>
        <v>'COMMON'</v>
      </c>
      <c r="W159" s="69" t="s">
        <v>449</v>
      </c>
      <c r="X159" s="49" t="str">
        <f t="shared" si="12"/>
        <v>'COMMON'</v>
      </c>
      <c r="Y159" s="49" t="str">
        <f t="shared" si="12"/>
        <v>'COMMON'</v>
      </c>
      <c r="Z159" s="69" t="s">
        <v>449</v>
      </c>
      <c r="AA159" s="49" t="str">
        <f t="shared" si="13"/>
        <v>'COMMON'</v>
      </c>
      <c r="AB159" s="67"/>
      <c r="AD159" s="70" t="str">
        <f t="shared" si="15"/>
        <v/>
      </c>
      <c r="AE159" s="67"/>
      <c r="AF159" s="67"/>
      <c r="AG159" s="67"/>
    </row>
    <row r="160" spans="1:33" ht="18" customHeight="1">
      <c r="A160" s="67"/>
      <c r="B160" s="49">
        <f t="shared" si="10"/>
        <v>154</v>
      </c>
      <c r="C160" s="73" t="str">
        <f>"'"&amp;プロジェクトデータ!$C$4&amp;"'"</f>
        <v>'80001'</v>
      </c>
      <c r="D160" s="80" t="s">
        <v>507</v>
      </c>
      <c r="E160" s="42" t="str">
        <f>"'"&amp;No.5＿契約者【データ】!E156&amp;"'"</f>
        <v>''</v>
      </c>
      <c r="F160" s="81" t="str">
        <f>"'"&amp;IF(No.5＿契約者【データ】!AD156="郵送","郵送",IF(No.5＿契約者【データ】!AD156="","","出席"))&amp;"'"</f>
        <v>''</v>
      </c>
      <c r="G160" s="75" t="str">
        <f>"'"&amp;IF(No.5＿契約者【データ】!AD156="","",TEXT(No.5＿契約者【データ】!AD156,"yyyy/mm/dd"))&amp;"'"</f>
        <v>''</v>
      </c>
      <c r="H160" s="75" t="str">
        <f>"'"&amp;IF(No.5＿契約者【データ】!AE156="","",TEXT(No.5＿契約者【データ】!AE156,"hh:mm"))&amp;"'"</f>
        <v>''</v>
      </c>
      <c r="I160" s="82" t="s">
        <v>494</v>
      </c>
      <c r="J160" s="82" t="s">
        <v>494</v>
      </c>
      <c r="K160" s="82" t="s">
        <v>494</v>
      </c>
      <c r="L160" s="82" t="s">
        <v>494</v>
      </c>
      <c r="M160" s="82" t="s">
        <v>494</v>
      </c>
      <c r="N160" s="82" t="s">
        <v>494</v>
      </c>
      <c r="O160" s="82" t="s">
        <v>494</v>
      </c>
      <c r="P160" s="82" t="s">
        <v>494</v>
      </c>
      <c r="Q160" s="82" t="str">
        <f>"'"&amp;IF(No.5＿契約者【データ】!AH156="●","1","0")&amp;"'"</f>
        <v>'0'</v>
      </c>
      <c r="R160" s="75" t="s">
        <v>497</v>
      </c>
      <c r="S160" s="42" t="s">
        <v>448</v>
      </c>
      <c r="T160" s="75" t="s">
        <v>497</v>
      </c>
      <c r="U160" s="74" t="s">
        <v>497</v>
      </c>
      <c r="V160" s="49" t="str">
        <f t="shared" si="11"/>
        <v>'COMMON'</v>
      </c>
      <c r="W160" s="69" t="s">
        <v>449</v>
      </c>
      <c r="X160" s="49" t="str">
        <f t="shared" si="12"/>
        <v>'COMMON'</v>
      </c>
      <c r="Y160" s="49" t="str">
        <f t="shared" si="12"/>
        <v>'COMMON'</v>
      </c>
      <c r="Z160" s="69" t="s">
        <v>449</v>
      </c>
      <c r="AA160" s="49" t="str">
        <f t="shared" si="13"/>
        <v>'COMMON'</v>
      </c>
      <c r="AB160" s="67"/>
      <c r="AD160" s="70" t="str">
        <f t="shared" si="15"/>
        <v/>
      </c>
      <c r="AE160" s="67"/>
      <c r="AF160" s="67"/>
      <c r="AG160" s="67"/>
    </row>
    <row r="161" spans="1:33" ht="18" customHeight="1">
      <c r="A161" s="67"/>
      <c r="B161" s="49">
        <f t="shared" si="10"/>
        <v>155</v>
      </c>
      <c r="C161" s="73" t="str">
        <f>"'"&amp;プロジェクトデータ!$C$4&amp;"'"</f>
        <v>'80001'</v>
      </c>
      <c r="D161" s="80" t="s">
        <v>507</v>
      </c>
      <c r="E161" s="42" t="str">
        <f>"'"&amp;No.5＿契約者【データ】!E157&amp;"'"</f>
        <v>''</v>
      </c>
      <c r="F161" s="81" t="str">
        <f>"'"&amp;IF(No.5＿契約者【データ】!AD157="郵送","郵送",IF(No.5＿契約者【データ】!AD157="","","出席"))&amp;"'"</f>
        <v>''</v>
      </c>
      <c r="G161" s="75" t="str">
        <f>"'"&amp;IF(No.5＿契約者【データ】!AD157="","",TEXT(No.5＿契約者【データ】!AD157,"yyyy/mm/dd"))&amp;"'"</f>
        <v>''</v>
      </c>
      <c r="H161" s="75" t="str">
        <f>"'"&amp;IF(No.5＿契約者【データ】!AE157="","",TEXT(No.5＿契約者【データ】!AE157,"hh:mm"))&amp;"'"</f>
        <v>''</v>
      </c>
      <c r="I161" s="82" t="s">
        <v>494</v>
      </c>
      <c r="J161" s="82" t="s">
        <v>494</v>
      </c>
      <c r="K161" s="82" t="s">
        <v>494</v>
      </c>
      <c r="L161" s="82" t="s">
        <v>494</v>
      </c>
      <c r="M161" s="82" t="s">
        <v>494</v>
      </c>
      <c r="N161" s="82" t="s">
        <v>494</v>
      </c>
      <c r="O161" s="82" t="s">
        <v>494</v>
      </c>
      <c r="P161" s="82" t="s">
        <v>494</v>
      </c>
      <c r="Q161" s="82" t="str">
        <f>"'"&amp;IF(No.5＿契約者【データ】!AH157="●","1","0")&amp;"'"</f>
        <v>'0'</v>
      </c>
      <c r="R161" s="75" t="s">
        <v>497</v>
      </c>
      <c r="S161" s="42" t="s">
        <v>448</v>
      </c>
      <c r="T161" s="75" t="s">
        <v>497</v>
      </c>
      <c r="U161" s="74" t="s">
        <v>497</v>
      </c>
      <c r="V161" s="49" t="str">
        <f t="shared" si="11"/>
        <v>'COMMON'</v>
      </c>
      <c r="W161" s="69" t="s">
        <v>449</v>
      </c>
      <c r="X161" s="49" t="str">
        <f t="shared" si="12"/>
        <v>'COMMON'</v>
      </c>
      <c r="Y161" s="49" t="str">
        <f t="shared" si="12"/>
        <v>'COMMON'</v>
      </c>
      <c r="Z161" s="69" t="s">
        <v>449</v>
      </c>
      <c r="AA161" s="49" t="str">
        <f t="shared" si="13"/>
        <v>'COMMON'</v>
      </c>
      <c r="AB161" s="67"/>
      <c r="AD161" s="70" t="str">
        <f t="shared" si="15"/>
        <v/>
      </c>
      <c r="AE161" s="67"/>
      <c r="AF161" s="67"/>
      <c r="AG161" s="67"/>
    </row>
    <row r="162" spans="1:33" ht="18" customHeight="1">
      <c r="A162" s="67"/>
      <c r="B162" s="49">
        <f t="shared" si="10"/>
        <v>156</v>
      </c>
      <c r="C162" s="73" t="str">
        <f>"'"&amp;プロジェクトデータ!$C$4&amp;"'"</f>
        <v>'80001'</v>
      </c>
      <c r="D162" s="80" t="s">
        <v>507</v>
      </c>
      <c r="E162" s="42" t="str">
        <f>"'"&amp;No.5＿契約者【データ】!E158&amp;"'"</f>
        <v>''</v>
      </c>
      <c r="F162" s="81" t="str">
        <f>"'"&amp;IF(No.5＿契約者【データ】!AD158="郵送","郵送",IF(No.5＿契約者【データ】!AD158="","","出席"))&amp;"'"</f>
        <v>''</v>
      </c>
      <c r="G162" s="75" t="str">
        <f>"'"&amp;IF(No.5＿契約者【データ】!AD158="","",TEXT(No.5＿契約者【データ】!AD158,"yyyy/mm/dd"))&amp;"'"</f>
        <v>''</v>
      </c>
      <c r="H162" s="75" t="str">
        <f>"'"&amp;IF(No.5＿契約者【データ】!AE158="","",TEXT(No.5＿契約者【データ】!AE158,"hh:mm"))&amp;"'"</f>
        <v>''</v>
      </c>
      <c r="I162" s="82" t="s">
        <v>494</v>
      </c>
      <c r="J162" s="82" t="s">
        <v>494</v>
      </c>
      <c r="K162" s="82" t="s">
        <v>494</v>
      </c>
      <c r="L162" s="82" t="s">
        <v>494</v>
      </c>
      <c r="M162" s="82" t="s">
        <v>494</v>
      </c>
      <c r="N162" s="82" t="s">
        <v>494</v>
      </c>
      <c r="O162" s="82" t="s">
        <v>494</v>
      </c>
      <c r="P162" s="82" t="s">
        <v>494</v>
      </c>
      <c r="Q162" s="82" t="str">
        <f>"'"&amp;IF(No.5＿契約者【データ】!AH158="●","1","0")&amp;"'"</f>
        <v>'0'</v>
      </c>
      <c r="R162" s="75" t="s">
        <v>497</v>
      </c>
      <c r="S162" s="42" t="s">
        <v>448</v>
      </c>
      <c r="T162" s="75" t="s">
        <v>497</v>
      </c>
      <c r="U162" s="74" t="s">
        <v>497</v>
      </c>
      <c r="V162" s="49" t="str">
        <f t="shared" si="11"/>
        <v>'COMMON'</v>
      </c>
      <c r="W162" s="69" t="s">
        <v>449</v>
      </c>
      <c r="X162" s="49" t="str">
        <f t="shared" si="12"/>
        <v>'COMMON'</v>
      </c>
      <c r="Y162" s="49" t="str">
        <f t="shared" si="12"/>
        <v>'COMMON'</v>
      </c>
      <c r="Z162" s="69" t="s">
        <v>449</v>
      </c>
      <c r="AA162" s="49" t="str">
        <f t="shared" si="13"/>
        <v>'COMMON'</v>
      </c>
      <c r="AB162" s="67"/>
      <c r="AD162" s="70" t="str">
        <f t="shared" si="15"/>
        <v/>
      </c>
      <c r="AE162" s="67"/>
      <c r="AF162" s="67"/>
      <c r="AG162" s="67"/>
    </row>
    <row r="163" spans="1:33" ht="18" customHeight="1">
      <c r="A163" s="67"/>
      <c r="B163" s="49">
        <f t="shared" si="10"/>
        <v>157</v>
      </c>
      <c r="C163" s="73" t="str">
        <f>"'"&amp;プロジェクトデータ!$C$4&amp;"'"</f>
        <v>'80001'</v>
      </c>
      <c r="D163" s="80" t="s">
        <v>507</v>
      </c>
      <c r="E163" s="42" t="str">
        <f>"'"&amp;No.5＿契約者【データ】!E159&amp;"'"</f>
        <v>''</v>
      </c>
      <c r="F163" s="81" t="str">
        <f>"'"&amp;IF(No.5＿契約者【データ】!AD159="郵送","郵送",IF(No.5＿契約者【データ】!AD159="","","出席"))&amp;"'"</f>
        <v>''</v>
      </c>
      <c r="G163" s="75" t="str">
        <f>"'"&amp;IF(No.5＿契約者【データ】!AD159="","",TEXT(No.5＿契約者【データ】!AD159,"yyyy/mm/dd"))&amp;"'"</f>
        <v>''</v>
      </c>
      <c r="H163" s="75" t="str">
        <f>"'"&amp;IF(No.5＿契約者【データ】!AE159="","",TEXT(No.5＿契約者【データ】!AE159,"hh:mm"))&amp;"'"</f>
        <v>''</v>
      </c>
      <c r="I163" s="82" t="s">
        <v>494</v>
      </c>
      <c r="J163" s="82" t="s">
        <v>494</v>
      </c>
      <c r="K163" s="82" t="s">
        <v>494</v>
      </c>
      <c r="L163" s="82" t="s">
        <v>494</v>
      </c>
      <c r="M163" s="82" t="s">
        <v>494</v>
      </c>
      <c r="N163" s="82" t="s">
        <v>494</v>
      </c>
      <c r="O163" s="82" t="s">
        <v>494</v>
      </c>
      <c r="P163" s="82" t="s">
        <v>494</v>
      </c>
      <c r="Q163" s="82" t="str">
        <f>"'"&amp;IF(No.5＿契約者【データ】!AH159="●","1","0")&amp;"'"</f>
        <v>'0'</v>
      </c>
      <c r="R163" s="75" t="s">
        <v>497</v>
      </c>
      <c r="S163" s="42" t="s">
        <v>448</v>
      </c>
      <c r="T163" s="75" t="s">
        <v>497</v>
      </c>
      <c r="U163" s="74" t="s">
        <v>497</v>
      </c>
      <c r="V163" s="49" t="str">
        <f t="shared" si="11"/>
        <v>'COMMON'</v>
      </c>
      <c r="W163" s="69" t="s">
        <v>449</v>
      </c>
      <c r="X163" s="49" t="str">
        <f t="shared" si="12"/>
        <v>'COMMON'</v>
      </c>
      <c r="Y163" s="49" t="str">
        <f t="shared" si="12"/>
        <v>'COMMON'</v>
      </c>
      <c r="Z163" s="69" t="s">
        <v>449</v>
      </c>
      <c r="AA163" s="49" t="str">
        <f t="shared" si="13"/>
        <v>'COMMON'</v>
      </c>
      <c r="AB163" s="67"/>
      <c r="AD163" s="70" t="str">
        <f t="shared" si="15"/>
        <v/>
      </c>
      <c r="AE163" s="67"/>
      <c r="AF163" s="67"/>
      <c r="AG163" s="67"/>
    </row>
    <row r="164" spans="1:33" ht="18" customHeight="1">
      <c r="A164" s="67"/>
      <c r="B164" s="49">
        <f t="shared" si="10"/>
        <v>158</v>
      </c>
      <c r="C164" s="73" t="str">
        <f>"'"&amp;プロジェクトデータ!$C$4&amp;"'"</f>
        <v>'80001'</v>
      </c>
      <c r="D164" s="80" t="s">
        <v>507</v>
      </c>
      <c r="E164" s="42" t="str">
        <f>"'"&amp;No.5＿契約者【データ】!E160&amp;"'"</f>
        <v>''</v>
      </c>
      <c r="F164" s="81" t="str">
        <f>"'"&amp;IF(No.5＿契約者【データ】!AD160="郵送","郵送",IF(No.5＿契約者【データ】!AD160="","","出席"))&amp;"'"</f>
        <v>''</v>
      </c>
      <c r="G164" s="75" t="str">
        <f>"'"&amp;IF(No.5＿契約者【データ】!AD160="","",TEXT(No.5＿契約者【データ】!AD160,"yyyy/mm/dd"))&amp;"'"</f>
        <v>''</v>
      </c>
      <c r="H164" s="75" t="str">
        <f>"'"&amp;IF(No.5＿契約者【データ】!AE160="","",TEXT(No.5＿契約者【データ】!AE160,"hh:mm"))&amp;"'"</f>
        <v>''</v>
      </c>
      <c r="I164" s="82" t="s">
        <v>494</v>
      </c>
      <c r="J164" s="82" t="s">
        <v>494</v>
      </c>
      <c r="K164" s="82" t="s">
        <v>494</v>
      </c>
      <c r="L164" s="82" t="s">
        <v>494</v>
      </c>
      <c r="M164" s="82" t="s">
        <v>494</v>
      </c>
      <c r="N164" s="82" t="s">
        <v>494</v>
      </c>
      <c r="O164" s="82" t="s">
        <v>494</v>
      </c>
      <c r="P164" s="82" t="s">
        <v>494</v>
      </c>
      <c r="Q164" s="82" t="str">
        <f>"'"&amp;IF(No.5＿契約者【データ】!AH160="●","1","0")&amp;"'"</f>
        <v>'0'</v>
      </c>
      <c r="R164" s="75" t="s">
        <v>497</v>
      </c>
      <c r="S164" s="42" t="s">
        <v>448</v>
      </c>
      <c r="T164" s="75" t="s">
        <v>497</v>
      </c>
      <c r="U164" s="74" t="s">
        <v>497</v>
      </c>
      <c r="V164" s="49" t="str">
        <f t="shared" si="11"/>
        <v>'COMMON'</v>
      </c>
      <c r="W164" s="69" t="s">
        <v>449</v>
      </c>
      <c r="X164" s="49" t="str">
        <f t="shared" si="12"/>
        <v>'COMMON'</v>
      </c>
      <c r="Y164" s="49" t="str">
        <f t="shared" si="12"/>
        <v>'COMMON'</v>
      </c>
      <c r="Z164" s="69" t="s">
        <v>449</v>
      </c>
      <c r="AA164" s="49" t="str">
        <f t="shared" si="13"/>
        <v>'COMMON'</v>
      </c>
      <c r="AB164" s="67"/>
      <c r="AD164" s="70" t="str">
        <f t="shared" si="15"/>
        <v/>
      </c>
      <c r="AE164" s="67"/>
      <c r="AF164" s="67"/>
      <c r="AG164" s="67"/>
    </row>
    <row r="165" spans="1:33" ht="18" customHeight="1">
      <c r="A165" s="67"/>
      <c r="B165" s="49">
        <f t="shared" si="10"/>
        <v>159</v>
      </c>
      <c r="C165" s="73" t="str">
        <f>"'"&amp;プロジェクトデータ!$C$4&amp;"'"</f>
        <v>'80001'</v>
      </c>
      <c r="D165" s="80" t="s">
        <v>507</v>
      </c>
      <c r="E165" s="42" t="str">
        <f>"'"&amp;No.5＿契約者【データ】!E161&amp;"'"</f>
        <v>''</v>
      </c>
      <c r="F165" s="81" t="str">
        <f>"'"&amp;IF(No.5＿契約者【データ】!AD161="郵送","郵送",IF(No.5＿契約者【データ】!AD161="","","出席"))&amp;"'"</f>
        <v>''</v>
      </c>
      <c r="G165" s="75" t="str">
        <f>"'"&amp;IF(No.5＿契約者【データ】!AD161="","",TEXT(No.5＿契約者【データ】!AD161,"yyyy/mm/dd"))&amp;"'"</f>
        <v>''</v>
      </c>
      <c r="H165" s="75" t="str">
        <f>"'"&amp;IF(No.5＿契約者【データ】!AE161="","",TEXT(No.5＿契約者【データ】!AE161,"hh:mm"))&amp;"'"</f>
        <v>''</v>
      </c>
      <c r="I165" s="82" t="s">
        <v>494</v>
      </c>
      <c r="J165" s="82" t="s">
        <v>494</v>
      </c>
      <c r="K165" s="82" t="s">
        <v>494</v>
      </c>
      <c r="L165" s="82" t="s">
        <v>494</v>
      </c>
      <c r="M165" s="82" t="s">
        <v>494</v>
      </c>
      <c r="N165" s="82" t="s">
        <v>494</v>
      </c>
      <c r="O165" s="82" t="s">
        <v>494</v>
      </c>
      <c r="P165" s="82" t="s">
        <v>494</v>
      </c>
      <c r="Q165" s="82" t="str">
        <f>"'"&amp;IF(No.5＿契約者【データ】!AH161="●","1","0")&amp;"'"</f>
        <v>'0'</v>
      </c>
      <c r="R165" s="75" t="s">
        <v>497</v>
      </c>
      <c r="S165" s="42" t="s">
        <v>448</v>
      </c>
      <c r="T165" s="75" t="s">
        <v>497</v>
      </c>
      <c r="U165" s="74" t="s">
        <v>497</v>
      </c>
      <c r="V165" s="49" t="str">
        <f t="shared" si="11"/>
        <v>'COMMON'</v>
      </c>
      <c r="W165" s="69" t="s">
        <v>449</v>
      </c>
      <c r="X165" s="49" t="str">
        <f t="shared" si="12"/>
        <v>'COMMON'</v>
      </c>
      <c r="Y165" s="49" t="str">
        <f t="shared" si="12"/>
        <v>'COMMON'</v>
      </c>
      <c r="Z165" s="69" t="s">
        <v>449</v>
      </c>
      <c r="AA165" s="49" t="str">
        <f t="shared" si="13"/>
        <v>'COMMON'</v>
      </c>
      <c r="AB165" s="67"/>
      <c r="AD165" s="70" t="str">
        <f t="shared" si="15"/>
        <v/>
      </c>
      <c r="AE165" s="67"/>
      <c r="AF165" s="67"/>
      <c r="AG165" s="67"/>
    </row>
    <row r="166" spans="1:33" ht="18" customHeight="1">
      <c r="A166" s="67"/>
      <c r="B166" s="49">
        <f t="shared" si="10"/>
        <v>160</v>
      </c>
      <c r="C166" s="73" t="str">
        <f>"'"&amp;プロジェクトデータ!$C$4&amp;"'"</f>
        <v>'80001'</v>
      </c>
      <c r="D166" s="80" t="s">
        <v>507</v>
      </c>
      <c r="E166" s="42" t="str">
        <f>"'"&amp;No.5＿契約者【データ】!E162&amp;"'"</f>
        <v>''</v>
      </c>
      <c r="F166" s="81" t="str">
        <f>"'"&amp;IF(No.5＿契約者【データ】!AD162="郵送","郵送",IF(No.5＿契約者【データ】!AD162="","","出席"))&amp;"'"</f>
        <v>''</v>
      </c>
      <c r="G166" s="75" t="str">
        <f>"'"&amp;IF(No.5＿契約者【データ】!AD162="","",TEXT(No.5＿契約者【データ】!AD162,"yyyy/mm/dd"))&amp;"'"</f>
        <v>''</v>
      </c>
      <c r="H166" s="75" t="str">
        <f>"'"&amp;IF(No.5＿契約者【データ】!AE162="","",TEXT(No.5＿契約者【データ】!AE162,"hh:mm"))&amp;"'"</f>
        <v>''</v>
      </c>
      <c r="I166" s="82" t="s">
        <v>494</v>
      </c>
      <c r="J166" s="82" t="s">
        <v>494</v>
      </c>
      <c r="K166" s="82" t="s">
        <v>494</v>
      </c>
      <c r="L166" s="82" t="s">
        <v>494</v>
      </c>
      <c r="M166" s="82" t="s">
        <v>494</v>
      </c>
      <c r="N166" s="82" t="s">
        <v>494</v>
      </c>
      <c r="O166" s="82" t="s">
        <v>494</v>
      </c>
      <c r="P166" s="82" t="s">
        <v>494</v>
      </c>
      <c r="Q166" s="82" t="str">
        <f>"'"&amp;IF(No.5＿契約者【データ】!AH162="●","1","0")&amp;"'"</f>
        <v>'0'</v>
      </c>
      <c r="R166" s="75" t="s">
        <v>497</v>
      </c>
      <c r="S166" s="42" t="s">
        <v>448</v>
      </c>
      <c r="T166" s="75" t="s">
        <v>497</v>
      </c>
      <c r="U166" s="74" t="s">
        <v>497</v>
      </c>
      <c r="V166" s="49" t="str">
        <f t="shared" si="11"/>
        <v>'COMMON'</v>
      </c>
      <c r="W166" s="69" t="s">
        <v>449</v>
      </c>
      <c r="X166" s="49" t="str">
        <f t="shared" si="12"/>
        <v>'COMMON'</v>
      </c>
      <c r="Y166" s="49" t="str">
        <f t="shared" si="12"/>
        <v>'COMMON'</v>
      </c>
      <c r="Z166" s="69" t="s">
        <v>449</v>
      </c>
      <c r="AA166" s="49" t="str">
        <f t="shared" si="13"/>
        <v>'COMMON'</v>
      </c>
      <c r="AB166" s="67"/>
      <c r="AD166" s="70" t="str">
        <f t="shared" si="15"/>
        <v/>
      </c>
      <c r="AE166" s="67"/>
      <c r="AF166" s="67"/>
      <c r="AG166" s="67"/>
    </row>
    <row r="167" spans="1:33" ht="18" customHeight="1">
      <c r="A167" s="67"/>
      <c r="B167" s="49">
        <f t="shared" si="10"/>
        <v>161</v>
      </c>
      <c r="C167" s="73" t="str">
        <f>"'"&amp;プロジェクトデータ!$C$4&amp;"'"</f>
        <v>'80001'</v>
      </c>
      <c r="D167" s="80" t="s">
        <v>507</v>
      </c>
      <c r="E167" s="42" t="str">
        <f>"'"&amp;No.5＿契約者【データ】!E163&amp;"'"</f>
        <v>''</v>
      </c>
      <c r="F167" s="81" t="str">
        <f>"'"&amp;IF(No.5＿契約者【データ】!AD163="郵送","郵送",IF(No.5＿契約者【データ】!AD163="","","出席"))&amp;"'"</f>
        <v>''</v>
      </c>
      <c r="G167" s="75" t="str">
        <f>"'"&amp;IF(No.5＿契約者【データ】!AD163="","",TEXT(No.5＿契約者【データ】!AD163,"yyyy/mm/dd"))&amp;"'"</f>
        <v>''</v>
      </c>
      <c r="H167" s="75" t="str">
        <f>"'"&amp;IF(No.5＿契約者【データ】!AE163="","",TEXT(No.5＿契約者【データ】!AE163,"hh:mm"))&amp;"'"</f>
        <v>''</v>
      </c>
      <c r="I167" s="82" t="s">
        <v>494</v>
      </c>
      <c r="J167" s="82" t="s">
        <v>494</v>
      </c>
      <c r="K167" s="82" t="s">
        <v>494</v>
      </c>
      <c r="L167" s="82" t="s">
        <v>494</v>
      </c>
      <c r="M167" s="82" t="s">
        <v>494</v>
      </c>
      <c r="N167" s="82" t="s">
        <v>494</v>
      </c>
      <c r="O167" s="82" t="s">
        <v>494</v>
      </c>
      <c r="P167" s="82" t="s">
        <v>494</v>
      </c>
      <c r="Q167" s="82" t="str">
        <f>"'"&amp;IF(No.5＿契約者【データ】!AH163="●","1","0")&amp;"'"</f>
        <v>'0'</v>
      </c>
      <c r="R167" s="75" t="s">
        <v>497</v>
      </c>
      <c r="S167" s="42" t="s">
        <v>448</v>
      </c>
      <c r="T167" s="75" t="s">
        <v>497</v>
      </c>
      <c r="U167" s="74" t="s">
        <v>497</v>
      </c>
      <c r="V167" s="49" t="str">
        <f t="shared" si="11"/>
        <v>'COMMON'</v>
      </c>
      <c r="W167" s="69" t="s">
        <v>449</v>
      </c>
      <c r="X167" s="49" t="str">
        <f t="shared" si="12"/>
        <v>'COMMON'</v>
      </c>
      <c r="Y167" s="49" t="str">
        <f t="shared" si="12"/>
        <v>'COMMON'</v>
      </c>
      <c r="Z167" s="69" t="s">
        <v>449</v>
      </c>
      <c r="AA167" s="49" t="str">
        <f t="shared" si="13"/>
        <v>'COMMON'</v>
      </c>
      <c r="AB167" s="67"/>
      <c r="AD167" s="70" t="str">
        <f t="shared" si="15"/>
        <v/>
      </c>
      <c r="AE167" s="67"/>
      <c r="AF167" s="67"/>
      <c r="AG167" s="67"/>
    </row>
    <row r="168" spans="1:33" ht="18" customHeight="1">
      <c r="A168" s="67"/>
      <c r="B168" s="49">
        <f t="shared" si="10"/>
        <v>162</v>
      </c>
      <c r="C168" s="73" t="str">
        <f>"'"&amp;プロジェクトデータ!$C$4&amp;"'"</f>
        <v>'80001'</v>
      </c>
      <c r="D168" s="80" t="s">
        <v>507</v>
      </c>
      <c r="E168" s="42" t="str">
        <f>"'"&amp;No.5＿契約者【データ】!E164&amp;"'"</f>
        <v>''</v>
      </c>
      <c r="F168" s="81" t="str">
        <f>"'"&amp;IF(No.5＿契約者【データ】!AD164="郵送","郵送",IF(No.5＿契約者【データ】!AD164="","","出席"))&amp;"'"</f>
        <v>''</v>
      </c>
      <c r="G168" s="75" t="str">
        <f>"'"&amp;IF(No.5＿契約者【データ】!AD164="","",TEXT(No.5＿契約者【データ】!AD164,"yyyy/mm/dd"))&amp;"'"</f>
        <v>''</v>
      </c>
      <c r="H168" s="75" t="str">
        <f>"'"&amp;IF(No.5＿契約者【データ】!AE164="","",TEXT(No.5＿契約者【データ】!AE164,"hh:mm"))&amp;"'"</f>
        <v>''</v>
      </c>
      <c r="I168" s="82" t="s">
        <v>494</v>
      </c>
      <c r="J168" s="82" t="s">
        <v>494</v>
      </c>
      <c r="K168" s="82" t="s">
        <v>494</v>
      </c>
      <c r="L168" s="82" t="s">
        <v>494</v>
      </c>
      <c r="M168" s="82" t="s">
        <v>494</v>
      </c>
      <c r="N168" s="82" t="s">
        <v>494</v>
      </c>
      <c r="O168" s="82" t="s">
        <v>494</v>
      </c>
      <c r="P168" s="82" t="s">
        <v>494</v>
      </c>
      <c r="Q168" s="82" t="str">
        <f>"'"&amp;IF(No.5＿契約者【データ】!AH164="●","1","0")&amp;"'"</f>
        <v>'0'</v>
      </c>
      <c r="R168" s="75" t="s">
        <v>497</v>
      </c>
      <c r="S168" s="42" t="s">
        <v>448</v>
      </c>
      <c r="T168" s="75" t="s">
        <v>497</v>
      </c>
      <c r="U168" s="74" t="s">
        <v>497</v>
      </c>
      <c r="V168" s="49" t="str">
        <f t="shared" si="11"/>
        <v>'COMMON'</v>
      </c>
      <c r="W168" s="69" t="s">
        <v>449</v>
      </c>
      <c r="X168" s="49" t="str">
        <f t="shared" si="12"/>
        <v>'COMMON'</v>
      </c>
      <c r="Y168" s="49" t="str">
        <f t="shared" si="12"/>
        <v>'COMMON'</v>
      </c>
      <c r="Z168" s="69" t="s">
        <v>449</v>
      </c>
      <c r="AA168" s="49" t="str">
        <f t="shared" si="13"/>
        <v>'COMMON'</v>
      </c>
      <c r="AB168" s="67"/>
      <c r="AD168" s="70" t="str">
        <f t="shared" si="15"/>
        <v/>
      </c>
      <c r="AE168" s="67"/>
      <c r="AF168" s="67"/>
      <c r="AG168" s="67"/>
    </row>
    <row r="169" spans="1:33" ht="18" customHeight="1">
      <c r="A169" s="67"/>
      <c r="B169" s="49">
        <f t="shared" si="10"/>
        <v>163</v>
      </c>
      <c r="C169" s="73" t="str">
        <f>"'"&amp;プロジェクトデータ!$C$4&amp;"'"</f>
        <v>'80001'</v>
      </c>
      <c r="D169" s="80" t="s">
        <v>507</v>
      </c>
      <c r="E169" s="42" t="str">
        <f>"'"&amp;No.5＿契約者【データ】!E165&amp;"'"</f>
        <v>''</v>
      </c>
      <c r="F169" s="81" t="str">
        <f>"'"&amp;IF(No.5＿契約者【データ】!AD165="郵送","郵送",IF(No.5＿契約者【データ】!AD165="","","出席"))&amp;"'"</f>
        <v>''</v>
      </c>
      <c r="G169" s="75" t="str">
        <f>"'"&amp;IF(No.5＿契約者【データ】!AD165="","",TEXT(No.5＿契約者【データ】!AD165,"yyyy/mm/dd"))&amp;"'"</f>
        <v>''</v>
      </c>
      <c r="H169" s="75" t="str">
        <f>"'"&amp;IF(No.5＿契約者【データ】!AE165="","",TEXT(No.5＿契約者【データ】!AE165,"hh:mm"))&amp;"'"</f>
        <v>''</v>
      </c>
      <c r="I169" s="82" t="s">
        <v>494</v>
      </c>
      <c r="J169" s="82" t="s">
        <v>494</v>
      </c>
      <c r="K169" s="82" t="s">
        <v>494</v>
      </c>
      <c r="L169" s="82" t="s">
        <v>494</v>
      </c>
      <c r="M169" s="82" t="s">
        <v>494</v>
      </c>
      <c r="N169" s="82" t="s">
        <v>494</v>
      </c>
      <c r="O169" s="82" t="s">
        <v>494</v>
      </c>
      <c r="P169" s="82" t="s">
        <v>494</v>
      </c>
      <c r="Q169" s="82" t="str">
        <f>"'"&amp;IF(No.5＿契約者【データ】!AH165="●","1","0")&amp;"'"</f>
        <v>'0'</v>
      </c>
      <c r="R169" s="75" t="s">
        <v>497</v>
      </c>
      <c r="S169" s="42" t="s">
        <v>448</v>
      </c>
      <c r="T169" s="75" t="s">
        <v>497</v>
      </c>
      <c r="U169" s="74" t="s">
        <v>497</v>
      </c>
      <c r="V169" s="49" t="str">
        <f t="shared" si="11"/>
        <v>'COMMON'</v>
      </c>
      <c r="W169" s="69" t="s">
        <v>449</v>
      </c>
      <c r="X169" s="49" t="str">
        <f t="shared" si="12"/>
        <v>'COMMON'</v>
      </c>
      <c r="Y169" s="49" t="str">
        <f t="shared" si="12"/>
        <v>'COMMON'</v>
      </c>
      <c r="Z169" s="69" t="s">
        <v>449</v>
      </c>
      <c r="AA169" s="49" t="str">
        <f t="shared" si="13"/>
        <v>'COMMON'</v>
      </c>
      <c r="AB169" s="67"/>
      <c r="AD169" s="70" t="str">
        <f t="shared" si="15"/>
        <v/>
      </c>
      <c r="AE169" s="67"/>
      <c r="AF169" s="67"/>
      <c r="AG169" s="67"/>
    </row>
    <row r="170" spans="1:33" ht="18" customHeight="1">
      <c r="A170" s="67"/>
      <c r="B170" s="49">
        <f t="shared" si="10"/>
        <v>164</v>
      </c>
      <c r="C170" s="73" t="str">
        <f>"'"&amp;プロジェクトデータ!$C$4&amp;"'"</f>
        <v>'80001'</v>
      </c>
      <c r="D170" s="80" t="s">
        <v>507</v>
      </c>
      <c r="E170" s="42" t="str">
        <f>"'"&amp;No.5＿契約者【データ】!E166&amp;"'"</f>
        <v>''</v>
      </c>
      <c r="F170" s="81" t="str">
        <f>"'"&amp;IF(No.5＿契約者【データ】!AD166="郵送","郵送",IF(No.5＿契約者【データ】!AD166="","","出席"))&amp;"'"</f>
        <v>''</v>
      </c>
      <c r="G170" s="75" t="str">
        <f>"'"&amp;IF(No.5＿契約者【データ】!AD166="","",TEXT(No.5＿契約者【データ】!AD166,"yyyy/mm/dd"))&amp;"'"</f>
        <v>''</v>
      </c>
      <c r="H170" s="75" t="str">
        <f>"'"&amp;IF(No.5＿契約者【データ】!AE166="","",TEXT(No.5＿契約者【データ】!AE166,"hh:mm"))&amp;"'"</f>
        <v>''</v>
      </c>
      <c r="I170" s="82" t="s">
        <v>494</v>
      </c>
      <c r="J170" s="82" t="s">
        <v>494</v>
      </c>
      <c r="K170" s="82" t="s">
        <v>494</v>
      </c>
      <c r="L170" s="82" t="s">
        <v>494</v>
      </c>
      <c r="M170" s="82" t="s">
        <v>494</v>
      </c>
      <c r="N170" s="82" t="s">
        <v>494</v>
      </c>
      <c r="O170" s="82" t="s">
        <v>494</v>
      </c>
      <c r="P170" s="82" t="s">
        <v>494</v>
      </c>
      <c r="Q170" s="82" t="str">
        <f>"'"&amp;IF(No.5＿契約者【データ】!AH166="●","1","0")&amp;"'"</f>
        <v>'0'</v>
      </c>
      <c r="R170" s="75" t="s">
        <v>497</v>
      </c>
      <c r="S170" s="42" t="s">
        <v>448</v>
      </c>
      <c r="T170" s="75" t="s">
        <v>497</v>
      </c>
      <c r="U170" s="74" t="s">
        <v>497</v>
      </c>
      <c r="V170" s="49" t="str">
        <f t="shared" si="11"/>
        <v>'COMMON'</v>
      </c>
      <c r="W170" s="69" t="s">
        <v>449</v>
      </c>
      <c r="X170" s="49" t="str">
        <f t="shared" si="12"/>
        <v>'COMMON'</v>
      </c>
      <c r="Y170" s="49" t="str">
        <f t="shared" si="12"/>
        <v>'COMMON'</v>
      </c>
      <c r="Z170" s="69" t="s">
        <v>449</v>
      </c>
      <c r="AA170" s="49" t="str">
        <f t="shared" si="13"/>
        <v>'COMMON'</v>
      </c>
      <c r="AB170" s="67"/>
      <c r="AD170" s="70" t="str">
        <f t="shared" si="15"/>
        <v/>
      </c>
      <c r="AE170" s="67"/>
      <c r="AF170" s="67"/>
      <c r="AG170" s="67"/>
    </row>
    <row r="171" spans="1:33" ht="18" customHeight="1">
      <c r="A171" s="67"/>
      <c r="B171" s="49">
        <f t="shared" si="10"/>
        <v>165</v>
      </c>
      <c r="C171" s="73" t="str">
        <f>"'"&amp;プロジェクトデータ!$C$4&amp;"'"</f>
        <v>'80001'</v>
      </c>
      <c r="D171" s="80" t="s">
        <v>507</v>
      </c>
      <c r="E171" s="42" t="str">
        <f>"'"&amp;No.5＿契約者【データ】!E167&amp;"'"</f>
        <v>''</v>
      </c>
      <c r="F171" s="81" t="str">
        <f>"'"&amp;IF(No.5＿契約者【データ】!AD167="郵送","郵送",IF(No.5＿契約者【データ】!AD167="","","出席"))&amp;"'"</f>
        <v>''</v>
      </c>
      <c r="G171" s="75" t="str">
        <f>"'"&amp;IF(No.5＿契約者【データ】!AD167="","",TEXT(No.5＿契約者【データ】!AD167,"yyyy/mm/dd"))&amp;"'"</f>
        <v>''</v>
      </c>
      <c r="H171" s="75" t="str">
        <f>"'"&amp;IF(No.5＿契約者【データ】!AE167="","",TEXT(No.5＿契約者【データ】!AE167,"hh:mm"))&amp;"'"</f>
        <v>''</v>
      </c>
      <c r="I171" s="82" t="s">
        <v>494</v>
      </c>
      <c r="J171" s="82" t="s">
        <v>494</v>
      </c>
      <c r="K171" s="82" t="s">
        <v>494</v>
      </c>
      <c r="L171" s="82" t="s">
        <v>494</v>
      </c>
      <c r="M171" s="82" t="s">
        <v>494</v>
      </c>
      <c r="N171" s="82" t="s">
        <v>494</v>
      </c>
      <c r="O171" s="82" t="s">
        <v>494</v>
      </c>
      <c r="P171" s="82" t="s">
        <v>494</v>
      </c>
      <c r="Q171" s="82" t="str">
        <f>"'"&amp;IF(No.5＿契約者【データ】!AH167="●","1","0")&amp;"'"</f>
        <v>'0'</v>
      </c>
      <c r="R171" s="75" t="s">
        <v>497</v>
      </c>
      <c r="S171" s="42" t="s">
        <v>448</v>
      </c>
      <c r="T171" s="75" t="s">
        <v>497</v>
      </c>
      <c r="U171" s="74" t="s">
        <v>497</v>
      </c>
      <c r="V171" s="49" t="str">
        <f t="shared" si="11"/>
        <v>'COMMON'</v>
      </c>
      <c r="W171" s="69" t="s">
        <v>449</v>
      </c>
      <c r="X171" s="49" t="str">
        <f t="shared" si="12"/>
        <v>'COMMON'</v>
      </c>
      <c r="Y171" s="49" t="str">
        <f t="shared" si="12"/>
        <v>'COMMON'</v>
      </c>
      <c r="Z171" s="69" t="s">
        <v>449</v>
      </c>
      <c r="AA171" s="49" t="str">
        <f t="shared" si="13"/>
        <v>'COMMON'</v>
      </c>
      <c r="AB171" s="67"/>
      <c r="AD171" s="70" t="str">
        <f t="shared" si="15"/>
        <v/>
      </c>
      <c r="AE171" s="67"/>
      <c r="AF171" s="67"/>
      <c r="AG171" s="67"/>
    </row>
    <row r="172" spans="1:33" ht="18" customHeight="1">
      <c r="A172" s="67"/>
      <c r="B172" s="49">
        <f t="shared" si="10"/>
        <v>166</v>
      </c>
      <c r="C172" s="73" t="str">
        <f>"'"&amp;プロジェクトデータ!$C$4&amp;"'"</f>
        <v>'80001'</v>
      </c>
      <c r="D172" s="80" t="s">
        <v>507</v>
      </c>
      <c r="E172" s="42" t="str">
        <f>"'"&amp;No.5＿契約者【データ】!E168&amp;"'"</f>
        <v>''</v>
      </c>
      <c r="F172" s="81" t="str">
        <f>"'"&amp;IF(No.5＿契約者【データ】!AD168="郵送","郵送",IF(No.5＿契約者【データ】!AD168="","","出席"))&amp;"'"</f>
        <v>''</v>
      </c>
      <c r="G172" s="75" t="str">
        <f>"'"&amp;IF(No.5＿契約者【データ】!AD168="","",TEXT(No.5＿契約者【データ】!AD168,"yyyy/mm/dd"))&amp;"'"</f>
        <v>''</v>
      </c>
      <c r="H172" s="75" t="str">
        <f>"'"&amp;IF(No.5＿契約者【データ】!AE168="","",TEXT(No.5＿契約者【データ】!AE168,"hh:mm"))&amp;"'"</f>
        <v>''</v>
      </c>
      <c r="I172" s="82" t="s">
        <v>494</v>
      </c>
      <c r="J172" s="82" t="s">
        <v>494</v>
      </c>
      <c r="K172" s="82" t="s">
        <v>494</v>
      </c>
      <c r="L172" s="82" t="s">
        <v>494</v>
      </c>
      <c r="M172" s="82" t="s">
        <v>494</v>
      </c>
      <c r="N172" s="82" t="s">
        <v>494</v>
      </c>
      <c r="O172" s="82" t="s">
        <v>494</v>
      </c>
      <c r="P172" s="82" t="s">
        <v>494</v>
      </c>
      <c r="Q172" s="82" t="str">
        <f>"'"&amp;IF(No.5＿契約者【データ】!AH168="●","1","0")&amp;"'"</f>
        <v>'0'</v>
      </c>
      <c r="R172" s="75" t="s">
        <v>497</v>
      </c>
      <c r="S172" s="42" t="s">
        <v>448</v>
      </c>
      <c r="T172" s="75" t="s">
        <v>497</v>
      </c>
      <c r="U172" s="74" t="s">
        <v>497</v>
      </c>
      <c r="V172" s="49" t="str">
        <f t="shared" si="11"/>
        <v>'COMMON'</v>
      </c>
      <c r="W172" s="69" t="s">
        <v>449</v>
      </c>
      <c r="X172" s="49" t="str">
        <f t="shared" si="12"/>
        <v>'COMMON'</v>
      </c>
      <c r="Y172" s="49" t="str">
        <f t="shared" si="12"/>
        <v>'COMMON'</v>
      </c>
      <c r="Z172" s="69" t="s">
        <v>449</v>
      </c>
      <c r="AA172" s="49" t="str">
        <f t="shared" si="13"/>
        <v>'COMMON'</v>
      </c>
      <c r="AB172" s="67"/>
      <c r="AD172" s="70" t="str">
        <f t="shared" si="15"/>
        <v/>
      </c>
      <c r="AE172" s="67"/>
      <c r="AF172" s="67"/>
      <c r="AG172" s="67"/>
    </row>
    <row r="173" spans="1:33" ht="18" customHeight="1">
      <c r="A173" s="67"/>
      <c r="B173" s="49">
        <f t="shared" si="10"/>
        <v>167</v>
      </c>
      <c r="C173" s="73" t="str">
        <f>"'"&amp;プロジェクトデータ!$C$4&amp;"'"</f>
        <v>'80001'</v>
      </c>
      <c r="D173" s="80" t="s">
        <v>507</v>
      </c>
      <c r="E173" s="42" t="str">
        <f>"'"&amp;No.5＿契約者【データ】!E169&amp;"'"</f>
        <v>''</v>
      </c>
      <c r="F173" s="81" t="str">
        <f>"'"&amp;IF(No.5＿契約者【データ】!AD169="郵送","郵送",IF(No.5＿契約者【データ】!AD169="","","出席"))&amp;"'"</f>
        <v>''</v>
      </c>
      <c r="G173" s="75" t="str">
        <f>"'"&amp;IF(No.5＿契約者【データ】!AD169="","",TEXT(No.5＿契約者【データ】!AD169,"yyyy/mm/dd"))&amp;"'"</f>
        <v>''</v>
      </c>
      <c r="H173" s="75" t="str">
        <f>"'"&amp;IF(No.5＿契約者【データ】!AE169="","",TEXT(No.5＿契約者【データ】!AE169,"hh:mm"))&amp;"'"</f>
        <v>''</v>
      </c>
      <c r="I173" s="82" t="s">
        <v>494</v>
      </c>
      <c r="J173" s="82" t="s">
        <v>494</v>
      </c>
      <c r="K173" s="82" t="s">
        <v>494</v>
      </c>
      <c r="L173" s="82" t="s">
        <v>494</v>
      </c>
      <c r="M173" s="82" t="s">
        <v>494</v>
      </c>
      <c r="N173" s="82" t="s">
        <v>494</v>
      </c>
      <c r="O173" s="82" t="s">
        <v>494</v>
      </c>
      <c r="P173" s="82" t="s">
        <v>494</v>
      </c>
      <c r="Q173" s="82" t="str">
        <f>"'"&amp;IF(No.5＿契約者【データ】!AH169="●","1","0")&amp;"'"</f>
        <v>'0'</v>
      </c>
      <c r="R173" s="75" t="s">
        <v>497</v>
      </c>
      <c r="S173" s="42" t="s">
        <v>448</v>
      </c>
      <c r="T173" s="75" t="s">
        <v>497</v>
      </c>
      <c r="U173" s="74" t="s">
        <v>497</v>
      </c>
      <c r="V173" s="49" t="str">
        <f t="shared" si="11"/>
        <v>'COMMON'</v>
      </c>
      <c r="W173" s="69" t="s">
        <v>449</v>
      </c>
      <c r="X173" s="49" t="str">
        <f t="shared" si="12"/>
        <v>'COMMON'</v>
      </c>
      <c r="Y173" s="49" t="str">
        <f t="shared" si="12"/>
        <v>'COMMON'</v>
      </c>
      <c r="Z173" s="69" t="s">
        <v>449</v>
      </c>
      <c r="AA173" s="49" t="str">
        <f t="shared" si="13"/>
        <v>'COMMON'</v>
      </c>
      <c r="AB173" s="67"/>
      <c r="AD173" s="70" t="str">
        <f t="shared" si="15"/>
        <v/>
      </c>
      <c r="AE173" s="67"/>
      <c r="AF173" s="67"/>
      <c r="AG173" s="67"/>
    </row>
    <row r="174" spans="1:33" ht="18" customHeight="1">
      <c r="A174" s="67"/>
      <c r="B174" s="49">
        <f t="shared" si="10"/>
        <v>168</v>
      </c>
      <c r="C174" s="73" t="str">
        <f>"'"&amp;プロジェクトデータ!$C$4&amp;"'"</f>
        <v>'80001'</v>
      </c>
      <c r="D174" s="80" t="s">
        <v>507</v>
      </c>
      <c r="E174" s="42" t="str">
        <f>"'"&amp;No.5＿契約者【データ】!E170&amp;"'"</f>
        <v>''</v>
      </c>
      <c r="F174" s="81" t="str">
        <f>"'"&amp;IF(No.5＿契約者【データ】!AD170="郵送","郵送",IF(No.5＿契約者【データ】!AD170="","","出席"))&amp;"'"</f>
        <v>''</v>
      </c>
      <c r="G174" s="75" t="str">
        <f>"'"&amp;IF(No.5＿契約者【データ】!AD170="","",TEXT(No.5＿契約者【データ】!AD170,"yyyy/mm/dd"))&amp;"'"</f>
        <v>''</v>
      </c>
      <c r="H174" s="75" t="str">
        <f>"'"&amp;IF(No.5＿契約者【データ】!AE170="","",TEXT(No.5＿契約者【データ】!AE170,"hh:mm"))&amp;"'"</f>
        <v>''</v>
      </c>
      <c r="I174" s="82" t="s">
        <v>494</v>
      </c>
      <c r="J174" s="82" t="s">
        <v>494</v>
      </c>
      <c r="K174" s="82" t="s">
        <v>494</v>
      </c>
      <c r="L174" s="82" t="s">
        <v>494</v>
      </c>
      <c r="M174" s="82" t="s">
        <v>494</v>
      </c>
      <c r="N174" s="82" t="s">
        <v>494</v>
      </c>
      <c r="O174" s="82" t="s">
        <v>494</v>
      </c>
      <c r="P174" s="82" t="s">
        <v>494</v>
      </c>
      <c r="Q174" s="82" t="str">
        <f>"'"&amp;IF(No.5＿契約者【データ】!AH170="●","1","0")&amp;"'"</f>
        <v>'0'</v>
      </c>
      <c r="R174" s="75" t="s">
        <v>497</v>
      </c>
      <c r="S174" s="42" t="s">
        <v>448</v>
      </c>
      <c r="T174" s="75" t="s">
        <v>497</v>
      </c>
      <c r="U174" s="74" t="s">
        <v>497</v>
      </c>
      <c r="V174" s="49" t="str">
        <f t="shared" si="11"/>
        <v>'COMMON'</v>
      </c>
      <c r="W174" s="69" t="s">
        <v>449</v>
      </c>
      <c r="X174" s="49" t="str">
        <f t="shared" si="12"/>
        <v>'COMMON'</v>
      </c>
      <c r="Y174" s="49" t="str">
        <f t="shared" si="12"/>
        <v>'COMMON'</v>
      </c>
      <c r="Z174" s="69" t="s">
        <v>449</v>
      </c>
      <c r="AA174" s="49" t="str">
        <f t="shared" si="13"/>
        <v>'COMMON'</v>
      </c>
      <c r="AB174" s="67"/>
      <c r="AD174" s="70" t="str">
        <f t="shared" si="15"/>
        <v/>
      </c>
      <c r="AE174" s="67"/>
      <c r="AF174" s="67"/>
      <c r="AG174" s="67"/>
    </row>
    <row r="175" spans="1:33" ht="18" customHeight="1">
      <c r="A175" s="67"/>
      <c r="B175" s="49">
        <f t="shared" si="10"/>
        <v>169</v>
      </c>
      <c r="C175" s="73" t="str">
        <f>"'"&amp;プロジェクトデータ!$C$4&amp;"'"</f>
        <v>'80001'</v>
      </c>
      <c r="D175" s="80" t="s">
        <v>507</v>
      </c>
      <c r="E175" s="42" t="str">
        <f>"'"&amp;No.5＿契約者【データ】!E171&amp;"'"</f>
        <v>''</v>
      </c>
      <c r="F175" s="81" t="str">
        <f>"'"&amp;IF(No.5＿契約者【データ】!AD171="郵送","郵送",IF(No.5＿契約者【データ】!AD171="","","出席"))&amp;"'"</f>
        <v>''</v>
      </c>
      <c r="G175" s="75" t="str">
        <f>"'"&amp;IF(No.5＿契約者【データ】!AD171="","",TEXT(No.5＿契約者【データ】!AD171,"yyyy/mm/dd"))&amp;"'"</f>
        <v>''</v>
      </c>
      <c r="H175" s="75" t="str">
        <f>"'"&amp;IF(No.5＿契約者【データ】!AE171="","",TEXT(No.5＿契約者【データ】!AE171,"hh:mm"))&amp;"'"</f>
        <v>''</v>
      </c>
      <c r="I175" s="82" t="s">
        <v>494</v>
      </c>
      <c r="J175" s="82" t="s">
        <v>494</v>
      </c>
      <c r="K175" s="82" t="s">
        <v>494</v>
      </c>
      <c r="L175" s="82" t="s">
        <v>494</v>
      </c>
      <c r="M175" s="82" t="s">
        <v>494</v>
      </c>
      <c r="N175" s="82" t="s">
        <v>494</v>
      </c>
      <c r="O175" s="82" t="s">
        <v>494</v>
      </c>
      <c r="P175" s="82" t="s">
        <v>494</v>
      </c>
      <c r="Q175" s="82" t="str">
        <f>"'"&amp;IF(No.5＿契約者【データ】!AH171="●","1","0")&amp;"'"</f>
        <v>'0'</v>
      </c>
      <c r="R175" s="75" t="s">
        <v>497</v>
      </c>
      <c r="S175" s="42" t="s">
        <v>448</v>
      </c>
      <c r="T175" s="75" t="s">
        <v>497</v>
      </c>
      <c r="U175" s="74" t="s">
        <v>497</v>
      </c>
      <c r="V175" s="49" t="str">
        <f t="shared" si="11"/>
        <v>'COMMON'</v>
      </c>
      <c r="W175" s="69" t="s">
        <v>449</v>
      </c>
      <c r="X175" s="49" t="str">
        <f t="shared" si="12"/>
        <v>'COMMON'</v>
      </c>
      <c r="Y175" s="49" t="str">
        <f t="shared" si="12"/>
        <v>'COMMON'</v>
      </c>
      <c r="Z175" s="69" t="s">
        <v>449</v>
      </c>
      <c r="AA175" s="49" t="str">
        <f t="shared" si="13"/>
        <v>'COMMON'</v>
      </c>
      <c r="AB175" s="67"/>
      <c r="AD175" s="70" t="str">
        <f t="shared" si="15"/>
        <v/>
      </c>
      <c r="AE175" s="67"/>
      <c r="AF175" s="67"/>
      <c r="AG175" s="67"/>
    </row>
    <row r="176" spans="1:33" ht="18" customHeight="1">
      <c r="A176" s="67"/>
      <c r="B176" s="49">
        <f t="shared" si="10"/>
        <v>170</v>
      </c>
      <c r="C176" s="73" t="str">
        <f>"'"&amp;プロジェクトデータ!$C$4&amp;"'"</f>
        <v>'80001'</v>
      </c>
      <c r="D176" s="80" t="s">
        <v>507</v>
      </c>
      <c r="E176" s="42" t="str">
        <f>"'"&amp;No.5＿契約者【データ】!E172&amp;"'"</f>
        <v>''</v>
      </c>
      <c r="F176" s="81" t="str">
        <f>"'"&amp;IF(No.5＿契約者【データ】!AD172="郵送","郵送",IF(No.5＿契約者【データ】!AD172="","","出席"))&amp;"'"</f>
        <v>''</v>
      </c>
      <c r="G176" s="75" t="str">
        <f>"'"&amp;IF(No.5＿契約者【データ】!AD172="","",TEXT(No.5＿契約者【データ】!AD172,"yyyy/mm/dd"))&amp;"'"</f>
        <v>''</v>
      </c>
      <c r="H176" s="75" t="str">
        <f>"'"&amp;IF(No.5＿契約者【データ】!AE172="","",TEXT(No.5＿契約者【データ】!AE172,"hh:mm"))&amp;"'"</f>
        <v>''</v>
      </c>
      <c r="I176" s="82" t="s">
        <v>494</v>
      </c>
      <c r="J176" s="82" t="s">
        <v>494</v>
      </c>
      <c r="K176" s="82" t="s">
        <v>494</v>
      </c>
      <c r="L176" s="82" t="s">
        <v>494</v>
      </c>
      <c r="M176" s="82" t="s">
        <v>494</v>
      </c>
      <c r="N176" s="82" t="s">
        <v>494</v>
      </c>
      <c r="O176" s="82" t="s">
        <v>494</v>
      </c>
      <c r="P176" s="82" t="s">
        <v>494</v>
      </c>
      <c r="Q176" s="82" t="str">
        <f>"'"&amp;IF(No.5＿契約者【データ】!AH172="●","1","0")&amp;"'"</f>
        <v>'0'</v>
      </c>
      <c r="R176" s="75" t="s">
        <v>497</v>
      </c>
      <c r="S176" s="42" t="s">
        <v>448</v>
      </c>
      <c r="T176" s="75" t="s">
        <v>497</v>
      </c>
      <c r="U176" s="74" t="s">
        <v>497</v>
      </c>
      <c r="V176" s="49" t="str">
        <f t="shared" si="11"/>
        <v>'COMMON'</v>
      </c>
      <c r="W176" s="69" t="s">
        <v>449</v>
      </c>
      <c r="X176" s="49" t="str">
        <f t="shared" si="12"/>
        <v>'COMMON'</v>
      </c>
      <c r="Y176" s="49" t="str">
        <f t="shared" si="12"/>
        <v>'COMMON'</v>
      </c>
      <c r="Z176" s="69" t="s">
        <v>449</v>
      </c>
      <c r="AA176" s="49" t="str">
        <f t="shared" si="13"/>
        <v>'COMMON'</v>
      </c>
      <c r="AB176" s="67"/>
      <c r="AD176" s="70" t="str">
        <f t="shared" si="15"/>
        <v/>
      </c>
      <c r="AE176" s="67"/>
      <c r="AF176" s="67"/>
      <c r="AG176" s="67"/>
    </row>
    <row r="177" spans="1:33" ht="18" customHeight="1">
      <c r="A177" s="67"/>
      <c r="B177" s="49">
        <f t="shared" si="10"/>
        <v>171</v>
      </c>
      <c r="C177" s="73" t="str">
        <f>"'"&amp;プロジェクトデータ!$C$4&amp;"'"</f>
        <v>'80001'</v>
      </c>
      <c r="D177" s="80" t="s">
        <v>507</v>
      </c>
      <c r="E177" s="42" t="str">
        <f>"'"&amp;No.5＿契約者【データ】!E173&amp;"'"</f>
        <v>''</v>
      </c>
      <c r="F177" s="81" t="str">
        <f>"'"&amp;IF(No.5＿契約者【データ】!AD173="郵送","郵送",IF(No.5＿契約者【データ】!AD173="","","出席"))&amp;"'"</f>
        <v>''</v>
      </c>
      <c r="G177" s="75" t="str">
        <f>"'"&amp;IF(No.5＿契約者【データ】!AD173="","",TEXT(No.5＿契約者【データ】!AD173,"yyyy/mm/dd"))&amp;"'"</f>
        <v>''</v>
      </c>
      <c r="H177" s="75" t="str">
        <f>"'"&amp;IF(No.5＿契約者【データ】!AE173="","",TEXT(No.5＿契約者【データ】!AE173,"hh:mm"))&amp;"'"</f>
        <v>''</v>
      </c>
      <c r="I177" s="82" t="s">
        <v>494</v>
      </c>
      <c r="J177" s="82" t="s">
        <v>494</v>
      </c>
      <c r="K177" s="82" t="s">
        <v>494</v>
      </c>
      <c r="L177" s="82" t="s">
        <v>494</v>
      </c>
      <c r="M177" s="82" t="s">
        <v>494</v>
      </c>
      <c r="N177" s="82" t="s">
        <v>494</v>
      </c>
      <c r="O177" s="82" t="s">
        <v>494</v>
      </c>
      <c r="P177" s="82" t="s">
        <v>494</v>
      </c>
      <c r="Q177" s="82" t="str">
        <f>"'"&amp;IF(No.5＿契約者【データ】!AH173="●","1","0")&amp;"'"</f>
        <v>'0'</v>
      </c>
      <c r="R177" s="75" t="s">
        <v>497</v>
      </c>
      <c r="S177" s="42" t="s">
        <v>448</v>
      </c>
      <c r="T177" s="75" t="s">
        <v>497</v>
      </c>
      <c r="U177" s="74" t="s">
        <v>497</v>
      </c>
      <c r="V177" s="49" t="str">
        <f t="shared" si="11"/>
        <v>'COMMON'</v>
      </c>
      <c r="W177" s="69" t="s">
        <v>449</v>
      </c>
      <c r="X177" s="49" t="str">
        <f t="shared" si="12"/>
        <v>'COMMON'</v>
      </c>
      <c r="Y177" s="49" t="str">
        <f t="shared" si="12"/>
        <v>'COMMON'</v>
      </c>
      <c r="Z177" s="69" t="s">
        <v>449</v>
      </c>
      <c r="AA177" s="49" t="str">
        <f t="shared" si="13"/>
        <v>'COMMON'</v>
      </c>
      <c r="AB177" s="67"/>
      <c r="AD177" s="70" t="str">
        <f t="shared" si="15"/>
        <v/>
      </c>
      <c r="AE177" s="67"/>
      <c r="AF177" s="67"/>
      <c r="AG177" s="67"/>
    </row>
    <row r="178" spans="1:33" ht="18" customHeight="1">
      <c r="A178" s="67"/>
      <c r="B178" s="49">
        <f t="shared" si="10"/>
        <v>172</v>
      </c>
      <c r="C178" s="73" t="str">
        <f>"'"&amp;プロジェクトデータ!$C$4&amp;"'"</f>
        <v>'80001'</v>
      </c>
      <c r="D178" s="80" t="s">
        <v>507</v>
      </c>
      <c r="E178" s="42" t="str">
        <f>"'"&amp;No.5＿契約者【データ】!E174&amp;"'"</f>
        <v>''</v>
      </c>
      <c r="F178" s="81" t="str">
        <f>"'"&amp;IF(No.5＿契約者【データ】!AD174="郵送","郵送",IF(No.5＿契約者【データ】!AD174="","","出席"))&amp;"'"</f>
        <v>''</v>
      </c>
      <c r="G178" s="75" t="str">
        <f>"'"&amp;IF(No.5＿契約者【データ】!AD174="","",TEXT(No.5＿契約者【データ】!AD174,"yyyy/mm/dd"))&amp;"'"</f>
        <v>''</v>
      </c>
      <c r="H178" s="75" t="str">
        <f>"'"&amp;IF(No.5＿契約者【データ】!AE174="","",TEXT(No.5＿契約者【データ】!AE174,"hh:mm"))&amp;"'"</f>
        <v>''</v>
      </c>
      <c r="I178" s="82" t="s">
        <v>494</v>
      </c>
      <c r="J178" s="82" t="s">
        <v>494</v>
      </c>
      <c r="K178" s="82" t="s">
        <v>494</v>
      </c>
      <c r="L178" s="82" t="s">
        <v>494</v>
      </c>
      <c r="M178" s="82" t="s">
        <v>494</v>
      </c>
      <c r="N178" s="82" t="s">
        <v>494</v>
      </c>
      <c r="O178" s="82" t="s">
        <v>494</v>
      </c>
      <c r="P178" s="82" t="s">
        <v>494</v>
      </c>
      <c r="Q178" s="82" t="str">
        <f>"'"&amp;IF(No.5＿契約者【データ】!AH174="●","1","0")&amp;"'"</f>
        <v>'0'</v>
      </c>
      <c r="R178" s="75" t="s">
        <v>497</v>
      </c>
      <c r="S178" s="42" t="s">
        <v>448</v>
      </c>
      <c r="T178" s="75" t="s">
        <v>497</v>
      </c>
      <c r="U178" s="74" t="s">
        <v>497</v>
      </c>
      <c r="V178" s="49" t="str">
        <f t="shared" si="11"/>
        <v>'COMMON'</v>
      </c>
      <c r="W178" s="69" t="s">
        <v>449</v>
      </c>
      <c r="X178" s="49" t="str">
        <f t="shared" si="12"/>
        <v>'COMMON'</v>
      </c>
      <c r="Y178" s="49" t="str">
        <f t="shared" si="12"/>
        <v>'COMMON'</v>
      </c>
      <c r="Z178" s="69" t="s">
        <v>449</v>
      </c>
      <c r="AA178" s="49" t="str">
        <f t="shared" si="13"/>
        <v>'COMMON'</v>
      </c>
      <c r="AB178" s="67"/>
      <c r="AD178" s="70" t="str">
        <f t="shared" si="15"/>
        <v/>
      </c>
      <c r="AE178" s="67"/>
      <c r="AF178" s="67"/>
      <c r="AG178" s="67"/>
    </row>
    <row r="179" spans="1:33" ht="18" customHeight="1">
      <c r="A179" s="67"/>
      <c r="B179" s="49">
        <f t="shared" si="10"/>
        <v>173</v>
      </c>
      <c r="C179" s="73" t="str">
        <f>"'"&amp;プロジェクトデータ!$C$4&amp;"'"</f>
        <v>'80001'</v>
      </c>
      <c r="D179" s="80" t="s">
        <v>507</v>
      </c>
      <c r="E179" s="42" t="str">
        <f>"'"&amp;No.5＿契約者【データ】!E175&amp;"'"</f>
        <v>''</v>
      </c>
      <c r="F179" s="81" t="str">
        <f>"'"&amp;IF(No.5＿契約者【データ】!AD175="郵送","郵送",IF(No.5＿契約者【データ】!AD175="","","出席"))&amp;"'"</f>
        <v>''</v>
      </c>
      <c r="G179" s="75" t="str">
        <f>"'"&amp;IF(No.5＿契約者【データ】!AD175="","",TEXT(No.5＿契約者【データ】!AD175,"yyyy/mm/dd"))&amp;"'"</f>
        <v>''</v>
      </c>
      <c r="H179" s="75" t="str">
        <f>"'"&amp;IF(No.5＿契約者【データ】!AE175="","",TEXT(No.5＿契約者【データ】!AE175,"hh:mm"))&amp;"'"</f>
        <v>''</v>
      </c>
      <c r="I179" s="82" t="s">
        <v>494</v>
      </c>
      <c r="J179" s="82" t="s">
        <v>494</v>
      </c>
      <c r="K179" s="82" t="s">
        <v>494</v>
      </c>
      <c r="L179" s="82" t="s">
        <v>494</v>
      </c>
      <c r="M179" s="82" t="s">
        <v>494</v>
      </c>
      <c r="N179" s="82" t="s">
        <v>494</v>
      </c>
      <c r="O179" s="82" t="s">
        <v>494</v>
      </c>
      <c r="P179" s="82" t="s">
        <v>494</v>
      </c>
      <c r="Q179" s="82" t="str">
        <f>"'"&amp;IF(No.5＿契約者【データ】!AH175="●","1","0")&amp;"'"</f>
        <v>'0'</v>
      </c>
      <c r="R179" s="75" t="s">
        <v>497</v>
      </c>
      <c r="S179" s="42" t="s">
        <v>448</v>
      </c>
      <c r="T179" s="75" t="s">
        <v>497</v>
      </c>
      <c r="U179" s="74" t="s">
        <v>497</v>
      </c>
      <c r="V179" s="49" t="str">
        <f t="shared" si="11"/>
        <v>'COMMON'</v>
      </c>
      <c r="W179" s="69" t="s">
        <v>449</v>
      </c>
      <c r="X179" s="49" t="str">
        <f t="shared" si="12"/>
        <v>'COMMON'</v>
      </c>
      <c r="Y179" s="49" t="str">
        <f t="shared" si="12"/>
        <v>'COMMON'</v>
      </c>
      <c r="Z179" s="69" t="s">
        <v>449</v>
      </c>
      <c r="AA179" s="49" t="str">
        <f t="shared" si="13"/>
        <v>'COMMON'</v>
      </c>
      <c r="AB179" s="67"/>
      <c r="AD179" s="70" t="str">
        <f t="shared" si="15"/>
        <v/>
      </c>
      <c r="AE179" s="67"/>
      <c r="AF179" s="67"/>
      <c r="AG179" s="67"/>
    </row>
    <row r="180" spans="1:33" ht="18" customHeight="1">
      <c r="A180" s="67"/>
      <c r="B180" s="49">
        <f t="shared" si="10"/>
        <v>174</v>
      </c>
      <c r="C180" s="73" t="str">
        <f>"'"&amp;プロジェクトデータ!$C$4&amp;"'"</f>
        <v>'80001'</v>
      </c>
      <c r="D180" s="80" t="s">
        <v>507</v>
      </c>
      <c r="E180" s="42" t="str">
        <f>"'"&amp;No.5＿契約者【データ】!E176&amp;"'"</f>
        <v>''</v>
      </c>
      <c r="F180" s="81" t="str">
        <f>"'"&amp;IF(No.5＿契約者【データ】!AD176="郵送","郵送",IF(No.5＿契約者【データ】!AD176="","","出席"))&amp;"'"</f>
        <v>''</v>
      </c>
      <c r="G180" s="75" t="str">
        <f>"'"&amp;IF(No.5＿契約者【データ】!AD176="","",TEXT(No.5＿契約者【データ】!AD176,"yyyy/mm/dd"))&amp;"'"</f>
        <v>''</v>
      </c>
      <c r="H180" s="75" t="str">
        <f>"'"&amp;IF(No.5＿契約者【データ】!AE176="","",TEXT(No.5＿契約者【データ】!AE176,"hh:mm"))&amp;"'"</f>
        <v>''</v>
      </c>
      <c r="I180" s="82" t="s">
        <v>494</v>
      </c>
      <c r="J180" s="82" t="s">
        <v>494</v>
      </c>
      <c r="K180" s="82" t="s">
        <v>494</v>
      </c>
      <c r="L180" s="82" t="s">
        <v>494</v>
      </c>
      <c r="M180" s="82" t="s">
        <v>494</v>
      </c>
      <c r="N180" s="82" t="s">
        <v>494</v>
      </c>
      <c r="O180" s="82" t="s">
        <v>494</v>
      </c>
      <c r="P180" s="82" t="s">
        <v>494</v>
      </c>
      <c r="Q180" s="82" t="str">
        <f>"'"&amp;IF(No.5＿契約者【データ】!AH176="●","1","0")&amp;"'"</f>
        <v>'0'</v>
      </c>
      <c r="R180" s="75" t="s">
        <v>497</v>
      </c>
      <c r="S180" s="42" t="s">
        <v>448</v>
      </c>
      <c r="T180" s="75" t="s">
        <v>497</v>
      </c>
      <c r="U180" s="74" t="s">
        <v>497</v>
      </c>
      <c r="V180" s="49" t="str">
        <f t="shared" si="11"/>
        <v>'COMMON'</v>
      </c>
      <c r="W180" s="69" t="s">
        <v>449</v>
      </c>
      <c r="X180" s="49" t="str">
        <f t="shared" si="12"/>
        <v>'COMMON'</v>
      </c>
      <c r="Y180" s="49" t="str">
        <f t="shared" si="12"/>
        <v>'COMMON'</v>
      </c>
      <c r="Z180" s="69" t="s">
        <v>449</v>
      </c>
      <c r="AA180" s="49" t="str">
        <f t="shared" si="13"/>
        <v>'COMMON'</v>
      </c>
      <c r="AB180" s="67"/>
      <c r="AD180" s="70" t="str">
        <f t="shared" si="15"/>
        <v/>
      </c>
      <c r="AE180" s="67"/>
      <c r="AF180" s="67"/>
      <c r="AG180" s="67"/>
    </row>
    <row r="181" spans="1:33" ht="18" customHeight="1">
      <c r="A181" s="67"/>
      <c r="B181" s="49">
        <f t="shared" si="10"/>
        <v>175</v>
      </c>
      <c r="C181" s="73" t="str">
        <f>"'"&amp;プロジェクトデータ!$C$4&amp;"'"</f>
        <v>'80001'</v>
      </c>
      <c r="D181" s="80" t="s">
        <v>507</v>
      </c>
      <c r="E181" s="42" t="str">
        <f>"'"&amp;No.5＿契約者【データ】!E177&amp;"'"</f>
        <v>''</v>
      </c>
      <c r="F181" s="81" t="str">
        <f>"'"&amp;IF(No.5＿契約者【データ】!AD177="郵送","郵送",IF(No.5＿契約者【データ】!AD177="","","出席"))&amp;"'"</f>
        <v>''</v>
      </c>
      <c r="G181" s="75" t="str">
        <f>"'"&amp;IF(No.5＿契約者【データ】!AD177="","",TEXT(No.5＿契約者【データ】!AD177,"yyyy/mm/dd"))&amp;"'"</f>
        <v>''</v>
      </c>
      <c r="H181" s="75" t="str">
        <f>"'"&amp;IF(No.5＿契約者【データ】!AE177="","",TEXT(No.5＿契約者【データ】!AE177,"hh:mm"))&amp;"'"</f>
        <v>''</v>
      </c>
      <c r="I181" s="82" t="s">
        <v>494</v>
      </c>
      <c r="J181" s="82" t="s">
        <v>494</v>
      </c>
      <c r="K181" s="82" t="s">
        <v>494</v>
      </c>
      <c r="L181" s="82" t="s">
        <v>494</v>
      </c>
      <c r="M181" s="82" t="s">
        <v>494</v>
      </c>
      <c r="N181" s="82" t="s">
        <v>494</v>
      </c>
      <c r="O181" s="82" t="s">
        <v>494</v>
      </c>
      <c r="P181" s="82" t="s">
        <v>494</v>
      </c>
      <c r="Q181" s="82" t="str">
        <f>"'"&amp;IF(No.5＿契約者【データ】!AH177="●","1","0")&amp;"'"</f>
        <v>'0'</v>
      </c>
      <c r="R181" s="75" t="s">
        <v>497</v>
      </c>
      <c r="S181" s="42" t="s">
        <v>448</v>
      </c>
      <c r="T181" s="75" t="s">
        <v>497</v>
      </c>
      <c r="U181" s="74" t="s">
        <v>497</v>
      </c>
      <c r="V181" s="49" t="str">
        <f t="shared" si="11"/>
        <v>'COMMON'</v>
      </c>
      <c r="W181" s="69" t="s">
        <v>449</v>
      </c>
      <c r="X181" s="49" t="str">
        <f t="shared" si="12"/>
        <v>'COMMON'</v>
      </c>
      <c r="Y181" s="49" t="str">
        <f t="shared" si="12"/>
        <v>'COMMON'</v>
      </c>
      <c r="Z181" s="69" t="s">
        <v>449</v>
      </c>
      <c r="AA181" s="49" t="str">
        <f t="shared" si="13"/>
        <v>'COMMON'</v>
      </c>
      <c r="AB181" s="67"/>
      <c r="AD181" s="70" t="str">
        <f t="shared" si="15"/>
        <v/>
      </c>
      <c r="AE181" s="67"/>
      <c r="AF181" s="67"/>
      <c r="AG181" s="67"/>
    </row>
    <row r="182" spans="1:33" ht="18" customHeight="1">
      <c r="A182" s="67"/>
      <c r="B182" s="49">
        <f t="shared" si="10"/>
        <v>176</v>
      </c>
      <c r="C182" s="73" t="str">
        <f>"'"&amp;プロジェクトデータ!$C$4&amp;"'"</f>
        <v>'80001'</v>
      </c>
      <c r="D182" s="80" t="s">
        <v>507</v>
      </c>
      <c r="E182" s="42" t="str">
        <f>"'"&amp;No.5＿契約者【データ】!E178&amp;"'"</f>
        <v>''</v>
      </c>
      <c r="F182" s="81" t="str">
        <f>"'"&amp;IF(No.5＿契約者【データ】!AD178="郵送","郵送",IF(No.5＿契約者【データ】!AD178="","","出席"))&amp;"'"</f>
        <v>''</v>
      </c>
      <c r="G182" s="75" t="str">
        <f>"'"&amp;IF(No.5＿契約者【データ】!AD178="","",TEXT(No.5＿契約者【データ】!AD178,"yyyy/mm/dd"))&amp;"'"</f>
        <v>''</v>
      </c>
      <c r="H182" s="75" t="str">
        <f>"'"&amp;IF(No.5＿契約者【データ】!AE178="","",TEXT(No.5＿契約者【データ】!AE178,"hh:mm"))&amp;"'"</f>
        <v>''</v>
      </c>
      <c r="I182" s="82" t="s">
        <v>494</v>
      </c>
      <c r="J182" s="82" t="s">
        <v>494</v>
      </c>
      <c r="K182" s="82" t="s">
        <v>494</v>
      </c>
      <c r="L182" s="82" t="s">
        <v>494</v>
      </c>
      <c r="M182" s="82" t="s">
        <v>494</v>
      </c>
      <c r="N182" s="82" t="s">
        <v>494</v>
      </c>
      <c r="O182" s="82" t="s">
        <v>494</v>
      </c>
      <c r="P182" s="82" t="s">
        <v>494</v>
      </c>
      <c r="Q182" s="82" t="str">
        <f>"'"&amp;IF(No.5＿契約者【データ】!AH178="●","1","0")&amp;"'"</f>
        <v>'0'</v>
      </c>
      <c r="R182" s="75" t="s">
        <v>497</v>
      </c>
      <c r="S182" s="42" t="s">
        <v>448</v>
      </c>
      <c r="T182" s="75" t="s">
        <v>497</v>
      </c>
      <c r="U182" s="74" t="s">
        <v>497</v>
      </c>
      <c r="V182" s="49" t="str">
        <f t="shared" si="11"/>
        <v>'COMMON'</v>
      </c>
      <c r="W182" s="69" t="s">
        <v>449</v>
      </c>
      <c r="X182" s="49" t="str">
        <f t="shared" si="12"/>
        <v>'COMMON'</v>
      </c>
      <c r="Y182" s="49" t="str">
        <f t="shared" si="12"/>
        <v>'COMMON'</v>
      </c>
      <c r="Z182" s="69" t="s">
        <v>449</v>
      </c>
      <c r="AA182" s="49" t="str">
        <f t="shared" si="13"/>
        <v>'COMMON'</v>
      </c>
      <c r="AB182" s="67"/>
      <c r="AD182" s="70" t="str">
        <f t="shared" si="15"/>
        <v/>
      </c>
      <c r="AE182" s="67"/>
      <c r="AF182" s="67"/>
      <c r="AG182" s="67"/>
    </row>
    <row r="183" spans="1:33" ht="18" customHeight="1">
      <c r="A183" s="67"/>
      <c r="B183" s="49">
        <f t="shared" si="10"/>
        <v>177</v>
      </c>
      <c r="C183" s="73" t="str">
        <f>"'"&amp;プロジェクトデータ!$C$4&amp;"'"</f>
        <v>'80001'</v>
      </c>
      <c r="D183" s="80" t="s">
        <v>507</v>
      </c>
      <c r="E183" s="42" t="str">
        <f>"'"&amp;No.5＿契約者【データ】!E179&amp;"'"</f>
        <v>''</v>
      </c>
      <c r="F183" s="81" t="str">
        <f>"'"&amp;IF(No.5＿契約者【データ】!AD179="郵送","郵送",IF(No.5＿契約者【データ】!AD179="","","出席"))&amp;"'"</f>
        <v>''</v>
      </c>
      <c r="G183" s="75" t="str">
        <f>"'"&amp;IF(No.5＿契約者【データ】!AD179="","",TEXT(No.5＿契約者【データ】!AD179,"yyyy/mm/dd"))&amp;"'"</f>
        <v>''</v>
      </c>
      <c r="H183" s="75" t="str">
        <f>"'"&amp;IF(No.5＿契約者【データ】!AE179="","",TEXT(No.5＿契約者【データ】!AE179,"hh:mm"))&amp;"'"</f>
        <v>''</v>
      </c>
      <c r="I183" s="82" t="s">
        <v>494</v>
      </c>
      <c r="J183" s="82" t="s">
        <v>494</v>
      </c>
      <c r="K183" s="82" t="s">
        <v>494</v>
      </c>
      <c r="L183" s="82" t="s">
        <v>494</v>
      </c>
      <c r="M183" s="82" t="s">
        <v>494</v>
      </c>
      <c r="N183" s="82" t="s">
        <v>494</v>
      </c>
      <c r="O183" s="82" t="s">
        <v>494</v>
      </c>
      <c r="P183" s="82" t="s">
        <v>494</v>
      </c>
      <c r="Q183" s="82" t="str">
        <f>"'"&amp;IF(No.5＿契約者【データ】!AH179="●","1","0")&amp;"'"</f>
        <v>'0'</v>
      </c>
      <c r="R183" s="75" t="s">
        <v>497</v>
      </c>
      <c r="S183" s="42" t="s">
        <v>448</v>
      </c>
      <c r="T183" s="75" t="s">
        <v>497</v>
      </c>
      <c r="U183" s="74" t="s">
        <v>497</v>
      </c>
      <c r="V183" s="49" t="str">
        <f t="shared" si="11"/>
        <v>'COMMON'</v>
      </c>
      <c r="W183" s="69" t="s">
        <v>449</v>
      </c>
      <c r="X183" s="49" t="str">
        <f t="shared" si="12"/>
        <v>'COMMON'</v>
      </c>
      <c r="Y183" s="49" t="str">
        <f t="shared" si="12"/>
        <v>'COMMON'</v>
      </c>
      <c r="Z183" s="69" t="s">
        <v>449</v>
      </c>
      <c r="AA183" s="49" t="str">
        <f t="shared" si="13"/>
        <v>'COMMON'</v>
      </c>
      <c r="AB183" s="67"/>
      <c r="AD183" s="70" t="str">
        <f t="shared" si="15"/>
        <v/>
      </c>
      <c r="AE183" s="67"/>
      <c r="AF183" s="67"/>
      <c r="AG183" s="67"/>
    </row>
    <row r="184" spans="1:33" ht="18" customHeight="1">
      <c r="A184" s="67"/>
      <c r="B184" s="49">
        <f t="shared" si="10"/>
        <v>178</v>
      </c>
      <c r="C184" s="73" t="str">
        <f>"'"&amp;プロジェクトデータ!$C$4&amp;"'"</f>
        <v>'80001'</v>
      </c>
      <c r="D184" s="80" t="s">
        <v>507</v>
      </c>
      <c r="E184" s="42" t="str">
        <f>"'"&amp;No.5＿契約者【データ】!E180&amp;"'"</f>
        <v>''</v>
      </c>
      <c r="F184" s="81" t="str">
        <f>"'"&amp;IF(No.5＿契約者【データ】!AD180="郵送","郵送",IF(No.5＿契約者【データ】!AD180="","","出席"))&amp;"'"</f>
        <v>''</v>
      </c>
      <c r="G184" s="75" t="str">
        <f>"'"&amp;IF(No.5＿契約者【データ】!AD180="","",TEXT(No.5＿契約者【データ】!AD180,"yyyy/mm/dd"))&amp;"'"</f>
        <v>''</v>
      </c>
      <c r="H184" s="75" t="str">
        <f>"'"&amp;IF(No.5＿契約者【データ】!AE180="","",TEXT(No.5＿契約者【データ】!AE180,"hh:mm"))&amp;"'"</f>
        <v>''</v>
      </c>
      <c r="I184" s="82" t="s">
        <v>494</v>
      </c>
      <c r="J184" s="82" t="s">
        <v>494</v>
      </c>
      <c r="K184" s="82" t="s">
        <v>494</v>
      </c>
      <c r="L184" s="82" t="s">
        <v>494</v>
      </c>
      <c r="M184" s="82" t="s">
        <v>494</v>
      </c>
      <c r="N184" s="82" t="s">
        <v>494</v>
      </c>
      <c r="O184" s="82" t="s">
        <v>494</v>
      </c>
      <c r="P184" s="82" t="s">
        <v>494</v>
      </c>
      <c r="Q184" s="82" t="str">
        <f>"'"&amp;IF(No.5＿契約者【データ】!AH180="●","1","0")&amp;"'"</f>
        <v>'0'</v>
      </c>
      <c r="R184" s="75" t="s">
        <v>497</v>
      </c>
      <c r="S184" s="42" t="s">
        <v>448</v>
      </c>
      <c r="T184" s="75" t="s">
        <v>497</v>
      </c>
      <c r="U184" s="74" t="s">
        <v>497</v>
      </c>
      <c r="V184" s="49" t="str">
        <f t="shared" si="11"/>
        <v>'COMMON'</v>
      </c>
      <c r="W184" s="69" t="s">
        <v>449</v>
      </c>
      <c r="X184" s="49" t="str">
        <f t="shared" si="12"/>
        <v>'COMMON'</v>
      </c>
      <c r="Y184" s="49" t="str">
        <f t="shared" si="12"/>
        <v>'COMMON'</v>
      </c>
      <c r="Z184" s="69" t="s">
        <v>449</v>
      </c>
      <c r="AA184" s="49" t="str">
        <f t="shared" si="13"/>
        <v>'COMMON'</v>
      </c>
      <c r="AB184" s="67"/>
      <c r="AD184" s="70" t="str">
        <f t="shared" si="15"/>
        <v/>
      </c>
      <c r="AE184" s="67"/>
      <c r="AF184" s="67"/>
      <c r="AG184" s="67"/>
    </row>
    <row r="185" spans="1:33" ht="18" customHeight="1">
      <c r="A185" s="67"/>
      <c r="B185" s="49">
        <f t="shared" si="10"/>
        <v>179</v>
      </c>
      <c r="C185" s="73" t="str">
        <f>"'"&amp;プロジェクトデータ!$C$4&amp;"'"</f>
        <v>'80001'</v>
      </c>
      <c r="D185" s="80" t="s">
        <v>507</v>
      </c>
      <c r="E185" s="42" t="str">
        <f>"'"&amp;No.5＿契約者【データ】!E181&amp;"'"</f>
        <v>''</v>
      </c>
      <c r="F185" s="81" t="str">
        <f>"'"&amp;IF(No.5＿契約者【データ】!AD181="郵送","郵送",IF(No.5＿契約者【データ】!AD181="","","出席"))&amp;"'"</f>
        <v>''</v>
      </c>
      <c r="G185" s="75" t="str">
        <f>"'"&amp;IF(No.5＿契約者【データ】!AD181="","",TEXT(No.5＿契約者【データ】!AD181,"yyyy/mm/dd"))&amp;"'"</f>
        <v>''</v>
      </c>
      <c r="H185" s="75" t="str">
        <f>"'"&amp;IF(No.5＿契約者【データ】!AE181="","",TEXT(No.5＿契約者【データ】!AE181,"hh:mm"))&amp;"'"</f>
        <v>''</v>
      </c>
      <c r="I185" s="82" t="s">
        <v>494</v>
      </c>
      <c r="J185" s="82" t="s">
        <v>494</v>
      </c>
      <c r="K185" s="82" t="s">
        <v>494</v>
      </c>
      <c r="L185" s="82" t="s">
        <v>494</v>
      </c>
      <c r="M185" s="82" t="s">
        <v>494</v>
      </c>
      <c r="N185" s="82" t="s">
        <v>494</v>
      </c>
      <c r="O185" s="82" t="s">
        <v>494</v>
      </c>
      <c r="P185" s="82" t="s">
        <v>494</v>
      </c>
      <c r="Q185" s="82" t="str">
        <f>"'"&amp;IF(No.5＿契約者【データ】!AH181="●","1","0")&amp;"'"</f>
        <v>'0'</v>
      </c>
      <c r="R185" s="75" t="s">
        <v>497</v>
      </c>
      <c r="S185" s="42" t="s">
        <v>448</v>
      </c>
      <c r="T185" s="75" t="s">
        <v>497</v>
      </c>
      <c r="U185" s="74" t="s">
        <v>497</v>
      </c>
      <c r="V185" s="49" t="str">
        <f t="shared" si="11"/>
        <v>'COMMON'</v>
      </c>
      <c r="W185" s="69" t="s">
        <v>449</v>
      </c>
      <c r="X185" s="49" t="str">
        <f t="shared" si="12"/>
        <v>'COMMON'</v>
      </c>
      <c r="Y185" s="49" t="str">
        <f t="shared" si="12"/>
        <v>'COMMON'</v>
      </c>
      <c r="Z185" s="69" t="s">
        <v>449</v>
      </c>
      <c r="AA185" s="49" t="str">
        <f t="shared" si="13"/>
        <v>'COMMON'</v>
      </c>
      <c r="AB185" s="67"/>
      <c r="AD185" s="70" t="str">
        <f t="shared" si="15"/>
        <v/>
      </c>
      <c r="AE185" s="67"/>
      <c r="AF185" s="67"/>
      <c r="AG185" s="67"/>
    </row>
    <row r="186" spans="1:33" ht="18" customHeight="1">
      <c r="A186" s="67"/>
      <c r="B186" s="49">
        <f t="shared" si="10"/>
        <v>180</v>
      </c>
      <c r="C186" s="73" t="str">
        <f>"'"&amp;プロジェクトデータ!$C$4&amp;"'"</f>
        <v>'80001'</v>
      </c>
      <c r="D186" s="80" t="s">
        <v>507</v>
      </c>
      <c r="E186" s="42" t="str">
        <f>"'"&amp;No.5＿契約者【データ】!E182&amp;"'"</f>
        <v>''</v>
      </c>
      <c r="F186" s="81" t="str">
        <f>"'"&amp;IF(No.5＿契約者【データ】!AD182="郵送","郵送",IF(No.5＿契約者【データ】!AD182="","","出席"))&amp;"'"</f>
        <v>''</v>
      </c>
      <c r="G186" s="75" t="str">
        <f>"'"&amp;IF(No.5＿契約者【データ】!AD182="","",TEXT(No.5＿契約者【データ】!AD182,"yyyy/mm/dd"))&amp;"'"</f>
        <v>''</v>
      </c>
      <c r="H186" s="75" t="str">
        <f>"'"&amp;IF(No.5＿契約者【データ】!AE182="","",TEXT(No.5＿契約者【データ】!AE182,"hh:mm"))&amp;"'"</f>
        <v>''</v>
      </c>
      <c r="I186" s="82" t="s">
        <v>494</v>
      </c>
      <c r="J186" s="82" t="s">
        <v>494</v>
      </c>
      <c r="K186" s="82" t="s">
        <v>494</v>
      </c>
      <c r="L186" s="82" t="s">
        <v>494</v>
      </c>
      <c r="M186" s="82" t="s">
        <v>494</v>
      </c>
      <c r="N186" s="82" t="s">
        <v>494</v>
      </c>
      <c r="O186" s="82" t="s">
        <v>494</v>
      </c>
      <c r="P186" s="82" t="s">
        <v>494</v>
      </c>
      <c r="Q186" s="82" t="str">
        <f>"'"&amp;IF(No.5＿契約者【データ】!AH182="●","1","0")&amp;"'"</f>
        <v>'0'</v>
      </c>
      <c r="R186" s="75" t="s">
        <v>497</v>
      </c>
      <c r="S186" s="42" t="s">
        <v>448</v>
      </c>
      <c r="T186" s="75" t="s">
        <v>497</v>
      </c>
      <c r="U186" s="74" t="s">
        <v>497</v>
      </c>
      <c r="V186" s="49" t="str">
        <f t="shared" si="11"/>
        <v>'COMMON'</v>
      </c>
      <c r="W186" s="69" t="s">
        <v>449</v>
      </c>
      <c r="X186" s="49" t="str">
        <f t="shared" si="12"/>
        <v>'COMMON'</v>
      </c>
      <c r="Y186" s="49" t="str">
        <f t="shared" si="12"/>
        <v>'COMMON'</v>
      </c>
      <c r="Z186" s="69" t="s">
        <v>449</v>
      </c>
      <c r="AA186" s="49" t="str">
        <f t="shared" si="13"/>
        <v>'COMMON'</v>
      </c>
      <c r="AB186" s="67"/>
      <c r="AD186" s="70" t="str">
        <f t="shared" si="15"/>
        <v/>
      </c>
      <c r="AE186" s="67"/>
      <c r="AF186" s="67"/>
      <c r="AG186" s="67"/>
    </row>
    <row r="187" spans="1:33" ht="18" customHeight="1">
      <c r="A187" s="67"/>
      <c r="B187" s="49">
        <f t="shared" si="10"/>
        <v>181</v>
      </c>
      <c r="C187" s="73" t="str">
        <f>"'"&amp;プロジェクトデータ!$C$4&amp;"'"</f>
        <v>'80001'</v>
      </c>
      <c r="D187" s="80" t="s">
        <v>507</v>
      </c>
      <c r="E187" s="42" t="str">
        <f>"'"&amp;No.5＿契約者【データ】!E183&amp;"'"</f>
        <v>''</v>
      </c>
      <c r="F187" s="81" t="str">
        <f>"'"&amp;IF(No.5＿契約者【データ】!AD183="郵送","郵送",IF(No.5＿契約者【データ】!AD183="","","出席"))&amp;"'"</f>
        <v>''</v>
      </c>
      <c r="G187" s="75" t="str">
        <f>"'"&amp;IF(No.5＿契約者【データ】!AD183="","",TEXT(No.5＿契約者【データ】!AD183,"yyyy/mm/dd"))&amp;"'"</f>
        <v>''</v>
      </c>
      <c r="H187" s="75" t="str">
        <f>"'"&amp;IF(No.5＿契約者【データ】!AE183="","",TEXT(No.5＿契約者【データ】!AE183,"hh:mm"))&amp;"'"</f>
        <v>''</v>
      </c>
      <c r="I187" s="82" t="s">
        <v>494</v>
      </c>
      <c r="J187" s="82" t="s">
        <v>494</v>
      </c>
      <c r="K187" s="82" t="s">
        <v>494</v>
      </c>
      <c r="L187" s="82" t="s">
        <v>494</v>
      </c>
      <c r="M187" s="82" t="s">
        <v>494</v>
      </c>
      <c r="N187" s="82" t="s">
        <v>494</v>
      </c>
      <c r="O187" s="82" t="s">
        <v>494</v>
      </c>
      <c r="P187" s="82" t="s">
        <v>494</v>
      </c>
      <c r="Q187" s="82" t="str">
        <f>"'"&amp;IF(No.5＿契約者【データ】!AH183="●","1","0")&amp;"'"</f>
        <v>'0'</v>
      </c>
      <c r="R187" s="75" t="s">
        <v>497</v>
      </c>
      <c r="S187" s="42" t="s">
        <v>448</v>
      </c>
      <c r="T187" s="75" t="s">
        <v>497</v>
      </c>
      <c r="U187" s="74" t="s">
        <v>497</v>
      </c>
      <c r="V187" s="49" t="str">
        <f t="shared" si="11"/>
        <v>'COMMON'</v>
      </c>
      <c r="W187" s="69" t="s">
        <v>449</v>
      </c>
      <c r="X187" s="49" t="str">
        <f t="shared" si="12"/>
        <v>'COMMON'</v>
      </c>
      <c r="Y187" s="49" t="str">
        <f t="shared" si="12"/>
        <v>'COMMON'</v>
      </c>
      <c r="Z187" s="69" t="s">
        <v>449</v>
      </c>
      <c r="AA187" s="49" t="str">
        <f t="shared" si="13"/>
        <v>'COMMON'</v>
      </c>
      <c r="AB187" s="67"/>
      <c r="AD187" s="70" t="str">
        <f t="shared" si="15"/>
        <v/>
      </c>
      <c r="AE187" s="67"/>
      <c r="AF187" s="67"/>
      <c r="AG187" s="67"/>
    </row>
    <row r="188" spans="1:33" ht="18" customHeight="1">
      <c r="A188" s="67"/>
      <c r="B188" s="49">
        <f t="shared" si="10"/>
        <v>182</v>
      </c>
      <c r="C188" s="73" t="str">
        <f>"'"&amp;プロジェクトデータ!$C$4&amp;"'"</f>
        <v>'80001'</v>
      </c>
      <c r="D188" s="80" t="s">
        <v>507</v>
      </c>
      <c r="E188" s="42" t="str">
        <f>"'"&amp;No.5＿契約者【データ】!E184&amp;"'"</f>
        <v>''</v>
      </c>
      <c r="F188" s="81" t="str">
        <f>"'"&amp;IF(No.5＿契約者【データ】!AD184="郵送","郵送",IF(No.5＿契約者【データ】!AD184="","","出席"))&amp;"'"</f>
        <v>''</v>
      </c>
      <c r="G188" s="75" t="str">
        <f>"'"&amp;IF(No.5＿契約者【データ】!AD184="","",TEXT(No.5＿契約者【データ】!AD184,"yyyy/mm/dd"))&amp;"'"</f>
        <v>''</v>
      </c>
      <c r="H188" s="75" t="str">
        <f>"'"&amp;IF(No.5＿契約者【データ】!AE184="","",TEXT(No.5＿契約者【データ】!AE184,"hh:mm"))&amp;"'"</f>
        <v>''</v>
      </c>
      <c r="I188" s="82" t="s">
        <v>494</v>
      </c>
      <c r="J188" s="82" t="s">
        <v>494</v>
      </c>
      <c r="K188" s="82" t="s">
        <v>494</v>
      </c>
      <c r="L188" s="82" t="s">
        <v>494</v>
      </c>
      <c r="M188" s="82" t="s">
        <v>494</v>
      </c>
      <c r="N188" s="82" t="s">
        <v>494</v>
      </c>
      <c r="O188" s="82" t="s">
        <v>494</v>
      </c>
      <c r="P188" s="82" t="s">
        <v>494</v>
      </c>
      <c r="Q188" s="82" t="str">
        <f>"'"&amp;IF(No.5＿契約者【データ】!AH184="●","1","0")&amp;"'"</f>
        <v>'0'</v>
      </c>
      <c r="R188" s="75" t="s">
        <v>497</v>
      </c>
      <c r="S188" s="42" t="s">
        <v>448</v>
      </c>
      <c r="T188" s="75" t="s">
        <v>497</v>
      </c>
      <c r="U188" s="74" t="s">
        <v>497</v>
      </c>
      <c r="V188" s="49" t="str">
        <f t="shared" si="11"/>
        <v>'COMMON'</v>
      </c>
      <c r="W188" s="69" t="s">
        <v>449</v>
      </c>
      <c r="X188" s="49" t="str">
        <f t="shared" si="12"/>
        <v>'COMMON'</v>
      </c>
      <c r="Y188" s="49" t="str">
        <f t="shared" si="12"/>
        <v>'COMMON'</v>
      </c>
      <c r="Z188" s="69" t="s">
        <v>449</v>
      </c>
      <c r="AA188" s="49" t="str">
        <f t="shared" si="13"/>
        <v>'COMMON'</v>
      </c>
      <c r="AB188" s="67"/>
      <c r="AD188" s="70" t="str">
        <f t="shared" si="15"/>
        <v/>
      </c>
      <c r="AE188" s="67"/>
      <c r="AF188" s="67"/>
      <c r="AG188" s="67"/>
    </row>
    <row r="189" spans="1:33" ht="18" customHeight="1">
      <c r="A189" s="67"/>
      <c r="B189" s="49">
        <f t="shared" si="10"/>
        <v>183</v>
      </c>
      <c r="C189" s="73" t="str">
        <f>"'"&amp;プロジェクトデータ!$C$4&amp;"'"</f>
        <v>'80001'</v>
      </c>
      <c r="D189" s="80" t="s">
        <v>507</v>
      </c>
      <c r="E189" s="42" t="str">
        <f>"'"&amp;No.5＿契約者【データ】!E185&amp;"'"</f>
        <v>''</v>
      </c>
      <c r="F189" s="81" t="str">
        <f>"'"&amp;IF(No.5＿契約者【データ】!AD185="郵送","郵送",IF(No.5＿契約者【データ】!AD185="","","出席"))&amp;"'"</f>
        <v>''</v>
      </c>
      <c r="G189" s="75" t="str">
        <f>"'"&amp;IF(No.5＿契約者【データ】!AD185="","",TEXT(No.5＿契約者【データ】!AD185,"yyyy/mm/dd"))&amp;"'"</f>
        <v>''</v>
      </c>
      <c r="H189" s="75" t="str">
        <f>"'"&amp;IF(No.5＿契約者【データ】!AE185="","",TEXT(No.5＿契約者【データ】!AE185,"hh:mm"))&amp;"'"</f>
        <v>''</v>
      </c>
      <c r="I189" s="82" t="s">
        <v>494</v>
      </c>
      <c r="J189" s="82" t="s">
        <v>494</v>
      </c>
      <c r="K189" s="82" t="s">
        <v>494</v>
      </c>
      <c r="L189" s="82" t="s">
        <v>494</v>
      </c>
      <c r="M189" s="82" t="s">
        <v>494</v>
      </c>
      <c r="N189" s="82" t="s">
        <v>494</v>
      </c>
      <c r="O189" s="82" t="s">
        <v>494</v>
      </c>
      <c r="P189" s="82" t="s">
        <v>494</v>
      </c>
      <c r="Q189" s="82" t="str">
        <f>"'"&amp;IF(No.5＿契約者【データ】!AH185="●","1","0")&amp;"'"</f>
        <v>'0'</v>
      </c>
      <c r="R189" s="75" t="s">
        <v>497</v>
      </c>
      <c r="S189" s="42" t="s">
        <v>448</v>
      </c>
      <c r="T189" s="75" t="s">
        <v>497</v>
      </c>
      <c r="U189" s="74" t="s">
        <v>497</v>
      </c>
      <c r="V189" s="49" t="str">
        <f t="shared" si="11"/>
        <v>'COMMON'</v>
      </c>
      <c r="W189" s="69" t="s">
        <v>449</v>
      </c>
      <c r="X189" s="49" t="str">
        <f t="shared" si="12"/>
        <v>'COMMON'</v>
      </c>
      <c r="Y189" s="49" t="str">
        <f t="shared" si="12"/>
        <v>'COMMON'</v>
      </c>
      <c r="Z189" s="69" t="s">
        <v>449</v>
      </c>
      <c r="AA189" s="49" t="str">
        <f t="shared" si="13"/>
        <v>'COMMON'</v>
      </c>
      <c r="AB189" s="67"/>
      <c r="AD189" s="70" t="str">
        <f t="shared" si="15"/>
        <v/>
      </c>
      <c r="AE189" s="67"/>
      <c r="AF189" s="67"/>
      <c r="AG189" s="67"/>
    </row>
    <row r="190" spans="1:33" ht="18" customHeight="1">
      <c r="A190" s="67"/>
      <c r="B190" s="49">
        <f t="shared" si="10"/>
        <v>184</v>
      </c>
      <c r="C190" s="73" t="str">
        <f>"'"&amp;プロジェクトデータ!$C$4&amp;"'"</f>
        <v>'80001'</v>
      </c>
      <c r="D190" s="80" t="s">
        <v>507</v>
      </c>
      <c r="E190" s="42" t="str">
        <f>"'"&amp;No.5＿契約者【データ】!E186&amp;"'"</f>
        <v>''</v>
      </c>
      <c r="F190" s="81" t="str">
        <f>"'"&amp;IF(No.5＿契約者【データ】!AD186="郵送","郵送",IF(No.5＿契約者【データ】!AD186="","","出席"))&amp;"'"</f>
        <v>''</v>
      </c>
      <c r="G190" s="75" t="str">
        <f>"'"&amp;IF(No.5＿契約者【データ】!AD186="","",TEXT(No.5＿契約者【データ】!AD186,"yyyy/mm/dd"))&amp;"'"</f>
        <v>''</v>
      </c>
      <c r="H190" s="75" t="str">
        <f>"'"&amp;IF(No.5＿契約者【データ】!AE186="","",TEXT(No.5＿契約者【データ】!AE186,"hh:mm"))&amp;"'"</f>
        <v>''</v>
      </c>
      <c r="I190" s="82" t="s">
        <v>494</v>
      </c>
      <c r="J190" s="82" t="s">
        <v>494</v>
      </c>
      <c r="K190" s="82" t="s">
        <v>494</v>
      </c>
      <c r="L190" s="82" t="s">
        <v>494</v>
      </c>
      <c r="M190" s="82" t="s">
        <v>494</v>
      </c>
      <c r="N190" s="82" t="s">
        <v>494</v>
      </c>
      <c r="O190" s="82" t="s">
        <v>494</v>
      </c>
      <c r="P190" s="82" t="s">
        <v>494</v>
      </c>
      <c r="Q190" s="82" t="str">
        <f>"'"&amp;IF(No.5＿契約者【データ】!AH186="●","1","0")&amp;"'"</f>
        <v>'0'</v>
      </c>
      <c r="R190" s="75" t="s">
        <v>497</v>
      </c>
      <c r="S190" s="42" t="s">
        <v>448</v>
      </c>
      <c r="T190" s="75" t="s">
        <v>497</v>
      </c>
      <c r="U190" s="74" t="s">
        <v>497</v>
      </c>
      <c r="V190" s="49" t="str">
        <f t="shared" si="11"/>
        <v>'COMMON'</v>
      </c>
      <c r="W190" s="69" t="s">
        <v>449</v>
      </c>
      <c r="X190" s="49" t="str">
        <f t="shared" si="12"/>
        <v>'COMMON'</v>
      </c>
      <c r="Y190" s="49" t="str">
        <f t="shared" si="12"/>
        <v>'COMMON'</v>
      </c>
      <c r="Z190" s="69" t="s">
        <v>449</v>
      </c>
      <c r="AA190" s="49" t="str">
        <f t="shared" si="13"/>
        <v>'COMMON'</v>
      </c>
      <c r="AB190" s="67"/>
      <c r="AD190" s="70" t="str">
        <f t="shared" si="15"/>
        <v/>
      </c>
      <c r="AE190" s="67"/>
      <c r="AF190" s="67"/>
      <c r="AG190" s="67"/>
    </row>
    <row r="191" spans="1:33" ht="18" customHeight="1">
      <c r="A191" s="67"/>
      <c r="B191" s="49">
        <f t="shared" si="10"/>
        <v>185</v>
      </c>
      <c r="C191" s="73" t="str">
        <f>"'"&amp;プロジェクトデータ!$C$4&amp;"'"</f>
        <v>'80001'</v>
      </c>
      <c r="D191" s="80" t="s">
        <v>507</v>
      </c>
      <c r="E191" s="42" t="str">
        <f>"'"&amp;No.5＿契約者【データ】!E187&amp;"'"</f>
        <v>''</v>
      </c>
      <c r="F191" s="81" t="str">
        <f>"'"&amp;IF(No.5＿契約者【データ】!AD187="郵送","郵送",IF(No.5＿契約者【データ】!AD187="","","出席"))&amp;"'"</f>
        <v>''</v>
      </c>
      <c r="G191" s="75" t="str">
        <f>"'"&amp;IF(No.5＿契約者【データ】!AD187="","",TEXT(No.5＿契約者【データ】!AD187,"yyyy/mm/dd"))&amp;"'"</f>
        <v>''</v>
      </c>
      <c r="H191" s="75" t="str">
        <f>"'"&amp;IF(No.5＿契約者【データ】!AE187="","",TEXT(No.5＿契約者【データ】!AE187,"hh:mm"))&amp;"'"</f>
        <v>''</v>
      </c>
      <c r="I191" s="82" t="s">
        <v>494</v>
      </c>
      <c r="J191" s="82" t="s">
        <v>494</v>
      </c>
      <c r="K191" s="82" t="s">
        <v>494</v>
      </c>
      <c r="L191" s="82" t="s">
        <v>494</v>
      </c>
      <c r="M191" s="82" t="s">
        <v>494</v>
      </c>
      <c r="N191" s="82" t="s">
        <v>494</v>
      </c>
      <c r="O191" s="82" t="s">
        <v>494</v>
      </c>
      <c r="P191" s="82" t="s">
        <v>494</v>
      </c>
      <c r="Q191" s="82" t="str">
        <f>"'"&amp;IF(No.5＿契約者【データ】!AH187="●","1","0")&amp;"'"</f>
        <v>'0'</v>
      </c>
      <c r="R191" s="75" t="s">
        <v>497</v>
      </c>
      <c r="S191" s="42" t="s">
        <v>448</v>
      </c>
      <c r="T191" s="75" t="s">
        <v>497</v>
      </c>
      <c r="U191" s="74" t="s">
        <v>497</v>
      </c>
      <c r="V191" s="49" t="str">
        <f t="shared" si="11"/>
        <v>'COMMON'</v>
      </c>
      <c r="W191" s="69" t="s">
        <v>449</v>
      </c>
      <c r="X191" s="49" t="str">
        <f t="shared" si="12"/>
        <v>'COMMON'</v>
      </c>
      <c r="Y191" s="49" t="str">
        <f t="shared" si="12"/>
        <v>'COMMON'</v>
      </c>
      <c r="Z191" s="69" t="s">
        <v>449</v>
      </c>
      <c r="AA191" s="49" t="str">
        <f t="shared" si="13"/>
        <v>'COMMON'</v>
      </c>
      <c r="AB191" s="67"/>
      <c r="AD191" s="70" t="str">
        <f t="shared" si="15"/>
        <v/>
      </c>
      <c r="AE191" s="67"/>
      <c r="AF191" s="67"/>
      <c r="AG191" s="67"/>
    </row>
    <row r="192" spans="1:33" ht="18" customHeight="1">
      <c r="A192" s="67"/>
      <c r="B192" s="49">
        <f t="shared" si="10"/>
        <v>186</v>
      </c>
      <c r="C192" s="73" t="str">
        <f>"'"&amp;プロジェクトデータ!$C$4&amp;"'"</f>
        <v>'80001'</v>
      </c>
      <c r="D192" s="80" t="s">
        <v>507</v>
      </c>
      <c r="E192" s="42" t="str">
        <f>"'"&amp;No.5＿契約者【データ】!E188&amp;"'"</f>
        <v>''</v>
      </c>
      <c r="F192" s="81" t="str">
        <f>"'"&amp;IF(No.5＿契約者【データ】!AD188="郵送","郵送",IF(No.5＿契約者【データ】!AD188="","","出席"))&amp;"'"</f>
        <v>''</v>
      </c>
      <c r="G192" s="75" t="str">
        <f>"'"&amp;IF(No.5＿契約者【データ】!AD188="","",TEXT(No.5＿契約者【データ】!AD188,"yyyy/mm/dd"))&amp;"'"</f>
        <v>''</v>
      </c>
      <c r="H192" s="75" t="str">
        <f>"'"&amp;IF(No.5＿契約者【データ】!AE188="","",TEXT(No.5＿契約者【データ】!AE188,"hh:mm"))&amp;"'"</f>
        <v>''</v>
      </c>
      <c r="I192" s="82" t="s">
        <v>494</v>
      </c>
      <c r="J192" s="82" t="s">
        <v>494</v>
      </c>
      <c r="K192" s="82" t="s">
        <v>494</v>
      </c>
      <c r="L192" s="82" t="s">
        <v>494</v>
      </c>
      <c r="M192" s="82" t="s">
        <v>494</v>
      </c>
      <c r="N192" s="82" t="s">
        <v>494</v>
      </c>
      <c r="O192" s="82" t="s">
        <v>494</v>
      </c>
      <c r="P192" s="82" t="s">
        <v>494</v>
      </c>
      <c r="Q192" s="82" t="str">
        <f>"'"&amp;IF(No.5＿契約者【データ】!AH188="●","1","0")&amp;"'"</f>
        <v>'0'</v>
      </c>
      <c r="R192" s="75" t="s">
        <v>497</v>
      </c>
      <c r="S192" s="42" t="s">
        <v>448</v>
      </c>
      <c r="T192" s="75" t="s">
        <v>497</v>
      </c>
      <c r="U192" s="74" t="s">
        <v>497</v>
      </c>
      <c r="V192" s="49" t="str">
        <f t="shared" si="11"/>
        <v>'COMMON'</v>
      </c>
      <c r="W192" s="69" t="s">
        <v>449</v>
      </c>
      <c r="X192" s="49" t="str">
        <f t="shared" si="12"/>
        <v>'COMMON'</v>
      </c>
      <c r="Y192" s="49" t="str">
        <f t="shared" si="12"/>
        <v>'COMMON'</v>
      </c>
      <c r="Z192" s="69" t="s">
        <v>449</v>
      </c>
      <c r="AA192" s="49" t="str">
        <f t="shared" si="13"/>
        <v>'COMMON'</v>
      </c>
      <c r="AB192" s="67"/>
      <c r="AD192" s="70" t="str">
        <f t="shared" si="15"/>
        <v/>
      </c>
      <c r="AE192" s="67"/>
      <c r="AF192" s="67"/>
      <c r="AG192" s="67"/>
    </row>
    <row r="193" spans="1:33" ht="18" customHeight="1">
      <c r="A193" s="67"/>
      <c r="B193" s="49">
        <f t="shared" si="10"/>
        <v>187</v>
      </c>
      <c r="C193" s="73" t="str">
        <f>"'"&amp;プロジェクトデータ!$C$4&amp;"'"</f>
        <v>'80001'</v>
      </c>
      <c r="D193" s="80" t="s">
        <v>507</v>
      </c>
      <c r="E193" s="42" t="str">
        <f>"'"&amp;No.5＿契約者【データ】!E189&amp;"'"</f>
        <v>''</v>
      </c>
      <c r="F193" s="81" t="str">
        <f>"'"&amp;IF(No.5＿契約者【データ】!AD189="郵送","郵送",IF(No.5＿契約者【データ】!AD189="","","出席"))&amp;"'"</f>
        <v>''</v>
      </c>
      <c r="G193" s="75" t="str">
        <f>"'"&amp;IF(No.5＿契約者【データ】!AD189="","",TEXT(No.5＿契約者【データ】!AD189,"yyyy/mm/dd"))&amp;"'"</f>
        <v>''</v>
      </c>
      <c r="H193" s="75" t="str">
        <f>"'"&amp;IF(No.5＿契約者【データ】!AE189="","",TEXT(No.5＿契約者【データ】!AE189,"hh:mm"))&amp;"'"</f>
        <v>''</v>
      </c>
      <c r="I193" s="82" t="s">
        <v>494</v>
      </c>
      <c r="J193" s="82" t="s">
        <v>494</v>
      </c>
      <c r="K193" s="82" t="s">
        <v>494</v>
      </c>
      <c r="L193" s="82" t="s">
        <v>494</v>
      </c>
      <c r="M193" s="82" t="s">
        <v>494</v>
      </c>
      <c r="N193" s="82" t="s">
        <v>494</v>
      </c>
      <c r="O193" s="82" t="s">
        <v>494</v>
      </c>
      <c r="P193" s="82" t="s">
        <v>494</v>
      </c>
      <c r="Q193" s="82" t="str">
        <f>"'"&amp;IF(No.5＿契約者【データ】!AH189="●","1","0")&amp;"'"</f>
        <v>'0'</v>
      </c>
      <c r="R193" s="75" t="s">
        <v>497</v>
      </c>
      <c r="S193" s="42" t="s">
        <v>448</v>
      </c>
      <c r="T193" s="75" t="s">
        <v>497</v>
      </c>
      <c r="U193" s="74" t="s">
        <v>497</v>
      </c>
      <c r="V193" s="49" t="str">
        <f t="shared" si="11"/>
        <v>'COMMON'</v>
      </c>
      <c r="W193" s="69" t="s">
        <v>449</v>
      </c>
      <c r="X193" s="49" t="str">
        <f t="shared" si="12"/>
        <v>'COMMON'</v>
      </c>
      <c r="Y193" s="49" t="str">
        <f t="shared" si="12"/>
        <v>'COMMON'</v>
      </c>
      <c r="Z193" s="69" t="s">
        <v>449</v>
      </c>
      <c r="AA193" s="49" t="str">
        <f t="shared" si="13"/>
        <v>'COMMON'</v>
      </c>
      <c r="AB193" s="67"/>
      <c r="AD193" s="70" t="str">
        <f t="shared" si="15"/>
        <v/>
      </c>
      <c r="AE193" s="67"/>
      <c r="AF193" s="67"/>
      <c r="AG193" s="67"/>
    </row>
    <row r="194" spans="1:33" ht="18" customHeight="1">
      <c r="A194" s="67"/>
      <c r="B194" s="49">
        <f t="shared" si="10"/>
        <v>188</v>
      </c>
      <c r="C194" s="73" t="str">
        <f>"'"&amp;プロジェクトデータ!$C$4&amp;"'"</f>
        <v>'80001'</v>
      </c>
      <c r="D194" s="80" t="s">
        <v>507</v>
      </c>
      <c r="E194" s="42" t="str">
        <f>"'"&amp;No.5＿契約者【データ】!E190&amp;"'"</f>
        <v>''</v>
      </c>
      <c r="F194" s="81" t="str">
        <f>"'"&amp;IF(No.5＿契約者【データ】!AD190="郵送","郵送",IF(No.5＿契約者【データ】!AD190="","","出席"))&amp;"'"</f>
        <v>''</v>
      </c>
      <c r="G194" s="75" t="str">
        <f>"'"&amp;IF(No.5＿契約者【データ】!AD190="","",TEXT(No.5＿契約者【データ】!AD190,"yyyy/mm/dd"))&amp;"'"</f>
        <v>''</v>
      </c>
      <c r="H194" s="75" t="str">
        <f>"'"&amp;IF(No.5＿契約者【データ】!AE190="","",TEXT(No.5＿契約者【データ】!AE190,"hh:mm"))&amp;"'"</f>
        <v>''</v>
      </c>
      <c r="I194" s="82" t="s">
        <v>494</v>
      </c>
      <c r="J194" s="82" t="s">
        <v>494</v>
      </c>
      <c r="K194" s="82" t="s">
        <v>494</v>
      </c>
      <c r="L194" s="82" t="s">
        <v>494</v>
      </c>
      <c r="M194" s="82" t="s">
        <v>494</v>
      </c>
      <c r="N194" s="82" t="s">
        <v>494</v>
      </c>
      <c r="O194" s="82" t="s">
        <v>494</v>
      </c>
      <c r="P194" s="82" t="s">
        <v>494</v>
      </c>
      <c r="Q194" s="82" t="str">
        <f>"'"&amp;IF(No.5＿契約者【データ】!AH190="●","1","0")&amp;"'"</f>
        <v>'0'</v>
      </c>
      <c r="R194" s="75" t="s">
        <v>497</v>
      </c>
      <c r="S194" s="42" t="s">
        <v>448</v>
      </c>
      <c r="T194" s="75" t="s">
        <v>497</v>
      </c>
      <c r="U194" s="74" t="s">
        <v>497</v>
      </c>
      <c r="V194" s="49" t="str">
        <f t="shared" si="11"/>
        <v>'COMMON'</v>
      </c>
      <c r="W194" s="69" t="s">
        <v>449</v>
      </c>
      <c r="X194" s="49" t="str">
        <f t="shared" si="12"/>
        <v>'COMMON'</v>
      </c>
      <c r="Y194" s="49" t="str">
        <f t="shared" si="12"/>
        <v>'COMMON'</v>
      </c>
      <c r="Z194" s="69" t="s">
        <v>449</v>
      </c>
      <c r="AA194" s="49" t="str">
        <f t="shared" si="13"/>
        <v>'COMMON'</v>
      </c>
      <c r="AB194" s="67"/>
      <c r="AD194" s="70" t="str">
        <f t="shared" si="15"/>
        <v/>
      </c>
      <c r="AE194" s="67"/>
      <c r="AF194" s="67"/>
      <c r="AG194" s="67"/>
    </row>
    <row r="195" spans="1:33" ht="18" customHeight="1">
      <c r="A195" s="67"/>
      <c r="B195" s="49">
        <f t="shared" si="10"/>
        <v>189</v>
      </c>
      <c r="C195" s="73" t="str">
        <f>"'"&amp;プロジェクトデータ!$C$4&amp;"'"</f>
        <v>'80001'</v>
      </c>
      <c r="D195" s="80" t="s">
        <v>507</v>
      </c>
      <c r="E195" s="42" t="str">
        <f>"'"&amp;No.5＿契約者【データ】!E191&amp;"'"</f>
        <v>''</v>
      </c>
      <c r="F195" s="81" t="str">
        <f>"'"&amp;IF(No.5＿契約者【データ】!AD191="郵送","郵送",IF(No.5＿契約者【データ】!AD191="","","出席"))&amp;"'"</f>
        <v>''</v>
      </c>
      <c r="G195" s="75" t="str">
        <f>"'"&amp;IF(No.5＿契約者【データ】!AD191="","",TEXT(No.5＿契約者【データ】!AD191,"yyyy/mm/dd"))&amp;"'"</f>
        <v>''</v>
      </c>
      <c r="H195" s="75" t="str">
        <f>"'"&amp;IF(No.5＿契約者【データ】!AE191="","",TEXT(No.5＿契約者【データ】!AE191,"hh:mm"))&amp;"'"</f>
        <v>''</v>
      </c>
      <c r="I195" s="82" t="s">
        <v>494</v>
      </c>
      <c r="J195" s="82" t="s">
        <v>494</v>
      </c>
      <c r="K195" s="82" t="s">
        <v>494</v>
      </c>
      <c r="L195" s="82" t="s">
        <v>494</v>
      </c>
      <c r="M195" s="82" t="s">
        <v>494</v>
      </c>
      <c r="N195" s="82" t="s">
        <v>494</v>
      </c>
      <c r="O195" s="82" t="s">
        <v>494</v>
      </c>
      <c r="P195" s="82" t="s">
        <v>494</v>
      </c>
      <c r="Q195" s="82" t="str">
        <f>"'"&amp;IF(No.5＿契約者【データ】!AH191="●","1","0")&amp;"'"</f>
        <v>'0'</v>
      </c>
      <c r="R195" s="75" t="s">
        <v>497</v>
      </c>
      <c r="S195" s="42" t="s">
        <v>448</v>
      </c>
      <c r="T195" s="75" t="s">
        <v>497</v>
      </c>
      <c r="U195" s="74" t="s">
        <v>497</v>
      </c>
      <c r="V195" s="49" t="str">
        <f t="shared" si="11"/>
        <v>'COMMON'</v>
      </c>
      <c r="W195" s="69" t="s">
        <v>449</v>
      </c>
      <c r="X195" s="49" t="str">
        <f t="shared" si="12"/>
        <v>'COMMON'</v>
      </c>
      <c r="Y195" s="49" t="str">
        <f t="shared" si="12"/>
        <v>'COMMON'</v>
      </c>
      <c r="Z195" s="69" t="s">
        <v>449</v>
      </c>
      <c r="AA195" s="49" t="str">
        <f t="shared" si="13"/>
        <v>'COMMON'</v>
      </c>
      <c r="AB195" s="67"/>
      <c r="AD195" s="70" t="str">
        <f t="shared" si="15"/>
        <v/>
      </c>
      <c r="AE195" s="67"/>
      <c r="AF195" s="67"/>
      <c r="AG195" s="67"/>
    </row>
    <row r="196" spans="1:33" ht="18" customHeight="1">
      <c r="A196" s="67"/>
      <c r="B196" s="49">
        <f t="shared" si="10"/>
        <v>190</v>
      </c>
      <c r="C196" s="73" t="str">
        <f>"'"&amp;プロジェクトデータ!$C$4&amp;"'"</f>
        <v>'80001'</v>
      </c>
      <c r="D196" s="80" t="s">
        <v>507</v>
      </c>
      <c r="E196" s="42" t="str">
        <f>"'"&amp;No.5＿契約者【データ】!E192&amp;"'"</f>
        <v>''</v>
      </c>
      <c r="F196" s="81" t="str">
        <f>"'"&amp;IF(No.5＿契約者【データ】!AD192="郵送","郵送",IF(No.5＿契約者【データ】!AD192="","","出席"))&amp;"'"</f>
        <v>''</v>
      </c>
      <c r="G196" s="75" t="str">
        <f>"'"&amp;IF(No.5＿契約者【データ】!AD192="","",TEXT(No.5＿契約者【データ】!AD192,"yyyy/mm/dd"))&amp;"'"</f>
        <v>''</v>
      </c>
      <c r="H196" s="75" t="str">
        <f>"'"&amp;IF(No.5＿契約者【データ】!AE192="","",TEXT(No.5＿契約者【データ】!AE192,"hh:mm"))&amp;"'"</f>
        <v>''</v>
      </c>
      <c r="I196" s="82" t="s">
        <v>494</v>
      </c>
      <c r="J196" s="82" t="s">
        <v>494</v>
      </c>
      <c r="K196" s="82" t="s">
        <v>494</v>
      </c>
      <c r="L196" s="82" t="s">
        <v>494</v>
      </c>
      <c r="M196" s="82" t="s">
        <v>494</v>
      </c>
      <c r="N196" s="82" t="s">
        <v>494</v>
      </c>
      <c r="O196" s="82" t="s">
        <v>494</v>
      </c>
      <c r="P196" s="82" t="s">
        <v>494</v>
      </c>
      <c r="Q196" s="82" t="str">
        <f>"'"&amp;IF(No.5＿契約者【データ】!AH192="●","1","0")&amp;"'"</f>
        <v>'0'</v>
      </c>
      <c r="R196" s="75" t="s">
        <v>497</v>
      </c>
      <c r="S196" s="42" t="s">
        <v>448</v>
      </c>
      <c r="T196" s="75" t="s">
        <v>497</v>
      </c>
      <c r="U196" s="74" t="s">
        <v>497</v>
      </c>
      <c r="V196" s="49" t="str">
        <f t="shared" si="11"/>
        <v>'COMMON'</v>
      </c>
      <c r="W196" s="69" t="s">
        <v>449</v>
      </c>
      <c r="X196" s="49" t="str">
        <f t="shared" si="12"/>
        <v>'COMMON'</v>
      </c>
      <c r="Y196" s="49" t="str">
        <f t="shared" si="12"/>
        <v>'COMMON'</v>
      </c>
      <c r="Z196" s="69" t="s">
        <v>449</v>
      </c>
      <c r="AA196" s="49" t="str">
        <f t="shared" si="13"/>
        <v>'COMMON'</v>
      </c>
      <c r="AB196" s="67"/>
      <c r="AD196" s="70" t="str">
        <f t="shared" si="15"/>
        <v/>
      </c>
      <c r="AE196" s="67"/>
      <c r="AF196" s="67"/>
      <c r="AG196" s="67"/>
    </row>
    <row r="197" spans="1:33" ht="18" customHeight="1">
      <c r="A197" s="67"/>
      <c r="B197" s="49">
        <f t="shared" si="10"/>
        <v>191</v>
      </c>
      <c r="C197" s="73" t="str">
        <f>"'"&amp;プロジェクトデータ!$C$4&amp;"'"</f>
        <v>'80001'</v>
      </c>
      <c r="D197" s="80" t="s">
        <v>507</v>
      </c>
      <c r="E197" s="42" t="str">
        <f>"'"&amp;No.5＿契約者【データ】!E193&amp;"'"</f>
        <v>''</v>
      </c>
      <c r="F197" s="81" t="str">
        <f>"'"&amp;IF(No.5＿契約者【データ】!AD193="郵送","郵送",IF(No.5＿契約者【データ】!AD193="","","出席"))&amp;"'"</f>
        <v>''</v>
      </c>
      <c r="G197" s="75" t="str">
        <f>"'"&amp;IF(No.5＿契約者【データ】!AD193="","",TEXT(No.5＿契約者【データ】!AD193,"yyyy/mm/dd"))&amp;"'"</f>
        <v>''</v>
      </c>
      <c r="H197" s="75" t="str">
        <f>"'"&amp;IF(No.5＿契約者【データ】!AE193="","",TEXT(No.5＿契約者【データ】!AE193,"hh:mm"))&amp;"'"</f>
        <v>''</v>
      </c>
      <c r="I197" s="82" t="s">
        <v>494</v>
      </c>
      <c r="J197" s="82" t="s">
        <v>494</v>
      </c>
      <c r="K197" s="82" t="s">
        <v>494</v>
      </c>
      <c r="L197" s="82" t="s">
        <v>494</v>
      </c>
      <c r="M197" s="82" t="s">
        <v>494</v>
      </c>
      <c r="N197" s="82" t="s">
        <v>494</v>
      </c>
      <c r="O197" s="82" t="s">
        <v>494</v>
      </c>
      <c r="P197" s="82" t="s">
        <v>494</v>
      </c>
      <c r="Q197" s="82" t="str">
        <f>"'"&amp;IF(No.5＿契約者【データ】!AH193="●","1","0")&amp;"'"</f>
        <v>'0'</v>
      </c>
      <c r="R197" s="75" t="s">
        <v>497</v>
      </c>
      <c r="S197" s="42" t="s">
        <v>448</v>
      </c>
      <c r="T197" s="75" t="s">
        <v>497</v>
      </c>
      <c r="U197" s="74" t="s">
        <v>497</v>
      </c>
      <c r="V197" s="49" t="str">
        <f t="shared" si="11"/>
        <v>'COMMON'</v>
      </c>
      <c r="W197" s="69" t="s">
        <v>449</v>
      </c>
      <c r="X197" s="49" t="str">
        <f t="shared" si="12"/>
        <v>'COMMON'</v>
      </c>
      <c r="Y197" s="49" t="str">
        <f t="shared" si="12"/>
        <v>'COMMON'</v>
      </c>
      <c r="Z197" s="69" t="s">
        <v>449</v>
      </c>
      <c r="AA197" s="49" t="str">
        <f t="shared" si="13"/>
        <v>'COMMON'</v>
      </c>
      <c r="AB197" s="67"/>
      <c r="AD197" s="70" t="str">
        <f t="shared" si="15"/>
        <v/>
      </c>
      <c r="AE197" s="67"/>
      <c r="AF197" s="67"/>
      <c r="AG197" s="67"/>
    </row>
    <row r="198" spans="1:33" ht="18" customHeight="1">
      <c r="A198" s="67"/>
      <c r="B198" s="49">
        <f t="shared" si="10"/>
        <v>192</v>
      </c>
      <c r="C198" s="73" t="str">
        <f>"'"&amp;プロジェクトデータ!$C$4&amp;"'"</f>
        <v>'80001'</v>
      </c>
      <c r="D198" s="80" t="s">
        <v>507</v>
      </c>
      <c r="E198" s="42" t="str">
        <f>"'"&amp;No.5＿契約者【データ】!E194&amp;"'"</f>
        <v>''</v>
      </c>
      <c r="F198" s="81" t="str">
        <f>"'"&amp;IF(No.5＿契約者【データ】!AD194="郵送","郵送",IF(No.5＿契約者【データ】!AD194="","","出席"))&amp;"'"</f>
        <v>''</v>
      </c>
      <c r="G198" s="75" t="str">
        <f>"'"&amp;IF(No.5＿契約者【データ】!AD194="","",TEXT(No.5＿契約者【データ】!AD194,"yyyy/mm/dd"))&amp;"'"</f>
        <v>''</v>
      </c>
      <c r="H198" s="75" t="str">
        <f>"'"&amp;IF(No.5＿契約者【データ】!AE194="","",TEXT(No.5＿契約者【データ】!AE194,"hh:mm"))&amp;"'"</f>
        <v>''</v>
      </c>
      <c r="I198" s="82" t="s">
        <v>494</v>
      </c>
      <c r="J198" s="82" t="s">
        <v>494</v>
      </c>
      <c r="K198" s="82" t="s">
        <v>494</v>
      </c>
      <c r="L198" s="82" t="s">
        <v>494</v>
      </c>
      <c r="M198" s="82" t="s">
        <v>494</v>
      </c>
      <c r="N198" s="82" t="s">
        <v>494</v>
      </c>
      <c r="O198" s="82" t="s">
        <v>494</v>
      </c>
      <c r="P198" s="82" t="s">
        <v>494</v>
      </c>
      <c r="Q198" s="82" t="str">
        <f>"'"&amp;IF(No.5＿契約者【データ】!AH194="●","1","0")&amp;"'"</f>
        <v>'0'</v>
      </c>
      <c r="R198" s="75" t="s">
        <v>497</v>
      </c>
      <c r="S198" s="42" t="s">
        <v>448</v>
      </c>
      <c r="T198" s="75" t="s">
        <v>497</v>
      </c>
      <c r="U198" s="74" t="s">
        <v>497</v>
      </c>
      <c r="V198" s="49" t="str">
        <f t="shared" si="11"/>
        <v>'COMMON'</v>
      </c>
      <c r="W198" s="69" t="s">
        <v>449</v>
      </c>
      <c r="X198" s="49" t="str">
        <f t="shared" si="12"/>
        <v>'COMMON'</v>
      </c>
      <c r="Y198" s="49" t="str">
        <f t="shared" si="12"/>
        <v>'COMMON'</v>
      </c>
      <c r="Z198" s="69" t="s">
        <v>449</v>
      </c>
      <c r="AA198" s="49" t="str">
        <f t="shared" si="13"/>
        <v>'COMMON'</v>
      </c>
      <c r="AB198" s="67"/>
      <c r="AD198" s="70" t="str">
        <f t="shared" si="15"/>
        <v/>
      </c>
      <c r="AE198" s="67"/>
      <c r="AF198" s="67"/>
      <c r="AG198" s="67"/>
    </row>
    <row r="199" spans="1:33" ht="18" customHeight="1">
      <c r="A199" s="67"/>
      <c r="B199" s="49">
        <f t="shared" ref="B199:B262" si="16">ROW()-6</f>
        <v>193</v>
      </c>
      <c r="C199" s="73" t="str">
        <f>"'"&amp;プロジェクトデータ!$C$4&amp;"'"</f>
        <v>'80001'</v>
      </c>
      <c r="D199" s="80" t="s">
        <v>507</v>
      </c>
      <c r="E199" s="42" t="str">
        <f>"'"&amp;No.5＿契約者【データ】!E195&amp;"'"</f>
        <v>''</v>
      </c>
      <c r="F199" s="81" t="str">
        <f>"'"&amp;IF(No.5＿契約者【データ】!AD195="郵送","郵送",IF(No.5＿契約者【データ】!AD195="","","出席"))&amp;"'"</f>
        <v>''</v>
      </c>
      <c r="G199" s="75" t="str">
        <f>"'"&amp;IF(No.5＿契約者【データ】!AD195="","",TEXT(No.5＿契約者【データ】!AD195,"yyyy/mm/dd"))&amp;"'"</f>
        <v>''</v>
      </c>
      <c r="H199" s="75" t="str">
        <f>"'"&amp;IF(No.5＿契約者【データ】!AE195="","",TEXT(No.5＿契約者【データ】!AE195,"hh:mm"))&amp;"'"</f>
        <v>''</v>
      </c>
      <c r="I199" s="82" t="s">
        <v>494</v>
      </c>
      <c r="J199" s="82" t="s">
        <v>494</v>
      </c>
      <c r="K199" s="82" t="s">
        <v>494</v>
      </c>
      <c r="L199" s="82" t="s">
        <v>494</v>
      </c>
      <c r="M199" s="82" t="s">
        <v>494</v>
      </c>
      <c r="N199" s="82" t="s">
        <v>494</v>
      </c>
      <c r="O199" s="82" t="s">
        <v>494</v>
      </c>
      <c r="P199" s="82" t="s">
        <v>494</v>
      </c>
      <c r="Q199" s="82" t="str">
        <f>"'"&amp;IF(No.5＿契約者【データ】!AH195="●","1","0")&amp;"'"</f>
        <v>'0'</v>
      </c>
      <c r="R199" s="75" t="s">
        <v>497</v>
      </c>
      <c r="S199" s="42" t="s">
        <v>448</v>
      </c>
      <c r="T199" s="75" t="s">
        <v>497</v>
      </c>
      <c r="U199" s="74" t="s">
        <v>497</v>
      </c>
      <c r="V199" s="49" t="str">
        <f t="shared" ref="V199:V262" si="17">"'COMMON'"</f>
        <v>'COMMON'</v>
      </c>
      <c r="W199" s="69" t="s">
        <v>449</v>
      </c>
      <c r="X199" s="49" t="str">
        <f t="shared" ref="X199:Y262" si="18">"'COMMON'"</f>
        <v>'COMMON'</v>
      </c>
      <c r="Y199" s="49" t="str">
        <f t="shared" si="18"/>
        <v>'COMMON'</v>
      </c>
      <c r="Z199" s="69" t="s">
        <v>449</v>
      </c>
      <c r="AA199" s="49" t="str">
        <f t="shared" ref="AA199:AA262" si="19">"'COMMON'"</f>
        <v>'COMMON'</v>
      </c>
      <c r="AB199" s="67"/>
      <c r="AD199" s="70" t="str">
        <f t="shared" si="15"/>
        <v/>
      </c>
      <c r="AE199" s="67"/>
      <c r="AF199" s="67"/>
      <c r="AG199" s="67"/>
    </row>
    <row r="200" spans="1:33" ht="18" customHeight="1">
      <c r="A200" s="67"/>
      <c r="B200" s="49">
        <f t="shared" si="16"/>
        <v>194</v>
      </c>
      <c r="C200" s="73" t="str">
        <f>"'"&amp;プロジェクトデータ!$C$4&amp;"'"</f>
        <v>'80001'</v>
      </c>
      <c r="D200" s="80" t="s">
        <v>507</v>
      </c>
      <c r="E200" s="42" t="str">
        <f>"'"&amp;No.5＿契約者【データ】!E196&amp;"'"</f>
        <v>''</v>
      </c>
      <c r="F200" s="81" t="str">
        <f>"'"&amp;IF(No.5＿契約者【データ】!AD196="郵送","郵送",IF(No.5＿契約者【データ】!AD196="","","出席"))&amp;"'"</f>
        <v>''</v>
      </c>
      <c r="G200" s="75" t="str">
        <f>"'"&amp;IF(No.5＿契約者【データ】!AD196="","",TEXT(No.5＿契約者【データ】!AD196,"yyyy/mm/dd"))&amp;"'"</f>
        <v>''</v>
      </c>
      <c r="H200" s="75" t="str">
        <f>"'"&amp;IF(No.5＿契約者【データ】!AE196="","",TEXT(No.5＿契約者【データ】!AE196,"hh:mm"))&amp;"'"</f>
        <v>''</v>
      </c>
      <c r="I200" s="82" t="s">
        <v>494</v>
      </c>
      <c r="J200" s="82" t="s">
        <v>494</v>
      </c>
      <c r="K200" s="82" t="s">
        <v>494</v>
      </c>
      <c r="L200" s="82" t="s">
        <v>494</v>
      </c>
      <c r="M200" s="82" t="s">
        <v>494</v>
      </c>
      <c r="N200" s="82" t="s">
        <v>494</v>
      </c>
      <c r="O200" s="82" t="s">
        <v>494</v>
      </c>
      <c r="P200" s="82" t="s">
        <v>494</v>
      </c>
      <c r="Q200" s="82" t="str">
        <f>"'"&amp;IF(No.5＿契約者【データ】!AH196="●","1","0")&amp;"'"</f>
        <v>'0'</v>
      </c>
      <c r="R200" s="75" t="s">
        <v>497</v>
      </c>
      <c r="S200" s="42" t="s">
        <v>448</v>
      </c>
      <c r="T200" s="75" t="s">
        <v>497</v>
      </c>
      <c r="U200" s="74" t="s">
        <v>497</v>
      </c>
      <c r="V200" s="49" t="str">
        <f t="shared" si="17"/>
        <v>'COMMON'</v>
      </c>
      <c r="W200" s="69" t="s">
        <v>449</v>
      </c>
      <c r="X200" s="49" t="str">
        <f t="shared" si="18"/>
        <v>'COMMON'</v>
      </c>
      <c r="Y200" s="49" t="str">
        <f t="shared" si="18"/>
        <v>'COMMON'</v>
      </c>
      <c r="Z200" s="69" t="s">
        <v>449</v>
      </c>
      <c r="AA200" s="49" t="str">
        <f t="shared" si="19"/>
        <v>'COMMON'</v>
      </c>
      <c r="AB200" s="67"/>
      <c r="AD200" s="70" t="str">
        <f t="shared" ref="AD200:AD263" si="20">IF(F200="''","","INSERT INTO "&amp;$C$3&amp;" ("&amp;_xlfn.TEXTJOIN(",",FALSE,$C$5:$AA$5)&amp;") VALUES ("&amp;_xlfn.TEXTJOIN(",",FALSE,C200:AA200)&amp;");")</f>
        <v/>
      </c>
      <c r="AE200" s="67"/>
      <c r="AF200" s="67"/>
      <c r="AG200" s="67"/>
    </row>
    <row r="201" spans="1:33" ht="18" customHeight="1">
      <c r="A201" s="67"/>
      <c r="B201" s="49">
        <f t="shared" si="16"/>
        <v>195</v>
      </c>
      <c r="C201" s="73" t="str">
        <f>"'"&amp;プロジェクトデータ!$C$4&amp;"'"</f>
        <v>'80001'</v>
      </c>
      <c r="D201" s="80" t="s">
        <v>507</v>
      </c>
      <c r="E201" s="42" t="str">
        <f>"'"&amp;No.5＿契約者【データ】!E197&amp;"'"</f>
        <v>''</v>
      </c>
      <c r="F201" s="81" t="str">
        <f>"'"&amp;IF(No.5＿契約者【データ】!AD197="郵送","郵送",IF(No.5＿契約者【データ】!AD197="","","出席"))&amp;"'"</f>
        <v>''</v>
      </c>
      <c r="G201" s="75" t="str">
        <f>"'"&amp;IF(No.5＿契約者【データ】!AD197="","",TEXT(No.5＿契約者【データ】!AD197,"yyyy/mm/dd"))&amp;"'"</f>
        <v>''</v>
      </c>
      <c r="H201" s="75" t="str">
        <f>"'"&amp;IF(No.5＿契約者【データ】!AE197="","",TEXT(No.5＿契約者【データ】!AE197,"hh:mm"))&amp;"'"</f>
        <v>''</v>
      </c>
      <c r="I201" s="82" t="s">
        <v>494</v>
      </c>
      <c r="J201" s="82" t="s">
        <v>494</v>
      </c>
      <c r="K201" s="82" t="s">
        <v>494</v>
      </c>
      <c r="L201" s="82" t="s">
        <v>494</v>
      </c>
      <c r="M201" s="82" t="s">
        <v>494</v>
      </c>
      <c r="N201" s="82" t="s">
        <v>494</v>
      </c>
      <c r="O201" s="82" t="s">
        <v>494</v>
      </c>
      <c r="P201" s="82" t="s">
        <v>494</v>
      </c>
      <c r="Q201" s="82" t="str">
        <f>"'"&amp;IF(No.5＿契約者【データ】!AH197="●","1","0")&amp;"'"</f>
        <v>'0'</v>
      </c>
      <c r="R201" s="75" t="s">
        <v>497</v>
      </c>
      <c r="S201" s="42" t="s">
        <v>448</v>
      </c>
      <c r="T201" s="75" t="s">
        <v>497</v>
      </c>
      <c r="U201" s="74" t="s">
        <v>497</v>
      </c>
      <c r="V201" s="49" t="str">
        <f t="shared" si="17"/>
        <v>'COMMON'</v>
      </c>
      <c r="W201" s="69" t="s">
        <v>449</v>
      </c>
      <c r="X201" s="49" t="str">
        <f t="shared" si="18"/>
        <v>'COMMON'</v>
      </c>
      <c r="Y201" s="49" t="str">
        <f t="shared" si="18"/>
        <v>'COMMON'</v>
      </c>
      <c r="Z201" s="69" t="s">
        <v>449</v>
      </c>
      <c r="AA201" s="49" t="str">
        <f t="shared" si="19"/>
        <v>'COMMON'</v>
      </c>
      <c r="AB201" s="67"/>
      <c r="AD201" s="70" t="str">
        <f t="shared" si="20"/>
        <v/>
      </c>
      <c r="AE201" s="67"/>
      <c r="AF201" s="67"/>
      <c r="AG201" s="67"/>
    </row>
    <row r="202" spans="1:33" ht="18" customHeight="1">
      <c r="A202" s="67"/>
      <c r="B202" s="49">
        <f t="shared" si="16"/>
        <v>196</v>
      </c>
      <c r="C202" s="73" t="str">
        <f>"'"&amp;プロジェクトデータ!$C$4&amp;"'"</f>
        <v>'80001'</v>
      </c>
      <c r="D202" s="80" t="s">
        <v>507</v>
      </c>
      <c r="E202" s="42" t="str">
        <f>"'"&amp;No.5＿契約者【データ】!E198&amp;"'"</f>
        <v>''</v>
      </c>
      <c r="F202" s="81" t="str">
        <f>"'"&amp;IF(No.5＿契約者【データ】!AD198="郵送","郵送",IF(No.5＿契約者【データ】!AD198="","","出席"))&amp;"'"</f>
        <v>''</v>
      </c>
      <c r="G202" s="75" t="str">
        <f>"'"&amp;IF(No.5＿契約者【データ】!AD198="","",TEXT(No.5＿契約者【データ】!AD198,"yyyy/mm/dd"))&amp;"'"</f>
        <v>''</v>
      </c>
      <c r="H202" s="75" t="str">
        <f>"'"&amp;IF(No.5＿契約者【データ】!AE198="","",TEXT(No.5＿契約者【データ】!AE198,"hh:mm"))&amp;"'"</f>
        <v>''</v>
      </c>
      <c r="I202" s="82" t="s">
        <v>494</v>
      </c>
      <c r="J202" s="82" t="s">
        <v>494</v>
      </c>
      <c r="K202" s="82" t="s">
        <v>494</v>
      </c>
      <c r="L202" s="82" t="s">
        <v>494</v>
      </c>
      <c r="M202" s="82" t="s">
        <v>494</v>
      </c>
      <c r="N202" s="82" t="s">
        <v>494</v>
      </c>
      <c r="O202" s="82" t="s">
        <v>494</v>
      </c>
      <c r="P202" s="82" t="s">
        <v>494</v>
      </c>
      <c r="Q202" s="82" t="str">
        <f>"'"&amp;IF(No.5＿契約者【データ】!AH198="●","1","0")&amp;"'"</f>
        <v>'0'</v>
      </c>
      <c r="R202" s="75" t="s">
        <v>497</v>
      </c>
      <c r="S202" s="42" t="s">
        <v>448</v>
      </c>
      <c r="T202" s="75" t="s">
        <v>497</v>
      </c>
      <c r="U202" s="74" t="s">
        <v>497</v>
      </c>
      <c r="V202" s="49" t="str">
        <f t="shared" si="17"/>
        <v>'COMMON'</v>
      </c>
      <c r="W202" s="69" t="s">
        <v>449</v>
      </c>
      <c r="X202" s="49" t="str">
        <f t="shared" si="18"/>
        <v>'COMMON'</v>
      </c>
      <c r="Y202" s="49" t="str">
        <f t="shared" si="18"/>
        <v>'COMMON'</v>
      </c>
      <c r="Z202" s="69" t="s">
        <v>449</v>
      </c>
      <c r="AA202" s="49" t="str">
        <f t="shared" si="19"/>
        <v>'COMMON'</v>
      </c>
      <c r="AB202" s="67"/>
      <c r="AD202" s="70" t="str">
        <f t="shared" si="20"/>
        <v/>
      </c>
      <c r="AE202" s="67"/>
      <c r="AF202" s="67"/>
      <c r="AG202" s="67"/>
    </row>
    <row r="203" spans="1:33" ht="18" customHeight="1">
      <c r="A203" s="67"/>
      <c r="B203" s="49">
        <f t="shared" si="16"/>
        <v>197</v>
      </c>
      <c r="C203" s="73" t="str">
        <f>"'"&amp;プロジェクトデータ!$C$4&amp;"'"</f>
        <v>'80001'</v>
      </c>
      <c r="D203" s="80" t="s">
        <v>507</v>
      </c>
      <c r="E203" s="42" t="str">
        <f>"'"&amp;No.5＿契約者【データ】!E199&amp;"'"</f>
        <v>''</v>
      </c>
      <c r="F203" s="81" t="str">
        <f>"'"&amp;IF(No.5＿契約者【データ】!AD199="郵送","郵送",IF(No.5＿契約者【データ】!AD199="","","出席"))&amp;"'"</f>
        <v>''</v>
      </c>
      <c r="G203" s="75" t="str">
        <f>"'"&amp;IF(No.5＿契約者【データ】!AD199="","",TEXT(No.5＿契約者【データ】!AD199,"yyyy/mm/dd"))&amp;"'"</f>
        <v>''</v>
      </c>
      <c r="H203" s="75" t="str">
        <f>"'"&amp;IF(No.5＿契約者【データ】!AE199="","",TEXT(No.5＿契約者【データ】!AE199,"hh:mm"))&amp;"'"</f>
        <v>''</v>
      </c>
      <c r="I203" s="82" t="s">
        <v>494</v>
      </c>
      <c r="J203" s="82" t="s">
        <v>494</v>
      </c>
      <c r="K203" s="82" t="s">
        <v>494</v>
      </c>
      <c r="L203" s="82" t="s">
        <v>494</v>
      </c>
      <c r="M203" s="82" t="s">
        <v>494</v>
      </c>
      <c r="N203" s="82" t="s">
        <v>494</v>
      </c>
      <c r="O203" s="82" t="s">
        <v>494</v>
      </c>
      <c r="P203" s="82" t="s">
        <v>494</v>
      </c>
      <c r="Q203" s="82" t="str">
        <f>"'"&amp;IF(No.5＿契約者【データ】!AH199="●","1","0")&amp;"'"</f>
        <v>'0'</v>
      </c>
      <c r="R203" s="75" t="s">
        <v>497</v>
      </c>
      <c r="S203" s="42" t="s">
        <v>448</v>
      </c>
      <c r="T203" s="75" t="s">
        <v>497</v>
      </c>
      <c r="U203" s="74" t="s">
        <v>497</v>
      </c>
      <c r="V203" s="49" t="str">
        <f t="shared" si="17"/>
        <v>'COMMON'</v>
      </c>
      <c r="W203" s="69" t="s">
        <v>449</v>
      </c>
      <c r="X203" s="49" t="str">
        <f t="shared" si="18"/>
        <v>'COMMON'</v>
      </c>
      <c r="Y203" s="49" t="str">
        <f t="shared" si="18"/>
        <v>'COMMON'</v>
      </c>
      <c r="Z203" s="69" t="s">
        <v>449</v>
      </c>
      <c r="AA203" s="49" t="str">
        <f t="shared" si="19"/>
        <v>'COMMON'</v>
      </c>
      <c r="AB203" s="67"/>
      <c r="AD203" s="70" t="str">
        <f t="shared" si="20"/>
        <v/>
      </c>
      <c r="AE203" s="67"/>
      <c r="AF203" s="67"/>
      <c r="AG203" s="67"/>
    </row>
    <row r="204" spans="1:33" ht="18" customHeight="1">
      <c r="A204" s="67"/>
      <c r="B204" s="49">
        <f t="shared" si="16"/>
        <v>198</v>
      </c>
      <c r="C204" s="73" t="str">
        <f>"'"&amp;プロジェクトデータ!$C$4&amp;"'"</f>
        <v>'80001'</v>
      </c>
      <c r="D204" s="80" t="s">
        <v>507</v>
      </c>
      <c r="E204" s="42" t="str">
        <f>"'"&amp;No.5＿契約者【データ】!E200&amp;"'"</f>
        <v>''</v>
      </c>
      <c r="F204" s="81" t="str">
        <f>"'"&amp;IF(No.5＿契約者【データ】!AD200="郵送","郵送",IF(No.5＿契約者【データ】!AD200="","","出席"))&amp;"'"</f>
        <v>''</v>
      </c>
      <c r="G204" s="75" t="str">
        <f>"'"&amp;IF(No.5＿契約者【データ】!AD200="","",TEXT(No.5＿契約者【データ】!AD200,"yyyy/mm/dd"))&amp;"'"</f>
        <v>''</v>
      </c>
      <c r="H204" s="75" t="str">
        <f>"'"&amp;IF(No.5＿契約者【データ】!AE200="","",TEXT(No.5＿契約者【データ】!AE200,"hh:mm"))&amp;"'"</f>
        <v>''</v>
      </c>
      <c r="I204" s="82" t="s">
        <v>494</v>
      </c>
      <c r="J204" s="82" t="s">
        <v>494</v>
      </c>
      <c r="K204" s="82" t="s">
        <v>494</v>
      </c>
      <c r="L204" s="82" t="s">
        <v>494</v>
      </c>
      <c r="M204" s="82" t="s">
        <v>494</v>
      </c>
      <c r="N204" s="82" t="s">
        <v>494</v>
      </c>
      <c r="O204" s="82" t="s">
        <v>494</v>
      </c>
      <c r="P204" s="82" t="s">
        <v>494</v>
      </c>
      <c r="Q204" s="82" t="str">
        <f>"'"&amp;IF(No.5＿契約者【データ】!AH200="●","1","0")&amp;"'"</f>
        <v>'0'</v>
      </c>
      <c r="R204" s="75" t="s">
        <v>497</v>
      </c>
      <c r="S204" s="42" t="s">
        <v>448</v>
      </c>
      <c r="T204" s="75" t="s">
        <v>497</v>
      </c>
      <c r="U204" s="74" t="s">
        <v>497</v>
      </c>
      <c r="V204" s="49" t="str">
        <f t="shared" si="17"/>
        <v>'COMMON'</v>
      </c>
      <c r="W204" s="69" t="s">
        <v>449</v>
      </c>
      <c r="X204" s="49" t="str">
        <f t="shared" si="18"/>
        <v>'COMMON'</v>
      </c>
      <c r="Y204" s="49" t="str">
        <f t="shared" si="18"/>
        <v>'COMMON'</v>
      </c>
      <c r="Z204" s="69" t="s">
        <v>449</v>
      </c>
      <c r="AA204" s="49" t="str">
        <f t="shared" si="19"/>
        <v>'COMMON'</v>
      </c>
      <c r="AB204" s="67"/>
      <c r="AD204" s="70" t="str">
        <f t="shared" si="20"/>
        <v/>
      </c>
      <c r="AE204" s="67"/>
      <c r="AF204" s="67"/>
      <c r="AG204" s="67"/>
    </row>
    <row r="205" spans="1:33" ht="18" customHeight="1">
      <c r="A205" s="67"/>
      <c r="B205" s="49">
        <f t="shared" si="16"/>
        <v>199</v>
      </c>
      <c r="C205" s="73" t="str">
        <f>"'"&amp;プロジェクトデータ!$C$4&amp;"'"</f>
        <v>'80001'</v>
      </c>
      <c r="D205" s="80" t="s">
        <v>507</v>
      </c>
      <c r="E205" s="42" t="str">
        <f>"'"&amp;No.5＿契約者【データ】!E201&amp;"'"</f>
        <v>''</v>
      </c>
      <c r="F205" s="81" t="str">
        <f>"'"&amp;IF(No.5＿契約者【データ】!AD201="郵送","郵送",IF(No.5＿契約者【データ】!AD201="","","出席"))&amp;"'"</f>
        <v>''</v>
      </c>
      <c r="G205" s="75" t="str">
        <f>"'"&amp;IF(No.5＿契約者【データ】!AD201="","",TEXT(No.5＿契約者【データ】!AD201,"yyyy/mm/dd"))&amp;"'"</f>
        <v>''</v>
      </c>
      <c r="H205" s="75" t="str">
        <f>"'"&amp;IF(No.5＿契約者【データ】!AE201="","",TEXT(No.5＿契約者【データ】!AE201,"hh:mm"))&amp;"'"</f>
        <v>''</v>
      </c>
      <c r="I205" s="82" t="s">
        <v>494</v>
      </c>
      <c r="J205" s="82" t="s">
        <v>494</v>
      </c>
      <c r="K205" s="82" t="s">
        <v>494</v>
      </c>
      <c r="L205" s="82" t="s">
        <v>494</v>
      </c>
      <c r="M205" s="82" t="s">
        <v>494</v>
      </c>
      <c r="N205" s="82" t="s">
        <v>494</v>
      </c>
      <c r="O205" s="82" t="s">
        <v>494</v>
      </c>
      <c r="P205" s="82" t="s">
        <v>494</v>
      </c>
      <c r="Q205" s="82" t="str">
        <f>"'"&amp;IF(No.5＿契約者【データ】!AH201="●","1","0")&amp;"'"</f>
        <v>'0'</v>
      </c>
      <c r="R205" s="75" t="s">
        <v>497</v>
      </c>
      <c r="S205" s="42" t="s">
        <v>448</v>
      </c>
      <c r="T205" s="75" t="s">
        <v>497</v>
      </c>
      <c r="U205" s="74" t="s">
        <v>497</v>
      </c>
      <c r="V205" s="49" t="str">
        <f t="shared" si="17"/>
        <v>'COMMON'</v>
      </c>
      <c r="W205" s="69" t="s">
        <v>449</v>
      </c>
      <c r="X205" s="49" t="str">
        <f t="shared" si="18"/>
        <v>'COMMON'</v>
      </c>
      <c r="Y205" s="49" t="str">
        <f t="shared" si="18"/>
        <v>'COMMON'</v>
      </c>
      <c r="Z205" s="69" t="s">
        <v>449</v>
      </c>
      <c r="AA205" s="49" t="str">
        <f t="shared" si="19"/>
        <v>'COMMON'</v>
      </c>
      <c r="AB205" s="67"/>
      <c r="AD205" s="70" t="str">
        <f t="shared" si="20"/>
        <v/>
      </c>
      <c r="AE205" s="67"/>
      <c r="AF205" s="67"/>
      <c r="AG205" s="67"/>
    </row>
    <row r="206" spans="1:33" ht="18" customHeight="1">
      <c r="A206" s="67"/>
      <c r="B206" s="49">
        <f t="shared" si="16"/>
        <v>200</v>
      </c>
      <c r="C206" s="73" t="str">
        <f>"'"&amp;プロジェクトデータ!$C$4&amp;"'"</f>
        <v>'80001'</v>
      </c>
      <c r="D206" s="80" t="s">
        <v>507</v>
      </c>
      <c r="E206" s="42" t="str">
        <f>"'"&amp;No.5＿契約者【データ】!E202&amp;"'"</f>
        <v>''</v>
      </c>
      <c r="F206" s="81" t="str">
        <f>"'"&amp;IF(No.5＿契約者【データ】!AD202="郵送","郵送",IF(No.5＿契約者【データ】!AD202="","","出席"))&amp;"'"</f>
        <v>''</v>
      </c>
      <c r="G206" s="75" t="str">
        <f>"'"&amp;IF(No.5＿契約者【データ】!AD202="","",TEXT(No.5＿契約者【データ】!AD202,"yyyy/mm/dd"))&amp;"'"</f>
        <v>''</v>
      </c>
      <c r="H206" s="75" t="str">
        <f>"'"&amp;IF(No.5＿契約者【データ】!AE202="","",TEXT(No.5＿契約者【データ】!AE202,"hh:mm"))&amp;"'"</f>
        <v>''</v>
      </c>
      <c r="I206" s="82" t="s">
        <v>494</v>
      </c>
      <c r="J206" s="82" t="s">
        <v>494</v>
      </c>
      <c r="K206" s="82" t="s">
        <v>494</v>
      </c>
      <c r="L206" s="82" t="s">
        <v>494</v>
      </c>
      <c r="M206" s="82" t="s">
        <v>494</v>
      </c>
      <c r="N206" s="82" t="s">
        <v>494</v>
      </c>
      <c r="O206" s="82" t="s">
        <v>494</v>
      </c>
      <c r="P206" s="82" t="s">
        <v>494</v>
      </c>
      <c r="Q206" s="82" t="str">
        <f>"'"&amp;IF(No.5＿契約者【データ】!AH202="●","1","0")&amp;"'"</f>
        <v>'0'</v>
      </c>
      <c r="R206" s="75" t="s">
        <v>497</v>
      </c>
      <c r="S206" s="42" t="s">
        <v>448</v>
      </c>
      <c r="T206" s="75" t="s">
        <v>497</v>
      </c>
      <c r="U206" s="74" t="s">
        <v>497</v>
      </c>
      <c r="V206" s="49" t="str">
        <f t="shared" si="17"/>
        <v>'COMMON'</v>
      </c>
      <c r="W206" s="69" t="s">
        <v>449</v>
      </c>
      <c r="X206" s="49" t="str">
        <f t="shared" si="18"/>
        <v>'COMMON'</v>
      </c>
      <c r="Y206" s="49" t="str">
        <f t="shared" si="18"/>
        <v>'COMMON'</v>
      </c>
      <c r="Z206" s="69" t="s">
        <v>449</v>
      </c>
      <c r="AA206" s="49" t="str">
        <f t="shared" si="19"/>
        <v>'COMMON'</v>
      </c>
      <c r="AB206" s="67"/>
      <c r="AD206" s="70" t="str">
        <f t="shared" si="20"/>
        <v/>
      </c>
      <c r="AE206" s="67"/>
      <c r="AF206" s="67"/>
      <c r="AG206" s="67"/>
    </row>
    <row r="207" spans="1:33" ht="18" customHeight="1">
      <c r="A207" s="67"/>
      <c r="B207" s="49">
        <f t="shared" si="16"/>
        <v>201</v>
      </c>
      <c r="C207" s="73" t="str">
        <f>"'"&amp;プロジェクトデータ!$C$4&amp;"'"</f>
        <v>'80001'</v>
      </c>
      <c r="D207" s="80" t="s">
        <v>507</v>
      </c>
      <c r="E207" s="42" t="str">
        <f>"'"&amp;No.5＿契約者【データ】!E203&amp;"'"</f>
        <v>''</v>
      </c>
      <c r="F207" s="81" t="str">
        <f>"'"&amp;IF(No.5＿契約者【データ】!AD203="郵送","郵送",IF(No.5＿契約者【データ】!AD203="","","出席"))&amp;"'"</f>
        <v>''</v>
      </c>
      <c r="G207" s="75" t="str">
        <f>"'"&amp;IF(No.5＿契約者【データ】!AD203="","",TEXT(No.5＿契約者【データ】!AD203,"yyyy/mm/dd"))&amp;"'"</f>
        <v>''</v>
      </c>
      <c r="H207" s="75" t="str">
        <f>"'"&amp;IF(No.5＿契約者【データ】!AE203="","",TEXT(No.5＿契約者【データ】!AE203,"hh:mm"))&amp;"'"</f>
        <v>''</v>
      </c>
      <c r="I207" s="82" t="s">
        <v>494</v>
      </c>
      <c r="J207" s="82" t="s">
        <v>494</v>
      </c>
      <c r="K207" s="82" t="s">
        <v>494</v>
      </c>
      <c r="L207" s="82" t="s">
        <v>494</v>
      </c>
      <c r="M207" s="82" t="s">
        <v>494</v>
      </c>
      <c r="N207" s="82" t="s">
        <v>494</v>
      </c>
      <c r="O207" s="82" t="s">
        <v>494</v>
      </c>
      <c r="P207" s="82" t="s">
        <v>494</v>
      </c>
      <c r="Q207" s="82" t="str">
        <f>"'"&amp;IF(No.5＿契約者【データ】!AH203="●","1","0")&amp;"'"</f>
        <v>'0'</v>
      </c>
      <c r="R207" s="75" t="s">
        <v>497</v>
      </c>
      <c r="S207" s="42" t="s">
        <v>448</v>
      </c>
      <c r="T207" s="75" t="s">
        <v>497</v>
      </c>
      <c r="U207" s="74" t="s">
        <v>497</v>
      </c>
      <c r="V207" s="49" t="str">
        <f t="shared" si="17"/>
        <v>'COMMON'</v>
      </c>
      <c r="W207" s="69" t="s">
        <v>449</v>
      </c>
      <c r="X207" s="49" t="str">
        <f t="shared" si="18"/>
        <v>'COMMON'</v>
      </c>
      <c r="Y207" s="49" t="str">
        <f t="shared" si="18"/>
        <v>'COMMON'</v>
      </c>
      <c r="Z207" s="69" t="s">
        <v>449</v>
      </c>
      <c r="AA207" s="49" t="str">
        <f t="shared" si="19"/>
        <v>'COMMON'</v>
      </c>
      <c r="AB207" s="67"/>
      <c r="AD207" s="70" t="str">
        <f t="shared" si="20"/>
        <v/>
      </c>
      <c r="AE207" s="67"/>
      <c r="AF207" s="67"/>
      <c r="AG207" s="67"/>
    </row>
    <row r="208" spans="1:33" ht="18" customHeight="1">
      <c r="A208" s="67"/>
      <c r="B208" s="49">
        <f t="shared" si="16"/>
        <v>202</v>
      </c>
      <c r="C208" s="73" t="str">
        <f>"'"&amp;プロジェクトデータ!$C$4&amp;"'"</f>
        <v>'80001'</v>
      </c>
      <c r="D208" s="80" t="s">
        <v>507</v>
      </c>
      <c r="E208" s="42" t="str">
        <f>"'"&amp;No.5＿契約者【データ】!E204&amp;"'"</f>
        <v>''</v>
      </c>
      <c r="F208" s="81" t="str">
        <f>"'"&amp;IF(No.5＿契約者【データ】!AD204="郵送","郵送",IF(No.5＿契約者【データ】!AD204="","","出席"))&amp;"'"</f>
        <v>''</v>
      </c>
      <c r="G208" s="75" t="str">
        <f>"'"&amp;IF(No.5＿契約者【データ】!AD204="","",TEXT(No.5＿契約者【データ】!AD204,"yyyy/mm/dd"))&amp;"'"</f>
        <v>''</v>
      </c>
      <c r="H208" s="75" t="str">
        <f>"'"&amp;IF(No.5＿契約者【データ】!AE204="","",TEXT(No.5＿契約者【データ】!AE204,"hh:mm"))&amp;"'"</f>
        <v>''</v>
      </c>
      <c r="I208" s="82" t="s">
        <v>494</v>
      </c>
      <c r="J208" s="82" t="s">
        <v>494</v>
      </c>
      <c r="K208" s="82" t="s">
        <v>494</v>
      </c>
      <c r="L208" s="82" t="s">
        <v>494</v>
      </c>
      <c r="M208" s="82" t="s">
        <v>494</v>
      </c>
      <c r="N208" s="82" t="s">
        <v>494</v>
      </c>
      <c r="O208" s="82" t="s">
        <v>494</v>
      </c>
      <c r="P208" s="82" t="s">
        <v>494</v>
      </c>
      <c r="Q208" s="82" t="str">
        <f>"'"&amp;IF(No.5＿契約者【データ】!AH204="●","1","0")&amp;"'"</f>
        <v>'0'</v>
      </c>
      <c r="R208" s="75" t="s">
        <v>497</v>
      </c>
      <c r="S208" s="42" t="s">
        <v>448</v>
      </c>
      <c r="T208" s="75" t="s">
        <v>497</v>
      </c>
      <c r="U208" s="74" t="s">
        <v>497</v>
      </c>
      <c r="V208" s="49" t="str">
        <f t="shared" si="17"/>
        <v>'COMMON'</v>
      </c>
      <c r="W208" s="69" t="s">
        <v>449</v>
      </c>
      <c r="X208" s="49" t="str">
        <f t="shared" si="18"/>
        <v>'COMMON'</v>
      </c>
      <c r="Y208" s="49" t="str">
        <f t="shared" si="18"/>
        <v>'COMMON'</v>
      </c>
      <c r="Z208" s="69" t="s">
        <v>449</v>
      </c>
      <c r="AA208" s="49" t="str">
        <f t="shared" si="19"/>
        <v>'COMMON'</v>
      </c>
      <c r="AB208" s="67"/>
      <c r="AD208" s="70" t="str">
        <f t="shared" si="20"/>
        <v/>
      </c>
      <c r="AE208" s="67"/>
      <c r="AF208" s="67"/>
      <c r="AG208" s="67"/>
    </row>
    <row r="209" spans="1:33" ht="18" customHeight="1">
      <c r="A209" s="67"/>
      <c r="B209" s="49">
        <f t="shared" si="16"/>
        <v>203</v>
      </c>
      <c r="C209" s="73" t="str">
        <f>"'"&amp;プロジェクトデータ!$C$4&amp;"'"</f>
        <v>'80001'</v>
      </c>
      <c r="D209" s="80" t="s">
        <v>507</v>
      </c>
      <c r="E209" s="42" t="str">
        <f>"'"&amp;No.5＿契約者【データ】!E205&amp;"'"</f>
        <v>''</v>
      </c>
      <c r="F209" s="81" t="str">
        <f>"'"&amp;IF(No.5＿契約者【データ】!AD205="郵送","郵送",IF(No.5＿契約者【データ】!AD205="","","出席"))&amp;"'"</f>
        <v>''</v>
      </c>
      <c r="G209" s="75" t="str">
        <f>"'"&amp;IF(No.5＿契約者【データ】!AD205="","",TEXT(No.5＿契約者【データ】!AD205,"yyyy/mm/dd"))&amp;"'"</f>
        <v>''</v>
      </c>
      <c r="H209" s="75" t="str">
        <f>"'"&amp;IF(No.5＿契約者【データ】!AE205="","",TEXT(No.5＿契約者【データ】!AE205,"hh:mm"))&amp;"'"</f>
        <v>''</v>
      </c>
      <c r="I209" s="82" t="s">
        <v>494</v>
      </c>
      <c r="J209" s="82" t="s">
        <v>494</v>
      </c>
      <c r="K209" s="82" t="s">
        <v>494</v>
      </c>
      <c r="L209" s="82" t="s">
        <v>494</v>
      </c>
      <c r="M209" s="82" t="s">
        <v>494</v>
      </c>
      <c r="N209" s="82" t="s">
        <v>494</v>
      </c>
      <c r="O209" s="82" t="s">
        <v>494</v>
      </c>
      <c r="P209" s="82" t="s">
        <v>494</v>
      </c>
      <c r="Q209" s="82" t="str">
        <f>"'"&amp;IF(No.5＿契約者【データ】!AH205="●","1","0")&amp;"'"</f>
        <v>'0'</v>
      </c>
      <c r="R209" s="75" t="s">
        <v>497</v>
      </c>
      <c r="S209" s="42" t="s">
        <v>448</v>
      </c>
      <c r="T209" s="75" t="s">
        <v>497</v>
      </c>
      <c r="U209" s="74" t="s">
        <v>497</v>
      </c>
      <c r="V209" s="49" t="str">
        <f t="shared" si="17"/>
        <v>'COMMON'</v>
      </c>
      <c r="W209" s="69" t="s">
        <v>449</v>
      </c>
      <c r="X209" s="49" t="str">
        <f t="shared" si="18"/>
        <v>'COMMON'</v>
      </c>
      <c r="Y209" s="49" t="str">
        <f t="shared" si="18"/>
        <v>'COMMON'</v>
      </c>
      <c r="Z209" s="69" t="s">
        <v>449</v>
      </c>
      <c r="AA209" s="49" t="str">
        <f t="shared" si="19"/>
        <v>'COMMON'</v>
      </c>
      <c r="AB209" s="67"/>
      <c r="AD209" s="70" t="str">
        <f t="shared" si="20"/>
        <v/>
      </c>
      <c r="AE209" s="67"/>
      <c r="AF209" s="67"/>
      <c r="AG209" s="67"/>
    </row>
    <row r="210" spans="1:33" ht="18" customHeight="1">
      <c r="A210" s="67"/>
      <c r="B210" s="49">
        <f t="shared" si="16"/>
        <v>204</v>
      </c>
      <c r="C210" s="73" t="str">
        <f>"'"&amp;プロジェクトデータ!$C$4&amp;"'"</f>
        <v>'80001'</v>
      </c>
      <c r="D210" s="80" t="s">
        <v>507</v>
      </c>
      <c r="E210" s="42" t="str">
        <f>"'"&amp;No.5＿契約者【データ】!E206&amp;"'"</f>
        <v>''</v>
      </c>
      <c r="F210" s="81" t="str">
        <f>"'"&amp;IF(No.5＿契約者【データ】!AD206="郵送","郵送",IF(No.5＿契約者【データ】!AD206="","","出席"))&amp;"'"</f>
        <v>''</v>
      </c>
      <c r="G210" s="75" t="str">
        <f>"'"&amp;IF(No.5＿契約者【データ】!AD206="","",TEXT(No.5＿契約者【データ】!AD206,"yyyy/mm/dd"))&amp;"'"</f>
        <v>''</v>
      </c>
      <c r="H210" s="75" t="str">
        <f>"'"&amp;IF(No.5＿契約者【データ】!AE206="","",TEXT(No.5＿契約者【データ】!AE206,"hh:mm"))&amp;"'"</f>
        <v>''</v>
      </c>
      <c r="I210" s="82" t="s">
        <v>494</v>
      </c>
      <c r="J210" s="82" t="s">
        <v>494</v>
      </c>
      <c r="K210" s="82" t="s">
        <v>494</v>
      </c>
      <c r="L210" s="82" t="s">
        <v>494</v>
      </c>
      <c r="M210" s="82" t="s">
        <v>494</v>
      </c>
      <c r="N210" s="82" t="s">
        <v>494</v>
      </c>
      <c r="O210" s="82" t="s">
        <v>494</v>
      </c>
      <c r="P210" s="82" t="s">
        <v>494</v>
      </c>
      <c r="Q210" s="82" t="str">
        <f>"'"&amp;IF(No.5＿契約者【データ】!AH206="●","1","0")&amp;"'"</f>
        <v>'0'</v>
      </c>
      <c r="R210" s="75" t="s">
        <v>497</v>
      </c>
      <c r="S210" s="42" t="s">
        <v>448</v>
      </c>
      <c r="T210" s="75" t="s">
        <v>497</v>
      </c>
      <c r="U210" s="74" t="s">
        <v>497</v>
      </c>
      <c r="V210" s="49" t="str">
        <f t="shared" si="17"/>
        <v>'COMMON'</v>
      </c>
      <c r="W210" s="69" t="s">
        <v>449</v>
      </c>
      <c r="X210" s="49" t="str">
        <f t="shared" si="18"/>
        <v>'COMMON'</v>
      </c>
      <c r="Y210" s="49" t="str">
        <f t="shared" si="18"/>
        <v>'COMMON'</v>
      </c>
      <c r="Z210" s="69" t="s">
        <v>449</v>
      </c>
      <c r="AA210" s="49" t="str">
        <f t="shared" si="19"/>
        <v>'COMMON'</v>
      </c>
      <c r="AB210" s="67"/>
      <c r="AD210" s="70" t="str">
        <f t="shared" si="20"/>
        <v/>
      </c>
      <c r="AE210" s="67"/>
      <c r="AF210" s="67"/>
      <c r="AG210" s="67"/>
    </row>
    <row r="211" spans="1:33" ht="18" customHeight="1">
      <c r="A211" s="67"/>
      <c r="B211" s="49">
        <f t="shared" si="16"/>
        <v>205</v>
      </c>
      <c r="C211" s="73" t="str">
        <f>"'"&amp;プロジェクトデータ!$C$4&amp;"'"</f>
        <v>'80001'</v>
      </c>
      <c r="D211" s="80" t="s">
        <v>507</v>
      </c>
      <c r="E211" s="42" t="str">
        <f>"'"&amp;No.5＿契約者【データ】!E207&amp;"'"</f>
        <v>''</v>
      </c>
      <c r="F211" s="81" t="str">
        <f>"'"&amp;IF(No.5＿契約者【データ】!AD207="郵送","郵送",IF(No.5＿契約者【データ】!AD207="","","出席"))&amp;"'"</f>
        <v>''</v>
      </c>
      <c r="G211" s="75" t="str">
        <f>"'"&amp;IF(No.5＿契約者【データ】!AD207="","",TEXT(No.5＿契約者【データ】!AD207,"yyyy/mm/dd"))&amp;"'"</f>
        <v>''</v>
      </c>
      <c r="H211" s="75" t="str">
        <f>"'"&amp;IF(No.5＿契約者【データ】!AE207="","",TEXT(No.5＿契約者【データ】!AE207,"hh:mm"))&amp;"'"</f>
        <v>''</v>
      </c>
      <c r="I211" s="82" t="s">
        <v>494</v>
      </c>
      <c r="J211" s="82" t="s">
        <v>494</v>
      </c>
      <c r="K211" s="82" t="s">
        <v>494</v>
      </c>
      <c r="L211" s="82" t="s">
        <v>494</v>
      </c>
      <c r="M211" s="82" t="s">
        <v>494</v>
      </c>
      <c r="N211" s="82" t="s">
        <v>494</v>
      </c>
      <c r="O211" s="82" t="s">
        <v>494</v>
      </c>
      <c r="P211" s="82" t="s">
        <v>494</v>
      </c>
      <c r="Q211" s="82" t="str">
        <f>"'"&amp;IF(No.5＿契約者【データ】!AH207="●","1","0")&amp;"'"</f>
        <v>'0'</v>
      </c>
      <c r="R211" s="75" t="s">
        <v>497</v>
      </c>
      <c r="S211" s="42" t="s">
        <v>448</v>
      </c>
      <c r="T211" s="75" t="s">
        <v>497</v>
      </c>
      <c r="U211" s="74" t="s">
        <v>497</v>
      </c>
      <c r="V211" s="49" t="str">
        <f t="shared" si="17"/>
        <v>'COMMON'</v>
      </c>
      <c r="W211" s="69" t="s">
        <v>449</v>
      </c>
      <c r="X211" s="49" t="str">
        <f t="shared" si="18"/>
        <v>'COMMON'</v>
      </c>
      <c r="Y211" s="49" t="str">
        <f t="shared" si="18"/>
        <v>'COMMON'</v>
      </c>
      <c r="Z211" s="69" t="s">
        <v>449</v>
      </c>
      <c r="AA211" s="49" t="str">
        <f t="shared" si="19"/>
        <v>'COMMON'</v>
      </c>
      <c r="AB211" s="67"/>
      <c r="AD211" s="70" t="str">
        <f t="shared" si="20"/>
        <v/>
      </c>
      <c r="AE211" s="67"/>
      <c r="AF211" s="67"/>
      <c r="AG211" s="67"/>
    </row>
    <row r="212" spans="1:33" ht="18" customHeight="1">
      <c r="A212" s="67"/>
      <c r="B212" s="49">
        <f t="shared" si="16"/>
        <v>206</v>
      </c>
      <c r="C212" s="73" t="str">
        <f>"'"&amp;プロジェクトデータ!$C$4&amp;"'"</f>
        <v>'80001'</v>
      </c>
      <c r="D212" s="80" t="s">
        <v>507</v>
      </c>
      <c r="E212" s="42" t="str">
        <f>"'"&amp;No.5＿契約者【データ】!E208&amp;"'"</f>
        <v>''</v>
      </c>
      <c r="F212" s="81" t="str">
        <f>"'"&amp;IF(No.5＿契約者【データ】!AD208="郵送","郵送",IF(No.5＿契約者【データ】!AD208="","","出席"))&amp;"'"</f>
        <v>''</v>
      </c>
      <c r="G212" s="75" t="str">
        <f>"'"&amp;IF(No.5＿契約者【データ】!AD208="","",TEXT(No.5＿契約者【データ】!AD208,"yyyy/mm/dd"))&amp;"'"</f>
        <v>''</v>
      </c>
      <c r="H212" s="75" t="str">
        <f>"'"&amp;IF(No.5＿契約者【データ】!AE208="","",TEXT(No.5＿契約者【データ】!AE208,"hh:mm"))&amp;"'"</f>
        <v>''</v>
      </c>
      <c r="I212" s="82" t="s">
        <v>494</v>
      </c>
      <c r="J212" s="82" t="s">
        <v>494</v>
      </c>
      <c r="K212" s="82" t="s">
        <v>494</v>
      </c>
      <c r="L212" s="82" t="s">
        <v>494</v>
      </c>
      <c r="M212" s="82" t="s">
        <v>494</v>
      </c>
      <c r="N212" s="82" t="s">
        <v>494</v>
      </c>
      <c r="O212" s="82" t="s">
        <v>494</v>
      </c>
      <c r="P212" s="82" t="s">
        <v>494</v>
      </c>
      <c r="Q212" s="82" t="str">
        <f>"'"&amp;IF(No.5＿契約者【データ】!AH208="●","1","0")&amp;"'"</f>
        <v>'0'</v>
      </c>
      <c r="R212" s="75" t="s">
        <v>497</v>
      </c>
      <c r="S212" s="42" t="s">
        <v>448</v>
      </c>
      <c r="T212" s="75" t="s">
        <v>497</v>
      </c>
      <c r="U212" s="74" t="s">
        <v>497</v>
      </c>
      <c r="V212" s="49" t="str">
        <f t="shared" si="17"/>
        <v>'COMMON'</v>
      </c>
      <c r="W212" s="69" t="s">
        <v>449</v>
      </c>
      <c r="X212" s="49" t="str">
        <f t="shared" si="18"/>
        <v>'COMMON'</v>
      </c>
      <c r="Y212" s="49" t="str">
        <f t="shared" si="18"/>
        <v>'COMMON'</v>
      </c>
      <c r="Z212" s="69" t="s">
        <v>449</v>
      </c>
      <c r="AA212" s="49" t="str">
        <f t="shared" si="19"/>
        <v>'COMMON'</v>
      </c>
      <c r="AB212" s="67"/>
      <c r="AD212" s="70" t="str">
        <f t="shared" si="20"/>
        <v/>
      </c>
      <c r="AE212" s="67"/>
      <c r="AF212" s="67"/>
      <c r="AG212" s="67"/>
    </row>
    <row r="213" spans="1:33" ht="18" customHeight="1">
      <c r="A213" s="67"/>
      <c r="B213" s="49">
        <f t="shared" si="16"/>
        <v>207</v>
      </c>
      <c r="C213" s="73" t="str">
        <f>"'"&amp;プロジェクトデータ!$C$4&amp;"'"</f>
        <v>'80001'</v>
      </c>
      <c r="D213" s="80" t="s">
        <v>507</v>
      </c>
      <c r="E213" s="42" t="str">
        <f>"'"&amp;No.5＿契約者【データ】!E209&amp;"'"</f>
        <v>''</v>
      </c>
      <c r="F213" s="81" t="str">
        <f>"'"&amp;IF(No.5＿契約者【データ】!AD209="郵送","郵送",IF(No.5＿契約者【データ】!AD209="","","出席"))&amp;"'"</f>
        <v>''</v>
      </c>
      <c r="G213" s="75" t="str">
        <f>"'"&amp;IF(No.5＿契約者【データ】!AD209="","",TEXT(No.5＿契約者【データ】!AD209,"yyyy/mm/dd"))&amp;"'"</f>
        <v>''</v>
      </c>
      <c r="H213" s="75" t="str">
        <f>"'"&amp;IF(No.5＿契約者【データ】!AE209="","",TEXT(No.5＿契約者【データ】!AE209,"hh:mm"))&amp;"'"</f>
        <v>''</v>
      </c>
      <c r="I213" s="82" t="s">
        <v>494</v>
      </c>
      <c r="J213" s="82" t="s">
        <v>494</v>
      </c>
      <c r="K213" s="82" t="s">
        <v>494</v>
      </c>
      <c r="L213" s="82" t="s">
        <v>494</v>
      </c>
      <c r="M213" s="82" t="s">
        <v>494</v>
      </c>
      <c r="N213" s="82" t="s">
        <v>494</v>
      </c>
      <c r="O213" s="82" t="s">
        <v>494</v>
      </c>
      <c r="P213" s="82" t="s">
        <v>494</v>
      </c>
      <c r="Q213" s="82" t="str">
        <f>"'"&amp;IF(No.5＿契約者【データ】!AH209="●","1","0")&amp;"'"</f>
        <v>'0'</v>
      </c>
      <c r="R213" s="75" t="s">
        <v>497</v>
      </c>
      <c r="S213" s="42" t="s">
        <v>448</v>
      </c>
      <c r="T213" s="75" t="s">
        <v>497</v>
      </c>
      <c r="U213" s="74" t="s">
        <v>497</v>
      </c>
      <c r="V213" s="49" t="str">
        <f t="shared" si="17"/>
        <v>'COMMON'</v>
      </c>
      <c r="W213" s="69" t="s">
        <v>449</v>
      </c>
      <c r="X213" s="49" t="str">
        <f t="shared" si="18"/>
        <v>'COMMON'</v>
      </c>
      <c r="Y213" s="49" t="str">
        <f t="shared" si="18"/>
        <v>'COMMON'</v>
      </c>
      <c r="Z213" s="69" t="s">
        <v>449</v>
      </c>
      <c r="AA213" s="49" t="str">
        <f t="shared" si="19"/>
        <v>'COMMON'</v>
      </c>
      <c r="AB213" s="67"/>
      <c r="AD213" s="70" t="str">
        <f t="shared" si="20"/>
        <v/>
      </c>
      <c r="AE213" s="67"/>
      <c r="AF213" s="67"/>
      <c r="AG213" s="67"/>
    </row>
    <row r="214" spans="1:33" ht="18" customHeight="1">
      <c r="A214" s="67"/>
      <c r="B214" s="49">
        <f t="shared" si="16"/>
        <v>208</v>
      </c>
      <c r="C214" s="73" t="str">
        <f>"'"&amp;プロジェクトデータ!$C$4&amp;"'"</f>
        <v>'80001'</v>
      </c>
      <c r="D214" s="80" t="s">
        <v>507</v>
      </c>
      <c r="E214" s="42" t="str">
        <f>"'"&amp;No.5＿契約者【データ】!E210&amp;"'"</f>
        <v>''</v>
      </c>
      <c r="F214" s="81" t="str">
        <f>"'"&amp;IF(No.5＿契約者【データ】!AD210="郵送","郵送",IF(No.5＿契約者【データ】!AD210="","","出席"))&amp;"'"</f>
        <v>''</v>
      </c>
      <c r="G214" s="75" t="str">
        <f>"'"&amp;IF(No.5＿契約者【データ】!AD210="","",TEXT(No.5＿契約者【データ】!AD210,"yyyy/mm/dd"))&amp;"'"</f>
        <v>''</v>
      </c>
      <c r="H214" s="75" t="str">
        <f>"'"&amp;IF(No.5＿契約者【データ】!AE210="","",TEXT(No.5＿契約者【データ】!AE210,"hh:mm"))&amp;"'"</f>
        <v>''</v>
      </c>
      <c r="I214" s="82" t="s">
        <v>494</v>
      </c>
      <c r="J214" s="82" t="s">
        <v>494</v>
      </c>
      <c r="K214" s="82" t="s">
        <v>494</v>
      </c>
      <c r="L214" s="82" t="s">
        <v>494</v>
      </c>
      <c r="M214" s="82" t="s">
        <v>494</v>
      </c>
      <c r="N214" s="82" t="s">
        <v>494</v>
      </c>
      <c r="O214" s="82" t="s">
        <v>494</v>
      </c>
      <c r="P214" s="82" t="s">
        <v>494</v>
      </c>
      <c r="Q214" s="82" t="str">
        <f>"'"&amp;IF(No.5＿契約者【データ】!AH210="●","1","0")&amp;"'"</f>
        <v>'0'</v>
      </c>
      <c r="R214" s="75" t="s">
        <v>497</v>
      </c>
      <c r="S214" s="42" t="s">
        <v>448</v>
      </c>
      <c r="T214" s="75" t="s">
        <v>497</v>
      </c>
      <c r="U214" s="74" t="s">
        <v>497</v>
      </c>
      <c r="V214" s="49" t="str">
        <f t="shared" si="17"/>
        <v>'COMMON'</v>
      </c>
      <c r="W214" s="69" t="s">
        <v>449</v>
      </c>
      <c r="X214" s="49" t="str">
        <f t="shared" si="18"/>
        <v>'COMMON'</v>
      </c>
      <c r="Y214" s="49" t="str">
        <f t="shared" si="18"/>
        <v>'COMMON'</v>
      </c>
      <c r="Z214" s="69" t="s">
        <v>449</v>
      </c>
      <c r="AA214" s="49" t="str">
        <f t="shared" si="19"/>
        <v>'COMMON'</v>
      </c>
      <c r="AB214" s="67"/>
      <c r="AD214" s="70" t="str">
        <f t="shared" si="20"/>
        <v/>
      </c>
      <c r="AE214" s="67"/>
      <c r="AF214" s="67"/>
      <c r="AG214" s="67"/>
    </row>
    <row r="215" spans="1:33" ht="18" customHeight="1">
      <c r="A215" s="67"/>
      <c r="B215" s="49">
        <f t="shared" si="16"/>
        <v>209</v>
      </c>
      <c r="C215" s="73" t="str">
        <f>"'"&amp;プロジェクトデータ!$C$4&amp;"'"</f>
        <v>'80001'</v>
      </c>
      <c r="D215" s="80" t="s">
        <v>507</v>
      </c>
      <c r="E215" s="42" t="str">
        <f>"'"&amp;No.5＿契約者【データ】!E211&amp;"'"</f>
        <v>''</v>
      </c>
      <c r="F215" s="81" t="str">
        <f>"'"&amp;IF(No.5＿契約者【データ】!AD211="郵送","郵送",IF(No.5＿契約者【データ】!AD211="","","出席"))&amp;"'"</f>
        <v>''</v>
      </c>
      <c r="G215" s="75" t="str">
        <f>"'"&amp;IF(No.5＿契約者【データ】!AD211="","",TEXT(No.5＿契約者【データ】!AD211,"yyyy/mm/dd"))&amp;"'"</f>
        <v>''</v>
      </c>
      <c r="H215" s="75" t="str">
        <f>"'"&amp;IF(No.5＿契約者【データ】!AE211="","",TEXT(No.5＿契約者【データ】!AE211,"hh:mm"))&amp;"'"</f>
        <v>''</v>
      </c>
      <c r="I215" s="82" t="s">
        <v>494</v>
      </c>
      <c r="J215" s="82" t="s">
        <v>494</v>
      </c>
      <c r="K215" s="82" t="s">
        <v>494</v>
      </c>
      <c r="L215" s="82" t="s">
        <v>494</v>
      </c>
      <c r="M215" s="82" t="s">
        <v>494</v>
      </c>
      <c r="N215" s="82" t="s">
        <v>494</v>
      </c>
      <c r="O215" s="82" t="s">
        <v>494</v>
      </c>
      <c r="P215" s="82" t="s">
        <v>494</v>
      </c>
      <c r="Q215" s="82" t="str">
        <f>"'"&amp;IF(No.5＿契約者【データ】!AH211="●","1","0")&amp;"'"</f>
        <v>'0'</v>
      </c>
      <c r="R215" s="75" t="s">
        <v>497</v>
      </c>
      <c r="S215" s="42" t="s">
        <v>448</v>
      </c>
      <c r="T215" s="75" t="s">
        <v>497</v>
      </c>
      <c r="U215" s="74" t="s">
        <v>497</v>
      </c>
      <c r="V215" s="49" t="str">
        <f t="shared" si="17"/>
        <v>'COMMON'</v>
      </c>
      <c r="W215" s="69" t="s">
        <v>449</v>
      </c>
      <c r="X215" s="49" t="str">
        <f t="shared" si="18"/>
        <v>'COMMON'</v>
      </c>
      <c r="Y215" s="49" t="str">
        <f t="shared" si="18"/>
        <v>'COMMON'</v>
      </c>
      <c r="Z215" s="69" t="s">
        <v>449</v>
      </c>
      <c r="AA215" s="49" t="str">
        <f t="shared" si="19"/>
        <v>'COMMON'</v>
      </c>
      <c r="AB215" s="67"/>
      <c r="AD215" s="70" t="str">
        <f t="shared" si="20"/>
        <v/>
      </c>
      <c r="AE215" s="67"/>
      <c r="AF215" s="67"/>
      <c r="AG215" s="67"/>
    </row>
    <row r="216" spans="1:33" ht="18" customHeight="1">
      <c r="A216" s="67"/>
      <c r="B216" s="49">
        <f t="shared" si="16"/>
        <v>210</v>
      </c>
      <c r="C216" s="73" t="str">
        <f>"'"&amp;プロジェクトデータ!$C$4&amp;"'"</f>
        <v>'80001'</v>
      </c>
      <c r="D216" s="80" t="s">
        <v>507</v>
      </c>
      <c r="E216" s="42" t="str">
        <f>"'"&amp;No.5＿契約者【データ】!E212&amp;"'"</f>
        <v>''</v>
      </c>
      <c r="F216" s="81" t="str">
        <f>"'"&amp;IF(No.5＿契約者【データ】!AD212="郵送","郵送",IF(No.5＿契約者【データ】!AD212="","","出席"))&amp;"'"</f>
        <v>''</v>
      </c>
      <c r="G216" s="75" t="str">
        <f>"'"&amp;IF(No.5＿契約者【データ】!AD212="","",TEXT(No.5＿契約者【データ】!AD212,"yyyy/mm/dd"))&amp;"'"</f>
        <v>''</v>
      </c>
      <c r="H216" s="75" t="str">
        <f>"'"&amp;IF(No.5＿契約者【データ】!AE212="","",TEXT(No.5＿契約者【データ】!AE212,"hh:mm"))&amp;"'"</f>
        <v>''</v>
      </c>
      <c r="I216" s="82" t="s">
        <v>494</v>
      </c>
      <c r="J216" s="82" t="s">
        <v>494</v>
      </c>
      <c r="K216" s="82" t="s">
        <v>494</v>
      </c>
      <c r="L216" s="82" t="s">
        <v>494</v>
      </c>
      <c r="M216" s="82" t="s">
        <v>494</v>
      </c>
      <c r="N216" s="82" t="s">
        <v>494</v>
      </c>
      <c r="O216" s="82" t="s">
        <v>494</v>
      </c>
      <c r="P216" s="82" t="s">
        <v>494</v>
      </c>
      <c r="Q216" s="82" t="str">
        <f>"'"&amp;IF(No.5＿契約者【データ】!AH212="●","1","0")&amp;"'"</f>
        <v>'0'</v>
      </c>
      <c r="R216" s="75" t="s">
        <v>497</v>
      </c>
      <c r="S216" s="42" t="s">
        <v>448</v>
      </c>
      <c r="T216" s="75" t="s">
        <v>497</v>
      </c>
      <c r="U216" s="74" t="s">
        <v>497</v>
      </c>
      <c r="V216" s="49" t="str">
        <f t="shared" si="17"/>
        <v>'COMMON'</v>
      </c>
      <c r="W216" s="69" t="s">
        <v>449</v>
      </c>
      <c r="X216" s="49" t="str">
        <f t="shared" si="18"/>
        <v>'COMMON'</v>
      </c>
      <c r="Y216" s="49" t="str">
        <f t="shared" si="18"/>
        <v>'COMMON'</v>
      </c>
      <c r="Z216" s="69" t="s">
        <v>449</v>
      </c>
      <c r="AA216" s="49" t="str">
        <f t="shared" si="19"/>
        <v>'COMMON'</v>
      </c>
      <c r="AB216" s="67"/>
      <c r="AD216" s="70" t="str">
        <f t="shared" si="20"/>
        <v/>
      </c>
      <c r="AE216" s="67"/>
      <c r="AF216" s="67"/>
      <c r="AG216" s="67"/>
    </row>
    <row r="217" spans="1:33" ht="18" customHeight="1">
      <c r="A217" s="67"/>
      <c r="B217" s="49">
        <f t="shared" si="16"/>
        <v>211</v>
      </c>
      <c r="C217" s="73" t="str">
        <f>"'"&amp;プロジェクトデータ!$C$4&amp;"'"</f>
        <v>'80001'</v>
      </c>
      <c r="D217" s="80" t="s">
        <v>507</v>
      </c>
      <c r="E217" s="42" t="str">
        <f>"'"&amp;No.5＿契約者【データ】!E213&amp;"'"</f>
        <v>''</v>
      </c>
      <c r="F217" s="81" t="str">
        <f>"'"&amp;IF(No.5＿契約者【データ】!AD213="郵送","郵送",IF(No.5＿契約者【データ】!AD213="","","出席"))&amp;"'"</f>
        <v>''</v>
      </c>
      <c r="G217" s="75" t="str">
        <f>"'"&amp;IF(No.5＿契約者【データ】!AD213="","",TEXT(No.5＿契約者【データ】!AD213,"yyyy/mm/dd"))&amp;"'"</f>
        <v>''</v>
      </c>
      <c r="H217" s="75" t="str">
        <f>"'"&amp;IF(No.5＿契約者【データ】!AE213="","",TEXT(No.5＿契約者【データ】!AE213,"hh:mm"))&amp;"'"</f>
        <v>''</v>
      </c>
      <c r="I217" s="82" t="s">
        <v>494</v>
      </c>
      <c r="J217" s="82" t="s">
        <v>494</v>
      </c>
      <c r="K217" s="82" t="s">
        <v>494</v>
      </c>
      <c r="L217" s="82" t="s">
        <v>494</v>
      </c>
      <c r="M217" s="82" t="s">
        <v>494</v>
      </c>
      <c r="N217" s="82" t="s">
        <v>494</v>
      </c>
      <c r="O217" s="82" t="s">
        <v>494</v>
      </c>
      <c r="P217" s="82" t="s">
        <v>494</v>
      </c>
      <c r="Q217" s="82" t="str">
        <f>"'"&amp;IF(No.5＿契約者【データ】!AH213="●","1","0")&amp;"'"</f>
        <v>'0'</v>
      </c>
      <c r="R217" s="75" t="s">
        <v>497</v>
      </c>
      <c r="S217" s="42" t="s">
        <v>448</v>
      </c>
      <c r="T217" s="75" t="s">
        <v>497</v>
      </c>
      <c r="U217" s="74" t="s">
        <v>497</v>
      </c>
      <c r="V217" s="49" t="str">
        <f t="shared" si="17"/>
        <v>'COMMON'</v>
      </c>
      <c r="W217" s="69" t="s">
        <v>449</v>
      </c>
      <c r="X217" s="49" t="str">
        <f t="shared" si="18"/>
        <v>'COMMON'</v>
      </c>
      <c r="Y217" s="49" t="str">
        <f t="shared" si="18"/>
        <v>'COMMON'</v>
      </c>
      <c r="Z217" s="69" t="s">
        <v>449</v>
      </c>
      <c r="AA217" s="49" t="str">
        <f t="shared" si="19"/>
        <v>'COMMON'</v>
      </c>
      <c r="AB217" s="67"/>
      <c r="AD217" s="70" t="str">
        <f t="shared" si="20"/>
        <v/>
      </c>
      <c r="AE217" s="67"/>
      <c r="AF217" s="67"/>
      <c r="AG217" s="67"/>
    </row>
    <row r="218" spans="1:33" ht="18" customHeight="1">
      <c r="A218" s="67"/>
      <c r="B218" s="49">
        <f t="shared" si="16"/>
        <v>212</v>
      </c>
      <c r="C218" s="73" t="str">
        <f>"'"&amp;プロジェクトデータ!$C$4&amp;"'"</f>
        <v>'80001'</v>
      </c>
      <c r="D218" s="80" t="s">
        <v>507</v>
      </c>
      <c r="E218" s="42" t="str">
        <f>"'"&amp;No.5＿契約者【データ】!E214&amp;"'"</f>
        <v>''</v>
      </c>
      <c r="F218" s="81" t="str">
        <f>"'"&amp;IF(No.5＿契約者【データ】!AD214="郵送","郵送",IF(No.5＿契約者【データ】!AD214="","","出席"))&amp;"'"</f>
        <v>''</v>
      </c>
      <c r="G218" s="75" t="str">
        <f>"'"&amp;IF(No.5＿契約者【データ】!AD214="","",TEXT(No.5＿契約者【データ】!AD214,"yyyy/mm/dd"))&amp;"'"</f>
        <v>''</v>
      </c>
      <c r="H218" s="75" t="str">
        <f>"'"&amp;IF(No.5＿契約者【データ】!AE214="","",TEXT(No.5＿契約者【データ】!AE214,"hh:mm"))&amp;"'"</f>
        <v>''</v>
      </c>
      <c r="I218" s="82" t="s">
        <v>494</v>
      </c>
      <c r="J218" s="82" t="s">
        <v>494</v>
      </c>
      <c r="K218" s="82" t="s">
        <v>494</v>
      </c>
      <c r="L218" s="82" t="s">
        <v>494</v>
      </c>
      <c r="M218" s="82" t="s">
        <v>494</v>
      </c>
      <c r="N218" s="82" t="s">
        <v>494</v>
      </c>
      <c r="O218" s="82" t="s">
        <v>494</v>
      </c>
      <c r="P218" s="82" t="s">
        <v>494</v>
      </c>
      <c r="Q218" s="82" t="str">
        <f>"'"&amp;IF(No.5＿契約者【データ】!AH214="●","1","0")&amp;"'"</f>
        <v>'0'</v>
      </c>
      <c r="R218" s="75" t="s">
        <v>497</v>
      </c>
      <c r="S218" s="42" t="s">
        <v>448</v>
      </c>
      <c r="T218" s="75" t="s">
        <v>497</v>
      </c>
      <c r="U218" s="74" t="s">
        <v>497</v>
      </c>
      <c r="V218" s="49" t="str">
        <f t="shared" si="17"/>
        <v>'COMMON'</v>
      </c>
      <c r="W218" s="69" t="s">
        <v>449</v>
      </c>
      <c r="X218" s="49" t="str">
        <f t="shared" si="18"/>
        <v>'COMMON'</v>
      </c>
      <c r="Y218" s="49" t="str">
        <f t="shared" si="18"/>
        <v>'COMMON'</v>
      </c>
      <c r="Z218" s="69" t="s">
        <v>449</v>
      </c>
      <c r="AA218" s="49" t="str">
        <f t="shared" si="19"/>
        <v>'COMMON'</v>
      </c>
      <c r="AB218" s="67"/>
      <c r="AD218" s="70" t="str">
        <f t="shared" si="20"/>
        <v/>
      </c>
      <c r="AE218" s="67"/>
      <c r="AF218" s="67"/>
      <c r="AG218" s="67"/>
    </row>
    <row r="219" spans="1:33" ht="18" customHeight="1">
      <c r="A219" s="67"/>
      <c r="B219" s="49">
        <f t="shared" si="16"/>
        <v>213</v>
      </c>
      <c r="C219" s="73" t="str">
        <f>"'"&amp;プロジェクトデータ!$C$4&amp;"'"</f>
        <v>'80001'</v>
      </c>
      <c r="D219" s="80" t="s">
        <v>507</v>
      </c>
      <c r="E219" s="42" t="str">
        <f>"'"&amp;No.5＿契約者【データ】!E215&amp;"'"</f>
        <v>''</v>
      </c>
      <c r="F219" s="81" t="str">
        <f>"'"&amp;IF(No.5＿契約者【データ】!AD215="郵送","郵送",IF(No.5＿契約者【データ】!AD215="","","出席"))&amp;"'"</f>
        <v>''</v>
      </c>
      <c r="G219" s="75" t="str">
        <f>"'"&amp;IF(No.5＿契約者【データ】!AD215="","",TEXT(No.5＿契約者【データ】!AD215,"yyyy/mm/dd"))&amp;"'"</f>
        <v>''</v>
      </c>
      <c r="H219" s="75" t="str">
        <f>"'"&amp;IF(No.5＿契約者【データ】!AE215="","",TEXT(No.5＿契約者【データ】!AE215,"hh:mm"))&amp;"'"</f>
        <v>''</v>
      </c>
      <c r="I219" s="82" t="s">
        <v>494</v>
      </c>
      <c r="J219" s="82" t="s">
        <v>494</v>
      </c>
      <c r="K219" s="82" t="s">
        <v>494</v>
      </c>
      <c r="L219" s="82" t="s">
        <v>494</v>
      </c>
      <c r="M219" s="82" t="s">
        <v>494</v>
      </c>
      <c r="N219" s="82" t="s">
        <v>494</v>
      </c>
      <c r="O219" s="82" t="s">
        <v>494</v>
      </c>
      <c r="P219" s="82" t="s">
        <v>494</v>
      </c>
      <c r="Q219" s="82" t="str">
        <f>"'"&amp;IF(No.5＿契約者【データ】!AH215="●","1","0")&amp;"'"</f>
        <v>'0'</v>
      </c>
      <c r="R219" s="75" t="s">
        <v>497</v>
      </c>
      <c r="S219" s="42" t="s">
        <v>448</v>
      </c>
      <c r="T219" s="75" t="s">
        <v>497</v>
      </c>
      <c r="U219" s="74" t="s">
        <v>497</v>
      </c>
      <c r="V219" s="49" t="str">
        <f t="shared" si="17"/>
        <v>'COMMON'</v>
      </c>
      <c r="W219" s="69" t="s">
        <v>449</v>
      </c>
      <c r="X219" s="49" t="str">
        <f t="shared" si="18"/>
        <v>'COMMON'</v>
      </c>
      <c r="Y219" s="49" t="str">
        <f t="shared" si="18"/>
        <v>'COMMON'</v>
      </c>
      <c r="Z219" s="69" t="s">
        <v>449</v>
      </c>
      <c r="AA219" s="49" t="str">
        <f t="shared" si="19"/>
        <v>'COMMON'</v>
      </c>
      <c r="AB219" s="67"/>
      <c r="AD219" s="70" t="str">
        <f t="shared" si="20"/>
        <v/>
      </c>
      <c r="AE219" s="67"/>
      <c r="AF219" s="67"/>
      <c r="AG219" s="67"/>
    </row>
    <row r="220" spans="1:33" ht="18" customHeight="1">
      <c r="A220" s="67"/>
      <c r="B220" s="49">
        <f t="shared" si="16"/>
        <v>214</v>
      </c>
      <c r="C220" s="73" t="str">
        <f>"'"&amp;プロジェクトデータ!$C$4&amp;"'"</f>
        <v>'80001'</v>
      </c>
      <c r="D220" s="80" t="s">
        <v>507</v>
      </c>
      <c r="E220" s="42" t="str">
        <f>"'"&amp;No.5＿契約者【データ】!E216&amp;"'"</f>
        <v>''</v>
      </c>
      <c r="F220" s="81" t="str">
        <f>"'"&amp;IF(No.5＿契約者【データ】!AD216="郵送","郵送",IF(No.5＿契約者【データ】!AD216="","","出席"))&amp;"'"</f>
        <v>''</v>
      </c>
      <c r="G220" s="75" t="str">
        <f>"'"&amp;IF(No.5＿契約者【データ】!AD216="","",TEXT(No.5＿契約者【データ】!AD216,"yyyy/mm/dd"))&amp;"'"</f>
        <v>''</v>
      </c>
      <c r="H220" s="75" t="str">
        <f>"'"&amp;IF(No.5＿契約者【データ】!AE216="","",TEXT(No.5＿契約者【データ】!AE216,"hh:mm"))&amp;"'"</f>
        <v>''</v>
      </c>
      <c r="I220" s="82" t="s">
        <v>494</v>
      </c>
      <c r="J220" s="82" t="s">
        <v>494</v>
      </c>
      <c r="K220" s="82" t="s">
        <v>494</v>
      </c>
      <c r="L220" s="82" t="s">
        <v>494</v>
      </c>
      <c r="M220" s="82" t="s">
        <v>494</v>
      </c>
      <c r="N220" s="82" t="s">
        <v>494</v>
      </c>
      <c r="O220" s="82" t="s">
        <v>494</v>
      </c>
      <c r="P220" s="82" t="s">
        <v>494</v>
      </c>
      <c r="Q220" s="82" t="str">
        <f>"'"&amp;IF(No.5＿契約者【データ】!AH216="●","1","0")&amp;"'"</f>
        <v>'0'</v>
      </c>
      <c r="R220" s="75" t="s">
        <v>497</v>
      </c>
      <c r="S220" s="42" t="s">
        <v>448</v>
      </c>
      <c r="T220" s="75" t="s">
        <v>497</v>
      </c>
      <c r="U220" s="74" t="s">
        <v>497</v>
      </c>
      <c r="V220" s="49" t="str">
        <f t="shared" si="17"/>
        <v>'COMMON'</v>
      </c>
      <c r="W220" s="69" t="s">
        <v>449</v>
      </c>
      <c r="X220" s="49" t="str">
        <f t="shared" si="18"/>
        <v>'COMMON'</v>
      </c>
      <c r="Y220" s="49" t="str">
        <f t="shared" si="18"/>
        <v>'COMMON'</v>
      </c>
      <c r="Z220" s="69" t="s">
        <v>449</v>
      </c>
      <c r="AA220" s="49" t="str">
        <f t="shared" si="19"/>
        <v>'COMMON'</v>
      </c>
      <c r="AB220" s="67"/>
      <c r="AD220" s="70" t="str">
        <f t="shared" si="20"/>
        <v/>
      </c>
      <c r="AE220" s="67"/>
      <c r="AF220" s="67"/>
      <c r="AG220" s="67"/>
    </row>
    <row r="221" spans="1:33" ht="18" customHeight="1">
      <c r="A221" s="67"/>
      <c r="B221" s="49">
        <f t="shared" si="16"/>
        <v>215</v>
      </c>
      <c r="C221" s="73" t="str">
        <f>"'"&amp;プロジェクトデータ!$C$4&amp;"'"</f>
        <v>'80001'</v>
      </c>
      <c r="D221" s="80" t="s">
        <v>507</v>
      </c>
      <c r="E221" s="42" t="str">
        <f>"'"&amp;No.5＿契約者【データ】!E217&amp;"'"</f>
        <v>''</v>
      </c>
      <c r="F221" s="81" t="str">
        <f>"'"&amp;IF(No.5＿契約者【データ】!AD217="郵送","郵送",IF(No.5＿契約者【データ】!AD217="","","出席"))&amp;"'"</f>
        <v>''</v>
      </c>
      <c r="G221" s="75" t="str">
        <f>"'"&amp;IF(No.5＿契約者【データ】!AD217="","",TEXT(No.5＿契約者【データ】!AD217,"yyyy/mm/dd"))&amp;"'"</f>
        <v>''</v>
      </c>
      <c r="H221" s="75" t="str">
        <f>"'"&amp;IF(No.5＿契約者【データ】!AE217="","",TEXT(No.5＿契約者【データ】!AE217,"hh:mm"))&amp;"'"</f>
        <v>''</v>
      </c>
      <c r="I221" s="82" t="s">
        <v>494</v>
      </c>
      <c r="J221" s="82" t="s">
        <v>494</v>
      </c>
      <c r="K221" s="82" t="s">
        <v>494</v>
      </c>
      <c r="L221" s="82" t="s">
        <v>494</v>
      </c>
      <c r="M221" s="82" t="s">
        <v>494</v>
      </c>
      <c r="N221" s="82" t="s">
        <v>494</v>
      </c>
      <c r="O221" s="82" t="s">
        <v>494</v>
      </c>
      <c r="P221" s="82" t="s">
        <v>494</v>
      </c>
      <c r="Q221" s="82" t="str">
        <f>"'"&amp;IF(No.5＿契約者【データ】!AH217="●","1","0")&amp;"'"</f>
        <v>'0'</v>
      </c>
      <c r="R221" s="75" t="s">
        <v>497</v>
      </c>
      <c r="S221" s="42" t="s">
        <v>448</v>
      </c>
      <c r="T221" s="75" t="s">
        <v>497</v>
      </c>
      <c r="U221" s="74" t="s">
        <v>497</v>
      </c>
      <c r="V221" s="49" t="str">
        <f t="shared" si="17"/>
        <v>'COMMON'</v>
      </c>
      <c r="W221" s="69" t="s">
        <v>449</v>
      </c>
      <c r="X221" s="49" t="str">
        <f t="shared" si="18"/>
        <v>'COMMON'</v>
      </c>
      <c r="Y221" s="49" t="str">
        <f t="shared" si="18"/>
        <v>'COMMON'</v>
      </c>
      <c r="Z221" s="69" t="s">
        <v>449</v>
      </c>
      <c r="AA221" s="49" t="str">
        <f t="shared" si="19"/>
        <v>'COMMON'</v>
      </c>
      <c r="AB221" s="67"/>
      <c r="AD221" s="70" t="str">
        <f t="shared" si="20"/>
        <v/>
      </c>
      <c r="AE221" s="67"/>
      <c r="AF221" s="67"/>
      <c r="AG221" s="67"/>
    </row>
    <row r="222" spans="1:33" ht="18" customHeight="1">
      <c r="A222" s="67"/>
      <c r="B222" s="49">
        <f t="shared" si="16"/>
        <v>216</v>
      </c>
      <c r="C222" s="73" t="str">
        <f>"'"&amp;プロジェクトデータ!$C$4&amp;"'"</f>
        <v>'80001'</v>
      </c>
      <c r="D222" s="80" t="s">
        <v>507</v>
      </c>
      <c r="E222" s="42" t="str">
        <f>"'"&amp;No.5＿契約者【データ】!E218&amp;"'"</f>
        <v>''</v>
      </c>
      <c r="F222" s="81" t="str">
        <f>"'"&amp;IF(No.5＿契約者【データ】!AD218="郵送","郵送",IF(No.5＿契約者【データ】!AD218="","","出席"))&amp;"'"</f>
        <v>''</v>
      </c>
      <c r="G222" s="75" t="str">
        <f>"'"&amp;IF(No.5＿契約者【データ】!AD218="","",TEXT(No.5＿契約者【データ】!AD218,"yyyy/mm/dd"))&amp;"'"</f>
        <v>''</v>
      </c>
      <c r="H222" s="75" t="str">
        <f>"'"&amp;IF(No.5＿契約者【データ】!AE218="","",TEXT(No.5＿契約者【データ】!AE218,"hh:mm"))&amp;"'"</f>
        <v>''</v>
      </c>
      <c r="I222" s="82" t="s">
        <v>494</v>
      </c>
      <c r="J222" s="82" t="s">
        <v>494</v>
      </c>
      <c r="K222" s="82" t="s">
        <v>494</v>
      </c>
      <c r="L222" s="82" t="s">
        <v>494</v>
      </c>
      <c r="M222" s="82" t="s">
        <v>494</v>
      </c>
      <c r="N222" s="82" t="s">
        <v>494</v>
      </c>
      <c r="O222" s="82" t="s">
        <v>494</v>
      </c>
      <c r="P222" s="82" t="s">
        <v>494</v>
      </c>
      <c r="Q222" s="82" t="str">
        <f>"'"&amp;IF(No.5＿契約者【データ】!AH218="●","1","0")&amp;"'"</f>
        <v>'0'</v>
      </c>
      <c r="R222" s="75" t="s">
        <v>497</v>
      </c>
      <c r="S222" s="42" t="s">
        <v>448</v>
      </c>
      <c r="T222" s="75" t="s">
        <v>497</v>
      </c>
      <c r="U222" s="74" t="s">
        <v>497</v>
      </c>
      <c r="V222" s="49" t="str">
        <f t="shared" si="17"/>
        <v>'COMMON'</v>
      </c>
      <c r="W222" s="69" t="s">
        <v>449</v>
      </c>
      <c r="X222" s="49" t="str">
        <f t="shared" si="18"/>
        <v>'COMMON'</v>
      </c>
      <c r="Y222" s="49" t="str">
        <f t="shared" si="18"/>
        <v>'COMMON'</v>
      </c>
      <c r="Z222" s="69" t="s">
        <v>449</v>
      </c>
      <c r="AA222" s="49" t="str">
        <f t="shared" si="19"/>
        <v>'COMMON'</v>
      </c>
      <c r="AB222" s="67"/>
      <c r="AD222" s="70" t="str">
        <f t="shared" si="20"/>
        <v/>
      </c>
      <c r="AE222" s="67"/>
      <c r="AF222" s="67"/>
      <c r="AG222" s="67"/>
    </row>
    <row r="223" spans="1:33" ht="18" customHeight="1">
      <c r="A223" s="67"/>
      <c r="B223" s="49">
        <f t="shared" si="16"/>
        <v>217</v>
      </c>
      <c r="C223" s="73" t="str">
        <f>"'"&amp;プロジェクトデータ!$C$4&amp;"'"</f>
        <v>'80001'</v>
      </c>
      <c r="D223" s="80" t="s">
        <v>507</v>
      </c>
      <c r="E223" s="42" t="str">
        <f>"'"&amp;No.5＿契約者【データ】!E219&amp;"'"</f>
        <v>''</v>
      </c>
      <c r="F223" s="81" t="str">
        <f>"'"&amp;IF(No.5＿契約者【データ】!AD219="郵送","郵送",IF(No.5＿契約者【データ】!AD219="","","出席"))&amp;"'"</f>
        <v>''</v>
      </c>
      <c r="G223" s="75" t="str">
        <f>"'"&amp;IF(No.5＿契約者【データ】!AD219="","",TEXT(No.5＿契約者【データ】!AD219,"yyyy/mm/dd"))&amp;"'"</f>
        <v>''</v>
      </c>
      <c r="H223" s="75" t="str">
        <f>"'"&amp;IF(No.5＿契約者【データ】!AE219="","",TEXT(No.5＿契約者【データ】!AE219,"hh:mm"))&amp;"'"</f>
        <v>''</v>
      </c>
      <c r="I223" s="82" t="s">
        <v>494</v>
      </c>
      <c r="J223" s="82" t="s">
        <v>494</v>
      </c>
      <c r="K223" s="82" t="s">
        <v>494</v>
      </c>
      <c r="L223" s="82" t="s">
        <v>494</v>
      </c>
      <c r="M223" s="82" t="s">
        <v>494</v>
      </c>
      <c r="N223" s="82" t="s">
        <v>494</v>
      </c>
      <c r="O223" s="82" t="s">
        <v>494</v>
      </c>
      <c r="P223" s="82" t="s">
        <v>494</v>
      </c>
      <c r="Q223" s="82" t="str">
        <f>"'"&amp;IF(No.5＿契約者【データ】!AH219="●","1","0")&amp;"'"</f>
        <v>'0'</v>
      </c>
      <c r="R223" s="75" t="s">
        <v>497</v>
      </c>
      <c r="S223" s="42" t="s">
        <v>448</v>
      </c>
      <c r="T223" s="75" t="s">
        <v>497</v>
      </c>
      <c r="U223" s="74" t="s">
        <v>497</v>
      </c>
      <c r="V223" s="49" t="str">
        <f t="shared" si="17"/>
        <v>'COMMON'</v>
      </c>
      <c r="W223" s="69" t="s">
        <v>449</v>
      </c>
      <c r="X223" s="49" t="str">
        <f t="shared" si="18"/>
        <v>'COMMON'</v>
      </c>
      <c r="Y223" s="49" t="str">
        <f t="shared" si="18"/>
        <v>'COMMON'</v>
      </c>
      <c r="Z223" s="69" t="s">
        <v>449</v>
      </c>
      <c r="AA223" s="49" t="str">
        <f t="shared" si="19"/>
        <v>'COMMON'</v>
      </c>
      <c r="AB223" s="67"/>
      <c r="AD223" s="70" t="str">
        <f t="shared" si="20"/>
        <v/>
      </c>
      <c r="AE223" s="67"/>
      <c r="AF223" s="67"/>
      <c r="AG223" s="67"/>
    </row>
    <row r="224" spans="1:33" ht="18" customHeight="1">
      <c r="A224" s="67"/>
      <c r="B224" s="49">
        <f t="shared" si="16"/>
        <v>218</v>
      </c>
      <c r="C224" s="73" t="str">
        <f>"'"&amp;プロジェクトデータ!$C$4&amp;"'"</f>
        <v>'80001'</v>
      </c>
      <c r="D224" s="80" t="s">
        <v>507</v>
      </c>
      <c r="E224" s="42" t="str">
        <f>"'"&amp;No.5＿契約者【データ】!E220&amp;"'"</f>
        <v>''</v>
      </c>
      <c r="F224" s="81" t="str">
        <f>"'"&amp;IF(No.5＿契約者【データ】!AD220="郵送","郵送",IF(No.5＿契約者【データ】!AD220="","","出席"))&amp;"'"</f>
        <v>''</v>
      </c>
      <c r="G224" s="75" t="str">
        <f>"'"&amp;IF(No.5＿契約者【データ】!AD220="","",TEXT(No.5＿契約者【データ】!AD220,"yyyy/mm/dd"))&amp;"'"</f>
        <v>''</v>
      </c>
      <c r="H224" s="75" t="str">
        <f>"'"&amp;IF(No.5＿契約者【データ】!AE220="","",TEXT(No.5＿契約者【データ】!AE220,"hh:mm"))&amp;"'"</f>
        <v>''</v>
      </c>
      <c r="I224" s="82" t="s">
        <v>494</v>
      </c>
      <c r="J224" s="82" t="s">
        <v>494</v>
      </c>
      <c r="K224" s="82" t="s">
        <v>494</v>
      </c>
      <c r="L224" s="82" t="s">
        <v>494</v>
      </c>
      <c r="M224" s="82" t="s">
        <v>494</v>
      </c>
      <c r="N224" s="82" t="s">
        <v>494</v>
      </c>
      <c r="O224" s="82" t="s">
        <v>494</v>
      </c>
      <c r="P224" s="82" t="s">
        <v>494</v>
      </c>
      <c r="Q224" s="82" t="str">
        <f>"'"&amp;IF(No.5＿契約者【データ】!AH220="●","1","0")&amp;"'"</f>
        <v>'0'</v>
      </c>
      <c r="R224" s="75" t="s">
        <v>497</v>
      </c>
      <c r="S224" s="42" t="s">
        <v>448</v>
      </c>
      <c r="T224" s="75" t="s">
        <v>497</v>
      </c>
      <c r="U224" s="74" t="s">
        <v>497</v>
      </c>
      <c r="V224" s="49" t="str">
        <f t="shared" si="17"/>
        <v>'COMMON'</v>
      </c>
      <c r="W224" s="69" t="s">
        <v>449</v>
      </c>
      <c r="X224" s="49" t="str">
        <f t="shared" si="18"/>
        <v>'COMMON'</v>
      </c>
      <c r="Y224" s="49" t="str">
        <f t="shared" si="18"/>
        <v>'COMMON'</v>
      </c>
      <c r="Z224" s="69" t="s">
        <v>449</v>
      </c>
      <c r="AA224" s="49" t="str">
        <f t="shared" si="19"/>
        <v>'COMMON'</v>
      </c>
      <c r="AB224" s="67"/>
      <c r="AD224" s="70" t="str">
        <f t="shared" si="20"/>
        <v/>
      </c>
      <c r="AE224" s="67"/>
      <c r="AF224" s="67"/>
      <c r="AG224" s="67"/>
    </row>
    <row r="225" spans="1:33" ht="18" customHeight="1">
      <c r="A225" s="67"/>
      <c r="B225" s="49">
        <f t="shared" si="16"/>
        <v>219</v>
      </c>
      <c r="C225" s="73" t="str">
        <f>"'"&amp;プロジェクトデータ!$C$4&amp;"'"</f>
        <v>'80001'</v>
      </c>
      <c r="D225" s="80" t="s">
        <v>507</v>
      </c>
      <c r="E225" s="42" t="str">
        <f>"'"&amp;No.5＿契約者【データ】!E221&amp;"'"</f>
        <v>''</v>
      </c>
      <c r="F225" s="81" t="str">
        <f>"'"&amp;IF(No.5＿契約者【データ】!AD221="郵送","郵送",IF(No.5＿契約者【データ】!AD221="","","出席"))&amp;"'"</f>
        <v>''</v>
      </c>
      <c r="G225" s="75" t="str">
        <f>"'"&amp;IF(No.5＿契約者【データ】!AD221="","",TEXT(No.5＿契約者【データ】!AD221,"yyyy/mm/dd"))&amp;"'"</f>
        <v>''</v>
      </c>
      <c r="H225" s="75" t="str">
        <f>"'"&amp;IF(No.5＿契約者【データ】!AE221="","",TEXT(No.5＿契約者【データ】!AE221,"hh:mm"))&amp;"'"</f>
        <v>''</v>
      </c>
      <c r="I225" s="82" t="s">
        <v>494</v>
      </c>
      <c r="J225" s="82" t="s">
        <v>494</v>
      </c>
      <c r="K225" s="82" t="s">
        <v>494</v>
      </c>
      <c r="L225" s="82" t="s">
        <v>494</v>
      </c>
      <c r="M225" s="82" t="s">
        <v>494</v>
      </c>
      <c r="N225" s="82" t="s">
        <v>494</v>
      </c>
      <c r="O225" s="82" t="s">
        <v>494</v>
      </c>
      <c r="P225" s="82" t="s">
        <v>494</v>
      </c>
      <c r="Q225" s="82" t="str">
        <f>"'"&amp;IF(No.5＿契約者【データ】!AH221="●","1","0")&amp;"'"</f>
        <v>'0'</v>
      </c>
      <c r="R225" s="75" t="s">
        <v>497</v>
      </c>
      <c r="S225" s="42" t="s">
        <v>448</v>
      </c>
      <c r="T225" s="75" t="s">
        <v>497</v>
      </c>
      <c r="U225" s="74" t="s">
        <v>497</v>
      </c>
      <c r="V225" s="49" t="str">
        <f t="shared" si="17"/>
        <v>'COMMON'</v>
      </c>
      <c r="W225" s="69" t="s">
        <v>449</v>
      </c>
      <c r="X225" s="49" t="str">
        <f t="shared" si="18"/>
        <v>'COMMON'</v>
      </c>
      <c r="Y225" s="49" t="str">
        <f t="shared" si="18"/>
        <v>'COMMON'</v>
      </c>
      <c r="Z225" s="69" t="s">
        <v>449</v>
      </c>
      <c r="AA225" s="49" t="str">
        <f t="shared" si="19"/>
        <v>'COMMON'</v>
      </c>
      <c r="AB225" s="67"/>
      <c r="AD225" s="70" t="str">
        <f t="shared" si="20"/>
        <v/>
      </c>
      <c r="AE225" s="67"/>
      <c r="AF225" s="67"/>
      <c r="AG225" s="67"/>
    </row>
    <row r="226" spans="1:33" ht="18" customHeight="1">
      <c r="A226" s="67"/>
      <c r="B226" s="49">
        <f t="shared" si="16"/>
        <v>220</v>
      </c>
      <c r="C226" s="73" t="str">
        <f>"'"&amp;プロジェクトデータ!$C$4&amp;"'"</f>
        <v>'80001'</v>
      </c>
      <c r="D226" s="80" t="s">
        <v>507</v>
      </c>
      <c r="E226" s="42" t="str">
        <f>"'"&amp;No.5＿契約者【データ】!E222&amp;"'"</f>
        <v>''</v>
      </c>
      <c r="F226" s="81" t="str">
        <f>"'"&amp;IF(No.5＿契約者【データ】!AD222="郵送","郵送",IF(No.5＿契約者【データ】!AD222="","","出席"))&amp;"'"</f>
        <v>''</v>
      </c>
      <c r="G226" s="75" t="str">
        <f>"'"&amp;IF(No.5＿契約者【データ】!AD222="","",TEXT(No.5＿契約者【データ】!AD222,"yyyy/mm/dd"))&amp;"'"</f>
        <v>''</v>
      </c>
      <c r="H226" s="75" t="str">
        <f>"'"&amp;IF(No.5＿契約者【データ】!AE222="","",TEXT(No.5＿契約者【データ】!AE222,"hh:mm"))&amp;"'"</f>
        <v>''</v>
      </c>
      <c r="I226" s="82" t="s">
        <v>494</v>
      </c>
      <c r="J226" s="82" t="s">
        <v>494</v>
      </c>
      <c r="K226" s="82" t="s">
        <v>494</v>
      </c>
      <c r="L226" s="82" t="s">
        <v>494</v>
      </c>
      <c r="M226" s="82" t="s">
        <v>494</v>
      </c>
      <c r="N226" s="82" t="s">
        <v>494</v>
      </c>
      <c r="O226" s="82" t="s">
        <v>494</v>
      </c>
      <c r="P226" s="82" t="s">
        <v>494</v>
      </c>
      <c r="Q226" s="82" t="str">
        <f>"'"&amp;IF(No.5＿契約者【データ】!AH222="●","1","0")&amp;"'"</f>
        <v>'0'</v>
      </c>
      <c r="R226" s="75" t="s">
        <v>497</v>
      </c>
      <c r="S226" s="42" t="s">
        <v>448</v>
      </c>
      <c r="T226" s="75" t="s">
        <v>497</v>
      </c>
      <c r="U226" s="74" t="s">
        <v>497</v>
      </c>
      <c r="V226" s="49" t="str">
        <f t="shared" si="17"/>
        <v>'COMMON'</v>
      </c>
      <c r="W226" s="69" t="s">
        <v>449</v>
      </c>
      <c r="X226" s="49" t="str">
        <f t="shared" si="18"/>
        <v>'COMMON'</v>
      </c>
      <c r="Y226" s="49" t="str">
        <f t="shared" si="18"/>
        <v>'COMMON'</v>
      </c>
      <c r="Z226" s="69" t="s">
        <v>449</v>
      </c>
      <c r="AA226" s="49" t="str">
        <f t="shared" si="19"/>
        <v>'COMMON'</v>
      </c>
      <c r="AB226" s="67"/>
      <c r="AD226" s="70" t="str">
        <f t="shared" si="20"/>
        <v/>
      </c>
      <c r="AE226" s="67"/>
      <c r="AF226" s="67"/>
      <c r="AG226" s="67"/>
    </row>
    <row r="227" spans="1:33" ht="18" customHeight="1">
      <c r="A227" s="67"/>
      <c r="B227" s="49">
        <f t="shared" si="16"/>
        <v>221</v>
      </c>
      <c r="C227" s="73" t="str">
        <f>"'"&amp;プロジェクトデータ!$C$4&amp;"'"</f>
        <v>'80001'</v>
      </c>
      <c r="D227" s="80" t="s">
        <v>507</v>
      </c>
      <c r="E227" s="42" t="str">
        <f>"'"&amp;No.5＿契約者【データ】!E223&amp;"'"</f>
        <v>''</v>
      </c>
      <c r="F227" s="81" t="str">
        <f>"'"&amp;IF(No.5＿契約者【データ】!AD223="郵送","郵送",IF(No.5＿契約者【データ】!AD223="","","出席"))&amp;"'"</f>
        <v>''</v>
      </c>
      <c r="G227" s="75" t="str">
        <f>"'"&amp;IF(No.5＿契約者【データ】!AD223="","",TEXT(No.5＿契約者【データ】!AD223,"yyyy/mm/dd"))&amp;"'"</f>
        <v>''</v>
      </c>
      <c r="H227" s="75" t="str">
        <f>"'"&amp;IF(No.5＿契約者【データ】!AE223="","",TEXT(No.5＿契約者【データ】!AE223,"hh:mm"))&amp;"'"</f>
        <v>''</v>
      </c>
      <c r="I227" s="82" t="s">
        <v>494</v>
      </c>
      <c r="J227" s="82" t="s">
        <v>494</v>
      </c>
      <c r="K227" s="82" t="s">
        <v>494</v>
      </c>
      <c r="L227" s="82" t="s">
        <v>494</v>
      </c>
      <c r="M227" s="82" t="s">
        <v>494</v>
      </c>
      <c r="N227" s="82" t="s">
        <v>494</v>
      </c>
      <c r="O227" s="82" t="s">
        <v>494</v>
      </c>
      <c r="P227" s="82" t="s">
        <v>494</v>
      </c>
      <c r="Q227" s="82" t="str">
        <f>"'"&amp;IF(No.5＿契約者【データ】!AH223="●","1","0")&amp;"'"</f>
        <v>'0'</v>
      </c>
      <c r="R227" s="75" t="s">
        <v>497</v>
      </c>
      <c r="S227" s="42" t="s">
        <v>448</v>
      </c>
      <c r="T227" s="75" t="s">
        <v>497</v>
      </c>
      <c r="U227" s="74" t="s">
        <v>497</v>
      </c>
      <c r="V227" s="49" t="str">
        <f t="shared" si="17"/>
        <v>'COMMON'</v>
      </c>
      <c r="W227" s="69" t="s">
        <v>449</v>
      </c>
      <c r="X227" s="49" t="str">
        <f t="shared" si="18"/>
        <v>'COMMON'</v>
      </c>
      <c r="Y227" s="49" t="str">
        <f t="shared" si="18"/>
        <v>'COMMON'</v>
      </c>
      <c r="Z227" s="69" t="s">
        <v>449</v>
      </c>
      <c r="AA227" s="49" t="str">
        <f t="shared" si="19"/>
        <v>'COMMON'</v>
      </c>
      <c r="AB227" s="67"/>
      <c r="AD227" s="70" t="str">
        <f t="shared" si="20"/>
        <v/>
      </c>
      <c r="AE227" s="67"/>
      <c r="AF227" s="67"/>
      <c r="AG227" s="67"/>
    </row>
    <row r="228" spans="1:33" ht="18" customHeight="1">
      <c r="A228" s="67"/>
      <c r="B228" s="49">
        <f t="shared" si="16"/>
        <v>222</v>
      </c>
      <c r="C228" s="73" t="str">
        <f>"'"&amp;プロジェクトデータ!$C$4&amp;"'"</f>
        <v>'80001'</v>
      </c>
      <c r="D228" s="80" t="s">
        <v>507</v>
      </c>
      <c r="E228" s="42" t="str">
        <f>"'"&amp;No.5＿契約者【データ】!E224&amp;"'"</f>
        <v>''</v>
      </c>
      <c r="F228" s="81" t="str">
        <f>"'"&amp;IF(No.5＿契約者【データ】!AD224="郵送","郵送",IF(No.5＿契約者【データ】!AD224="","","出席"))&amp;"'"</f>
        <v>''</v>
      </c>
      <c r="G228" s="75" t="str">
        <f>"'"&amp;IF(No.5＿契約者【データ】!AD224="","",TEXT(No.5＿契約者【データ】!AD224,"yyyy/mm/dd"))&amp;"'"</f>
        <v>''</v>
      </c>
      <c r="H228" s="75" t="str">
        <f>"'"&amp;IF(No.5＿契約者【データ】!AE224="","",TEXT(No.5＿契約者【データ】!AE224,"hh:mm"))&amp;"'"</f>
        <v>''</v>
      </c>
      <c r="I228" s="82" t="s">
        <v>494</v>
      </c>
      <c r="J228" s="82" t="s">
        <v>494</v>
      </c>
      <c r="K228" s="82" t="s">
        <v>494</v>
      </c>
      <c r="L228" s="82" t="s">
        <v>494</v>
      </c>
      <c r="M228" s="82" t="s">
        <v>494</v>
      </c>
      <c r="N228" s="82" t="s">
        <v>494</v>
      </c>
      <c r="O228" s="82" t="s">
        <v>494</v>
      </c>
      <c r="P228" s="82" t="s">
        <v>494</v>
      </c>
      <c r="Q228" s="82" t="str">
        <f>"'"&amp;IF(No.5＿契約者【データ】!AH224="●","1","0")&amp;"'"</f>
        <v>'0'</v>
      </c>
      <c r="R228" s="75" t="s">
        <v>497</v>
      </c>
      <c r="S228" s="42" t="s">
        <v>448</v>
      </c>
      <c r="T228" s="75" t="s">
        <v>497</v>
      </c>
      <c r="U228" s="74" t="s">
        <v>497</v>
      </c>
      <c r="V228" s="49" t="str">
        <f t="shared" si="17"/>
        <v>'COMMON'</v>
      </c>
      <c r="W228" s="69" t="s">
        <v>449</v>
      </c>
      <c r="X228" s="49" t="str">
        <f t="shared" si="18"/>
        <v>'COMMON'</v>
      </c>
      <c r="Y228" s="49" t="str">
        <f t="shared" si="18"/>
        <v>'COMMON'</v>
      </c>
      <c r="Z228" s="69" t="s">
        <v>449</v>
      </c>
      <c r="AA228" s="49" t="str">
        <f t="shared" si="19"/>
        <v>'COMMON'</v>
      </c>
      <c r="AB228" s="67"/>
      <c r="AD228" s="70" t="str">
        <f t="shared" si="20"/>
        <v/>
      </c>
      <c r="AE228" s="67"/>
      <c r="AF228" s="67"/>
      <c r="AG228" s="67"/>
    </row>
    <row r="229" spans="1:33" ht="18" customHeight="1">
      <c r="A229" s="67"/>
      <c r="B229" s="49">
        <f t="shared" si="16"/>
        <v>223</v>
      </c>
      <c r="C229" s="73" t="str">
        <f>"'"&amp;プロジェクトデータ!$C$4&amp;"'"</f>
        <v>'80001'</v>
      </c>
      <c r="D229" s="80" t="s">
        <v>507</v>
      </c>
      <c r="E229" s="42" t="str">
        <f>"'"&amp;No.5＿契約者【データ】!E225&amp;"'"</f>
        <v>''</v>
      </c>
      <c r="F229" s="81" t="str">
        <f>"'"&amp;IF(No.5＿契約者【データ】!AD225="郵送","郵送",IF(No.5＿契約者【データ】!AD225="","","出席"))&amp;"'"</f>
        <v>''</v>
      </c>
      <c r="G229" s="75" t="str">
        <f>"'"&amp;IF(No.5＿契約者【データ】!AD225="","",TEXT(No.5＿契約者【データ】!AD225,"yyyy/mm/dd"))&amp;"'"</f>
        <v>''</v>
      </c>
      <c r="H229" s="75" t="str">
        <f>"'"&amp;IF(No.5＿契約者【データ】!AE225="","",TEXT(No.5＿契約者【データ】!AE225,"hh:mm"))&amp;"'"</f>
        <v>''</v>
      </c>
      <c r="I229" s="82" t="s">
        <v>494</v>
      </c>
      <c r="J229" s="82" t="s">
        <v>494</v>
      </c>
      <c r="K229" s="82" t="s">
        <v>494</v>
      </c>
      <c r="L229" s="82" t="s">
        <v>494</v>
      </c>
      <c r="M229" s="82" t="s">
        <v>494</v>
      </c>
      <c r="N229" s="82" t="s">
        <v>494</v>
      </c>
      <c r="O229" s="82" t="s">
        <v>494</v>
      </c>
      <c r="P229" s="82" t="s">
        <v>494</v>
      </c>
      <c r="Q229" s="82" t="str">
        <f>"'"&amp;IF(No.5＿契約者【データ】!AH225="●","1","0")&amp;"'"</f>
        <v>'0'</v>
      </c>
      <c r="R229" s="75" t="s">
        <v>497</v>
      </c>
      <c r="S229" s="42" t="s">
        <v>448</v>
      </c>
      <c r="T229" s="75" t="s">
        <v>497</v>
      </c>
      <c r="U229" s="74" t="s">
        <v>497</v>
      </c>
      <c r="V229" s="49" t="str">
        <f t="shared" si="17"/>
        <v>'COMMON'</v>
      </c>
      <c r="W229" s="69" t="s">
        <v>449</v>
      </c>
      <c r="X229" s="49" t="str">
        <f t="shared" si="18"/>
        <v>'COMMON'</v>
      </c>
      <c r="Y229" s="49" t="str">
        <f t="shared" si="18"/>
        <v>'COMMON'</v>
      </c>
      <c r="Z229" s="69" t="s">
        <v>449</v>
      </c>
      <c r="AA229" s="49" t="str">
        <f t="shared" si="19"/>
        <v>'COMMON'</v>
      </c>
      <c r="AB229" s="67"/>
      <c r="AD229" s="70" t="str">
        <f t="shared" si="20"/>
        <v/>
      </c>
      <c r="AE229" s="67"/>
      <c r="AF229" s="67"/>
      <c r="AG229" s="67"/>
    </row>
    <row r="230" spans="1:33" ht="18" customHeight="1">
      <c r="A230" s="67"/>
      <c r="B230" s="49">
        <f t="shared" si="16"/>
        <v>224</v>
      </c>
      <c r="C230" s="73" t="str">
        <f>"'"&amp;プロジェクトデータ!$C$4&amp;"'"</f>
        <v>'80001'</v>
      </c>
      <c r="D230" s="80" t="s">
        <v>507</v>
      </c>
      <c r="E230" s="42" t="str">
        <f>"'"&amp;No.5＿契約者【データ】!E226&amp;"'"</f>
        <v>''</v>
      </c>
      <c r="F230" s="81" t="str">
        <f>"'"&amp;IF(No.5＿契約者【データ】!AD226="郵送","郵送",IF(No.5＿契約者【データ】!AD226="","","出席"))&amp;"'"</f>
        <v>''</v>
      </c>
      <c r="G230" s="75" t="str">
        <f>"'"&amp;IF(No.5＿契約者【データ】!AD226="","",TEXT(No.5＿契約者【データ】!AD226,"yyyy/mm/dd"))&amp;"'"</f>
        <v>''</v>
      </c>
      <c r="H230" s="75" t="str">
        <f>"'"&amp;IF(No.5＿契約者【データ】!AE226="","",TEXT(No.5＿契約者【データ】!AE226,"hh:mm"))&amp;"'"</f>
        <v>''</v>
      </c>
      <c r="I230" s="82" t="s">
        <v>494</v>
      </c>
      <c r="J230" s="82" t="s">
        <v>494</v>
      </c>
      <c r="K230" s="82" t="s">
        <v>494</v>
      </c>
      <c r="L230" s="82" t="s">
        <v>494</v>
      </c>
      <c r="M230" s="82" t="s">
        <v>494</v>
      </c>
      <c r="N230" s="82" t="s">
        <v>494</v>
      </c>
      <c r="O230" s="82" t="s">
        <v>494</v>
      </c>
      <c r="P230" s="82" t="s">
        <v>494</v>
      </c>
      <c r="Q230" s="82" t="str">
        <f>"'"&amp;IF(No.5＿契約者【データ】!AH226="●","1","0")&amp;"'"</f>
        <v>'0'</v>
      </c>
      <c r="R230" s="75" t="s">
        <v>497</v>
      </c>
      <c r="S230" s="42" t="s">
        <v>448</v>
      </c>
      <c r="T230" s="75" t="s">
        <v>497</v>
      </c>
      <c r="U230" s="74" t="s">
        <v>497</v>
      </c>
      <c r="V230" s="49" t="str">
        <f t="shared" si="17"/>
        <v>'COMMON'</v>
      </c>
      <c r="W230" s="69" t="s">
        <v>449</v>
      </c>
      <c r="X230" s="49" t="str">
        <f t="shared" si="18"/>
        <v>'COMMON'</v>
      </c>
      <c r="Y230" s="49" t="str">
        <f t="shared" si="18"/>
        <v>'COMMON'</v>
      </c>
      <c r="Z230" s="69" t="s">
        <v>449</v>
      </c>
      <c r="AA230" s="49" t="str">
        <f t="shared" si="19"/>
        <v>'COMMON'</v>
      </c>
      <c r="AB230" s="67"/>
      <c r="AD230" s="70" t="str">
        <f t="shared" si="20"/>
        <v/>
      </c>
      <c r="AE230" s="67"/>
      <c r="AF230" s="67"/>
      <c r="AG230" s="67"/>
    </row>
    <row r="231" spans="1:33" ht="18" customHeight="1">
      <c r="A231" s="67"/>
      <c r="B231" s="49">
        <f t="shared" si="16"/>
        <v>225</v>
      </c>
      <c r="C231" s="73" t="str">
        <f>"'"&amp;プロジェクトデータ!$C$4&amp;"'"</f>
        <v>'80001'</v>
      </c>
      <c r="D231" s="80" t="s">
        <v>507</v>
      </c>
      <c r="E231" s="42" t="str">
        <f>"'"&amp;No.5＿契約者【データ】!E227&amp;"'"</f>
        <v>''</v>
      </c>
      <c r="F231" s="81" t="str">
        <f>"'"&amp;IF(No.5＿契約者【データ】!AD227="郵送","郵送",IF(No.5＿契約者【データ】!AD227="","","出席"))&amp;"'"</f>
        <v>''</v>
      </c>
      <c r="G231" s="75" t="str">
        <f>"'"&amp;IF(No.5＿契約者【データ】!AD227="","",TEXT(No.5＿契約者【データ】!AD227,"yyyy/mm/dd"))&amp;"'"</f>
        <v>''</v>
      </c>
      <c r="H231" s="75" t="str">
        <f>"'"&amp;IF(No.5＿契約者【データ】!AE227="","",TEXT(No.5＿契約者【データ】!AE227,"hh:mm"))&amp;"'"</f>
        <v>''</v>
      </c>
      <c r="I231" s="82" t="s">
        <v>494</v>
      </c>
      <c r="J231" s="82" t="s">
        <v>494</v>
      </c>
      <c r="K231" s="82" t="s">
        <v>494</v>
      </c>
      <c r="L231" s="82" t="s">
        <v>494</v>
      </c>
      <c r="M231" s="82" t="s">
        <v>494</v>
      </c>
      <c r="N231" s="82" t="s">
        <v>494</v>
      </c>
      <c r="O231" s="82" t="s">
        <v>494</v>
      </c>
      <c r="P231" s="82" t="s">
        <v>494</v>
      </c>
      <c r="Q231" s="82" t="str">
        <f>"'"&amp;IF(No.5＿契約者【データ】!AH227="●","1","0")&amp;"'"</f>
        <v>'0'</v>
      </c>
      <c r="R231" s="75" t="s">
        <v>497</v>
      </c>
      <c r="S231" s="42" t="s">
        <v>448</v>
      </c>
      <c r="T231" s="75" t="s">
        <v>497</v>
      </c>
      <c r="U231" s="74" t="s">
        <v>497</v>
      </c>
      <c r="V231" s="49" t="str">
        <f t="shared" si="17"/>
        <v>'COMMON'</v>
      </c>
      <c r="W231" s="69" t="s">
        <v>449</v>
      </c>
      <c r="X231" s="49" t="str">
        <f t="shared" si="18"/>
        <v>'COMMON'</v>
      </c>
      <c r="Y231" s="49" t="str">
        <f t="shared" si="18"/>
        <v>'COMMON'</v>
      </c>
      <c r="Z231" s="69" t="s">
        <v>449</v>
      </c>
      <c r="AA231" s="49" t="str">
        <f t="shared" si="19"/>
        <v>'COMMON'</v>
      </c>
      <c r="AB231" s="67"/>
      <c r="AD231" s="70" t="str">
        <f t="shared" si="20"/>
        <v/>
      </c>
      <c r="AE231" s="67"/>
      <c r="AF231" s="67"/>
      <c r="AG231" s="67"/>
    </row>
    <row r="232" spans="1:33" ht="18" customHeight="1">
      <c r="A232" s="67"/>
      <c r="B232" s="49">
        <f t="shared" si="16"/>
        <v>226</v>
      </c>
      <c r="C232" s="73" t="str">
        <f>"'"&amp;プロジェクトデータ!$C$4&amp;"'"</f>
        <v>'80001'</v>
      </c>
      <c r="D232" s="80" t="s">
        <v>507</v>
      </c>
      <c r="E232" s="42" t="str">
        <f>"'"&amp;No.5＿契約者【データ】!E228&amp;"'"</f>
        <v>''</v>
      </c>
      <c r="F232" s="81" t="str">
        <f>"'"&amp;IF(No.5＿契約者【データ】!AD228="郵送","郵送",IF(No.5＿契約者【データ】!AD228="","","出席"))&amp;"'"</f>
        <v>''</v>
      </c>
      <c r="G232" s="75" t="str">
        <f>"'"&amp;IF(No.5＿契約者【データ】!AD228="","",TEXT(No.5＿契約者【データ】!AD228,"yyyy/mm/dd"))&amp;"'"</f>
        <v>''</v>
      </c>
      <c r="H232" s="75" t="str">
        <f>"'"&amp;IF(No.5＿契約者【データ】!AE228="","",TEXT(No.5＿契約者【データ】!AE228,"hh:mm"))&amp;"'"</f>
        <v>''</v>
      </c>
      <c r="I232" s="82" t="s">
        <v>494</v>
      </c>
      <c r="J232" s="82" t="s">
        <v>494</v>
      </c>
      <c r="K232" s="82" t="s">
        <v>494</v>
      </c>
      <c r="L232" s="82" t="s">
        <v>494</v>
      </c>
      <c r="M232" s="82" t="s">
        <v>494</v>
      </c>
      <c r="N232" s="82" t="s">
        <v>494</v>
      </c>
      <c r="O232" s="82" t="s">
        <v>494</v>
      </c>
      <c r="P232" s="82" t="s">
        <v>494</v>
      </c>
      <c r="Q232" s="82" t="str">
        <f>"'"&amp;IF(No.5＿契約者【データ】!AH228="●","1","0")&amp;"'"</f>
        <v>'0'</v>
      </c>
      <c r="R232" s="75" t="s">
        <v>497</v>
      </c>
      <c r="S232" s="42" t="s">
        <v>448</v>
      </c>
      <c r="T232" s="75" t="s">
        <v>497</v>
      </c>
      <c r="U232" s="74" t="s">
        <v>497</v>
      </c>
      <c r="V232" s="49" t="str">
        <f t="shared" si="17"/>
        <v>'COMMON'</v>
      </c>
      <c r="W232" s="69" t="s">
        <v>449</v>
      </c>
      <c r="X232" s="49" t="str">
        <f t="shared" si="18"/>
        <v>'COMMON'</v>
      </c>
      <c r="Y232" s="49" t="str">
        <f t="shared" si="18"/>
        <v>'COMMON'</v>
      </c>
      <c r="Z232" s="69" t="s">
        <v>449</v>
      </c>
      <c r="AA232" s="49" t="str">
        <f t="shared" si="19"/>
        <v>'COMMON'</v>
      </c>
      <c r="AB232" s="67"/>
      <c r="AD232" s="70" t="str">
        <f t="shared" si="20"/>
        <v/>
      </c>
      <c r="AE232" s="67"/>
      <c r="AF232" s="67"/>
      <c r="AG232" s="67"/>
    </row>
    <row r="233" spans="1:33" ht="18" customHeight="1">
      <c r="A233" s="67"/>
      <c r="B233" s="49">
        <f t="shared" si="16"/>
        <v>227</v>
      </c>
      <c r="C233" s="73" t="str">
        <f>"'"&amp;プロジェクトデータ!$C$4&amp;"'"</f>
        <v>'80001'</v>
      </c>
      <c r="D233" s="80" t="s">
        <v>507</v>
      </c>
      <c r="E233" s="42" t="str">
        <f>"'"&amp;No.5＿契約者【データ】!E229&amp;"'"</f>
        <v>''</v>
      </c>
      <c r="F233" s="81" t="str">
        <f>"'"&amp;IF(No.5＿契約者【データ】!AD229="郵送","郵送",IF(No.5＿契約者【データ】!AD229="","","出席"))&amp;"'"</f>
        <v>''</v>
      </c>
      <c r="G233" s="75" t="str">
        <f>"'"&amp;IF(No.5＿契約者【データ】!AD229="","",TEXT(No.5＿契約者【データ】!AD229,"yyyy/mm/dd"))&amp;"'"</f>
        <v>''</v>
      </c>
      <c r="H233" s="75" t="str">
        <f>"'"&amp;IF(No.5＿契約者【データ】!AE229="","",TEXT(No.5＿契約者【データ】!AE229,"hh:mm"))&amp;"'"</f>
        <v>''</v>
      </c>
      <c r="I233" s="82" t="s">
        <v>494</v>
      </c>
      <c r="J233" s="82" t="s">
        <v>494</v>
      </c>
      <c r="K233" s="82" t="s">
        <v>494</v>
      </c>
      <c r="L233" s="82" t="s">
        <v>494</v>
      </c>
      <c r="M233" s="82" t="s">
        <v>494</v>
      </c>
      <c r="N233" s="82" t="s">
        <v>494</v>
      </c>
      <c r="O233" s="82" t="s">
        <v>494</v>
      </c>
      <c r="P233" s="82" t="s">
        <v>494</v>
      </c>
      <c r="Q233" s="82" t="str">
        <f>"'"&amp;IF(No.5＿契約者【データ】!AH229="●","1","0")&amp;"'"</f>
        <v>'0'</v>
      </c>
      <c r="R233" s="75" t="s">
        <v>497</v>
      </c>
      <c r="S233" s="42" t="s">
        <v>448</v>
      </c>
      <c r="T233" s="75" t="s">
        <v>497</v>
      </c>
      <c r="U233" s="74" t="s">
        <v>497</v>
      </c>
      <c r="V233" s="49" t="str">
        <f t="shared" si="17"/>
        <v>'COMMON'</v>
      </c>
      <c r="W233" s="69" t="s">
        <v>449</v>
      </c>
      <c r="X233" s="49" t="str">
        <f t="shared" si="18"/>
        <v>'COMMON'</v>
      </c>
      <c r="Y233" s="49" t="str">
        <f t="shared" si="18"/>
        <v>'COMMON'</v>
      </c>
      <c r="Z233" s="69" t="s">
        <v>449</v>
      </c>
      <c r="AA233" s="49" t="str">
        <f t="shared" si="19"/>
        <v>'COMMON'</v>
      </c>
      <c r="AB233" s="67"/>
      <c r="AD233" s="70" t="str">
        <f t="shared" si="20"/>
        <v/>
      </c>
      <c r="AE233" s="67"/>
      <c r="AF233" s="67"/>
      <c r="AG233" s="67"/>
    </row>
    <row r="234" spans="1:33" ht="18" customHeight="1">
      <c r="A234" s="67"/>
      <c r="B234" s="49">
        <f t="shared" si="16"/>
        <v>228</v>
      </c>
      <c r="C234" s="73" t="str">
        <f>"'"&amp;プロジェクトデータ!$C$4&amp;"'"</f>
        <v>'80001'</v>
      </c>
      <c r="D234" s="80" t="s">
        <v>507</v>
      </c>
      <c r="E234" s="42" t="str">
        <f>"'"&amp;No.5＿契約者【データ】!E230&amp;"'"</f>
        <v>''</v>
      </c>
      <c r="F234" s="81" t="str">
        <f>"'"&amp;IF(No.5＿契約者【データ】!AD230="郵送","郵送",IF(No.5＿契約者【データ】!AD230="","","出席"))&amp;"'"</f>
        <v>''</v>
      </c>
      <c r="G234" s="75" t="str">
        <f>"'"&amp;IF(No.5＿契約者【データ】!AD230="","",TEXT(No.5＿契約者【データ】!AD230,"yyyy/mm/dd"))&amp;"'"</f>
        <v>''</v>
      </c>
      <c r="H234" s="75" t="str">
        <f>"'"&amp;IF(No.5＿契約者【データ】!AE230="","",TEXT(No.5＿契約者【データ】!AE230,"hh:mm"))&amp;"'"</f>
        <v>''</v>
      </c>
      <c r="I234" s="82" t="s">
        <v>494</v>
      </c>
      <c r="J234" s="82" t="s">
        <v>494</v>
      </c>
      <c r="K234" s="82" t="s">
        <v>494</v>
      </c>
      <c r="L234" s="82" t="s">
        <v>494</v>
      </c>
      <c r="M234" s="82" t="s">
        <v>494</v>
      </c>
      <c r="N234" s="82" t="s">
        <v>494</v>
      </c>
      <c r="O234" s="82" t="s">
        <v>494</v>
      </c>
      <c r="P234" s="82" t="s">
        <v>494</v>
      </c>
      <c r="Q234" s="82" t="str">
        <f>"'"&amp;IF(No.5＿契約者【データ】!AH230="●","1","0")&amp;"'"</f>
        <v>'0'</v>
      </c>
      <c r="R234" s="75" t="s">
        <v>497</v>
      </c>
      <c r="S234" s="42" t="s">
        <v>448</v>
      </c>
      <c r="T234" s="75" t="s">
        <v>497</v>
      </c>
      <c r="U234" s="74" t="s">
        <v>497</v>
      </c>
      <c r="V234" s="49" t="str">
        <f t="shared" si="17"/>
        <v>'COMMON'</v>
      </c>
      <c r="W234" s="69" t="s">
        <v>449</v>
      </c>
      <c r="X234" s="49" t="str">
        <f t="shared" si="18"/>
        <v>'COMMON'</v>
      </c>
      <c r="Y234" s="49" t="str">
        <f t="shared" si="18"/>
        <v>'COMMON'</v>
      </c>
      <c r="Z234" s="69" t="s">
        <v>449</v>
      </c>
      <c r="AA234" s="49" t="str">
        <f t="shared" si="19"/>
        <v>'COMMON'</v>
      </c>
      <c r="AB234" s="67"/>
      <c r="AD234" s="70" t="str">
        <f t="shared" si="20"/>
        <v/>
      </c>
      <c r="AE234" s="67"/>
      <c r="AF234" s="67"/>
      <c r="AG234" s="67"/>
    </row>
    <row r="235" spans="1:33" ht="18" customHeight="1">
      <c r="A235" s="67"/>
      <c r="B235" s="49">
        <f t="shared" si="16"/>
        <v>229</v>
      </c>
      <c r="C235" s="73" t="str">
        <f>"'"&amp;プロジェクトデータ!$C$4&amp;"'"</f>
        <v>'80001'</v>
      </c>
      <c r="D235" s="80" t="s">
        <v>507</v>
      </c>
      <c r="E235" s="42" t="str">
        <f>"'"&amp;No.5＿契約者【データ】!E231&amp;"'"</f>
        <v>''</v>
      </c>
      <c r="F235" s="81" t="str">
        <f>"'"&amp;IF(No.5＿契約者【データ】!AD231="郵送","郵送",IF(No.5＿契約者【データ】!AD231="","","出席"))&amp;"'"</f>
        <v>''</v>
      </c>
      <c r="G235" s="75" t="str">
        <f>"'"&amp;IF(No.5＿契約者【データ】!AD231="","",TEXT(No.5＿契約者【データ】!AD231,"yyyy/mm/dd"))&amp;"'"</f>
        <v>''</v>
      </c>
      <c r="H235" s="75" t="str">
        <f>"'"&amp;IF(No.5＿契約者【データ】!AE231="","",TEXT(No.5＿契約者【データ】!AE231,"hh:mm"))&amp;"'"</f>
        <v>''</v>
      </c>
      <c r="I235" s="82" t="s">
        <v>494</v>
      </c>
      <c r="J235" s="82" t="s">
        <v>494</v>
      </c>
      <c r="K235" s="82" t="s">
        <v>494</v>
      </c>
      <c r="L235" s="82" t="s">
        <v>494</v>
      </c>
      <c r="M235" s="82" t="s">
        <v>494</v>
      </c>
      <c r="N235" s="82" t="s">
        <v>494</v>
      </c>
      <c r="O235" s="82" t="s">
        <v>494</v>
      </c>
      <c r="P235" s="82" t="s">
        <v>494</v>
      </c>
      <c r="Q235" s="82" t="str">
        <f>"'"&amp;IF(No.5＿契約者【データ】!AH231="●","1","0")&amp;"'"</f>
        <v>'0'</v>
      </c>
      <c r="R235" s="75" t="s">
        <v>497</v>
      </c>
      <c r="S235" s="42" t="s">
        <v>448</v>
      </c>
      <c r="T235" s="75" t="s">
        <v>497</v>
      </c>
      <c r="U235" s="74" t="s">
        <v>497</v>
      </c>
      <c r="V235" s="49" t="str">
        <f t="shared" si="17"/>
        <v>'COMMON'</v>
      </c>
      <c r="W235" s="69" t="s">
        <v>449</v>
      </c>
      <c r="X235" s="49" t="str">
        <f t="shared" si="18"/>
        <v>'COMMON'</v>
      </c>
      <c r="Y235" s="49" t="str">
        <f t="shared" si="18"/>
        <v>'COMMON'</v>
      </c>
      <c r="Z235" s="69" t="s">
        <v>449</v>
      </c>
      <c r="AA235" s="49" t="str">
        <f t="shared" si="19"/>
        <v>'COMMON'</v>
      </c>
      <c r="AB235" s="67"/>
      <c r="AD235" s="70" t="str">
        <f t="shared" si="20"/>
        <v/>
      </c>
      <c r="AE235" s="67"/>
      <c r="AF235" s="67"/>
      <c r="AG235" s="67"/>
    </row>
    <row r="236" spans="1:33" ht="18" customHeight="1">
      <c r="A236" s="67"/>
      <c r="B236" s="49">
        <f t="shared" si="16"/>
        <v>230</v>
      </c>
      <c r="C236" s="73" t="str">
        <f>"'"&amp;プロジェクトデータ!$C$4&amp;"'"</f>
        <v>'80001'</v>
      </c>
      <c r="D236" s="80" t="s">
        <v>507</v>
      </c>
      <c r="E236" s="42" t="str">
        <f>"'"&amp;No.5＿契約者【データ】!E232&amp;"'"</f>
        <v>''</v>
      </c>
      <c r="F236" s="81" t="str">
        <f>"'"&amp;IF(No.5＿契約者【データ】!AD232="郵送","郵送",IF(No.5＿契約者【データ】!AD232="","","出席"))&amp;"'"</f>
        <v>''</v>
      </c>
      <c r="G236" s="75" t="str">
        <f>"'"&amp;IF(No.5＿契約者【データ】!AD232="","",TEXT(No.5＿契約者【データ】!AD232,"yyyy/mm/dd"))&amp;"'"</f>
        <v>''</v>
      </c>
      <c r="H236" s="75" t="str">
        <f>"'"&amp;IF(No.5＿契約者【データ】!AE232="","",TEXT(No.5＿契約者【データ】!AE232,"hh:mm"))&amp;"'"</f>
        <v>''</v>
      </c>
      <c r="I236" s="82" t="s">
        <v>494</v>
      </c>
      <c r="J236" s="82" t="s">
        <v>494</v>
      </c>
      <c r="K236" s="82" t="s">
        <v>494</v>
      </c>
      <c r="L236" s="82" t="s">
        <v>494</v>
      </c>
      <c r="M236" s="82" t="s">
        <v>494</v>
      </c>
      <c r="N236" s="82" t="s">
        <v>494</v>
      </c>
      <c r="O236" s="82" t="s">
        <v>494</v>
      </c>
      <c r="P236" s="82" t="s">
        <v>494</v>
      </c>
      <c r="Q236" s="82" t="str">
        <f>"'"&amp;IF(No.5＿契約者【データ】!AH232="●","1","0")&amp;"'"</f>
        <v>'0'</v>
      </c>
      <c r="R236" s="75" t="s">
        <v>497</v>
      </c>
      <c r="S236" s="42" t="s">
        <v>448</v>
      </c>
      <c r="T236" s="75" t="s">
        <v>497</v>
      </c>
      <c r="U236" s="74" t="s">
        <v>497</v>
      </c>
      <c r="V236" s="49" t="str">
        <f t="shared" si="17"/>
        <v>'COMMON'</v>
      </c>
      <c r="W236" s="69" t="s">
        <v>449</v>
      </c>
      <c r="X236" s="49" t="str">
        <f t="shared" si="18"/>
        <v>'COMMON'</v>
      </c>
      <c r="Y236" s="49" t="str">
        <f t="shared" si="18"/>
        <v>'COMMON'</v>
      </c>
      <c r="Z236" s="69" t="s">
        <v>449</v>
      </c>
      <c r="AA236" s="49" t="str">
        <f t="shared" si="19"/>
        <v>'COMMON'</v>
      </c>
      <c r="AB236" s="67"/>
      <c r="AD236" s="70" t="str">
        <f t="shared" si="20"/>
        <v/>
      </c>
      <c r="AE236" s="67"/>
      <c r="AF236" s="67"/>
      <c r="AG236" s="67"/>
    </row>
    <row r="237" spans="1:33" ht="18" customHeight="1">
      <c r="A237" s="67"/>
      <c r="B237" s="49">
        <f t="shared" si="16"/>
        <v>231</v>
      </c>
      <c r="C237" s="73" t="str">
        <f>"'"&amp;プロジェクトデータ!$C$4&amp;"'"</f>
        <v>'80001'</v>
      </c>
      <c r="D237" s="80" t="s">
        <v>507</v>
      </c>
      <c r="E237" s="42" t="str">
        <f>"'"&amp;No.5＿契約者【データ】!E233&amp;"'"</f>
        <v>''</v>
      </c>
      <c r="F237" s="81" t="str">
        <f>"'"&amp;IF(No.5＿契約者【データ】!AD233="郵送","郵送",IF(No.5＿契約者【データ】!AD233="","","出席"))&amp;"'"</f>
        <v>''</v>
      </c>
      <c r="G237" s="75" t="str">
        <f>"'"&amp;IF(No.5＿契約者【データ】!AD233="","",TEXT(No.5＿契約者【データ】!AD233,"yyyy/mm/dd"))&amp;"'"</f>
        <v>''</v>
      </c>
      <c r="H237" s="75" t="str">
        <f>"'"&amp;IF(No.5＿契約者【データ】!AE233="","",TEXT(No.5＿契約者【データ】!AE233,"hh:mm"))&amp;"'"</f>
        <v>''</v>
      </c>
      <c r="I237" s="82" t="s">
        <v>494</v>
      </c>
      <c r="J237" s="82" t="s">
        <v>494</v>
      </c>
      <c r="K237" s="82" t="s">
        <v>494</v>
      </c>
      <c r="L237" s="82" t="s">
        <v>494</v>
      </c>
      <c r="M237" s="82" t="s">
        <v>494</v>
      </c>
      <c r="N237" s="82" t="s">
        <v>494</v>
      </c>
      <c r="O237" s="82" t="s">
        <v>494</v>
      </c>
      <c r="P237" s="82" t="s">
        <v>494</v>
      </c>
      <c r="Q237" s="82" t="str">
        <f>"'"&amp;IF(No.5＿契約者【データ】!AH233="●","1","0")&amp;"'"</f>
        <v>'0'</v>
      </c>
      <c r="R237" s="75" t="s">
        <v>497</v>
      </c>
      <c r="S237" s="42" t="s">
        <v>448</v>
      </c>
      <c r="T237" s="75" t="s">
        <v>497</v>
      </c>
      <c r="U237" s="74" t="s">
        <v>497</v>
      </c>
      <c r="V237" s="49" t="str">
        <f t="shared" si="17"/>
        <v>'COMMON'</v>
      </c>
      <c r="W237" s="69" t="s">
        <v>449</v>
      </c>
      <c r="X237" s="49" t="str">
        <f t="shared" si="18"/>
        <v>'COMMON'</v>
      </c>
      <c r="Y237" s="49" t="str">
        <f t="shared" si="18"/>
        <v>'COMMON'</v>
      </c>
      <c r="Z237" s="69" t="s">
        <v>449</v>
      </c>
      <c r="AA237" s="49" t="str">
        <f t="shared" si="19"/>
        <v>'COMMON'</v>
      </c>
      <c r="AB237" s="67"/>
      <c r="AD237" s="70" t="str">
        <f t="shared" si="20"/>
        <v/>
      </c>
      <c r="AE237" s="67"/>
      <c r="AF237" s="67"/>
      <c r="AG237" s="67"/>
    </row>
    <row r="238" spans="1:33" ht="18" customHeight="1">
      <c r="A238" s="67"/>
      <c r="B238" s="49">
        <f t="shared" si="16"/>
        <v>232</v>
      </c>
      <c r="C238" s="73" t="str">
        <f>"'"&amp;プロジェクトデータ!$C$4&amp;"'"</f>
        <v>'80001'</v>
      </c>
      <c r="D238" s="80" t="s">
        <v>507</v>
      </c>
      <c r="E238" s="42" t="str">
        <f>"'"&amp;No.5＿契約者【データ】!E234&amp;"'"</f>
        <v>''</v>
      </c>
      <c r="F238" s="81" t="str">
        <f>"'"&amp;IF(No.5＿契約者【データ】!AD234="郵送","郵送",IF(No.5＿契約者【データ】!AD234="","","出席"))&amp;"'"</f>
        <v>''</v>
      </c>
      <c r="G238" s="75" t="str">
        <f>"'"&amp;IF(No.5＿契約者【データ】!AD234="","",TEXT(No.5＿契約者【データ】!AD234,"yyyy/mm/dd"))&amp;"'"</f>
        <v>''</v>
      </c>
      <c r="H238" s="75" t="str">
        <f>"'"&amp;IF(No.5＿契約者【データ】!AE234="","",TEXT(No.5＿契約者【データ】!AE234,"hh:mm"))&amp;"'"</f>
        <v>''</v>
      </c>
      <c r="I238" s="82" t="s">
        <v>494</v>
      </c>
      <c r="J238" s="82" t="s">
        <v>494</v>
      </c>
      <c r="K238" s="82" t="s">
        <v>494</v>
      </c>
      <c r="L238" s="82" t="s">
        <v>494</v>
      </c>
      <c r="M238" s="82" t="s">
        <v>494</v>
      </c>
      <c r="N238" s="82" t="s">
        <v>494</v>
      </c>
      <c r="O238" s="82" t="s">
        <v>494</v>
      </c>
      <c r="P238" s="82" t="s">
        <v>494</v>
      </c>
      <c r="Q238" s="82" t="str">
        <f>"'"&amp;IF(No.5＿契約者【データ】!AH234="●","1","0")&amp;"'"</f>
        <v>'0'</v>
      </c>
      <c r="R238" s="75" t="s">
        <v>497</v>
      </c>
      <c r="S238" s="42" t="s">
        <v>448</v>
      </c>
      <c r="T238" s="75" t="s">
        <v>497</v>
      </c>
      <c r="U238" s="74" t="s">
        <v>497</v>
      </c>
      <c r="V238" s="49" t="str">
        <f t="shared" si="17"/>
        <v>'COMMON'</v>
      </c>
      <c r="W238" s="69" t="s">
        <v>449</v>
      </c>
      <c r="X238" s="49" t="str">
        <f t="shared" si="18"/>
        <v>'COMMON'</v>
      </c>
      <c r="Y238" s="49" t="str">
        <f t="shared" si="18"/>
        <v>'COMMON'</v>
      </c>
      <c r="Z238" s="69" t="s">
        <v>449</v>
      </c>
      <c r="AA238" s="49" t="str">
        <f t="shared" si="19"/>
        <v>'COMMON'</v>
      </c>
      <c r="AB238" s="67"/>
      <c r="AD238" s="70" t="str">
        <f t="shared" si="20"/>
        <v/>
      </c>
      <c r="AE238" s="67"/>
      <c r="AF238" s="67"/>
      <c r="AG238" s="67"/>
    </row>
    <row r="239" spans="1:33" ht="18" customHeight="1">
      <c r="A239" s="67"/>
      <c r="B239" s="49">
        <f t="shared" si="16"/>
        <v>233</v>
      </c>
      <c r="C239" s="73" t="str">
        <f>"'"&amp;プロジェクトデータ!$C$4&amp;"'"</f>
        <v>'80001'</v>
      </c>
      <c r="D239" s="80" t="s">
        <v>507</v>
      </c>
      <c r="E239" s="42" t="str">
        <f>"'"&amp;No.5＿契約者【データ】!E235&amp;"'"</f>
        <v>''</v>
      </c>
      <c r="F239" s="81" t="str">
        <f>"'"&amp;IF(No.5＿契約者【データ】!AD235="郵送","郵送",IF(No.5＿契約者【データ】!AD235="","","出席"))&amp;"'"</f>
        <v>''</v>
      </c>
      <c r="G239" s="75" t="str">
        <f>"'"&amp;IF(No.5＿契約者【データ】!AD235="","",TEXT(No.5＿契約者【データ】!AD235,"yyyy/mm/dd"))&amp;"'"</f>
        <v>''</v>
      </c>
      <c r="H239" s="75" t="str">
        <f>"'"&amp;IF(No.5＿契約者【データ】!AE235="","",TEXT(No.5＿契約者【データ】!AE235,"hh:mm"))&amp;"'"</f>
        <v>''</v>
      </c>
      <c r="I239" s="82" t="s">
        <v>494</v>
      </c>
      <c r="J239" s="82" t="s">
        <v>494</v>
      </c>
      <c r="K239" s="82" t="s">
        <v>494</v>
      </c>
      <c r="L239" s="82" t="s">
        <v>494</v>
      </c>
      <c r="M239" s="82" t="s">
        <v>494</v>
      </c>
      <c r="N239" s="82" t="s">
        <v>494</v>
      </c>
      <c r="O239" s="82" t="s">
        <v>494</v>
      </c>
      <c r="P239" s="82" t="s">
        <v>494</v>
      </c>
      <c r="Q239" s="82" t="str">
        <f>"'"&amp;IF(No.5＿契約者【データ】!AH235="●","1","0")&amp;"'"</f>
        <v>'0'</v>
      </c>
      <c r="R239" s="75" t="s">
        <v>497</v>
      </c>
      <c r="S239" s="42" t="s">
        <v>448</v>
      </c>
      <c r="T239" s="75" t="s">
        <v>497</v>
      </c>
      <c r="U239" s="74" t="s">
        <v>497</v>
      </c>
      <c r="V239" s="49" t="str">
        <f t="shared" si="17"/>
        <v>'COMMON'</v>
      </c>
      <c r="W239" s="69" t="s">
        <v>449</v>
      </c>
      <c r="X239" s="49" t="str">
        <f t="shared" si="18"/>
        <v>'COMMON'</v>
      </c>
      <c r="Y239" s="49" t="str">
        <f t="shared" si="18"/>
        <v>'COMMON'</v>
      </c>
      <c r="Z239" s="69" t="s">
        <v>449</v>
      </c>
      <c r="AA239" s="49" t="str">
        <f t="shared" si="19"/>
        <v>'COMMON'</v>
      </c>
      <c r="AB239" s="67"/>
      <c r="AD239" s="70" t="str">
        <f t="shared" si="20"/>
        <v/>
      </c>
      <c r="AE239" s="67"/>
      <c r="AF239" s="67"/>
      <c r="AG239" s="67"/>
    </row>
    <row r="240" spans="1:33" ht="18" customHeight="1">
      <c r="A240" s="67"/>
      <c r="B240" s="49">
        <f t="shared" si="16"/>
        <v>234</v>
      </c>
      <c r="C240" s="73" t="str">
        <f>"'"&amp;プロジェクトデータ!$C$4&amp;"'"</f>
        <v>'80001'</v>
      </c>
      <c r="D240" s="80" t="s">
        <v>507</v>
      </c>
      <c r="E240" s="42" t="str">
        <f>"'"&amp;No.5＿契約者【データ】!E236&amp;"'"</f>
        <v>''</v>
      </c>
      <c r="F240" s="81" t="str">
        <f>"'"&amp;IF(No.5＿契約者【データ】!AD236="郵送","郵送",IF(No.5＿契約者【データ】!AD236="","","出席"))&amp;"'"</f>
        <v>''</v>
      </c>
      <c r="G240" s="75" t="str">
        <f>"'"&amp;IF(No.5＿契約者【データ】!AD236="","",TEXT(No.5＿契約者【データ】!AD236,"yyyy/mm/dd"))&amp;"'"</f>
        <v>''</v>
      </c>
      <c r="H240" s="75" t="str">
        <f>"'"&amp;IF(No.5＿契約者【データ】!AE236="","",TEXT(No.5＿契約者【データ】!AE236,"hh:mm"))&amp;"'"</f>
        <v>''</v>
      </c>
      <c r="I240" s="82" t="s">
        <v>494</v>
      </c>
      <c r="J240" s="82" t="s">
        <v>494</v>
      </c>
      <c r="K240" s="82" t="s">
        <v>494</v>
      </c>
      <c r="L240" s="82" t="s">
        <v>494</v>
      </c>
      <c r="M240" s="82" t="s">
        <v>494</v>
      </c>
      <c r="N240" s="82" t="s">
        <v>494</v>
      </c>
      <c r="O240" s="82" t="s">
        <v>494</v>
      </c>
      <c r="P240" s="82" t="s">
        <v>494</v>
      </c>
      <c r="Q240" s="82" t="str">
        <f>"'"&amp;IF(No.5＿契約者【データ】!AH236="●","1","0")&amp;"'"</f>
        <v>'0'</v>
      </c>
      <c r="R240" s="75" t="s">
        <v>497</v>
      </c>
      <c r="S240" s="42" t="s">
        <v>448</v>
      </c>
      <c r="T240" s="75" t="s">
        <v>497</v>
      </c>
      <c r="U240" s="74" t="s">
        <v>497</v>
      </c>
      <c r="V240" s="49" t="str">
        <f t="shared" si="17"/>
        <v>'COMMON'</v>
      </c>
      <c r="W240" s="69" t="s">
        <v>449</v>
      </c>
      <c r="X240" s="49" t="str">
        <f t="shared" si="18"/>
        <v>'COMMON'</v>
      </c>
      <c r="Y240" s="49" t="str">
        <f t="shared" si="18"/>
        <v>'COMMON'</v>
      </c>
      <c r="Z240" s="69" t="s">
        <v>449</v>
      </c>
      <c r="AA240" s="49" t="str">
        <f t="shared" si="19"/>
        <v>'COMMON'</v>
      </c>
      <c r="AB240" s="67"/>
      <c r="AD240" s="70" t="str">
        <f t="shared" si="20"/>
        <v/>
      </c>
      <c r="AE240" s="67"/>
      <c r="AF240" s="67"/>
      <c r="AG240" s="67"/>
    </row>
    <row r="241" spans="1:33" ht="18" customHeight="1">
      <c r="A241" s="67"/>
      <c r="B241" s="49">
        <f t="shared" si="16"/>
        <v>235</v>
      </c>
      <c r="C241" s="73" t="str">
        <f>"'"&amp;プロジェクトデータ!$C$4&amp;"'"</f>
        <v>'80001'</v>
      </c>
      <c r="D241" s="80" t="s">
        <v>507</v>
      </c>
      <c r="E241" s="42" t="str">
        <f>"'"&amp;No.5＿契約者【データ】!E237&amp;"'"</f>
        <v>''</v>
      </c>
      <c r="F241" s="81" t="str">
        <f>"'"&amp;IF(No.5＿契約者【データ】!AD237="郵送","郵送",IF(No.5＿契約者【データ】!AD237="","","出席"))&amp;"'"</f>
        <v>''</v>
      </c>
      <c r="G241" s="75" t="str">
        <f>"'"&amp;IF(No.5＿契約者【データ】!AD237="","",TEXT(No.5＿契約者【データ】!AD237,"yyyy/mm/dd"))&amp;"'"</f>
        <v>''</v>
      </c>
      <c r="H241" s="75" t="str">
        <f>"'"&amp;IF(No.5＿契約者【データ】!AE237="","",TEXT(No.5＿契約者【データ】!AE237,"hh:mm"))&amp;"'"</f>
        <v>''</v>
      </c>
      <c r="I241" s="82" t="s">
        <v>494</v>
      </c>
      <c r="J241" s="82" t="s">
        <v>494</v>
      </c>
      <c r="K241" s="82" t="s">
        <v>494</v>
      </c>
      <c r="L241" s="82" t="s">
        <v>494</v>
      </c>
      <c r="M241" s="82" t="s">
        <v>494</v>
      </c>
      <c r="N241" s="82" t="s">
        <v>494</v>
      </c>
      <c r="O241" s="82" t="s">
        <v>494</v>
      </c>
      <c r="P241" s="82" t="s">
        <v>494</v>
      </c>
      <c r="Q241" s="82" t="str">
        <f>"'"&amp;IF(No.5＿契約者【データ】!AH237="●","1","0")&amp;"'"</f>
        <v>'0'</v>
      </c>
      <c r="R241" s="75" t="s">
        <v>497</v>
      </c>
      <c r="S241" s="42" t="s">
        <v>448</v>
      </c>
      <c r="T241" s="75" t="s">
        <v>497</v>
      </c>
      <c r="U241" s="74" t="s">
        <v>497</v>
      </c>
      <c r="V241" s="49" t="str">
        <f t="shared" si="17"/>
        <v>'COMMON'</v>
      </c>
      <c r="W241" s="69" t="s">
        <v>449</v>
      </c>
      <c r="X241" s="49" t="str">
        <f t="shared" si="18"/>
        <v>'COMMON'</v>
      </c>
      <c r="Y241" s="49" t="str">
        <f t="shared" si="18"/>
        <v>'COMMON'</v>
      </c>
      <c r="Z241" s="69" t="s">
        <v>449</v>
      </c>
      <c r="AA241" s="49" t="str">
        <f t="shared" si="19"/>
        <v>'COMMON'</v>
      </c>
      <c r="AB241" s="67"/>
      <c r="AD241" s="70" t="str">
        <f t="shared" si="20"/>
        <v/>
      </c>
      <c r="AE241" s="67"/>
      <c r="AF241" s="67"/>
      <c r="AG241" s="67"/>
    </row>
    <row r="242" spans="1:33" ht="18" customHeight="1">
      <c r="A242" s="67"/>
      <c r="B242" s="49">
        <f t="shared" si="16"/>
        <v>236</v>
      </c>
      <c r="C242" s="73" t="str">
        <f>"'"&amp;プロジェクトデータ!$C$4&amp;"'"</f>
        <v>'80001'</v>
      </c>
      <c r="D242" s="80" t="s">
        <v>507</v>
      </c>
      <c r="E242" s="42" t="str">
        <f>"'"&amp;No.5＿契約者【データ】!E238&amp;"'"</f>
        <v>''</v>
      </c>
      <c r="F242" s="81" t="str">
        <f>"'"&amp;IF(No.5＿契約者【データ】!AD238="郵送","郵送",IF(No.5＿契約者【データ】!AD238="","","出席"))&amp;"'"</f>
        <v>''</v>
      </c>
      <c r="G242" s="75" t="str">
        <f>"'"&amp;IF(No.5＿契約者【データ】!AD238="","",TEXT(No.5＿契約者【データ】!AD238,"yyyy/mm/dd"))&amp;"'"</f>
        <v>''</v>
      </c>
      <c r="H242" s="75" t="str">
        <f>"'"&amp;IF(No.5＿契約者【データ】!AE238="","",TEXT(No.5＿契約者【データ】!AE238,"hh:mm"))&amp;"'"</f>
        <v>''</v>
      </c>
      <c r="I242" s="82" t="s">
        <v>494</v>
      </c>
      <c r="J242" s="82" t="s">
        <v>494</v>
      </c>
      <c r="K242" s="82" t="s">
        <v>494</v>
      </c>
      <c r="L242" s="82" t="s">
        <v>494</v>
      </c>
      <c r="M242" s="82" t="s">
        <v>494</v>
      </c>
      <c r="N242" s="82" t="s">
        <v>494</v>
      </c>
      <c r="O242" s="82" t="s">
        <v>494</v>
      </c>
      <c r="P242" s="82" t="s">
        <v>494</v>
      </c>
      <c r="Q242" s="82" t="str">
        <f>"'"&amp;IF(No.5＿契約者【データ】!AH238="●","1","0")&amp;"'"</f>
        <v>'0'</v>
      </c>
      <c r="R242" s="75" t="s">
        <v>497</v>
      </c>
      <c r="S242" s="42" t="s">
        <v>448</v>
      </c>
      <c r="T242" s="75" t="s">
        <v>497</v>
      </c>
      <c r="U242" s="74" t="s">
        <v>497</v>
      </c>
      <c r="V242" s="49" t="str">
        <f t="shared" si="17"/>
        <v>'COMMON'</v>
      </c>
      <c r="W242" s="69" t="s">
        <v>449</v>
      </c>
      <c r="X242" s="49" t="str">
        <f t="shared" si="18"/>
        <v>'COMMON'</v>
      </c>
      <c r="Y242" s="49" t="str">
        <f t="shared" si="18"/>
        <v>'COMMON'</v>
      </c>
      <c r="Z242" s="69" t="s">
        <v>449</v>
      </c>
      <c r="AA242" s="49" t="str">
        <f t="shared" si="19"/>
        <v>'COMMON'</v>
      </c>
      <c r="AB242" s="67"/>
      <c r="AD242" s="70" t="str">
        <f t="shared" si="20"/>
        <v/>
      </c>
      <c r="AE242" s="67"/>
      <c r="AF242" s="67"/>
      <c r="AG242" s="67"/>
    </row>
    <row r="243" spans="1:33" ht="18" customHeight="1">
      <c r="A243" s="67"/>
      <c r="B243" s="49">
        <f t="shared" si="16"/>
        <v>237</v>
      </c>
      <c r="C243" s="73" t="str">
        <f>"'"&amp;プロジェクトデータ!$C$4&amp;"'"</f>
        <v>'80001'</v>
      </c>
      <c r="D243" s="80" t="s">
        <v>507</v>
      </c>
      <c r="E243" s="42" t="str">
        <f>"'"&amp;No.5＿契約者【データ】!E239&amp;"'"</f>
        <v>''</v>
      </c>
      <c r="F243" s="81" t="str">
        <f>"'"&amp;IF(No.5＿契約者【データ】!AD239="郵送","郵送",IF(No.5＿契約者【データ】!AD239="","","出席"))&amp;"'"</f>
        <v>''</v>
      </c>
      <c r="G243" s="75" t="str">
        <f>"'"&amp;IF(No.5＿契約者【データ】!AD239="","",TEXT(No.5＿契約者【データ】!AD239,"yyyy/mm/dd"))&amp;"'"</f>
        <v>''</v>
      </c>
      <c r="H243" s="75" t="str">
        <f>"'"&amp;IF(No.5＿契約者【データ】!AE239="","",TEXT(No.5＿契約者【データ】!AE239,"hh:mm"))&amp;"'"</f>
        <v>''</v>
      </c>
      <c r="I243" s="82" t="s">
        <v>494</v>
      </c>
      <c r="J243" s="82" t="s">
        <v>494</v>
      </c>
      <c r="K243" s="82" t="s">
        <v>494</v>
      </c>
      <c r="L243" s="82" t="s">
        <v>494</v>
      </c>
      <c r="M243" s="82" t="s">
        <v>494</v>
      </c>
      <c r="N243" s="82" t="s">
        <v>494</v>
      </c>
      <c r="O243" s="82" t="s">
        <v>494</v>
      </c>
      <c r="P243" s="82" t="s">
        <v>494</v>
      </c>
      <c r="Q243" s="82" t="str">
        <f>"'"&amp;IF(No.5＿契約者【データ】!AH239="●","1","0")&amp;"'"</f>
        <v>'0'</v>
      </c>
      <c r="R243" s="75" t="s">
        <v>497</v>
      </c>
      <c r="S243" s="42" t="s">
        <v>448</v>
      </c>
      <c r="T243" s="75" t="s">
        <v>497</v>
      </c>
      <c r="U243" s="74" t="s">
        <v>497</v>
      </c>
      <c r="V243" s="49" t="str">
        <f t="shared" si="17"/>
        <v>'COMMON'</v>
      </c>
      <c r="W243" s="69" t="s">
        <v>449</v>
      </c>
      <c r="X243" s="49" t="str">
        <f t="shared" si="18"/>
        <v>'COMMON'</v>
      </c>
      <c r="Y243" s="49" t="str">
        <f t="shared" si="18"/>
        <v>'COMMON'</v>
      </c>
      <c r="Z243" s="69" t="s">
        <v>449</v>
      </c>
      <c r="AA243" s="49" t="str">
        <f t="shared" si="19"/>
        <v>'COMMON'</v>
      </c>
      <c r="AB243" s="67"/>
      <c r="AD243" s="70" t="str">
        <f t="shared" si="20"/>
        <v/>
      </c>
      <c r="AE243" s="67"/>
      <c r="AF243" s="67"/>
      <c r="AG243" s="67"/>
    </row>
    <row r="244" spans="1:33" ht="18" customHeight="1">
      <c r="A244" s="67"/>
      <c r="B244" s="49">
        <f t="shared" si="16"/>
        <v>238</v>
      </c>
      <c r="C244" s="73" t="str">
        <f>"'"&amp;プロジェクトデータ!$C$4&amp;"'"</f>
        <v>'80001'</v>
      </c>
      <c r="D244" s="80" t="s">
        <v>507</v>
      </c>
      <c r="E244" s="42" t="str">
        <f>"'"&amp;No.5＿契約者【データ】!E240&amp;"'"</f>
        <v>''</v>
      </c>
      <c r="F244" s="81" t="str">
        <f>"'"&amp;IF(No.5＿契約者【データ】!AD240="郵送","郵送",IF(No.5＿契約者【データ】!AD240="","","出席"))&amp;"'"</f>
        <v>''</v>
      </c>
      <c r="G244" s="75" t="str">
        <f>"'"&amp;IF(No.5＿契約者【データ】!AD240="","",TEXT(No.5＿契約者【データ】!AD240,"yyyy/mm/dd"))&amp;"'"</f>
        <v>''</v>
      </c>
      <c r="H244" s="75" t="str">
        <f>"'"&amp;IF(No.5＿契約者【データ】!AE240="","",TEXT(No.5＿契約者【データ】!AE240,"hh:mm"))&amp;"'"</f>
        <v>''</v>
      </c>
      <c r="I244" s="82" t="s">
        <v>494</v>
      </c>
      <c r="J244" s="82" t="s">
        <v>494</v>
      </c>
      <c r="K244" s="82" t="s">
        <v>494</v>
      </c>
      <c r="L244" s="82" t="s">
        <v>494</v>
      </c>
      <c r="M244" s="82" t="s">
        <v>494</v>
      </c>
      <c r="N244" s="82" t="s">
        <v>494</v>
      </c>
      <c r="O244" s="82" t="s">
        <v>494</v>
      </c>
      <c r="P244" s="82" t="s">
        <v>494</v>
      </c>
      <c r="Q244" s="82" t="str">
        <f>"'"&amp;IF(No.5＿契約者【データ】!AH240="●","1","0")&amp;"'"</f>
        <v>'0'</v>
      </c>
      <c r="R244" s="75" t="s">
        <v>497</v>
      </c>
      <c r="S244" s="42" t="s">
        <v>448</v>
      </c>
      <c r="T244" s="75" t="s">
        <v>497</v>
      </c>
      <c r="U244" s="74" t="s">
        <v>497</v>
      </c>
      <c r="V244" s="49" t="str">
        <f t="shared" si="17"/>
        <v>'COMMON'</v>
      </c>
      <c r="W244" s="69" t="s">
        <v>449</v>
      </c>
      <c r="X244" s="49" t="str">
        <f t="shared" si="18"/>
        <v>'COMMON'</v>
      </c>
      <c r="Y244" s="49" t="str">
        <f t="shared" si="18"/>
        <v>'COMMON'</v>
      </c>
      <c r="Z244" s="69" t="s">
        <v>449</v>
      </c>
      <c r="AA244" s="49" t="str">
        <f t="shared" si="19"/>
        <v>'COMMON'</v>
      </c>
      <c r="AB244" s="67"/>
      <c r="AD244" s="70" t="str">
        <f t="shared" si="20"/>
        <v/>
      </c>
      <c r="AE244" s="67"/>
      <c r="AF244" s="67"/>
      <c r="AG244" s="67"/>
    </row>
    <row r="245" spans="1:33" ht="18" customHeight="1">
      <c r="A245" s="67"/>
      <c r="B245" s="49">
        <f t="shared" si="16"/>
        <v>239</v>
      </c>
      <c r="C245" s="73" t="str">
        <f>"'"&amp;プロジェクトデータ!$C$4&amp;"'"</f>
        <v>'80001'</v>
      </c>
      <c r="D245" s="80" t="s">
        <v>507</v>
      </c>
      <c r="E245" s="42" t="str">
        <f>"'"&amp;No.5＿契約者【データ】!E241&amp;"'"</f>
        <v>''</v>
      </c>
      <c r="F245" s="81" t="str">
        <f>"'"&amp;IF(No.5＿契約者【データ】!AD241="郵送","郵送",IF(No.5＿契約者【データ】!AD241="","","出席"))&amp;"'"</f>
        <v>''</v>
      </c>
      <c r="G245" s="75" t="str">
        <f>"'"&amp;IF(No.5＿契約者【データ】!AD241="","",TEXT(No.5＿契約者【データ】!AD241,"yyyy/mm/dd"))&amp;"'"</f>
        <v>''</v>
      </c>
      <c r="H245" s="75" t="str">
        <f>"'"&amp;IF(No.5＿契約者【データ】!AE241="","",TEXT(No.5＿契約者【データ】!AE241,"hh:mm"))&amp;"'"</f>
        <v>''</v>
      </c>
      <c r="I245" s="82" t="s">
        <v>494</v>
      </c>
      <c r="J245" s="82" t="s">
        <v>494</v>
      </c>
      <c r="K245" s="82" t="s">
        <v>494</v>
      </c>
      <c r="L245" s="82" t="s">
        <v>494</v>
      </c>
      <c r="M245" s="82" t="s">
        <v>494</v>
      </c>
      <c r="N245" s="82" t="s">
        <v>494</v>
      </c>
      <c r="O245" s="82" t="s">
        <v>494</v>
      </c>
      <c r="P245" s="82" t="s">
        <v>494</v>
      </c>
      <c r="Q245" s="82" t="str">
        <f>"'"&amp;IF(No.5＿契約者【データ】!AH241="●","1","0")&amp;"'"</f>
        <v>'0'</v>
      </c>
      <c r="R245" s="75" t="s">
        <v>497</v>
      </c>
      <c r="S245" s="42" t="s">
        <v>448</v>
      </c>
      <c r="T245" s="75" t="s">
        <v>497</v>
      </c>
      <c r="U245" s="74" t="s">
        <v>497</v>
      </c>
      <c r="V245" s="49" t="str">
        <f t="shared" si="17"/>
        <v>'COMMON'</v>
      </c>
      <c r="W245" s="69" t="s">
        <v>449</v>
      </c>
      <c r="X245" s="49" t="str">
        <f t="shared" si="18"/>
        <v>'COMMON'</v>
      </c>
      <c r="Y245" s="49" t="str">
        <f t="shared" si="18"/>
        <v>'COMMON'</v>
      </c>
      <c r="Z245" s="69" t="s">
        <v>449</v>
      </c>
      <c r="AA245" s="49" t="str">
        <f t="shared" si="19"/>
        <v>'COMMON'</v>
      </c>
      <c r="AB245" s="67"/>
      <c r="AD245" s="70" t="str">
        <f t="shared" si="20"/>
        <v/>
      </c>
      <c r="AE245" s="67"/>
      <c r="AF245" s="67"/>
      <c r="AG245" s="67"/>
    </row>
    <row r="246" spans="1:33" ht="18" customHeight="1">
      <c r="A246" s="67"/>
      <c r="B246" s="49">
        <f t="shared" si="16"/>
        <v>240</v>
      </c>
      <c r="C246" s="73" t="str">
        <f>"'"&amp;プロジェクトデータ!$C$4&amp;"'"</f>
        <v>'80001'</v>
      </c>
      <c r="D246" s="80" t="s">
        <v>507</v>
      </c>
      <c r="E246" s="42" t="str">
        <f>"'"&amp;No.5＿契約者【データ】!E242&amp;"'"</f>
        <v>''</v>
      </c>
      <c r="F246" s="81" t="str">
        <f>"'"&amp;IF(No.5＿契約者【データ】!AD242="郵送","郵送",IF(No.5＿契約者【データ】!AD242="","","出席"))&amp;"'"</f>
        <v>''</v>
      </c>
      <c r="G246" s="75" t="str">
        <f>"'"&amp;IF(No.5＿契約者【データ】!AD242="","",TEXT(No.5＿契約者【データ】!AD242,"yyyy/mm/dd"))&amp;"'"</f>
        <v>''</v>
      </c>
      <c r="H246" s="75" t="str">
        <f>"'"&amp;IF(No.5＿契約者【データ】!AE242="","",TEXT(No.5＿契約者【データ】!AE242,"hh:mm"))&amp;"'"</f>
        <v>''</v>
      </c>
      <c r="I246" s="82" t="s">
        <v>494</v>
      </c>
      <c r="J246" s="82" t="s">
        <v>494</v>
      </c>
      <c r="K246" s="82" t="s">
        <v>494</v>
      </c>
      <c r="L246" s="82" t="s">
        <v>494</v>
      </c>
      <c r="M246" s="82" t="s">
        <v>494</v>
      </c>
      <c r="N246" s="82" t="s">
        <v>494</v>
      </c>
      <c r="O246" s="82" t="s">
        <v>494</v>
      </c>
      <c r="P246" s="82" t="s">
        <v>494</v>
      </c>
      <c r="Q246" s="82" t="str">
        <f>"'"&amp;IF(No.5＿契約者【データ】!AH242="●","1","0")&amp;"'"</f>
        <v>'0'</v>
      </c>
      <c r="R246" s="75" t="s">
        <v>497</v>
      </c>
      <c r="S246" s="42" t="s">
        <v>448</v>
      </c>
      <c r="T246" s="75" t="s">
        <v>497</v>
      </c>
      <c r="U246" s="74" t="s">
        <v>497</v>
      </c>
      <c r="V246" s="49" t="str">
        <f t="shared" si="17"/>
        <v>'COMMON'</v>
      </c>
      <c r="W246" s="69" t="s">
        <v>449</v>
      </c>
      <c r="X246" s="49" t="str">
        <f t="shared" si="18"/>
        <v>'COMMON'</v>
      </c>
      <c r="Y246" s="49" t="str">
        <f t="shared" si="18"/>
        <v>'COMMON'</v>
      </c>
      <c r="Z246" s="69" t="s">
        <v>449</v>
      </c>
      <c r="AA246" s="49" t="str">
        <f t="shared" si="19"/>
        <v>'COMMON'</v>
      </c>
      <c r="AB246" s="67"/>
      <c r="AD246" s="70" t="str">
        <f t="shared" si="20"/>
        <v/>
      </c>
      <c r="AE246" s="67"/>
      <c r="AF246" s="67"/>
      <c r="AG246" s="67"/>
    </row>
    <row r="247" spans="1:33" ht="18" customHeight="1">
      <c r="A247" s="67"/>
      <c r="B247" s="49">
        <f t="shared" si="16"/>
        <v>241</v>
      </c>
      <c r="C247" s="73" t="str">
        <f>"'"&amp;プロジェクトデータ!$C$4&amp;"'"</f>
        <v>'80001'</v>
      </c>
      <c r="D247" s="80" t="s">
        <v>507</v>
      </c>
      <c r="E247" s="42" t="str">
        <f>"'"&amp;No.5＿契約者【データ】!E243&amp;"'"</f>
        <v>''</v>
      </c>
      <c r="F247" s="81" t="str">
        <f>"'"&amp;IF(No.5＿契約者【データ】!AD243="郵送","郵送",IF(No.5＿契約者【データ】!AD243="","","出席"))&amp;"'"</f>
        <v>''</v>
      </c>
      <c r="G247" s="75" t="str">
        <f>"'"&amp;IF(No.5＿契約者【データ】!AD243="","",TEXT(No.5＿契約者【データ】!AD243,"yyyy/mm/dd"))&amp;"'"</f>
        <v>''</v>
      </c>
      <c r="H247" s="75" t="str">
        <f>"'"&amp;IF(No.5＿契約者【データ】!AE243="","",TEXT(No.5＿契約者【データ】!AE243,"hh:mm"))&amp;"'"</f>
        <v>''</v>
      </c>
      <c r="I247" s="82" t="s">
        <v>494</v>
      </c>
      <c r="J247" s="82" t="s">
        <v>494</v>
      </c>
      <c r="K247" s="82" t="s">
        <v>494</v>
      </c>
      <c r="L247" s="82" t="s">
        <v>494</v>
      </c>
      <c r="M247" s="82" t="s">
        <v>494</v>
      </c>
      <c r="N247" s="82" t="s">
        <v>494</v>
      </c>
      <c r="O247" s="82" t="s">
        <v>494</v>
      </c>
      <c r="P247" s="82" t="s">
        <v>494</v>
      </c>
      <c r="Q247" s="82" t="str">
        <f>"'"&amp;IF(No.5＿契約者【データ】!AH243="●","1","0")&amp;"'"</f>
        <v>'0'</v>
      </c>
      <c r="R247" s="75" t="s">
        <v>497</v>
      </c>
      <c r="S247" s="42" t="s">
        <v>448</v>
      </c>
      <c r="T247" s="75" t="s">
        <v>497</v>
      </c>
      <c r="U247" s="74" t="s">
        <v>497</v>
      </c>
      <c r="V247" s="49" t="str">
        <f t="shared" si="17"/>
        <v>'COMMON'</v>
      </c>
      <c r="W247" s="69" t="s">
        <v>449</v>
      </c>
      <c r="X247" s="49" t="str">
        <f t="shared" si="18"/>
        <v>'COMMON'</v>
      </c>
      <c r="Y247" s="49" t="str">
        <f t="shared" si="18"/>
        <v>'COMMON'</v>
      </c>
      <c r="Z247" s="69" t="s">
        <v>449</v>
      </c>
      <c r="AA247" s="49" t="str">
        <f t="shared" si="19"/>
        <v>'COMMON'</v>
      </c>
      <c r="AB247" s="67"/>
      <c r="AD247" s="70" t="str">
        <f t="shared" si="20"/>
        <v/>
      </c>
      <c r="AE247" s="67"/>
      <c r="AF247" s="67"/>
      <c r="AG247" s="67"/>
    </row>
    <row r="248" spans="1:33" ht="18" customHeight="1">
      <c r="A248" s="67"/>
      <c r="B248" s="49">
        <f t="shared" si="16"/>
        <v>242</v>
      </c>
      <c r="C248" s="73" t="str">
        <f>"'"&amp;プロジェクトデータ!$C$4&amp;"'"</f>
        <v>'80001'</v>
      </c>
      <c r="D248" s="80" t="s">
        <v>507</v>
      </c>
      <c r="E248" s="42" t="str">
        <f>"'"&amp;No.5＿契約者【データ】!E244&amp;"'"</f>
        <v>''</v>
      </c>
      <c r="F248" s="81" t="str">
        <f>"'"&amp;IF(No.5＿契約者【データ】!AD244="郵送","郵送",IF(No.5＿契約者【データ】!AD244="","","出席"))&amp;"'"</f>
        <v>''</v>
      </c>
      <c r="G248" s="75" t="str">
        <f>"'"&amp;IF(No.5＿契約者【データ】!AD244="","",TEXT(No.5＿契約者【データ】!AD244,"yyyy/mm/dd"))&amp;"'"</f>
        <v>''</v>
      </c>
      <c r="H248" s="75" t="str">
        <f>"'"&amp;IF(No.5＿契約者【データ】!AE244="","",TEXT(No.5＿契約者【データ】!AE244,"hh:mm"))&amp;"'"</f>
        <v>''</v>
      </c>
      <c r="I248" s="82" t="s">
        <v>494</v>
      </c>
      <c r="J248" s="82" t="s">
        <v>494</v>
      </c>
      <c r="K248" s="82" t="s">
        <v>494</v>
      </c>
      <c r="L248" s="82" t="s">
        <v>494</v>
      </c>
      <c r="M248" s="82" t="s">
        <v>494</v>
      </c>
      <c r="N248" s="82" t="s">
        <v>494</v>
      </c>
      <c r="O248" s="82" t="s">
        <v>494</v>
      </c>
      <c r="P248" s="82" t="s">
        <v>494</v>
      </c>
      <c r="Q248" s="82" t="str">
        <f>"'"&amp;IF(No.5＿契約者【データ】!AH244="●","1","0")&amp;"'"</f>
        <v>'0'</v>
      </c>
      <c r="R248" s="75" t="s">
        <v>497</v>
      </c>
      <c r="S248" s="42" t="s">
        <v>448</v>
      </c>
      <c r="T248" s="75" t="s">
        <v>497</v>
      </c>
      <c r="U248" s="74" t="s">
        <v>497</v>
      </c>
      <c r="V248" s="49" t="str">
        <f t="shared" si="17"/>
        <v>'COMMON'</v>
      </c>
      <c r="W248" s="69" t="s">
        <v>449</v>
      </c>
      <c r="X248" s="49" t="str">
        <f t="shared" si="18"/>
        <v>'COMMON'</v>
      </c>
      <c r="Y248" s="49" t="str">
        <f t="shared" si="18"/>
        <v>'COMMON'</v>
      </c>
      <c r="Z248" s="69" t="s">
        <v>449</v>
      </c>
      <c r="AA248" s="49" t="str">
        <f t="shared" si="19"/>
        <v>'COMMON'</v>
      </c>
      <c r="AB248" s="67"/>
      <c r="AD248" s="70" t="str">
        <f t="shared" si="20"/>
        <v/>
      </c>
      <c r="AE248" s="67"/>
      <c r="AF248" s="67"/>
      <c r="AG248" s="67"/>
    </row>
    <row r="249" spans="1:33" ht="18" customHeight="1">
      <c r="A249" s="67"/>
      <c r="B249" s="49">
        <f t="shared" si="16"/>
        <v>243</v>
      </c>
      <c r="C249" s="73" t="str">
        <f>"'"&amp;プロジェクトデータ!$C$4&amp;"'"</f>
        <v>'80001'</v>
      </c>
      <c r="D249" s="80" t="s">
        <v>507</v>
      </c>
      <c r="E249" s="42" t="str">
        <f>"'"&amp;No.5＿契約者【データ】!E245&amp;"'"</f>
        <v>''</v>
      </c>
      <c r="F249" s="81" t="str">
        <f>"'"&amp;IF(No.5＿契約者【データ】!AD245="郵送","郵送",IF(No.5＿契約者【データ】!AD245="","","出席"))&amp;"'"</f>
        <v>''</v>
      </c>
      <c r="G249" s="75" t="str">
        <f>"'"&amp;IF(No.5＿契約者【データ】!AD245="","",TEXT(No.5＿契約者【データ】!AD245,"yyyy/mm/dd"))&amp;"'"</f>
        <v>''</v>
      </c>
      <c r="H249" s="75" t="str">
        <f>"'"&amp;IF(No.5＿契約者【データ】!AE245="","",TEXT(No.5＿契約者【データ】!AE245,"hh:mm"))&amp;"'"</f>
        <v>''</v>
      </c>
      <c r="I249" s="82" t="s">
        <v>494</v>
      </c>
      <c r="J249" s="82" t="s">
        <v>494</v>
      </c>
      <c r="K249" s="82" t="s">
        <v>494</v>
      </c>
      <c r="L249" s="82" t="s">
        <v>494</v>
      </c>
      <c r="M249" s="82" t="s">
        <v>494</v>
      </c>
      <c r="N249" s="82" t="s">
        <v>494</v>
      </c>
      <c r="O249" s="82" t="s">
        <v>494</v>
      </c>
      <c r="P249" s="82" t="s">
        <v>494</v>
      </c>
      <c r="Q249" s="82" t="str">
        <f>"'"&amp;IF(No.5＿契約者【データ】!AH245="●","1","0")&amp;"'"</f>
        <v>'0'</v>
      </c>
      <c r="R249" s="75" t="s">
        <v>497</v>
      </c>
      <c r="S249" s="42" t="s">
        <v>448</v>
      </c>
      <c r="T249" s="75" t="s">
        <v>497</v>
      </c>
      <c r="U249" s="74" t="s">
        <v>497</v>
      </c>
      <c r="V249" s="49" t="str">
        <f t="shared" si="17"/>
        <v>'COMMON'</v>
      </c>
      <c r="W249" s="69" t="s">
        <v>449</v>
      </c>
      <c r="X249" s="49" t="str">
        <f t="shared" si="18"/>
        <v>'COMMON'</v>
      </c>
      <c r="Y249" s="49" t="str">
        <f t="shared" si="18"/>
        <v>'COMMON'</v>
      </c>
      <c r="Z249" s="69" t="s">
        <v>449</v>
      </c>
      <c r="AA249" s="49" t="str">
        <f t="shared" si="19"/>
        <v>'COMMON'</v>
      </c>
      <c r="AB249" s="67"/>
      <c r="AD249" s="70" t="str">
        <f t="shared" si="20"/>
        <v/>
      </c>
      <c r="AE249" s="67"/>
      <c r="AF249" s="67"/>
      <c r="AG249" s="67"/>
    </row>
    <row r="250" spans="1:33" ht="18" customHeight="1">
      <c r="A250" s="67"/>
      <c r="B250" s="49">
        <f t="shared" si="16"/>
        <v>244</v>
      </c>
      <c r="C250" s="73" t="str">
        <f>"'"&amp;プロジェクトデータ!$C$4&amp;"'"</f>
        <v>'80001'</v>
      </c>
      <c r="D250" s="80" t="s">
        <v>507</v>
      </c>
      <c r="E250" s="42" t="str">
        <f>"'"&amp;No.5＿契約者【データ】!E246&amp;"'"</f>
        <v>''</v>
      </c>
      <c r="F250" s="81" t="str">
        <f>"'"&amp;IF(No.5＿契約者【データ】!AD246="郵送","郵送",IF(No.5＿契約者【データ】!AD246="","","出席"))&amp;"'"</f>
        <v>''</v>
      </c>
      <c r="G250" s="75" t="str">
        <f>"'"&amp;IF(No.5＿契約者【データ】!AD246="","",TEXT(No.5＿契約者【データ】!AD246,"yyyy/mm/dd"))&amp;"'"</f>
        <v>''</v>
      </c>
      <c r="H250" s="75" t="str">
        <f>"'"&amp;IF(No.5＿契約者【データ】!AE246="","",TEXT(No.5＿契約者【データ】!AE246,"hh:mm"))&amp;"'"</f>
        <v>''</v>
      </c>
      <c r="I250" s="82" t="s">
        <v>494</v>
      </c>
      <c r="J250" s="82" t="s">
        <v>494</v>
      </c>
      <c r="K250" s="82" t="s">
        <v>494</v>
      </c>
      <c r="L250" s="82" t="s">
        <v>494</v>
      </c>
      <c r="M250" s="82" t="s">
        <v>494</v>
      </c>
      <c r="N250" s="82" t="s">
        <v>494</v>
      </c>
      <c r="O250" s="82" t="s">
        <v>494</v>
      </c>
      <c r="P250" s="82" t="s">
        <v>494</v>
      </c>
      <c r="Q250" s="82" t="str">
        <f>"'"&amp;IF(No.5＿契約者【データ】!AH246="●","1","0")&amp;"'"</f>
        <v>'0'</v>
      </c>
      <c r="R250" s="75" t="s">
        <v>497</v>
      </c>
      <c r="S250" s="42" t="s">
        <v>448</v>
      </c>
      <c r="T250" s="75" t="s">
        <v>497</v>
      </c>
      <c r="U250" s="74" t="s">
        <v>497</v>
      </c>
      <c r="V250" s="49" t="str">
        <f t="shared" si="17"/>
        <v>'COMMON'</v>
      </c>
      <c r="W250" s="69" t="s">
        <v>449</v>
      </c>
      <c r="X250" s="49" t="str">
        <f t="shared" si="18"/>
        <v>'COMMON'</v>
      </c>
      <c r="Y250" s="49" t="str">
        <f t="shared" si="18"/>
        <v>'COMMON'</v>
      </c>
      <c r="Z250" s="69" t="s">
        <v>449</v>
      </c>
      <c r="AA250" s="49" t="str">
        <f t="shared" si="19"/>
        <v>'COMMON'</v>
      </c>
      <c r="AB250" s="67"/>
      <c r="AD250" s="70" t="str">
        <f t="shared" si="20"/>
        <v/>
      </c>
      <c r="AE250" s="67"/>
      <c r="AF250" s="67"/>
      <c r="AG250" s="67"/>
    </row>
    <row r="251" spans="1:33" ht="18" customHeight="1">
      <c r="A251" s="67"/>
      <c r="B251" s="49">
        <f t="shared" si="16"/>
        <v>245</v>
      </c>
      <c r="C251" s="73" t="str">
        <f>"'"&amp;プロジェクトデータ!$C$4&amp;"'"</f>
        <v>'80001'</v>
      </c>
      <c r="D251" s="80" t="s">
        <v>507</v>
      </c>
      <c r="E251" s="42" t="str">
        <f>"'"&amp;No.5＿契約者【データ】!E247&amp;"'"</f>
        <v>''</v>
      </c>
      <c r="F251" s="81" t="str">
        <f>"'"&amp;IF(No.5＿契約者【データ】!AD247="郵送","郵送",IF(No.5＿契約者【データ】!AD247="","","出席"))&amp;"'"</f>
        <v>''</v>
      </c>
      <c r="G251" s="75" t="str">
        <f>"'"&amp;IF(No.5＿契約者【データ】!AD247="","",TEXT(No.5＿契約者【データ】!AD247,"yyyy/mm/dd"))&amp;"'"</f>
        <v>''</v>
      </c>
      <c r="H251" s="75" t="str">
        <f>"'"&amp;IF(No.5＿契約者【データ】!AE247="","",TEXT(No.5＿契約者【データ】!AE247,"hh:mm"))&amp;"'"</f>
        <v>''</v>
      </c>
      <c r="I251" s="82" t="s">
        <v>494</v>
      </c>
      <c r="J251" s="82" t="s">
        <v>494</v>
      </c>
      <c r="K251" s="82" t="s">
        <v>494</v>
      </c>
      <c r="L251" s="82" t="s">
        <v>494</v>
      </c>
      <c r="M251" s="82" t="s">
        <v>494</v>
      </c>
      <c r="N251" s="82" t="s">
        <v>494</v>
      </c>
      <c r="O251" s="82" t="s">
        <v>494</v>
      </c>
      <c r="P251" s="82" t="s">
        <v>494</v>
      </c>
      <c r="Q251" s="82" t="str">
        <f>"'"&amp;IF(No.5＿契約者【データ】!AH247="●","1","0")&amp;"'"</f>
        <v>'0'</v>
      </c>
      <c r="R251" s="75" t="s">
        <v>497</v>
      </c>
      <c r="S251" s="42" t="s">
        <v>448</v>
      </c>
      <c r="T251" s="75" t="s">
        <v>497</v>
      </c>
      <c r="U251" s="74" t="s">
        <v>497</v>
      </c>
      <c r="V251" s="49" t="str">
        <f t="shared" si="17"/>
        <v>'COMMON'</v>
      </c>
      <c r="W251" s="69" t="s">
        <v>449</v>
      </c>
      <c r="X251" s="49" t="str">
        <f t="shared" si="18"/>
        <v>'COMMON'</v>
      </c>
      <c r="Y251" s="49" t="str">
        <f t="shared" si="18"/>
        <v>'COMMON'</v>
      </c>
      <c r="Z251" s="69" t="s">
        <v>449</v>
      </c>
      <c r="AA251" s="49" t="str">
        <f t="shared" si="19"/>
        <v>'COMMON'</v>
      </c>
      <c r="AB251" s="67"/>
      <c r="AD251" s="70" t="str">
        <f t="shared" si="20"/>
        <v/>
      </c>
      <c r="AE251" s="67"/>
      <c r="AF251" s="67"/>
      <c r="AG251" s="67"/>
    </row>
    <row r="252" spans="1:33" ht="18" customHeight="1">
      <c r="A252" s="67"/>
      <c r="B252" s="49">
        <f t="shared" si="16"/>
        <v>246</v>
      </c>
      <c r="C252" s="73" t="str">
        <f>"'"&amp;プロジェクトデータ!$C$4&amp;"'"</f>
        <v>'80001'</v>
      </c>
      <c r="D252" s="80" t="s">
        <v>507</v>
      </c>
      <c r="E252" s="42" t="str">
        <f>"'"&amp;No.5＿契約者【データ】!E248&amp;"'"</f>
        <v>''</v>
      </c>
      <c r="F252" s="81" t="str">
        <f>"'"&amp;IF(No.5＿契約者【データ】!AD248="郵送","郵送",IF(No.5＿契約者【データ】!AD248="","","出席"))&amp;"'"</f>
        <v>''</v>
      </c>
      <c r="G252" s="75" t="str">
        <f>"'"&amp;IF(No.5＿契約者【データ】!AD248="","",TEXT(No.5＿契約者【データ】!AD248,"yyyy/mm/dd"))&amp;"'"</f>
        <v>''</v>
      </c>
      <c r="H252" s="75" t="str">
        <f>"'"&amp;IF(No.5＿契約者【データ】!AE248="","",TEXT(No.5＿契約者【データ】!AE248,"hh:mm"))&amp;"'"</f>
        <v>''</v>
      </c>
      <c r="I252" s="82" t="s">
        <v>494</v>
      </c>
      <c r="J252" s="82" t="s">
        <v>494</v>
      </c>
      <c r="K252" s="82" t="s">
        <v>494</v>
      </c>
      <c r="L252" s="82" t="s">
        <v>494</v>
      </c>
      <c r="M252" s="82" t="s">
        <v>494</v>
      </c>
      <c r="N252" s="82" t="s">
        <v>494</v>
      </c>
      <c r="O252" s="82" t="s">
        <v>494</v>
      </c>
      <c r="P252" s="82" t="s">
        <v>494</v>
      </c>
      <c r="Q252" s="82" t="str">
        <f>"'"&amp;IF(No.5＿契約者【データ】!AH248="●","1","0")&amp;"'"</f>
        <v>'0'</v>
      </c>
      <c r="R252" s="75" t="s">
        <v>497</v>
      </c>
      <c r="S252" s="42" t="s">
        <v>448</v>
      </c>
      <c r="T252" s="75" t="s">
        <v>497</v>
      </c>
      <c r="U252" s="74" t="s">
        <v>497</v>
      </c>
      <c r="V252" s="49" t="str">
        <f t="shared" si="17"/>
        <v>'COMMON'</v>
      </c>
      <c r="W252" s="69" t="s">
        <v>449</v>
      </c>
      <c r="X252" s="49" t="str">
        <f t="shared" si="18"/>
        <v>'COMMON'</v>
      </c>
      <c r="Y252" s="49" t="str">
        <f t="shared" si="18"/>
        <v>'COMMON'</v>
      </c>
      <c r="Z252" s="69" t="s">
        <v>449</v>
      </c>
      <c r="AA252" s="49" t="str">
        <f t="shared" si="19"/>
        <v>'COMMON'</v>
      </c>
      <c r="AB252" s="67"/>
      <c r="AD252" s="70" t="str">
        <f t="shared" si="20"/>
        <v/>
      </c>
      <c r="AE252" s="67"/>
      <c r="AF252" s="67"/>
      <c r="AG252" s="67"/>
    </row>
    <row r="253" spans="1:33" ht="18" customHeight="1">
      <c r="A253" s="67"/>
      <c r="B253" s="49">
        <f t="shared" si="16"/>
        <v>247</v>
      </c>
      <c r="C253" s="73" t="str">
        <f>"'"&amp;プロジェクトデータ!$C$4&amp;"'"</f>
        <v>'80001'</v>
      </c>
      <c r="D253" s="80" t="s">
        <v>507</v>
      </c>
      <c r="E253" s="42" t="str">
        <f>"'"&amp;No.5＿契約者【データ】!E249&amp;"'"</f>
        <v>''</v>
      </c>
      <c r="F253" s="81" t="str">
        <f>"'"&amp;IF(No.5＿契約者【データ】!AD249="郵送","郵送",IF(No.5＿契約者【データ】!AD249="","","出席"))&amp;"'"</f>
        <v>''</v>
      </c>
      <c r="G253" s="75" t="str">
        <f>"'"&amp;IF(No.5＿契約者【データ】!AD249="","",TEXT(No.5＿契約者【データ】!AD249,"yyyy/mm/dd"))&amp;"'"</f>
        <v>''</v>
      </c>
      <c r="H253" s="75" t="str">
        <f>"'"&amp;IF(No.5＿契約者【データ】!AE249="","",TEXT(No.5＿契約者【データ】!AE249,"hh:mm"))&amp;"'"</f>
        <v>''</v>
      </c>
      <c r="I253" s="82" t="s">
        <v>494</v>
      </c>
      <c r="J253" s="82" t="s">
        <v>494</v>
      </c>
      <c r="K253" s="82" t="s">
        <v>494</v>
      </c>
      <c r="L253" s="82" t="s">
        <v>494</v>
      </c>
      <c r="M253" s="82" t="s">
        <v>494</v>
      </c>
      <c r="N253" s="82" t="s">
        <v>494</v>
      </c>
      <c r="O253" s="82" t="s">
        <v>494</v>
      </c>
      <c r="P253" s="82" t="s">
        <v>494</v>
      </c>
      <c r="Q253" s="82" t="str">
        <f>"'"&amp;IF(No.5＿契約者【データ】!AH249="●","1","0")&amp;"'"</f>
        <v>'0'</v>
      </c>
      <c r="R253" s="75" t="s">
        <v>497</v>
      </c>
      <c r="S253" s="42" t="s">
        <v>448</v>
      </c>
      <c r="T253" s="75" t="s">
        <v>497</v>
      </c>
      <c r="U253" s="74" t="s">
        <v>497</v>
      </c>
      <c r="V253" s="49" t="str">
        <f t="shared" si="17"/>
        <v>'COMMON'</v>
      </c>
      <c r="W253" s="69" t="s">
        <v>449</v>
      </c>
      <c r="X253" s="49" t="str">
        <f t="shared" si="18"/>
        <v>'COMMON'</v>
      </c>
      <c r="Y253" s="49" t="str">
        <f t="shared" si="18"/>
        <v>'COMMON'</v>
      </c>
      <c r="Z253" s="69" t="s">
        <v>449</v>
      </c>
      <c r="AA253" s="49" t="str">
        <f t="shared" si="19"/>
        <v>'COMMON'</v>
      </c>
      <c r="AB253" s="67"/>
      <c r="AD253" s="70" t="str">
        <f t="shared" si="20"/>
        <v/>
      </c>
      <c r="AE253" s="67"/>
      <c r="AF253" s="67"/>
      <c r="AG253" s="67"/>
    </row>
    <row r="254" spans="1:33" ht="18" customHeight="1">
      <c r="A254" s="67"/>
      <c r="B254" s="49">
        <f t="shared" si="16"/>
        <v>248</v>
      </c>
      <c r="C254" s="73" t="str">
        <f>"'"&amp;プロジェクトデータ!$C$4&amp;"'"</f>
        <v>'80001'</v>
      </c>
      <c r="D254" s="80" t="s">
        <v>507</v>
      </c>
      <c r="E254" s="42" t="str">
        <f>"'"&amp;No.5＿契約者【データ】!E250&amp;"'"</f>
        <v>''</v>
      </c>
      <c r="F254" s="81" t="str">
        <f>"'"&amp;IF(No.5＿契約者【データ】!AD250="郵送","郵送",IF(No.5＿契約者【データ】!AD250="","","出席"))&amp;"'"</f>
        <v>''</v>
      </c>
      <c r="G254" s="75" t="str">
        <f>"'"&amp;IF(No.5＿契約者【データ】!AD250="","",TEXT(No.5＿契約者【データ】!AD250,"yyyy/mm/dd"))&amp;"'"</f>
        <v>''</v>
      </c>
      <c r="H254" s="75" t="str">
        <f>"'"&amp;IF(No.5＿契約者【データ】!AE250="","",TEXT(No.5＿契約者【データ】!AE250,"hh:mm"))&amp;"'"</f>
        <v>''</v>
      </c>
      <c r="I254" s="82" t="s">
        <v>494</v>
      </c>
      <c r="J254" s="82" t="s">
        <v>494</v>
      </c>
      <c r="K254" s="82" t="s">
        <v>494</v>
      </c>
      <c r="L254" s="82" t="s">
        <v>494</v>
      </c>
      <c r="M254" s="82" t="s">
        <v>494</v>
      </c>
      <c r="N254" s="82" t="s">
        <v>494</v>
      </c>
      <c r="O254" s="82" t="s">
        <v>494</v>
      </c>
      <c r="P254" s="82" t="s">
        <v>494</v>
      </c>
      <c r="Q254" s="82" t="str">
        <f>"'"&amp;IF(No.5＿契約者【データ】!AH250="●","1","0")&amp;"'"</f>
        <v>'0'</v>
      </c>
      <c r="R254" s="75" t="s">
        <v>497</v>
      </c>
      <c r="S254" s="42" t="s">
        <v>448</v>
      </c>
      <c r="T254" s="75" t="s">
        <v>497</v>
      </c>
      <c r="U254" s="74" t="s">
        <v>497</v>
      </c>
      <c r="V254" s="49" t="str">
        <f t="shared" si="17"/>
        <v>'COMMON'</v>
      </c>
      <c r="W254" s="69" t="s">
        <v>449</v>
      </c>
      <c r="X254" s="49" t="str">
        <f t="shared" si="18"/>
        <v>'COMMON'</v>
      </c>
      <c r="Y254" s="49" t="str">
        <f t="shared" si="18"/>
        <v>'COMMON'</v>
      </c>
      <c r="Z254" s="69" t="s">
        <v>449</v>
      </c>
      <c r="AA254" s="49" t="str">
        <f t="shared" si="19"/>
        <v>'COMMON'</v>
      </c>
      <c r="AB254" s="67"/>
      <c r="AD254" s="70" t="str">
        <f t="shared" si="20"/>
        <v/>
      </c>
      <c r="AE254" s="67"/>
      <c r="AF254" s="67"/>
      <c r="AG254" s="67"/>
    </row>
    <row r="255" spans="1:33" ht="18" customHeight="1">
      <c r="A255" s="67"/>
      <c r="B255" s="49">
        <f t="shared" si="16"/>
        <v>249</v>
      </c>
      <c r="C255" s="73" t="str">
        <f>"'"&amp;プロジェクトデータ!$C$4&amp;"'"</f>
        <v>'80001'</v>
      </c>
      <c r="D255" s="80" t="s">
        <v>507</v>
      </c>
      <c r="E255" s="42" t="str">
        <f>"'"&amp;No.5＿契約者【データ】!E251&amp;"'"</f>
        <v>''</v>
      </c>
      <c r="F255" s="81" t="str">
        <f>"'"&amp;IF(No.5＿契約者【データ】!AD251="郵送","郵送",IF(No.5＿契約者【データ】!AD251="","","出席"))&amp;"'"</f>
        <v>''</v>
      </c>
      <c r="G255" s="75" t="str">
        <f>"'"&amp;IF(No.5＿契約者【データ】!AD251="","",TEXT(No.5＿契約者【データ】!AD251,"yyyy/mm/dd"))&amp;"'"</f>
        <v>''</v>
      </c>
      <c r="H255" s="75" t="str">
        <f>"'"&amp;IF(No.5＿契約者【データ】!AE251="","",TEXT(No.5＿契約者【データ】!AE251,"hh:mm"))&amp;"'"</f>
        <v>''</v>
      </c>
      <c r="I255" s="82" t="s">
        <v>494</v>
      </c>
      <c r="J255" s="82" t="s">
        <v>494</v>
      </c>
      <c r="K255" s="82" t="s">
        <v>494</v>
      </c>
      <c r="L255" s="82" t="s">
        <v>494</v>
      </c>
      <c r="M255" s="82" t="s">
        <v>494</v>
      </c>
      <c r="N255" s="82" t="s">
        <v>494</v>
      </c>
      <c r="O255" s="82" t="s">
        <v>494</v>
      </c>
      <c r="P255" s="82" t="s">
        <v>494</v>
      </c>
      <c r="Q255" s="82" t="str">
        <f>"'"&amp;IF(No.5＿契約者【データ】!AH251="●","1","0")&amp;"'"</f>
        <v>'0'</v>
      </c>
      <c r="R255" s="75" t="s">
        <v>497</v>
      </c>
      <c r="S255" s="42" t="s">
        <v>448</v>
      </c>
      <c r="T255" s="75" t="s">
        <v>497</v>
      </c>
      <c r="U255" s="74" t="s">
        <v>497</v>
      </c>
      <c r="V255" s="49" t="str">
        <f t="shared" si="17"/>
        <v>'COMMON'</v>
      </c>
      <c r="W255" s="69" t="s">
        <v>449</v>
      </c>
      <c r="X255" s="49" t="str">
        <f t="shared" si="18"/>
        <v>'COMMON'</v>
      </c>
      <c r="Y255" s="49" t="str">
        <f t="shared" si="18"/>
        <v>'COMMON'</v>
      </c>
      <c r="Z255" s="69" t="s">
        <v>449</v>
      </c>
      <c r="AA255" s="49" t="str">
        <f t="shared" si="19"/>
        <v>'COMMON'</v>
      </c>
      <c r="AB255" s="67"/>
      <c r="AD255" s="70" t="str">
        <f t="shared" si="20"/>
        <v/>
      </c>
      <c r="AE255" s="67"/>
      <c r="AF255" s="67"/>
      <c r="AG255" s="67"/>
    </row>
    <row r="256" spans="1:33" ht="18" customHeight="1">
      <c r="A256" s="67"/>
      <c r="B256" s="49">
        <f t="shared" si="16"/>
        <v>250</v>
      </c>
      <c r="C256" s="73" t="str">
        <f>"'"&amp;プロジェクトデータ!$C$4&amp;"'"</f>
        <v>'80001'</v>
      </c>
      <c r="D256" s="80" t="s">
        <v>507</v>
      </c>
      <c r="E256" s="42" t="str">
        <f>"'"&amp;No.5＿契約者【データ】!E252&amp;"'"</f>
        <v>''</v>
      </c>
      <c r="F256" s="81" t="str">
        <f>"'"&amp;IF(No.5＿契約者【データ】!AD252="郵送","郵送",IF(No.5＿契約者【データ】!AD252="","","出席"))&amp;"'"</f>
        <v>''</v>
      </c>
      <c r="G256" s="75" t="str">
        <f>"'"&amp;IF(No.5＿契約者【データ】!AD252="","",TEXT(No.5＿契約者【データ】!AD252,"yyyy/mm/dd"))&amp;"'"</f>
        <v>''</v>
      </c>
      <c r="H256" s="75" t="str">
        <f>"'"&amp;IF(No.5＿契約者【データ】!AE252="","",TEXT(No.5＿契約者【データ】!AE252,"hh:mm"))&amp;"'"</f>
        <v>''</v>
      </c>
      <c r="I256" s="82" t="s">
        <v>494</v>
      </c>
      <c r="J256" s="82" t="s">
        <v>494</v>
      </c>
      <c r="K256" s="82" t="s">
        <v>494</v>
      </c>
      <c r="L256" s="82" t="s">
        <v>494</v>
      </c>
      <c r="M256" s="82" t="s">
        <v>494</v>
      </c>
      <c r="N256" s="82" t="s">
        <v>494</v>
      </c>
      <c r="O256" s="82" t="s">
        <v>494</v>
      </c>
      <c r="P256" s="82" t="s">
        <v>494</v>
      </c>
      <c r="Q256" s="82" t="str">
        <f>"'"&amp;IF(No.5＿契約者【データ】!AH252="●","1","0")&amp;"'"</f>
        <v>'0'</v>
      </c>
      <c r="R256" s="75" t="s">
        <v>497</v>
      </c>
      <c r="S256" s="42" t="s">
        <v>448</v>
      </c>
      <c r="T256" s="75" t="s">
        <v>497</v>
      </c>
      <c r="U256" s="74" t="s">
        <v>497</v>
      </c>
      <c r="V256" s="49" t="str">
        <f t="shared" si="17"/>
        <v>'COMMON'</v>
      </c>
      <c r="W256" s="69" t="s">
        <v>449</v>
      </c>
      <c r="X256" s="49" t="str">
        <f t="shared" si="18"/>
        <v>'COMMON'</v>
      </c>
      <c r="Y256" s="49" t="str">
        <f t="shared" si="18"/>
        <v>'COMMON'</v>
      </c>
      <c r="Z256" s="69" t="s">
        <v>449</v>
      </c>
      <c r="AA256" s="49" t="str">
        <f t="shared" si="19"/>
        <v>'COMMON'</v>
      </c>
      <c r="AB256" s="67"/>
      <c r="AD256" s="70" t="str">
        <f t="shared" si="20"/>
        <v/>
      </c>
      <c r="AE256" s="67"/>
      <c r="AF256" s="67"/>
      <c r="AG256" s="67"/>
    </row>
    <row r="257" spans="1:33" ht="18" customHeight="1">
      <c r="A257" s="67"/>
      <c r="B257" s="49">
        <f t="shared" si="16"/>
        <v>251</v>
      </c>
      <c r="C257" s="73" t="str">
        <f>"'"&amp;プロジェクトデータ!$C$4&amp;"'"</f>
        <v>'80001'</v>
      </c>
      <c r="D257" s="80" t="s">
        <v>507</v>
      </c>
      <c r="E257" s="42" t="str">
        <f>"'"&amp;No.5＿契約者【データ】!E253&amp;"'"</f>
        <v>''</v>
      </c>
      <c r="F257" s="81" t="str">
        <f>"'"&amp;IF(No.5＿契約者【データ】!AD253="郵送","郵送",IF(No.5＿契約者【データ】!AD253="","","出席"))&amp;"'"</f>
        <v>''</v>
      </c>
      <c r="G257" s="75" t="str">
        <f>"'"&amp;IF(No.5＿契約者【データ】!AD253="","",TEXT(No.5＿契約者【データ】!AD253,"yyyy/mm/dd"))&amp;"'"</f>
        <v>''</v>
      </c>
      <c r="H257" s="75" t="str">
        <f>"'"&amp;IF(No.5＿契約者【データ】!AE253="","",TEXT(No.5＿契約者【データ】!AE253,"hh:mm"))&amp;"'"</f>
        <v>''</v>
      </c>
      <c r="I257" s="82" t="s">
        <v>494</v>
      </c>
      <c r="J257" s="82" t="s">
        <v>494</v>
      </c>
      <c r="K257" s="82" t="s">
        <v>494</v>
      </c>
      <c r="L257" s="82" t="s">
        <v>494</v>
      </c>
      <c r="M257" s="82" t="s">
        <v>494</v>
      </c>
      <c r="N257" s="82" t="s">
        <v>494</v>
      </c>
      <c r="O257" s="82" t="s">
        <v>494</v>
      </c>
      <c r="P257" s="82" t="s">
        <v>494</v>
      </c>
      <c r="Q257" s="82" t="str">
        <f>"'"&amp;IF(No.5＿契約者【データ】!AH253="●","1","0")&amp;"'"</f>
        <v>'0'</v>
      </c>
      <c r="R257" s="75" t="s">
        <v>497</v>
      </c>
      <c r="S257" s="42" t="s">
        <v>448</v>
      </c>
      <c r="T257" s="75" t="s">
        <v>497</v>
      </c>
      <c r="U257" s="74" t="s">
        <v>497</v>
      </c>
      <c r="V257" s="49" t="str">
        <f t="shared" si="17"/>
        <v>'COMMON'</v>
      </c>
      <c r="W257" s="69" t="s">
        <v>449</v>
      </c>
      <c r="X257" s="49" t="str">
        <f t="shared" si="18"/>
        <v>'COMMON'</v>
      </c>
      <c r="Y257" s="49" t="str">
        <f t="shared" si="18"/>
        <v>'COMMON'</v>
      </c>
      <c r="Z257" s="69" t="s">
        <v>449</v>
      </c>
      <c r="AA257" s="49" t="str">
        <f t="shared" si="19"/>
        <v>'COMMON'</v>
      </c>
      <c r="AB257" s="67"/>
      <c r="AD257" s="70" t="str">
        <f t="shared" si="20"/>
        <v/>
      </c>
      <c r="AE257" s="67"/>
      <c r="AF257" s="67"/>
      <c r="AG257" s="67"/>
    </row>
    <row r="258" spans="1:33" ht="18" customHeight="1">
      <c r="A258" s="67"/>
      <c r="B258" s="49">
        <f t="shared" si="16"/>
        <v>252</v>
      </c>
      <c r="C258" s="73" t="str">
        <f>"'"&amp;プロジェクトデータ!$C$4&amp;"'"</f>
        <v>'80001'</v>
      </c>
      <c r="D258" s="80" t="s">
        <v>507</v>
      </c>
      <c r="E258" s="42" t="str">
        <f>"'"&amp;No.5＿契約者【データ】!E254&amp;"'"</f>
        <v>''</v>
      </c>
      <c r="F258" s="81" t="str">
        <f>"'"&amp;IF(No.5＿契約者【データ】!AD254="郵送","郵送",IF(No.5＿契約者【データ】!AD254="","","出席"))&amp;"'"</f>
        <v>''</v>
      </c>
      <c r="G258" s="75" t="str">
        <f>"'"&amp;IF(No.5＿契約者【データ】!AD254="","",TEXT(No.5＿契約者【データ】!AD254,"yyyy/mm/dd"))&amp;"'"</f>
        <v>''</v>
      </c>
      <c r="H258" s="75" t="str">
        <f>"'"&amp;IF(No.5＿契約者【データ】!AE254="","",TEXT(No.5＿契約者【データ】!AE254,"hh:mm"))&amp;"'"</f>
        <v>''</v>
      </c>
      <c r="I258" s="82" t="s">
        <v>494</v>
      </c>
      <c r="J258" s="82" t="s">
        <v>494</v>
      </c>
      <c r="K258" s="82" t="s">
        <v>494</v>
      </c>
      <c r="L258" s="82" t="s">
        <v>494</v>
      </c>
      <c r="M258" s="82" t="s">
        <v>494</v>
      </c>
      <c r="N258" s="82" t="s">
        <v>494</v>
      </c>
      <c r="O258" s="82" t="s">
        <v>494</v>
      </c>
      <c r="P258" s="82" t="s">
        <v>494</v>
      </c>
      <c r="Q258" s="82" t="str">
        <f>"'"&amp;IF(No.5＿契約者【データ】!AH254="●","1","0")&amp;"'"</f>
        <v>'0'</v>
      </c>
      <c r="R258" s="75" t="s">
        <v>497</v>
      </c>
      <c r="S258" s="42" t="s">
        <v>448</v>
      </c>
      <c r="T258" s="75" t="s">
        <v>497</v>
      </c>
      <c r="U258" s="74" t="s">
        <v>497</v>
      </c>
      <c r="V258" s="49" t="str">
        <f t="shared" si="17"/>
        <v>'COMMON'</v>
      </c>
      <c r="W258" s="69" t="s">
        <v>449</v>
      </c>
      <c r="X258" s="49" t="str">
        <f t="shared" si="18"/>
        <v>'COMMON'</v>
      </c>
      <c r="Y258" s="49" t="str">
        <f t="shared" si="18"/>
        <v>'COMMON'</v>
      </c>
      <c r="Z258" s="69" t="s">
        <v>449</v>
      </c>
      <c r="AA258" s="49" t="str">
        <f t="shared" si="19"/>
        <v>'COMMON'</v>
      </c>
      <c r="AB258" s="67"/>
      <c r="AD258" s="70" t="str">
        <f t="shared" si="20"/>
        <v/>
      </c>
      <c r="AE258" s="67"/>
      <c r="AF258" s="67"/>
      <c r="AG258" s="67"/>
    </row>
    <row r="259" spans="1:33" ht="18" customHeight="1">
      <c r="A259" s="67"/>
      <c r="B259" s="49">
        <f t="shared" si="16"/>
        <v>253</v>
      </c>
      <c r="C259" s="73" t="str">
        <f>"'"&amp;プロジェクトデータ!$C$4&amp;"'"</f>
        <v>'80001'</v>
      </c>
      <c r="D259" s="80" t="s">
        <v>507</v>
      </c>
      <c r="E259" s="42" t="str">
        <f>"'"&amp;No.5＿契約者【データ】!E255&amp;"'"</f>
        <v>''</v>
      </c>
      <c r="F259" s="81" t="str">
        <f>"'"&amp;IF(No.5＿契約者【データ】!AD255="郵送","郵送",IF(No.5＿契約者【データ】!AD255="","","出席"))&amp;"'"</f>
        <v>''</v>
      </c>
      <c r="G259" s="75" t="str">
        <f>"'"&amp;IF(No.5＿契約者【データ】!AD255="","",TEXT(No.5＿契約者【データ】!AD255,"yyyy/mm/dd"))&amp;"'"</f>
        <v>''</v>
      </c>
      <c r="H259" s="75" t="str">
        <f>"'"&amp;IF(No.5＿契約者【データ】!AE255="","",TEXT(No.5＿契約者【データ】!AE255,"hh:mm"))&amp;"'"</f>
        <v>''</v>
      </c>
      <c r="I259" s="82" t="s">
        <v>494</v>
      </c>
      <c r="J259" s="82" t="s">
        <v>494</v>
      </c>
      <c r="K259" s="82" t="s">
        <v>494</v>
      </c>
      <c r="L259" s="82" t="s">
        <v>494</v>
      </c>
      <c r="M259" s="82" t="s">
        <v>494</v>
      </c>
      <c r="N259" s="82" t="s">
        <v>494</v>
      </c>
      <c r="O259" s="82" t="s">
        <v>494</v>
      </c>
      <c r="P259" s="82" t="s">
        <v>494</v>
      </c>
      <c r="Q259" s="82" t="str">
        <f>"'"&amp;IF(No.5＿契約者【データ】!AH255="●","1","0")&amp;"'"</f>
        <v>'0'</v>
      </c>
      <c r="R259" s="75" t="s">
        <v>497</v>
      </c>
      <c r="S259" s="42" t="s">
        <v>448</v>
      </c>
      <c r="T259" s="75" t="s">
        <v>497</v>
      </c>
      <c r="U259" s="74" t="s">
        <v>497</v>
      </c>
      <c r="V259" s="49" t="str">
        <f t="shared" si="17"/>
        <v>'COMMON'</v>
      </c>
      <c r="W259" s="69" t="s">
        <v>449</v>
      </c>
      <c r="X259" s="49" t="str">
        <f t="shared" si="18"/>
        <v>'COMMON'</v>
      </c>
      <c r="Y259" s="49" t="str">
        <f t="shared" si="18"/>
        <v>'COMMON'</v>
      </c>
      <c r="Z259" s="69" t="s">
        <v>449</v>
      </c>
      <c r="AA259" s="49" t="str">
        <f t="shared" si="19"/>
        <v>'COMMON'</v>
      </c>
      <c r="AB259" s="67"/>
      <c r="AD259" s="70" t="str">
        <f t="shared" si="20"/>
        <v/>
      </c>
      <c r="AE259" s="67"/>
      <c r="AF259" s="67"/>
      <c r="AG259" s="67"/>
    </row>
    <row r="260" spans="1:33" ht="18" customHeight="1">
      <c r="A260" s="67"/>
      <c r="B260" s="49">
        <f t="shared" si="16"/>
        <v>254</v>
      </c>
      <c r="C260" s="73" t="str">
        <f>"'"&amp;プロジェクトデータ!$C$4&amp;"'"</f>
        <v>'80001'</v>
      </c>
      <c r="D260" s="80" t="s">
        <v>507</v>
      </c>
      <c r="E260" s="42" t="str">
        <f>"'"&amp;No.5＿契約者【データ】!E256&amp;"'"</f>
        <v>''</v>
      </c>
      <c r="F260" s="81" t="str">
        <f>"'"&amp;IF(No.5＿契約者【データ】!AD256="郵送","郵送",IF(No.5＿契約者【データ】!AD256="","","出席"))&amp;"'"</f>
        <v>''</v>
      </c>
      <c r="G260" s="75" t="str">
        <f>"'"&amp;IF(No.5＿契約者【データ】!AD256="","",TEXT(No.5＿契約者【データ】!AD256,"yyyy/mm/dd"))&amp;"'"</f>
        <v>''</v>
      </c>
      <c r="H260" s="75" t="str">
        <f>"'"&amp;IF(No.5＿契約者【データ】!AE256="","",TEXT(No.5＿契約者【データ】!AE256,"hh:mm"))&amp;"'"</f>
        <v>''</v>
      </c>
      <c r="I260" s="82" t="s">
        <v>494</v>
      </c>
      <c r="J260" s="82" t="s">
        <v>494</v>
      </c>
      <c r="K260" s="82" t="s">
        <v>494</v>
      </c>
      <c r="L260" s="82" t="s">
        <v>494</v>
      </c>
      <c r="M260" s="82" t="s">
        <v>494</v>
      </c>
      <c r="N260" s="82" t="s">
        <v>494</v>
      </c>
      <c r="O260" s="82" t="s">
        <v>494</v>
      </c>
      <c r="P260" s="82" t="s">
        <v>494</v>
      </c>
      <c r="Q260" s="82" t="str">
        <f>"'"&amp;IF(No.5＿契約者【データ】!AH256="●","1","0")&amp;"'"</f>
        <v>'0'</v>
      </c>
      <c r="R260" s="75" t="s">
        <v>497</v>
      </c>
      <c r="S260" s="42" t="s">
        <v>448</v>
      </c>
      <c r="T260" s="75" t="s">
        <v>497</v>
      </c>
      <c r="U260" s="74" t="s">
        <v>497</v>
      </c>
      <c r="V260" s="49" t="str">
        <f t="shared" si="17"/>
        <v>'COMMON'</v>
      </c>
      <c r="W260" s="69" t="s">
        <v>449</v>
      </c>
      <c r="X260" s="49" t="str">
        <f t="shared" si="18"/>
        <v>'COMMON'</v>
      </c>
      <c r="Y260" s="49" t="str">
        <f t="shared" si="18"/>
        <v>'COMMON'</v>
      </c>
      <c r="Z260" s="69" t="s">
        <v>449</v>
      </c>
      <c r="AA260" s="49" t="str">
        <f t="shared" si="19"/>
        <v>'COMMON'</v>
      </c>
      <c r="AB260" s="67"/>
      <c r="AD260" s="70" t="str">
        <f t="shared" si="20"/>
        <v/>
      </c>
      <c r="AE260" s="67"/>
      <c r="AF260" s="67"/>
      <c r="AG260" s="67"/>
    </row>
    <row r="261" spans="1:33" ht="18" customHeight="1">
      <c r="A261" s="67"/>
      <c r="B261" s="49">
        <f t="shared" si="16"/>
        <v>255</v>
      </c>
      <c r="C261" s="73" t="str">
        <f>"'"&amp;プロジェクトデータ!$C$4&amp;"'"</f>
        <v>'80001'</v>
      </c>
      <c r="D261" s="80" t="s">
        <v>507</v>
      </c>
      <c r="E261" s="42" t="str">
        <f>"'"&amp;No.5＿契約者【データ】!E257&amp;"'"</f>
        <v>''</v>
      </c>
      <c r="F261" s="81" t="str">
        <f>"'"&amp;IF(No.5＿契約者【データ】!AD257="郵送","郵送",IF(No.5＿契約者【データ】!AD257="","","出席"))&amp;"'"</f>
        <v>''</v>
      </c>
      <c r="G261" s="75" t="str">
        <f>"'"&amp;IF(No.5＿契約者【データ】!AD257="","",TEXT(No.5＿契約者【データ】!AD257,"yyyy/mm/dd"))&amp;"'"</f>
        <v>''</v>
      </c>
      <c r="H261" s="75" t="str">
        <f>"'"&amp;IF(No.5＿契約者【データ】!AE257="","",TEXT(No.5＿契約者【データ】!AE257,"hh:mm"))&amp;"'"</f>
        <v>''</v>
      </c>
      <c r="I261" s="82" t="s">
        <v>494</v>
      </c>
      <c r="J261" s="82" t="s">
        <v>494</v>
      </c>
      <c r="K261" s="82" t="s">
        <v>494</v>
      </c>
      <c r="L261" s="82" t="s">
        <v>494</v>
      </c>
      <c r="M261" s="82" t="s">
        <v>494</v>
      </c>
      <c r="N261" s="82" t="s">
        <v>494</v>
      </c>
      <c r="O261" s="82" t="s">
        <v>494</v>
      </c>
      <c r="P261" s="82" t="s">
        <v>494</v>
      </c>
      <c r="Q261" s="82" t="str">
        <f>"'"&amp;IF(No.5＿契約者【データ】!AH257="●","1","0")&amp;"'"</f>
        <v>'0'</v>
      </c>
      <c r="R261" s="75" t="s">
        <v>497</v>
      </c>
      <c r="S261" s="42" t="s">
        <v>448</v>
      </c>
      <c r="T261" s="75" t="s">
        <v>497</v>
      </c>
      <c r="U261" s="74" t="s">
        <v>497</v>
      </c>
      <c r="V261" s="49" t="str">
        <f t="shared" si="17"/>
        <v>'COMMON'</v>
      </c>
      <c r="W261" s="69" t="s">
        <v>449</v>
      </c>
      <c r="X261" s="49" t="str">
        <f t="shared" si="18"/>
        <v>'COMMON'</v>
      </c>
      <c r="Y261" s="49" t="str">
        <f t="shared" si="18"/>
        <v>'COMMON'</v>
      </c>
      <c r="Z261" s="69" t="s">
        <v>449</v>
      </c>
      <c r="AA261" s="49" t="str">
        <f t="shared" si="19"/>
        <v>'COMMON'</v>
      </c>
      <c r="AB261" s="67"/>
      <c r="AD261" s="70" t="str">
        <f t="shared" si="20"/>
        <v/>
      </c>
      <c r="AE261" s="67"/>
      <c r="AF261" s="67"/>
      <c r="AG261" s="67"/>
    </row>
    <row r="262" spans="1:33" ht="18" customHeight="1">
      <c r="A262" s="67"/>
      <c r="B262" s="49">
        <f t="shared" si="16"/>
        <v>256</v>
      </c>
      <c r="C262" s="73" t="str">
        <f>"'"&amp;プロジェクトデータ!$C$4&amp;"'"</f>
        <v>'80001'</v>
      </c>
      <c r="D262" s="80" t="s">
        <v>507</v>
      </c>
      <c r="E262" s="42" t="str">
        <f>"'"&amp;No.5＿契約者【データ】!E258&amp;"'"</f>
        <v>''</v>
      </c>
      <c r="F262" s="81" t="str">
        <f>"'"&amp;IF(No.5＿契約者【データ】!AD258="郵送","郵送",IF(No.5＿契約者【データ】!AD258="","","出席"))&amp;"'"</f>
        <v>''</v>
      </c>
      <c r="G262" s="75" t="str">
        <f>"'"&amp;IF(No.5＿契約者【データ】!AD258="","",TEXT(No.5＿契約者【データ】!AD258,"yyyy/mm/dd"))&amp;"'"</f>
        <v>''</v>
      </c>
      <c r="H262" s="75" t="str">
        <f>"'"&amp;IF(No.5＿契約者【データ】!AE258="","",TEXT(No.5＿契約者【データ】!AE258,"hh:mm"))&amp;"'"</f>
        <v>''</v>
      </c>
      <c r="I262" s="82" t="s">
        <v>494</v>
      </c>
      <c r="J262" s="82" t="s">
        <v>494</v>
      </c>
      <c r="K262" s="82" t="s">
        <v>494</v>
      </c>
      <c r="L262" s="82" t="s">
        <v>494</v>
      </c>
      <c r="M262" s="82" t="s">
        <v>494</v>
      </c>
      <c r="N262" s="82" t="s">
        <v>494</v>
      </c>
      <c r="O262" s="82" t="s">
        <v>494</v>
      </c>
      <c r="P262" s="82" t="s">
        <v>494</v>
      </c>
      <c r="Q262" s="82" t="str">
        <f>"'"&amp;IF(No.5＿契約者【データ】!AH258="●","1","0")&amp;"'"</f>
        <v>'0'</v>
      </c>
      <c r="R262" s="75" t="s">
        <v>497</v>
      </c>
      <c r="S262" s="42" t="s">
        <v>448</v>
      </c>
      <c r="T262" s="75" t="s">
        <v>497</v>
      </c>
      <c r="U262" s="74" t="s">
        <v>497</v>
      </c>
      <c r="V262" s="49" t="str">
        <f t="shared" si="17"/>
        <v>'COMMON'</v>
      </c>
      <c r="W262" s="69" t="s">
        <v>449</v>
      </c>
      <c r="X262" s="49" t="str">
        <f t="shared" si="18"/>
        <v>'COMMON'</v>
      </c>
      <c r="Y262" s="49" t="str">
        <f t="shared" si="18"/>
        <v>'COMMON'</v>
      </c>
      <c r="Z262" s="69" t="s">
        <v>449</v>
      </c>
      <c r="AA262" s="49" t="str">
        <f t="shared" si="19"/>
        <v>'COMMON'</v>
      </c>
      <c r="AB262" s="67"/>
      <c r="AD262" s="70" t="str">
        <f t="shared" si="20"/>
        <v/>
      </c>
      <c r="AE262" s="67"/>
      <c r="AF262" s="67"/>
      <c r="AG262" s="67"/>
    </row>
    <row r="263" spans="1:33" ht="18" customHeight="1">
      <c r="A263" s="67"/>
      <c r="B263" s="49">
        <f t="shared" ref="B263:B326" si="21">ROW()-6</f>
        <v>257</v>
      </c>
      <c r="C263" s="73" t="str">
        <f>"'"&amp;プロジェクトデータ!$C$4&amp;"'"</f>
        <v>'80001'</v>
      </c>
      <c r="D263" s="80" t="s">
        <v>507</v>
      </c>
      <c r="E263" s="42" t="str">
        <f>"'"&amp;No.5＿契約者【データ】!E259&amp;"'"</f>
        <v>''</v>
      </c>
      <c r="F263" s="81" t="str">
        <f>"'"&amp;IF(No.5＿契約者【データ】!AD259="郵送","郵送",IF(No.5＿契約者【データ】!AD259="","","出席"))&amp;"'"</f>
        <v>''</v>
      </c>
      <c r="G263" s="75" t="str">
        <f>"'"&amp;IF(No.5＿契約者【データ】!AD259="","",TEXT(No.5＿契約者【データ】!AD259,"yyyy/mm/dd"))&amp;"'"</f>
        <v>''</v>
      </c>
      <c r="H263" s="75" t="str">
        <f>"'"&amp;IF(No.5＿契約者【データ】!AE259="","",TEXT(No.5＿契約者【データ】!AE259,"hh:mm"))&amp;"'"</f>
        <v>''</v>
      </c>
      <c r="I263" s="82" t="s">
        <v>494</v>
      </c>
      <c r="J263" s="82" t="s">
        <v>494</v>
      </c>
      <c r="K263" s="82" t="s">
        <v>494</v>
      </c>
      <c r="L263" s="82" t="s">
        <v>494</v>
      </c>
      <c r="M263" s="82" t="s">
        <v>494</v>
      </c>
      <c r="N263" s="82" t="s">
        <v>494</v>
      </c>
      <c r="O263" s="82" t="s">
        <v>494</v>
      </c>
      <c r="P263" s="82" t="s">
        <v>494</v>
      </c>
      <c r="Q263" s="82" t="str">
        <f>"'"&amp;IF(No.5＿契約者【データ】!AH259="●","1","0")&amp;"'"</f>
        <v>'0'</v>
      </c>
      <c r="R263" s="75" t="s">
        <v>497</v>
      </c>
      <c r="S263" s="42" t="s">
        <v>448</v>
      </c>
      <c r="T263" s="75" t="s">
        <v>497</v>
      </c>
      <c r="U263" s="74" t="s">
        <v>497</v>
      </c>
      <c r="V263" s="49" t="str">
        <f t="shared" ref="V263:V326" si="22">"'COMMON'"</f>
        <v>'COMMON'</v>
      </c>
      <c r="W263" s="69" t="s">
        <v>449</v>
      </c>
      <c r="X263" s="49" t="str">
        <f t="shared" ref="X263:Y326" si="23">"'COMMON'"</f>
        <v>'COMMON'</v>
      </c>
      <c r="Y263" s="49" t="str">
        <f t="shared" si="23"/>
        <v>'COMMON'</v>
      </c>
      <c r="Z263" s="69" t="s">
        <v>449</v>
      </c>
      <c r="AA263" s="49" t="str">
        <f t="shared" ref="AA263:AA326" si="24">"'COMMON'"</f>
        <v>'COMMON'</v>
      </c>
      <c r="AB263" s="67"/>
      <c r="AD263" s="70" t="str">
        <f t="shared" si="20"/>
        <v/>
      </c>
      <c r="AE263" s="67"/>
      <c r="AF263" s="67"/>
      <c r="AG263" s="67"/>
    </row>
    <row r="264" spans="1:33" ht="18" customHeight="1">
      <c r="A264" s="67"/>
      <c r="B264" s="49">
        <f t="shared" si="21"/>
        <v>258</v>
      </c>
      <c r="C264" s="73" t="str">
        <f>"'"&amp;プロジェクトデータ!$C$4&amp;"'"</f>
        <v>'80001'</v>
      </c>
      <c r="D264" s="80" t="s">
        <v>507</v>
      </c>
      <c r="E264" s="42" t="str">
        <f>"'"&amp;No.5＿契約者【データ】!E260&amp;"'"</f>
        <v>''</v>
      </c>
      <c r="F264" s="81" t="str">
        <f>"'"&amp;IF(No.5＿契約者【データ】!AD260="郵送","郵送",IF(No.5＿契約者【データ】!AD260="","","出席"))&amp;"'"</f>
        <v>''</v>
      </c>
      <c r="G264" s="75" t="str">
        <f>"'"&amp;IF(No.5＿契約者【データ】!AD260="","",TEXT(No.5＿契約者【データ】!AD260,"yyyy/mm/dd"))&amp;"'"</f>
        <v>''</v>
      </c>
      <c r="H264" s="75" t="str">
        <f>"'"&amp;IF(No.5＿契約者【データ】!AE260="","",TEXT(No.5＿契約者【データ】!AE260,"hh:mm"))&amp;"'"</f>
        <v>''</v>
      </c>
      <c r="I264" s="82" t="s">
        <v>494</v>
      </c>
      <c r="J264" s="82" t="s">
        <v>494</v>
      </c>
      <c r="K264" s="82" t="s">
        <v>494</v>
      </c>
      <c r="L264" s="82" t="s">
        <v>494</v>
      </c>
      <c r="M264" s="82" t="s">
        <v>494</v>
      </c>
      <c r="N264" s="82" t="s">
        <v>494</v>
      </c>
      <c r="O264" s="82" t="s">
        <v>494</v>
      </c>
      <c r="P264" s="82" t="s">
        <v>494</v>
      </c>
      <c r="Q264" s="82" t="str">
        <f>"'"&amp;IF(No.5＿契約者【データ】!AH260="●","1","0")&amp;"'"</f>
        <v>'0'</v>
      </c>
      <c r="R264" s="75" t="s">
        <v>497</v>
      </c>
      <c r="S264" s="42" t="s">
        <v>448</v>
      </c>
      <c r="T264" s="75" t="s">
        <v>497</v>
      </c>
      <c r="U264" s="74" t="s">
        <v>497</v>
      </c>
      <c r="V264" s="49" t="str">
        <f t="shared" si="22"/>
        <v>'COMMON'</v>
      </c>
      <c r="W264" s="69" t="s">
        <v>449</v>
      </c>
      <c r="X264" s="49" t="str">
        <f t="shared" si="23"/>
        <v>'COMMON'</v>
      </c>
      <c r="Y264" s="49" t="str">
        <f t="shared" si="23"/>
        <v>'COMMON'</v>
      </c>
      <c r="Z264" s="69" t="s">
        <v>449</v>
      </c>
      <c r="AA264" s="49" t="str">
        <f t="shared" si="24"/>
        <v>'COMMON'</v>
      </c>
      <c r="AB264" s="67"/>
      <c r="AD264" s="70" t="str">
        <f t="shared" ref="AD264:AD327" si="25">IF(F264="''","","INSERT INTO "&amp;$C$3&amp;" ("&amp;_xlfn.TEXTJOIN(",",FALSE,$C$5:$AA$5)&amp;") VALUES ("&amp;_xlfn.TEXTJOIN(",",FALSE,C264:AA264)&amp;");")</f>
        <v/>
      </c>
      <c r="AE264" s="67"/>
      <c r="AF264" s="67"/>
      <c r="AG264" s="67"/>
    </row>
    <row r="265" spans="1:33" ht="18" customHeight="1">
      <c r="A265" s="67"/>
      <c r="B265" s="49">
        <f t="shared" si="21"/>
        <v>259</v>
      </c>
      <c r="C265" s="73" t="str">
        <f>"'"&amp;プロジェクトデータ!$C$4&amp;"'"</f>
        <v>'80001'</v>
      </c>
      <c r="D265" s="80" t="s">
        <v>507</v>
      </c>
      <c r="E265" s="42" t="str">
        <f>"'"&amp;No.5＿契約者【データ】!E261&amp;"'"</f>
        <v>''</v>
      </c>
      <c r="F265" s="81" t="str">
        <f>"'"&amp;IF(No.5＿契約者【データ】!AD261="郵送","郵送",IF(No.5＿契約者【データ】!AD261="","","出席"))&amp;"'"</f>
        <v>''</v>
      </c>
      <c r="G265" s="75" t="str">
        <f>"'"&amp;IF(No.5＿契約者【データ】!AD261="","",TEXT(No.5＿契約者【データ】!AD261,"yyyy/mm/dd"))&amp;"'"</f>
        <v>''</v>
      </c>
      <c r="H265" s="75" t="str">
        <f>"'"&amp;IF(No.5＿契約者【データ】!AE261="","",TEXT(No.5＿契約者【データ】!AE261,"hh:mm"))&amp;"'"</f>
        <v>''</v>
      </c>
      <c r="I265" s="82" t="s">
        <v>494</v>
      </c>
      <c r="J265" s="82" t="s">
        <v>494</v>
      </c>
      <c r="K265" s="82" t="s">
        <v>494</v>
      </c>
      <c r="L265" s="82" t="s">
        <v>494</v>
      </c>
      <c r="M265" s="82" t="s">
        <v>494</v>
      </c>
      <c r="N265" s="82" t="s">
        <v>494</v>
      </c>
      <c r="O265" s="82" t="s">
        <v>494</v>
      </c>
      <c r="P265" s="82" t="s">
        <v>494</v>
      </c>
      <c r="Q265" s="82" t="str">
        <f>"'"&amp;IF(No.5＿契約者【データ】!AH261="●","1","0")&amp;"'"</f>
        <v>'0'</v>
      </c>
      <c r="R265" s="75" t="s">
        <v>497</v>
      </c>
      <c r="S265" s="42" t="s">
        <v>448</v>
      </c>
      <c r="T265" s="75" t="s">
        <v>497</v>
      </c>
      <c r="U265" s="74" t="s">
        <v>497</v>
      </c>
      <c r="V265" s="49" t="str">
        <f t="shared" si="22"/>
        <v>'COMMON'</v>
      </c>
      <c r="W265" s="69" t="s">
        <v>449</v>
      </c>
      <c r="X265" s="49" t="str">
        <f t="shared" si="23"/>
        <v>'COMMON'</v>
      </c>
      <c r="Y265" s="49" t="str">
        <f t="shared" si="23"/>
        <v>'COMMON'</v>
      </c>
      <c r="Z265" s="69" t="s">
        <v>449</v>
      </c>
      <c r="AA265" s="49" t="str">
        <f t="shared" si="24"/>
        <v>'COMMON'</v>
      </c>
      <c r="AB265" s="67"/>
      <c r="AD265" s="70" t="str">
        <f t="shared" si="25"/>
        <v/>
      </c>
      <c r="AE265" s="67"/>
      <c r="AF265" s="67"/>
      <c r="AG265" s="67"/>
    </row>
    <row r="266" spans="1:33" ht="18" customHeight="1">
      <c r="A266" s="67"/>
      <c r="B266" s="49">
        <f t="shared" si="21"/>
        <v>260</v>
      </c>
      <c r="C266" s="73" t="str">
        <f>"'"&amp;プロジェクトデータ!$C$4&amp;"'"</f>
        <v>'80001'</v>
      </c>
      <c r="D266" s="80" t="s">
        <v>507</v>
      </c>
      <c r="E266" s="42" t="str">
        <f>"'"&amp;No.5＿契約者【データ】!E262&amp;"'"</f>
        <v>''</v>
      </c>
      <c r="F266" s="81" t="str">
        <f>"'"&amp;IF(No.5＿契約者【データ】!AD262="郵送","郵送",IF(No.5＿契約者【データ】!AD262="","","出席"))&amp;"'"</f>
        <v>''</v>
      </c>
      <c r="G266" s="75" t="str">
        <f>"'"&amp;IF(No.5＿契約者【データ】!AD262="","",TEXT(No.5＿契約者【データ】!AD262,"yyyy/mm/dd"))&amp;"'"</f>
        <v>''</v>
      </c>
      <c r="H266" s="75" t="str">
        <f>"'"&amp;IF(No.5＿契約者【データ】!AE262="","",TEXT(No.5＿契約者【データ】!AE262,"hh:mm"))&amp;"'"</f>
        <v>''</v>
      </c>
      <c r="I266" s="82" t="s">
        <v>494</v>
      </c>
      <c r="J266" s="82" t="s">
        <v>494</v>
      </c>
      <c r="K266" s="82" t="s">
        <v>494</v>
      </c>
      <c r="L266" s="82" t="s">
        <v>494</v>
      </c>
      <c r="M266" s="82" t="s">
        <v>494</v>
      </c>
      <c r="N266" s="82" t="s">
        <v>494</v>
      </c>
      <c r="O266" s="82" t="s">
        <v>494</v>
      </c>
      <c r="P266" s="82" t="s">
        <v>494</v>
      </c>
      <c r="Q266" s="82" t="str">
        <f>"'"&amp;IF(No.5＿契約者【データ】!AH262="●","1","0")&amp;"'"</f>
        <v>'0'</v>
      </c>
      <c r="R266" s="75" t="s">
        <v>497</v>
      </c>
      <c r="S266" s="42" t="s">
        <v>448</v>
      </c>
      <c r="T266" s="75" t="s">
        <v>497</v>
      </c>
      <c r="U266" s="74" t="s">
        <v>497</v>
      </c>
      <c r="V266" s="49" t="str">
        <f t="shared" si="22"/>
        <v>'COMMON'</v>
      </c>
      <c r="W266" s="69" t="s">
        <v>449</v>
      </c>
      <c r="X266" s="49" t="str">
        <f t="shared" si="23"/>
        <v>'COMMON'</v>
      </c>
      <c r="Y266" s="49" t="str">
        <f t="shared" si="23"/>
        <v>'COMMON'</v>
      </c>
      <c r="Z266" s="69" t="s">
        <v>449</v>
      </c>
      <c r="AA266" s="49" t="str">
        <f t="shared" si="24"/>
        <v>'COMMON'</v>
      </c>
      <c r="AB266" s="67"/>
      <c r="AD266" s="70" t="str">
        <f t="shared" si="25"/>
        <v/>
      </c>
      <c r="AE266" s="67"/>
      <c r="AF266" s="67"/>
      <c r="AG266" s="67"/>
    </row>
    <row r="267" spans="1:33" ht="18" customHeight="1">
      <c r="A267" s="67"/>
      <c r="B267" s="49">
        <f t="shared" si="21"/>
        <v>261</v>
      </c>
      <c r="C267" s="73" t="str">
        <f>"'"&amp;プロジェクトデータ!$C$4&amp;"'"</f>
        <v>'80001'</v>
      </c>
      <c r="D267" s="80" t="s">
        <v>507</v>
      </c>
      <c r="E267" s="42" t="str">
        <f>"'"&amp;No.5＿契約者【データ】!E263&amp;"'"</f>
        <v>''</v>
      </c>
      <c r="F267" s="81" t="str">
        <f>"'"&amp;IF(No.5＿契約者【データ】!AD263="郵送","郵送",IF(No.5＿契約者【データ】!AD263="","","出席"))&amp;"'"</f>
        <v>''</v>
      </c>
      <c r="G267" s="75" t="str">
        <f>"'"&amp;IF(No.5＿契約者【データ】!AD263="","",TEXT(No.5＿契約者【データ】!AD263,"yyyy/mm/dd"))&amp;"'"</f>
        <v>''</v>
      </c>
      <c r="H267" s="75" t="str">
        <f>"'"&amp;IF(No.5＿契約者【データ】!AE263="","",TEXT(No.5＿契約者【データ】!AE263,"hh:mm"))&amp;"'"</f>
        <v>''</v>
      </c>
      <c r="I267" s="82" t="s">
        <v>494</v>
      </c>
      <c r="J267" s="82" t="s">
        <v>494</v>
      </c>
      <c r="K267" s="82" t="s">
        <v>494</v>
      </c>
      <c r="L267" s="82" t="s">
        <v>494</v>
      </c>
      <c r="M267" s="82" t="s">
        <v>494</v>
      </c>
      <c r="N267" s="82" t="s">
        <v>494</v>
      </c>
      <c r="O267" s="82" t="s">
        <v>494</v>
      </c>
      <c r="P267" s="82" t="s">
        <v>494</v>
      </c>
      <c r="Q267" s="82" t="str">
        <f>"'"&amp;IF(No.5＿契約者【データ】!AH263="●","1","0")&amp;"'"</f>
        <v>'0'</v>
      </c>
      <c r="R267" s="75" t="s">
        <v>497</v>
      </c>
      <c r="S267" s="42" t="s">
        <v>448</v>
      </c>
      <c r="T267" s="75" t="s">
        <v>497</v>
      </c>
      <c r="U267" s="74" t="s">
        <v>497</v>
      </c>
      <c r="V267" s="49" t="str">
        <f t="shared" si="22"/>
        <v>'COMMON'</v>
      </c>
      <c r="W267" s="69" t="s">
        <v>449</v>
      </c>
      <c r="X267" s="49" t="str">
        <f t="shared" si="23"/>
        <v>'COMMON'</v>
      </c>
      <c r="Y267" s="49" t="str">
        <f t="shared" si="23"/>
        <v>'COMMON'</v>
      </c>
      <c r="Z267" s="69" t="s">
        <v>449</v>
      </c>
      <c r="AA267" s="49" t="str">
        <f t="shared" si="24"/>
        <v>'COMMON'</v>
      </c>
      <c r="AB267" s="67"/>
      <c r="AD267" s="70" t="str">
        <f t="shared" si="25"/>
        <v/>
      </c>
      <c r="AE267" s="67"/>
      <c r="AF267" s="67"/>
      <c r="AG267" s="67"/>
    </row>
    <row r="268" spans="1:33" ht="18" customHeight="1">
      <c r="A268" s="67"/>
      <c r="B268" s="49">
        <f t="shared" si="21"/>
        <v>262</v>
      </c>
      <c r="C268" s="73" t="str">
        <f>"'"&amp;プロジェクトデータ!$C$4&amp;"'"</f>
        <v>'80001'</v>
      </c>
      <c r="D268" s="80" t="s">
        <v>507</v>
      </c>
      <c r="E268" s="42" t="str">
        <f>"'"&amp;No.5＿契約者【データ】!E264&amp;"'"</f>
        <v>''</v>
      </c>
      <c r="F268" s="81" t="str">
        <f>"'"&amp;IF(No.5＿契約者【データ】!AD264="郵送","郵送",IF(No.5＿契約者【データ】!AD264="","","出席"))&amp;"'"</f>
        <v>''</v>
      </c>
      <c r="G268" s="75" t="str">
        <f>"'"&amp;IF(No.5＿契約者【データ】!AD264="","",TEXT(No.5＿契約者【データ】!AD264,"yyyy/mm/dd"))&amp;"'"</f>
        <v>''</v>
      </c>
      <c r="H268" s="75" t="str">
        <f>"'"&amp;IF(No.5＿契約者【データ】!AE264="","",TEXT(No.5＿契約者【データ】!AE264,"hh:mm"))&amp;"'"</f>
        <v>''</v>
      </c>
      <c r="I268" s="82" t="s">
        <v>494</v>
      </c>
      <c r="J268" s="82" t="s">
        <v>494</v>
      </c>
      <c r="K268" s="82" t="s">
        <v>494</v>
      </c>
      <c r="L268" s="82" t="s">
        <v>494</v>
      </c>
      <c r="M268" s="82" t="s">
        <v>494</v>
      </c>
      <c r="N268" s="82" t="s">
        <v>494</v>
      </c>
      <c r="O268" s="82" t="s">
        <v>494</v>
      </c>
      <c r="P268" s="82" t="s">
        <v>494</v>
      </c>
      <c r="Q268" s="82" t="str">
        <f>"'"&amp;IF(No.5＿契約者【データ】!AH264="●","1","0")&amp;"'"</f>
        <v>'0'</v>
      </c>
      <c r="R268" s="75" t="s">
        <v>497</v>
      </c>
      <c r="S268" s="42" t="s">
        <v>448</v>
      </c>
      <c r="T268" s="75" t="s">
        <v>497</v>
      </c>
      <c r="U268" s="74" t="s">
        <v>497</v>
      </c>
      <c r="V268" s="49" t="str">
        <f t="shared" si="22"/>
        <v>'COMMON'</v>
      </c>
      <c r="W268" s="69" t="s">
        <v>449</v>
      </c>
      <c r="X268" s="49" t="str">
        <f t="shared" si="23"/>
        <v>'COMMON'</v>
      </c>
      <c r="Y268" s="49" t="str">
        <f t="shared" si="23"/>
        <v>'COMMON'</v>
      </c>
      <c r="Z268" s="69" t="s">
        <v>449</v>
      </c>
      <c r="AA268" s="49" t="str">
        <f t="shared" si="24"/>
        <v>'COMMON'</v>
      </c>
      <c r="AB268" s="67"/>
      <c r="AD268" s="70" t="str">
        <f t="shared" si="25"/>
        <v/>
      </c>
      <c r="AE268" s="67"/>
      <c r="AF268" s="67"/>
      <c r="AG268" s="67"/>
    </row>
    <row r="269" spans="1:33" ht="18" customHeight="1">
      <c r="A269" s="67"/>
      <c r="B269" s="49">
        <f t="shared" si="21"/>
        <v>263</v>
      </c>
      <c r="C269" s="73" t="str">
        <f>"'"&amp;プロジェクトデータ!$C$4&amp;"'"</f>
        <v>'80001'</v>
      </c>
      <c r="D269" s="80" t="s">
        <v>507</v>
      </c>
      <c r="E269" s="42" t="str">
        <f>"'"&amp;No.5＿契約者【データ】!E265&amp;"'"</f>
        <v>''</v>
      </c>
      <c r="F269" s="81" t="str">
        <f>"'"&amp;IF(No.5＿契約者【データ】!AD265="郵送","郵送",IF(No.5＿契約者【データ】!AD265="","","出席"))&amp;"'"</f>
        <v>''</v>
      </c>
      <c r="G269" s="75" t="str">
        <f>"'"&amp;IF(No.5＿契約者【データ】!AD265="","",TEXT(No.5＿契約者【データ】!AD265,"yyyy/mm/dd"))&amp;"'"</f>
        <v>''</v>
      </c>
      <c r="H269" s="75" t="str">
        <f>"'"&amp;IF(No.5＿契約者【データ】!AE265="","",TEXT(No.5＿契約者【データ】!AE265,"hh:mm"))&amp;"'"</f>
        <v>''</v>
      </c>
      <c r="I269" s="82" t="s">
        <v>494</v>
      </c>
      <c r="J269" s="82" t="s">
        <v>494</v>
      </c>
      <c r="K269" s="82" t="s">
        <v>494</v>
      </c>
      <c r="L269" s="82" t="s">
        <v>494</v>
      </c>
      <c r="M269" s="82" t="s">
        <v>494</v>
      </c>
      <c r="N269" s="82" t="s">
        <v>494</v>
      </c>
      <c r="O269" s="82" t="s">
        <v>494</v>
      </c>
      <c r="P269" s="82" t="s">
        <v>494</v>
      </c>
      <c r="Q269" s="82" t="str">
        <f>"'"&amp;IF(No.5＿契約者【データ】!AH265="●","1","0")&amp;"'"</f>
        <v>'0'</v>
      </c>
      <c r="R269" s="75" t="s">
        <v>497</v>
      </c>
      <c r="S269" s="42" t="s">
        <v>448</v>
      </c>
      <c r="T269" s="75" t="s">
        <v>497</v>
      </c>
      <c r="U269" s="74" t="s">
        <v>497</v>
      </c>
      <c r="V269" s="49" t="str">
        <f t="shared" si="22"/>
        <v>'COMMON'</v>
      </c>
      <c r="W269" s="69" t="s">
        <v>449</v>
      </c>
      <c r="X269" s="49" t="str">
        <f t="shared" si="23"/>
        <v>'COMMON'</v>
      </c>
      <c r="Y269" s="49" t="str">
        <f t="shared" si="23"/>
        <v>'COMMON'</v>
      </c>
      <c r="Z269" s="69" t="s">
        <v>449</v>
      </c>
      <c r="AA269" s="49" t="str">
        <f t="shared" si="24"/>
        <v>'COMMON'</v>
      </c>
      <c r="AB269" s="67"/>
      <c r="AD269" s="70" t="str">
        <f t="shared" si="25"/>
        <v/>
      </c>
      <c r="AE269" s="67"/>
      <c r="AF269" s="67"/>
      <c r="AG269" s="67"/>
    </row>
    <row r="270" spans="1:33" ht="18" customHeight="1">
      <c r="A270" s="67"/>
      <c r="B270" s="49">
        <f t="shared" si="21"/>
        <v>264</v>
      </c>
      <c r="C270" s="73" t="str">
        <f>"'"&amp;プロジェクトデータ!$C$4&amp;"'"</f>
        <v>'80001'</v>
      </c>
      <c r="D270" s="80" t="s">
        <v>507</v>
      </c>
      <c r="E270" s="42" t="str">
        <f>"'"&amp;No.5＿契約者【データ】!E266&amp;"'"</f>
        <v>''</v>
      </c>
      <c r="F270" s="81" t="str">
        <f>"'"&amp;IF(No.5＿契約者【データ】!AD266="郵送","郵送",IF(No.5＿契約者【データ】!AD266="","","出席"))&amp;"'"</f>
        <v>''</v>
      </c>
      <c r="G270" s="75" t="str">
        <f>"'"&amp;IF(No.5＿契約者【データ】!AD266="","",TEXT(No.5＿契約者【データ】!AD266,"yyyy/mm/dd"))&amp;"'"</f>
        <v>''</v>
      </c>
      <c r="H270" s="75" t="str">
        <f>"'"&amp;IF(No.5＿契約者【データ】!AE266="","",TEXT(No.5＿契約者【データ】!AE266,"hh:mm"))&amp;"'"</f>
        <v>''</v>
      </c>
      <c r="I270" s="82" t="s">
        <v>494</v>
      </c>
      <c r="J270" s="82" t="s">
        <v>494</v>
      </c>
      <c r="K270" s="82" t="s">
        <v>494</v>
      </c>
      <c r="L270" s="82" t="s">
        <v>494</v>
      </c>
      <c r="M270" s="82" t="s">
        <v>494</v>
      </c>
      <c r="N270" s="82" t="s">
        <v>494</v>
      </c>
      <c r="O270" s="82" t="s">
        <v>494</v>
      </c>
      <c r="P270" s="82" t="s">
        <v>494</v>
      </c>
      <c r="Q270" s="82" t="str">
        <f>"'"&amp;IF(No.5＿契約者【データ】!AH266="●","1","0")&amp;"'"</f>
        <v>'0'</v>
      </c>
      <c r="R270" s="75" t="s">
        <v>497</v>
      </c>
      <c r="S270" s="42" t="s">
        <v>448</v>
      </c>
      <c r="T270" s="75" t="s">
        <v>497</v>
      </c>
      <c r="U270" s="74" t="s">
        <v>497</v>
      </c>
      <c r="V270" s="49" t="str">
        <f t="shared" si="22"/>
        <v>'COMMON'</v>
      </c>
      <c r="W270" s="69" t="s">
        <v>449</v>
      </c>
      <c r="X270" s="49" t="str">
        <f t="shared" si="23"/>
        <v>'COMMON'</v>
      </c>
      <c r="Y270" s="49" t="str">
        <f t="shared" si="23"/>
        <v>'COMMON'</v>
      </c>
      <c r="Z270" s="69" t="s">
        <v>449</v>
      </c>
      <c r="AA270" s="49" t="str">
        <f t="shared" si="24"/>
        <v>'COMMON'</v>
      </c>
      <c r="AB270" s="67"/>
      <c r="AD270" s="70" t="str">
        <f t="shared" si="25"/>
        <v/>
      </c>
      <c r="AE270" s="67"/>
      <c r="AF270" s="67"/>
      <c r="AG270" s="67"/>
    </row>
    <row r="271" spans="1:33" ht="18" customHeight="1">
      <c r="A271" s="67"/>
      <c r="B271" s="49">
        <f t="shared" si="21"/>
        <v>265</v>
      </c>
      <c r="C271" s="73" t="str">
        <f>"'"&amp;プロジェクトデータ!$C$4&amp;"'"</f>
        <v>'80001'</v>
      </c>
      <c r="D271" s="80" t="s">
        <v>507</v>
      </c>
      <c r="E271" s="42" t="str">
        <f>"'"&amp;No.5＿契約者【データ】!E267&amp;"'"</f>
        <v>''</v>
      </c>
      <c r="F271" s="81" t="str">
        <f>"'"&amp;IF(No.5＿契約者【データ】!AD267="郵送","郵送",IF(No.5＿契約者【データ】!AD267="","","出席"))&amp;"'"</f>
        <v>''</v>
      </c>
      <c r="G271" s="75" t="str">
        <f>"'"&amp;IF(No.5＿契約者【データ】!AD267="","",TEXT(No.5＿契約者【データ】!AD267,"yyyy/mm/dd"))&amp;"'"</f>
        <v>''</v>
      </c>
      <c r="H271" s="75" t="str">
        <f>"'"&amp;IF(No.5＿契約者【データ】!AE267="","",TEXT(No.5＿契約者【データ】!AE267,"hh:mm"))&amp;"'"</f>
        <v>''</v>
      </c>
      <c r="I271" s="82" t="s">
        <v>494</v>
      </c>
      <c r="J271" s="82" t="s">
        <v>494</v>
      </c>
      <c r="K271" s="82" t="s">
        <v>494</v>
      </c>
      <c r="L271" s="82" t="s">
        <v>494</v>
      </c>
      <c r="M271" s="82" t="s">
        <v>494</v>
      </c>
      <c r="N271" s="82" t="s">
        <v>494</v>
      </c>
      <c r="O271" s="82" t="s">
        <v>494</v>
      </c>
      <c r="P271" s="82" t="s">
        <v>494</v>
      </c>
      <c r="Q271" s="82" t="str">
        <f>"'"&amp;IF(No.5＿契約者【データ】!AH267="●","1","0")&amp;"'"</f>
        <v>'0'</v>
      </c>
      <c r="R271" s="75" t="s">
        <v>497</v>
      </c>
      <c r="S271" s="42" t="s">
        <v>448</v>
      </c>
      <c r="T271" s="75" t="s">
        <v>497</v>
      </c>
      <c r="U271" s="74" t="s">
        <v>497</v>
      </c>
      <c r="V271" s="49" t="str">
        <f t="shared" si="22"/>
        <v>'COMMON'</v>
      </c>
      <c r="W271" s="69" t="s">
        <v>449</v>
      </c>
      <c r="X271" s="49" t="str">
        <f t="shared" si="23"/>
        <v>'COMMON'</v>
      </c>
      <c r="Y271" s="49" t="str">
        <f t="shared" si="23"/>
        <v>'COMMON'</v>
      </c>
      <c r="Z271" s="69" t="s">
        <v>449</v>
      </c>
      <c r="AA271" s="49" t="str">
        <f t="shared" si="24"/>
        <v>'COMMON'</v>
      </c>
      <c r="AB271" s="67"/>
      <c r="AD271" s="70" t="str">
        <f t="shared" si="25"/>
        <v/>
      </c>
      <c r="AE271" s="67"/>
      <c r="AF271" s="67"/>
      <c r="AG271" s="67"/>
    </row>
    <row r="272" spans="1:33" ht="18" customHeight="1">
      <c r="A272" s="67"/>
      <c r="B272" s="49">
        <f t="shared" si="21"/>
        <v>266</v>
      </c>
      <c r="C272" s="73" t="str">
        <f>"'"&amp;プロジェクトデータ!$C$4&amp;"'"</f>
        <v>'80001'</v>
      </c>
      <c r="D272" s="80" t="s">
        <v>507</v>
      </c>
      <c r="E272" s="42" t="str">
        <f>"'"&amp;No.5＿契約者【データ】!E268&amp;"'"</f>
        <v>''</v>
      </c>
      <c r="F272" s="81" t="str">
        <f>"'"&amp;IF(No.5＿契約者【データ】!AD268="郵送","郵送",IF(No.5＿契約者【データ】!AD268="","","出席"))&amp;"'"</f>
        <v>''</v>
      </c>
      <c r="G272" s="75" t="str">
        <f>"'"&amp;IF(No.5＿契約者【データ】!AD268="","",TEXT(No.5＿契約者【データ】!AD268,"yyyy/mm/dd"))&amp;"'"</f>
        <v>''</v>
      </c>
      <c r="H272" s="75" t="str">
        <f>"'"&amp;IF(No.5＿契約者【データ】!AE268="","",TEXT(No.5＿契約者【データ】!AE268,"hh:mm"))&amp;"'"</f>
        <v>''</v>
      </c>
      <c r="I272" s="82" t="s">
        <v>494</v>
      </c>
      <c r="J272" s="82" t="s">
        <v>494</v>
      </c>
      <c r="K272" s="82" t="s">
        <v>494</v>
      </c>
      <c r="L272" s="82" t="s">
        <v>494</v>
      </c>
      <c r="M272" s="82" t="s">
        <v>494</v>
      </c>
      <c r="N272" s="82" t="s">
        <v>494</v>
      </c>
      <c r="O272" s="82" t="s">
        <v>494</v>
      </c>
      <c r="P272" s="82" t="s">
        <v>494</v>
      </c>
      <c r="Q272" s="82" t="str">
        <f>"'"&amp;IF(No.5＿契約者【データ】!AH268="●","1","0")&amp;"'"</f>
        <v>'0'</v>
      </c>
      <c r="R272" s="75" t="s">
        <v>497</v>
      </c>
      <c r="S272" s="42" t="s">
        <v>448</v>
      </c>
      <c r="T272" s="75" t="s">
        <v>497</v>
      </c>
      <c r="U272" s="74" t="s">
        <v>497</v>
      </c>
      <c r="V272" s="49" t="str">
        <f t="shared" si="22"/>
        <v>'COMMON'</v>
      </c>
      <c r="W272" s="69" t="s">
        <v>449</v>
      </c>
      <c r="X272" s="49" t="str">
        <f t="shared" si="23"/>
        <v>'COMMON'</v>
      </c>
      <c r="Y272" s="49" t="str">
        <f t="shared" si="23"/>
        <v>'COMMON'</v>
      </c>
      <c r="Z272" s="69" t="s">
        <v>449</v>
      </c>
      <c r="AA272" s="49" t="str">
        <f t="shared" si="24"/>
        <v>'COMMON'</v>
      </c>
      <c r="AB272" s="67"/>
      <c r="AD272" s="70" t="str">
        <f t="shared" si="25"/>
        <v/>
      </c>
      <c r="AE272" s="67"/>
      <c r="AF272" s="67"/>
      <c r="AG272" s="67"/>
    </row>
    <row r="273" spans="1:33" ht="18" customHeight="1">
      <c r="A273" s="67"/>
      <c r="B273" s="49">
        <f t="shared" si="21"/>
        <v>267</v>
      </c>
      <c r="C273" s="73" t="str">
        <f>"'"&amp;プロジェクトデータ!$C$4&amp;"'"</f>
        <v>'80001'</v>
      </c>
      <c r="D273" s="80" t="s">
        <v>507</v>
      </c>
      <c r="E273" s="42" t="str">
        <f>"'"&amp;No.5＿契約者【データ】!E269&amp;"'"</f>
        <v>''</v>
      </c>
      <c r="F273" s="81" t="str">
        <f>"'"&amp;IF(No.5＿契約者【データ】!AD269="郵送","郵送",IF(No.5＿契約者【データ】!AD269="","","出席"))&amp;"'"</f>
        <v>''</v>
      </c>
      <c r="G273" s="75" t="str">
        <f>"'"&amp;IF(No.5＿契約者【データ】!AD269="","",TEXT(No.5＿契約者【データ】!AD269,"yyyy/mm/dd"))&amp;"'"</f>
        <v>''</v>
      </c>
      <c r="H273" s="75" t="str">
        <f>"'"&amp;IF(No.5＿契約者【データ】!AE269="","",TEXT(No.5＿契約者【データ】!AE269,"hh:mm"))&amp;"'"</f>
        <v>''</v>
      </c>
      <c r="I273" s="82" t="s">
        <v>494</v>
      </c>
      <c r="J273" s="82" t="s">
        <v>494</v>
      </c>
      <c r="K273" s="82" t="s">
        <v>494</v>
      </c>
      <c r="L273" s="82" t="s">
        <v>494</v>
      </c>
      <c r="M273" s="82" t="s">
        <v>494</v>
      </c>
      <c r="N273" s="82" t="s">
        <v>494</v>
      </c>
      <c r="O273" s="82" t="s">
        <v>494</v>
      </c>
      <c r="P273" s="82" t="s">
        <v>494</v>
      </c>
      <c r="Q273" s="82" t="str">
        <f>"'"&amp;IF(No.5＿契約者【データ】!AH269="●","1","0")&amp;"'"</f>
        <v>'0'</v>
      </c>
      <c r="R273" s="75" t="s">
        <v>497</v>
      </c>
      <c r="S273" s="42" t="s">
        <v>448</v>
      </c>
      <c r="T273" s="75" t="s">
        <v>497</v>
      </c>
      <c r="U273" s="74" t="s">
        <v>497</v>
      </c>
      <c r="V273" s="49" t="str">
        <f t="shared" si="22"/>
        <v>'COMMON'</v>
      </c>
      <c r="W273" s="69" t="s">
        <v>449</v>
      </c>
      <c r="X273" s="49" t="str">
        <f t="shared" si="23"/>
        <v>'COMMON'</v>
      </c>
      <c r="Y273" s="49" t="str">
        <f t="shared" si="23"/>
        <v>'COMMON'</v>
      </c>
      <c r="Z273" s="69" t="s">
        <v>449</v>
      </c>
      <c r="AA273" s="49" t="str">
        <f t="shared" si="24"/>
        <v>'COMMON'</v>
      </c>
      <c r="AB273" s="67"/>
      <c r="AD273" s="70" t="str">
        <f t="shared" si="25"/>
        <v/>
      </c>
      <c r="AE273" s="67"/>
      <c r="AF273" s="67"/>
      <c r="AG273" s="67"/>
    </row>
    <row r="274" spans="1:33" ht="18" customHeight="1">
      <c r="A274" s="67"/>
      <c r="B274" s="49">
        <f t="shared" si="21"/>
        <v>268</v>
      </c>
      <c r="C274" s="73" t="str">
        <f>"'"&amp;プロジェクトデータ!$C$4&amp;"'"</f>
        <v>'80001'</v>
      </c>
      <c r="D274" s="80" t="s">
        <v>507</v>
      </c>
      <c r="E274" s="42" t="str">
        <f>"'"&amp;No.5＿契約者【データ】!E270&amp;"'"</f>
        <v>''</v>
      </c>
      <c r="F274" s="81" t="str">
        <f>"'"&amp;IF(No.5＿契約者【データ】!AD270="郵送","郵送",IF(No.5＿契約者【データ】!AD270="","","出席"))&amp;"'"</f>
        <v>''</v>
      </c>
      <c r="G274" s="75" t="str">
        <f>"'"&amp;IF(No.5＿契約者【データ】!AD270="","",TEXT(No.5＿契約者【データ】!AD270,"yyyy/mm/dd"))&amp;"'"</f>
        <v>''</v>
      </c>
      <c r="H274" s="75" t="str">
        <f>"'"&amp;IF(No.5＿契約者【データ】!AE270="","",TEXT(No.5＿契約者【データ】!AE270,"hh:mm"))&amp;"'"</f>
        <v>''</v>
      </c>
      <c r="I274" s="82" t="s">
        <v>494</v>
      </c>
      <c r="J274" s="82" t="s">
        <v>494</v>
      </c>
      <c r="K274" s="82" t="s">
        <v>494</v>
      </c>
      <c r="L274" s="82" t="s">
        <v>494</v>
      </c>
      <c r="M274" s="82" t="s">
        <v>494</v>
      </c>
      <c r="N274" s="82" t="s">
        <v>494</v>
      </c>
      <c r="O274" s="82" t="s">
        <v>494</v>
      </c>
      <c r="P274" s="82" t="s">
        <v>494</v>
      </c>
      <c r="Q274" s="82" t="str">
        <f>"'"&amp;IF(No.5＿契約者【データ】!AH270="●","1","0")&amp;"'"</f>
        <v>'0'</v>
      </c>
      <c r="R274" s="75" t="s">
        <v>497</v>
      </c>
      <c r="S274" s="42" t="s">
        <v>448</v>
      </c>
      <c r="T274" s="75" t="s">
        <v>497</v>
      </c>
      <c r="U274" s="74" t="s">
        <v>497</v>
      </c>
      <c r="V274" s="49" t="str">
        <f t="shared" si="22"/>
        <v>'COMMON'</v>
      </c>
      <c r="W274" s="69" t="s">
        <v>449</v>
      </c>
      <c r="X274" s="49" t="str">
        <f t="shared" si="23"/>
        <v>'COMMON'</v>
      </c>
      <c r="Y274" s="49" t="str">
        <f t="shared" si="23"/>
        <v>'COMMON'</v>
      </c>
      <c r="Z274" s="69" t="s">
        <v>449</v>
      </c>
      <c r="AA274" s="49" t="str">
        <f t="shared" si="24"/>
        <v>'COMMON'</v>
      </c>
      <c r="AB274" s="67"/>
      <c r="AD274" s="70" t="str">
        <f t="shared" si="25"/>
        <v/>
      </c>
      <c r="AE274" s="67"/>
      <c r="AF274" s="67"/>
      <c r="AG274" s="67"/>
    </row>
    <row r="275" spans="1:33" ht="18" customHeight="1">
      <c r="A275" s="67"/>
      <c r="B275" s="49">
        <f t="shared" si="21"/>
        <v>269</v>
      </c>
      <c r="C275" s="73" t="str">
        <f>"'"&amp;プロジェクトデータ!$C$4&amp;"'"</f>
        <v>'80001'</v>
      </c>
      <c r="D275" s="80" t="s">
        <v>507</v>
      </c>
      <c r="E275" s="42" t="str">
        <f>"'"&amp;No.5＿契約者【データ】!E271&amp;"'"</f>
        <v>''</v>
      </c>
      <c r="F275" s="81" t="str">
        <f>"'"&amp;IF(No.5＿契約者【データ】!AD271="郵送","郵送",IF(No.5＿契約者【データ】!AD271="","","出席"))&amp;"'"</f>
        <v>''</v>
      </c>
      <c r="G275" s="75" t="str">
        <f>"'"&amp;IF(No.5＿契約者【データ】!AD271="","",TEXT(No.5＿契約者【データ】!AD271,"yyyy/mm/dd"))&amp;"'"</f>
        <v>''</v>
      </c>
      <c r="H275" s="75" t="str">
        <f>"'"&amp;IF(No.5＿契約者【データ】!AE271="","",TEXT(No.5＿契約者【データ】!AE271,"hh:mm"))&amp;"'"</f>
        <v>''</v>
      </c>
      <c r="I275" s="82" t="s">
        <v>494</v>
      </c>
      <c r="J275" s="82" t="s">
        <v>494</v>
      </c>
      <c r="K275" s="82" t="s">
        <v>494</v>
      </c>
      <c r="L275" s="82" t="s">
        <v>494</v>
      </c>
      <c r="M275" s="82" t="s">
        <v>494</v>
      </c>
      <c r="N275" s="82" t="s">
        <v>494</v>
      </c>
      <c r="O275" s="82" t="s">
        <v>494</v>
      </c>
      <c r="P275" s="82" t="s">
        <v>494</v>
      </c>
      <c r="Q275" s="82" t="str">
        <f>"'"&amp;IF(No.5＿契約者【データ】!AH271="●","1","0")&amp;"'"</f>
        <v>'0'</v>
      </c>
      <c r="R275" s="75" t="s">
        <v>497</v>
      </c>
      <c r="S275" s="42" t="s">
        <v>448</v>
      </c>
      <c r="T275" s="75" t="s">
        <v>497</v>
      </c>
      <c r="U275" s="74" t="s">
        <v>497</v>
      </c>
      <c r="V275" s="49" t="str">
        <f t="shared" si="22"/>
        <v>'COMMON'</v>
      </c>
      <c r="W275" s="69" t="s">
        <v>449</v>
      </c>
      <c r="X275" s="49" t="str">
        <f t="shared" si="23"/>
        <v>'COMMON'</v>
      </c>
      <c r="Y275" s="49" t="str">
        <f t="shared" si="23"/>
        <v>'COMMON'</v>
      </c>
      <c r="Z275" s="69" t="s">
        <v>449</v>
      </c>
      <c r="AA275" s="49" t="str">
        <f t="shared" si="24"/>
        <v>'COMMON'</v>
      </c>
      <c r="AB275" s="67"/>
      <c r="AD275" s="70" t="str">
        <f t="shared" si="25"/>
        <v/>
      </c>
      <c r="AE275" s="67"/>
      <c r="AF275" s="67"/>
      <c r="AG275" s="67"/>
    </row>
    <row r="276" spans="1:33" ht="18" customHeight="1">
      <c r="A276" s="67"/>
      <c r="B276" s="49">
        <f t="shared" si="21"/>
        <v>270</v>
      </c>
      <c r="C276" s="73" t="str">
        <f>"'"&amp;プロジェクトデータ!$C$4&amp;"'"</f>
        <v>'80001'</v>
      </c>
      <c r="D276" s="80" t="s">
        <v>507</v>
      </c>
      <c r="E276" s="42" t="str">
        <f>"'"&amp;No.5＿契約者【データ】!E272&amp;"'"</f>
        <v>''</v>
      </c>
      <c r="F276" s="81" t="str">
        <f>"'"&amp;IF(No.5＿契約者【データ】!AD272="郵送","郵送",IF(No.5＿契約者【データ】!AD272="","","出席"))&amp;"'"</f>
        <v>''</v>
      </c>
      <c r="G276" s="75" t="str">
        <f>"'"&amp;IF(No.5＿契約者【データ】!AD272="","",TEXT(No.5＿契約者【データ】!AD272,"yyyy/mm/dd"))&amp;"'"</f>
        <v>''</v>
      </c>
      <c r="H276" s="75" t="str">
        <f>"'"&amp;IF(No.5＿契約者【データ】!AE272="","",TEXT(No.5＿契約者【データ】!AE272,"hh:mm"))&amp;"'"</f>
        <v>''</v>
      </c>
      <c r="I276" s="82" t="s">
        <v>494</v>
      </c>
      <c r="J276" s="82" t="s">
        <v>494</v>
      </c>
      <c r="K276" s="82" t="s">
        <v>494</v>
      </c>
      <c r="L276" s="82" t="s">
        <v>494</v>
      </c>
      <c r="M276" s="82" t="s">
        <v>494</v>
      </c>
      <c r="N276" s="82" t="s">
        <v>494</v>
      </c>
      <c r="O276" s="82" t="s">
        <v>494</v>
      </c>
      <c r="P276" s="82" t="s">
        <v>494</v>
      </c>
      <c r="Q276" s="82" t="str">
        <f>"'"&amp;IF(No.5＿契約者【データ】!AH272="●","1","0")&amp;"'"</f>
        <v>'0'</v>
      </c>
      <c r="R276" s="75" t="s">
        <v>497</v>
      </c>
      <c r="S276" s="42" t="s">
        <v>448</v>
      </c>
      <c r="T276" s="75" t="s">
        <v>497</v>
      </c>
      <c r="U276" s="74" t="s">
        <v>497</v>
      </c>
      <c r="V276" s="49" t="str">
        <f t="shared" si="22"/>
        <v>'COMMON'</v>
      </c>
      <c r="W276" s="69" t="s">
        <v>449</v>
      </c>
      <c r="X276" s="49" t="str">
        <f t="shared" si="23"/>
        <v>'COMMON'</v>
      </c>
      <c r="Y276" s="49" t="str">
        <f t="shared" si="23"/>
        <v>'COMMON'</v>
      </c>
      <c r="Z276" s="69" t="s">
        <v>449</v>
      </c>
      <c r="AA276" s="49" t="str">
        <f t="shared" si="24"/>
        <v>'COMMON'</v>
      </c>
      <c r="AB276" s="67"/>
      <c r="AD276" s="70" t="str">
        <f t="shared" si="25"/>
        <v/>
      </c>
      <c r="AE276" s="67"/>
      <c r="AF276" s="67"/>
      <c r="AG276" s="67"/>
    </row>
    <row r="277" spans="1:33" ht="18" customHeight="1">
      <c r="A277" s="67"/>
      <c r="B277" s="49">
        <f t="shared" si="21"/>
        <v>271</v>
      </c>
      <c r="C277" s="73" t="str">
        <f>"'"&amp;プロジェクトデータ!$C$4&amp;"'"</f>
        <v>'80001'</v>
      </c>
      <c r="D277" s="80" t="s">
        <v>507</v>
      </c>
      <c r="E277" s="42" t="str">
        <f>"'"&amp;No.5＿契約者【データ】!E273&amp;"'"</f>
        <v>''</v>
      </c>
      <c r="F277" s="81" t="str">
        <f>"'"&amp;IF(No.5＿契約者【データ】!AD273="郵送","郵送",IF(No.5＿契約者【データ】!AD273="","","出席"))&amp;"'"</f>
        <v>''</v>
      </c>
      <c r="G277" s="75" t="str">
        <f>"'"&amp;IF(No.5＿契約者【データ】!AD273="","",TEXT(No.5＿契約者【データ】!AD273,"yyyy/mm/dd"))&amp;"'"</f>
        <v>''</v>
      </c>
      <c r="H277" s="75" t="str">
        <f>"'"&amp;IF(No.5＿契約者【データ】!AE273="","",TEXT(No.5＿契約者【データ】!AE273,"hh:mm"))&amp;"'"</f>
        <v>''</v>
      </c>
      <c r="I277" s="82" t="s">
        <v>494</v>
      </c>
      <c r="J277" s="82" t="s">
        <v>494</v>
      </c>
      <c r="K277" s="82" t="s">
        <v>494</v>
      </c>
      <c r="L277" s="82" t="s">
        <v>494</v>
      </c>
      <c r="M277" s="82" t="s">
        <v>494</v>
      </c>
      <c r="N277" s="82" t="s">
        <v>494</v>
      </c>
      <c r="O277" s="82" t="s">
        <v>494</v>
      </c>
      <c r="P277" s="82" t="s">
        <v>494</v>
      </c>
      <c r="Q277" s="82" t="str">
        <f>"'"&amp;IF(No.5＿契約者【データ】!AH273="●","1","0")&amp;"'"</f>
        <v>'0'</v>
      </c>
      <c r="R277" s="75" t="s">
        <v>497</v>
      </c>
      <c r="S277" s="42" t="s">
        <v>448</v>
      </c>
      <c r="T277" s="75" t="s">
        <v>497</v>
      </c>
      <c r="U277" s="74" t="s">
        <v>497</v>
      </c>
      <c r="V277" s="49" t="str">
        <f t="shared" si="22"/>
        <v>'COMMON'</v>
      </c>
      <c r="W277" s="69" t="s">
        <v>449</v>
      </c>
      <c r="X277" s="49" t="str">
        <f t="shared" si="23"/>
        <v>'COMMON'</v>
      </c>
      <c r="Y277" s="49" t="str">
        <f t="shared" si="23"/>
        <v>'COMMON'</v>
      </c>
      <c r="Z277" s="69" t="s">
        <v>449</v>
      </c>
      <c r="AA277" s="49" t="str">
        <f t="shared" si="24"/>
        <v>'COMMON'</v>
      </c>
      <c r="AB277" s="67"/>
      <c r="AD277" s="70" t="str">
        <f t="shared" si="25"/>
        <v/>
      </c>
      <c r="AE277" s="67"/>
      <c r="AF277" s="67"/>
      <c r="AG277" s="67"/>
    </row>
    <row r="278" spans="1:33" ht="18" customHeight="1">
      <c r="A278" s="67"/>
      <c r="B278" s="49">
        <f t="shared" si="21"/>
        <v>272</v>
      </c>
      <c r="C278" s="73" t="str">
        <f>"'"&amp;プロジェクトデータ!$C$4&amp;"'"</f>
        <v>'80001'</v>
      </c>
      <c r="D278" s="80" t="s">
        <v>507</v>
      </c>
      <c r="E278" s="42" t="str">
        <f>"'"&amp;No.5＿契約者【データ】!E274&amp;"'"</f>
        <v>''</v>
      </c>
      <c r="F278" s="81" t="str">
        <f>"'"&amp;IF(No.5＿契約者【データ】!AD274="郵送","郵送",IF(No.5＿契約者【データ】!AD274="","","出席"))&amp;"'"</f>
        <v>''</v>
      </c>
      <c r="G278" s="75" t="str">
        <f>"'"&amp;IF(No.5＿契約者【データ】!AD274="","",TEXT(No.5＿契約者【データ】!AD274,"yyyy/mm/dd"))&amp;"'"</f>
        <v>''</v>
      </c>
      <c r="H278" s="75" t="str">
        <f>"'"&amp;IF(No.5＿契約者【データ】!AE274="","",TEXT(No.5＿契約者【データ】!AE274,"hh:mm"))&amp;"'"</f>
        <v>''</v>
      </c>
      <c r="I278" s="82" t="s">
        <v>494</v>
      </c>
      <c r="J278" s="82" t="s">
        <v>494</v>
      </c>
      <c r="K278" s="82" t="s">
        <v>494</v>
      </c>
      <c r="L278" s="82" t="s">
        <v>494</v>
      </c>
      <c r="M278" s="82" t="s">
        <v>494</v>
      </c>
      <c r="N278" s="82" t="s">
        <v>494</v>
      </c>
      <c r="O278" s="82" t="s">
        <v>494</v>
      </c>
      <c r="P278" s="82" t="s">
        <v>494</v>
      </c>
      <c r="Q278" s="82" t="str">
        <f>"'"&amp;IF(No.5＿契約者【データ】!AH274="●","1","0")&amp;"'"</f>
        <v>'0'</v>
      </c>
      <c r="R278" s="75" t="s">
        <v>497</v>
      </c>
      <c r="S278" s="42" t="s">
        <v>448</v>
      </c>
      <c r="T278" s="75" t="s">
        <v>497</v>
      </c>
      <c r="U278" s="74" t="s">
        <v>497</v>
      </c>
      <c r="V278" s="49" t="str">
        <f t="shared" si="22"/>
        <v>'COMMON'</v>
      </c>
      <c r="W278" s="69" t="s">
        <v>449</v>
      </c>
      <c r="X278" s="49" t="str">
        <f t="shared" si="23"/>
        <v>'COMMON'</v>
      </c>
      <c r="Y278" s="49" t="str">
        <f t="shared" si="23"/>
        <v>'COMMON'</v>
      </c>
      <c r="Z278" s="69" t="s">
        <v>449</v>
      </c>
      <c r="AA278" s="49" t="str">
        <f t="shared" si="24"/>
        <v>'COMMON'</v>
      </c>
      <c r="AB278" s="67"/>
      <c r="AD278" s="70" t="str">
        <f t="shared" si="25"/>
        <v/>
      </c>
      <c r="AE278" s="67"/>
      <c r="AF278" s="67"/>
      <c r="AG278" s="67"/>
    </row>
    <row r="279" spans="1:33" ht="18" customHeight="1">
      <c r="A279" s="67"/>
      <c r="B279" s="49">
        <f t="shared" si="21"/>
        <v>273</v>
      </c>
      <c r="C279" s="73" t="str">
        <f>"'"&amp;プロジェクトデータ!$C$4&amp;"'"</f>
        <v>'80001'</v>
      </c>
      <c r="D279" s="80" t="s">
        <v>507</v>
      </c>
      <c r="E279" s="42" t="str">
        <f>"'"&amp;No.5＿契約者【データ】!E275&amp;"'"</f>
        <v>''</v>
      </c>
      <c r="F279" s="81" t="str">
        <f>"'"&amp;IF(No.5＿契約者【データ】!AD275="郵送","郵送",IF(No.5＿契約者【データ】!AD275="","","出席"))&amp;"'"</f>
        <v>''</v>
      </c>
      <c r="G279" s="75" t="str">
        <f>"'"&amp;IF(No.5＿契約者【データ】!AD275="","",TEXT(No.5＿契約者【データ】!AD275,"yyyy/mm/dd"))&amp;"'"</f>
        <v>''</v>
      </c>
      <c r="H279" s="75" t="str">
        <f>"'"&amp;IF(No.5＿契約者【データ】!AE275="","",TEXT(No.5＿契約者【データ】!AE275,"hh:mm"))&amp;"'"</f>
        <v>''</v>
      </c>
      <c r="I279" s="82" t="s">
        <v>494</v>
      </c>
      <c r="J279" s="82" t="s">
        <v>494</v>
      </c>
      <c r="K279" s="82" t="s">
        <v>494</v>
      </c>
      <c r="L279" s="82" t="s">
        <v>494</v>
      </c>
      <c r="M279" s="82" t="s">
        <v>494</v>
      </c>
      <c r="N279" s="82" t="s">
        <v>494</v>
      </c>
      <c r="O279" s="82" t="s">
        <v>494</v>
      </c>
      <c r="P279" s="82" t="s">
        <v>494</v>
      </c>
      <c r="Q279" s="82" t="str">
        <f>"'"&amp;IF(No.5＿契約者【データ】!AH275="●","1","0")&amp;"'"</f>
        <v>'0'</v>
      </c>
      <c r="R279" s="75" t="s">
        <v>497</v>
      </c>
      <c r="S279" s="42" t="s">
        <v>448</v>
      </c>
      <c r="T279" s="75" t="s">
        <v>497</v>
      </c>
      <c r="U279" s="74" t="s">
        <v>497</v>
      </c>
      <c r="V279" s="49" t="str">
        <f t="shared" si="22"/>
        <v>'COMMON'</v>
      </c>
      <c r="W279" s="69" t="s">
        <v>449</v>
      </c>
      <c r="X279" s="49" t="str">
        <f t="shared" si="23"/>
        <v>'COMMON'</v>
      </c>
      <c r="Y279" s="49" t="str">
        <f t="shared" si="23"/>
        <v>'COMMON'</v>
      </c>
      <c r="Z279" s="69" t="s">
        <v>449</v>
      </c>
      <c r="AA279" s="49" t="str">
        <f t="shared" si="24"/>
        <v>'COMMON'</v>
      </c>
      <c r="AB279" s="67"/>
      <c r="AD279" s="70" t="str">
        <f t="shared" si="25"/>
        <v/>
      </c>
      <c r="AE279" s="67"/>
      <c r="AF279" s="67"/>
      <c r="AG279" s="67"/>
    </row>
    <row r="280" spans="1:33" ht="18" customHeight="1">
      <c r="A280" s="67"/>
      <c r="B280" s="49">
        <f t="shared" si="21"/>
        <v>274</v>
      </c>
      <c r="C280" s="73" t="str">
        <f>"'"&amp;プロジェクトデータ!$C$4&amp;"'"</f>
        <v>'80001'</v>
      </c>
      <c r="D280" s="80" t="s">
        <v>507</v>
      </c>
      <c r="E280" s="42" t="str">
        <f>"'"&amp;No.5＿契約者【データ】!E276&amp;"'"</f>
        <v>''</v>
      </c>
      <c r="F280" s="81" t="str">
        <f>"'"&amp;IF(No.5＿契約者【データ】!AD276="郵送","郵送",IF(No.5＿契約者【データ】!AD276="","","出席"))&amp;"'"</f>
        <v>''</v>
      </c>
      <c r="G280" s="75" t="str">
        <f>"'"&amp;IF(No.5＿契約者【データ】!AD276="","",TEXT(No.5＿契約者【データ】!AD276,"yyyy/mm/dd"))&amp;"'"</f>
        <v>''</v>
      </c>
      <c r="H280" s="75" t="str">
        <f>"'"&amp;IF(No.5＿契約者【データ】!AE276="","",TEXT(No.5＿契約者【データ】!AE276,"hh:mm"))&amp;"'"</f>
        <v>''</v>
      </c>
      <c r="I280" s="82" t="s">
        <v>494</v>
      </c>
      <c r="J280" s="82" t="s">
        <v>494</v>
      </c>
      <c r="K280" s="82" t="s">
        <v>494</v>
      </c>
      <c r="L280" s="82" t="s">
        <v>494</v>
      </c>
      <c r="M280" s="82" t="s">
        <v>494</v>
      </c>
      <c r="N280" s="82" t="s">
        <v>494</v>
      </c>
      <c r="O280" s="82" t="s">
        <v>494</v>
      </c>
      <c r="P280" s="82" t="s">
        <v>494</v>
      </c>
      <c r="Q280" s="82" t="str">
        <f>"'"&amp;IF(No.5＿契約者【データ】!AH276="●","1","0")&amp;"'"</f>
        <v>'0'</v>
      </c>
      <c r="R280" s="75" t="s">
        <v>497</v>
      </c>
      <c r="S280" s="42" t="s">
        <v>448</v>
      </c>
      <c r="T280" s="75" t="s">
        <v>497</v>
      </c>
      <c r="U280" s="74" t="s">
        <v>497</v>
      </c>
      <c r="V280" s="49" t="str">
        <f t="shared" si="22"/>
        <v>'COMMON'</v>
      </c>
      <c r="W280" s="69" t="s">
        <v>449</v>
      </c>
      <c r="X280" s="49" t="str">
        <f t="shared" si="23"/>
        <v>'COMMON'</v>
      </c>
      <c r="Y280" s="49" t="str">
        <f t="shared" si="23"/>
        <v>'COMMON'</v>
      </c>
      <c r="Z280" s="69" t="s">
        <v>449</v>
      </c>
      <c r="AA280" s="49" t="str">
        <f t="shared" si="24"/>
        <v>'COMMON'</v>
      </c>
      <c r="AB280" s="67"/>
      <c r="AD280" s="70" t="str">
        <f t="shared" si="25"/>
        <v/>
      </c>
      <c r="AE280" s="67"/>
      <c r="AF280" s="67"/>
      <c r="AG280" s="67"/>
    </row>
    <row r="281" spans="1:33" ht="18" customHeight="1">
      <c r="A281" s="67"/>
      <c r="B281" s="49">
        <f t="shared" si="21"/>
        <v>275</v>
      </c>
      <c r="C281" s="73" t="str">
        <f>"'"&amp;プロジェクトデータ!$C$4&amp;"'"</f>
        <v>'80001'</v>
      </c>
      <c r="D281" s="80" t="s">
        <v>507</v>
      </c>
      <c r="E281" s="42" t="str">
        <f>"'"&amp;No.5＿契約者【データ】!E277&amp;"'"</f>
        <v>''</v>
      </c>
      <c r="F281" s="81" t="str">
        <f>"'"&amp;IF(No.5＿契約者【データ】!AD277="郵送","郵送",IF(No.5＿契約者【データ】!AD277="","","出席"))&amp;"'"</f>
        <v>''</v>
      </c>
      <c r="G281" s="75" t="str">
        <f>"'"&amp;IF(No.5＿契約者【データ】!AD277="","",TEXT(No.5＿契約者【データ】!AD277,"yyyy/mm/dd"))&amp;"'"</f>
        <v>''</v>
      </c>
      <c r="H281" s="75" t="str">
        <f>"'"&amp;IF(No.5＿契約者【データ】!AE277="","",TEXT(No.5＿契約者【データ】!AE277,"hh:mm"))&amp;"'"</f>
        <v>''</v>
      </c>
      <c r="I281" s="82" t="s">
        <v>494</v>
      </c>
      <c r="J281" s="82" t="s">
        <v>494</v>
      </c>
      <c r="K281" s="82" t="s">
        <v>494</v>
      </c>
      <c r="L281" s="82" t="s">
        <v>494</v>
      </c>
      <c r="M281" s="82" t="s">
        <v>494</v>
      </c>
      <c r="N281" s="82" t="s">
        <v>494</v>
      </c>
      <c r="O281" s="82" t="s">
        <v>494</v>
      </c>
      <c r="P281" s="82" t="s">
        <v>494</v>
      </c>
      <c r="Q281" s="82" t="str">
        <f>"'"&amp;IF(No.5＿契約者【データ】!AH277="●","1","0")&amp;"'"</f>
        <v>'0'</v>
      </c>
      <c r="R281" s="75" t="s">
        <v>497</v>
      </c>
      <c r="S281" s="42" t="s">
        <v>448</v>
      </c>
      <c r="T281" s="75" t="s">
        <v>497</v>
      </c>
      <c r="U281" s="74" t="s">
        <v>497</v>
      </c>
      <c r="V281" s="49" t="str">
        <f t="shared" si="22"/>
        <v>'COMMON'</v>
      </c>
      <c r="W281" s="69" t="s">
        <v>449</v>
      </c>
      <c r="X281" s="49" t="str">
        <f t="shared" si="23"/>
        <v>'COMMON'</v>
      </c>
      <c r="Y281" s="49" t="str">
        <f t="shared" si="23"/>
        <v>'COMMON'</v>
      </c>
      <c r="Z281" s="69" t="s">
        <v>449</v>
      </c>
      <c r="AA281" s="49" t="str">
        <f t="shared" si="24"/>
        <v>'COMMON'</v>
      </c>
      <c r="AB281" s="67"/>
      <c r="AD281" s="70" t="str">
        <f t="shared" si="25"/>
        <v/>
      </c>
      <c r="AE281" s="67"/>
      <c r="AF281" s="67"/>
      <c r="AG281" s="67"/>
    </row>
    <row r="282" spans="1:33" ht="18" customHeight="1">
      <c r="A282" s="67"/>
      <c r="B282" s="49">
        <f t="shared" si="21"/>
        <v>276</v>
      </c>
      <c r="C282" s="73" t="str">
        <f>"'"&amp;プロジェクトデータ!$C$4&amp;"'"</f>
        <v>'80001'</v>
      </c>
      <c r="D282" s="80" t="s">
        <v>507</v>
      </c>
      <c r="E282" s="42" t="str">
        <f>"'"&amp;No.5＿契約者【データ】!E278&amp;"'"</f>
        <v>''</v>
      </c>
      <c r="F282" s="81" t="str">
        <f>"'"&amp;IF(No.5＿契約者【データ】!AD278="郵送","郵送",IF(No.5＿契約者【データ】!AD278="","","出席"))&amp;"'"</f>
        <v>''</v>
      </c>
      <c r="G282" s="75" t="str">
        <f>"'"&amp;IF(No.5＿契約者【データ】!AD278="","",TEXT(No.5＿契約者【データ】!AD278,"yyyy/mm/dd"))&amp;"'"</f>
        <v>''</v>
      </c>
      <c r="H282" s="75" t="str">
        <f>"'"&amp;IF(No.5＿契約者【データ】!AE278="","",TEXT(No.5＿契約者【データ】!AE278,"hh:mm"))&amp;"'"</f>
        <v>''</v>
      </c>
      <c r="I282" s="82" t="s">
        <v>494</v>
      </c>
      <c r="J282" s="82" t="s">
        <v>494</v>
      </c>
      <c r="K282" s="82" t="s">
        <v>494</v>
      </c>
      <c r="L282" s="82" t="s">
        <v>494</v>
      </c>
      <c r="M282" s="82" t="s">
        <v>494</v>
      </c>
      <c r="N282" s="82" t="s">
        <v>494</v>
      </c>
      <c r="O282" s="82" t="s">
        <v>494</v>
      </c>
      <c r="P282" s="82" t="s">
        <v>494</v>
      </c>
      <c r="Q282" s="82" t="str">
        <f>"'"&amp;IF(No.5＿契約者【データ】!AH278="●","1","0")&amp;"'"</f>
        <v>'0'</v>
      </c>
      <c r="R282" s="75" t="s">
        <v>497</v>
      </c>
      <c r="S282" s="42" t="s">
        <v>448</v>
      </c>
      <c r="T282" s="75" t="s">
        <v>497</v>
      </c>
      <c r="U282" s="74" t="s">
        <v>497</v>
      </c>
      <c r="V282" s="49" t="str">
        <f t="shared" si="22"/>
        <v>'COMMON'</v>
      </c>
      <c r="W282" s="69" t="s">
        <v>449</v>
      </c>
      <c r="X282" s="49" t="str">
        <f t="shared" si="23"/>
        <v>'COMMON'</v>
      </c>
      <c r="Y282" s="49" t="str">
        <f t="shared" si="23"/>
        <v>'COMMON'</v>
      </c>
      <c r="Z282" s="69" t="s">
        <v>449</v>
      </c>
      <c r="AA282" s="49" t="str">
        <f t="shared" si="24"/>
        <v>'COMMON'</v>
      </c>
      <c r="AB282" s="67"/>
      <c r="AD282" s="70" t="str">
        <f t="shared" si="25"/>
        <v/>
      </c>
      <c r="AE282" s="67"/>
      <c r="AF282" s="67"/>
      <c r="AG282" s="67"/>
    </row>
    <row r="283" spans="1:33" ht="18" customHeight="1">
      <c r="A283" s="67"/>
      <c r="B283" s="49">
        <f t="shared" si="21"/>
        <v>277</v>
      </c>
      <c r="C283" s="73" t="str">
        <f>"'"&amp;プロジェクトデータ!$C$4&amp;"'"</f>
        <v>'80001'</v>
      </c>
      <c r="D283" s="80" t="s">
        <v>507</v>
      </c>
      <c r="E283" s="42" t="str">
        <f>"'"&amp;No.5＿契約者【データ】!E279&amp;"'"</f>
        <v>''</v>
      </c>
      <c r="F283" s="81" t="str">
        <f>"'"&amp;IF(No.5＿契約者【データ】!AD279="郵送","郵送",IF(No.5＿契約者【データ】!AD279="","","出席"))&amp;"'"</f>
        <v>''</v>
      </c>
      <c r="G283" s="75" t="str">
        <f>"'"&amp;IF(No.5＿契約者【データ】!AD279="","",TEXT(No.5＿契約者【データ】!AD279,"yyyy/mm/dd"))&amp;"'"</f>
        <v>''</v>
      </c>
      <c r="H283" s="75" t="str">
        <f>"'"&amp;IF(No.5＿契約者【データ】!AE279="","",TEXT(No.5＿契約者【データ】!AE279,"hh:mm"))&amp;"'"</f>
        <v>''</v>
      </c>
      <c r="I283" s="82" t="s">
        <v>494</v>
      </c>
      <c r="J283" s="82" t="s">
        <v>494</v>
      </c>
      <c r="K283" s="82" t="s">
        <v>494</v>
      </c>
      <c r="L283" s="82" t="s">
        <v>494</v>
      </c>
      <c r="M283" s="82" t="s">
        <v>494</v>
      </c>
      <c r="N283" s="82" t="s">
        <v>494</v>
      </c>
      <c r="O283" s="82" t="s">
        <v>494</v>
      </c>
      <c r="P283" s="82" t="s">
        <v>494</v>
      </c>
      <c r="Q283" s="82" t="str">
        <f>"'"&amp;IF(No.5＿契約者【データ】!AH279="●","1","0")&amp;"'"</f>
        <v>'0'</v>
      </c>
      <c r="R283" s="75" t="s">
        <v>497</v>
      </c>
      <c r="S283" s="42" t="s">
        <v>448</v>
      </c>
      <c r="T283" s="75" t="s">
        <v>497</v>
      </c>
      <c r="U283" s="74" t="s">
        <v>497</v>
      </c>
      <c r="V283" s="49" t="str">
        <f t="shared" si="22"/>
        <v>'COMMON'</v>
      </c>
      <c r="W283" s="69" t="s">
        <v>449</v>
      </c>
      <c r="X283" s="49" t="str">
        <f t="shared" si="23"/>
        <v>'COMMON'</v>
      </c>
      <c r="Y283" s="49" t="str">
        <f t="shared" si="23"/>
        <v>'COMMON'</v>
      </c>
      <c r="Z283" s="69" t="s">
        <v>449</v>
      </c>
      <c r="AA283" s="49" t="str">
        <f t="shared" si="24"/>
        <v>'COMMON'</v>
      </c>
      <c r="AB283" s="67"/>
      <c r="AD283" s="70" t="str">
        <f t="shared" si="25"/>
        <v/>
      </c>
      <c r="AE283" s="67"/>
      <c r="AF283" s="67"/>
      <c r="AG283" s="67"/>
    </row>
    <row r="284" spans="1:33" ht="18" customHeight="1">
      <c r="A284" s="67"/>
      <c r="B284" s="49">
        <f t="shared" si="21"/>
        <v>278</v>
      </c>
      <c r="C284" s="73" t="str">
        <f>"'"&amp;プロジェクトデータ!$C$4&amp;"'"</f>
        <v>'80001'</v>
      </c>
      <c r="D284" s="80" t="s">
        <v>507</v>
      </c>
      <c r="E284" s="42" t="str">
        <f>"'"&amp;No.5＿契約者【データ】!E280&amp;"'"</f>
        <v>''</v>
      </c>
      <c r="F284" s="81" t="str">
        <f>"'"&amp;IF(No.5＿契約者【データ】!AD280="郵送","郵送",IF(No.5＿契約者【データ】!AD280="","","出席"))&amp;"'"</f>
        <v>''</v>
      </c>
      <c r="G284" s="75" t="str">
        <f>"'"&amp;IF(No.5＿契約者【データ】!AD280="","",TEXT(No.5＿契約者【データ】!AD280,"yyyy/mm/dd"))&amp;"'"</f>
        <v>''</v>
      </c>
      <c r="H284" s="75" t="str">
        <f>"'"&amp;IF(No.5＿契約者【データ】!AE280="","",TEXT(No.5＿契約者【データ】!AE280,"hh:mm"))&amp;"'"</f>
        <v>''</v>
      </c>
      <c r="I284" s="82" t="s">
        <v>494</v>
      </c>
      <c r="J284" s="82" t="s">
        <v>494</v>
      </c>
      <c r="K284" s="82" t="s">
        <v>494</v>
      </c>
      <c r="L284" s="82" t="s">
        <v>494</v>
      </c>
      <c r="M284" s="82" t="s">
        <v>494</v>
      </c>
      <c r="N284" s="82" t="s">
        <v>494</v>
      </c>
      <c r="O284" s="82" t="s">
        <v>494</v>
      </c>
      <c r="P284" s="82" t="s">
        <v>494</v>
      </c>
      <c r="Q284" s="82" t="str">
        <f>"'"&amp;IF(No.5＿契約者【データ】!AH280="●","1","0")&amp;"'"</f>
        <v>'0'</v>
      </c>
      <c r="R284" s="75" t="s">
        <v>497</v>
      </c>
      <c r="S284" s="42" t="s">
        <v>448</v>
      </c>
      <c r="T284" s="75" t="s">
        <v>497</v>
      </c>
      <c r="U284" s="74" t="s">
        <v>497</v>
      </c>
      <c r="V284" s="49" t="str">
        <f t="shared" si="22"/>
        <v>'COMMON'</v>
      </c>
      <c r="W284" s="69" t="s">
        <v>449</v>
      </c>
      <c r="X284" s="49" t="str">
        <f t="shared" si="23"/>
        <v>'COMMON'</v>
      </c>
      <c r="Y284" s="49" t="str">
        <f t="shared" si="23"/>
        <v>'COMMON'</v>
      </c>
      <c r="Z284" s="69" t="s">
        <v>449</v>
      </c>
      <c r="AA284" s="49" t="str">
        <f t="shared" si="24"/>
        <v>'COMMON'</v>
      </c>
      <c r="AB284" s="67"/>
      <c r="AD284" s="70" t="str">
        <f t="shared" si="25"/>
        <v/>
      </c>
      <c r="AE284" s="67"/>
      <c r="AF284" s="67"/>
      <c r="AG284" s="67"/>
    </row>
    <row r="285" spans="1:33" ht="18" customHeight="1">
      <c r="A285" s="67"/>
      <c r="B285" s="49">
        <f t="shared" si="21"/>
        <v>279</v>
      </c>
      <c r="C285" s="73" t="str">
        <f>"'"&amp;プロジェクトデータ!$C$4&amp;"'"</f>
        <v>'80001'</v>
      </c>
      <c r="D285" s="80" t="s">
        <v>507</v>
      </c>
      <c r="E285" s="42" t="str">
        <f>"'"&amp;No.5＿契約者【データ】!E281&amp;"'"</f>
        <v>''</v>
      </c>
      <c r="F285" s="81" t="str">
        <f>"'"&amp;IF(No.5＿契約者【データ】!AD281="郵送","郵送",IF(No.5＿契約者【データ】!AD281="","","出席"))&amp;"'"</f>
        <v>''</v>
      </c>
      <c r="G285" s="75" t="str">
        <f>"'"&amp;IF(No.5＿契約者【データ】!AD281="","",TEXT(No.5＿契約者【データ】!AD281,"yyyy/mm/dd"))&amp;"'"</f>
        <v>''</v>
      </c>
      <c r="H285" s="75" t="str">
        <f>"'"&amp;IF(No.5＿契約者【データ】!AE281="","",TEXT(No.5＿契約者【データ】!AE281,"hh:mm"))&amp;"'"</f>
        <v>''</v>
      </c>
      <c r="I285" s="82" t="s">
        <v>494</v>
      </c>
      <c r="J285" s="82" t="s">
        <v>494</v>
      </c>
      <c r="K285" s="82" t="s">
        <v>494</v>
      </c>
      <c r="L285" s="82" t="s">
        <v>494</v>
      </c>
      <c r="M285" s="82" t="s">
        <v>494</v>
      </c>
      <c r="N285" s="82" t="s">
        <v>494</v>
      </c>
      <c r="O285" s="82" t="s">
        <v>494</v>
      </c>
      <c r="P285" s="82" t="s">
        <v>494</v>
      </c>
      <c r="Q285" s="82" t="str">
        <f>"'"&amp;IF(No.5＿契約者【データ】!AH281="●","1","0")&amp;"'"</f>
        <v>'0'</v>
      </c>
      <c r="R285" s="75" t="s">
        <v>497</v>
      </c>
      <c r="S285" s="42" t="s">
        <v>448</v>
      </c>
      <c r="T285" s="75" t="s">
        <v>497</v>
      </c>
      <c r="U285" s="74" t="s">
        <v>497</v>
      </c>
      <c r="V285" s="49" t="str">
        <f t="shared" si="22"/>
        <v>'COMMON'</v>
      </c>
      <c r="W285" s="69" t="s">
        <v>449</v>
      </c>
      <c r="X285" s="49" t="str">
        <f t="shared" si="23"/>
        <v>'COMMON'</v>
      </c>
      <c r="Y285" s="49" t="str">
        <f t="shared" si="23"/>
        <v>'COMMON'</v>
      </c>
      <c r="Z285" s="69" t="s">
        <v>449</v>
      </c>
      <c r="AA285" s="49" t="str">
        <f t="shared" si="24"/>
        <v>'COMMON'</v>
      </c>
      <c r="AB285" s="67"/>
      <c r="AD285" s="70" t="str">
        <f t="shared" si="25"/>
        <v/>
      </c>
      <c r="AE285" s="67"/>
      <c r="AF285" s="67"/>
      <c r="AG285" s="67"/>
    </row>
    <row r="286" spans="1:33" ht="18" customHeight="1">
      <c r="A286" s="67"/>
      <c r="B286" s="49">
        <f t="shared" si="21"/>
        <v>280</v>
      </c>
      <c r="C286" s="73" t="str">
        <f>"'"&amp;プロジェクトデータ!$C$4&amp;"'"</f>
        <v>'80001'</v>
      </c>
      <c r="D286" s="80" t="s">
        <v>507</v>
      </c>
      <c r="E286" s="42" t="str">
        <f>"'"&amp;No.5＿契約者【データ】!E282&amp;"'"</f>
        <v>''</v>
      </c>
      <c r="F286" s="81" t="str">
        <f>"'"&amp;IF(No.5＿契約者【データ】!AD282="郵送","郵送",IF(No.5＿契約者【データ】!AD282="","","出席"))&amp;"'"</f>
        <v>''</v>
      </c>
      <c r="G286" s="75" t="str">
        <f>"'"&amp;IF(No.5＿契約者【データ】!AD282="","",TEXT(No.5＿契約者【データ】!AD282,"yyyy/mm/dd"))&amp;"'"</f>
        <v>''</v>
      </c>
      <c r="H286" s="75" t="str">
        <f>"'"&amp;IF(No.5＿契約者【データ】!AE282="","",TEXT(No.5＿契約者【データ】!AE282,"hh:mm"))&amp;"'"</f>
        <v>''</v>
      </c>
      <c r="I286" s="82" t="s">
        <v>494</v>
      </c>
      <c r="J286" s="82" t="s">
        <v>494</v>
      </c>
      <c r="K286" s="82" t="s">
        <v>494</v>
      </c>
      <c r="L286" s="82" t="s">
        <v>494</v>
      </c>
      <c r="M286" s="82" t="s">
        <v>494</v>
      </c>
      <c r="N286" s="82" t="s">
        <v>494</v>
      </c>
      <c r="O286" s="82" t="s">
        <v>494</v>
      </c>
      <c r="P286" s="82" t="s">
        <v>494</v>
      </c>
      <c r="Q286" s="82" t="str">
        <f>"'"&amp;IF(No.5＿契約者【データ】!AH282="●","1","0")&amp;"'"</f>
        <v>'0'</v>
      </c>
      <c r="R286" s="75" t="s">
        <v>497</v>
      </c>
      <c r="S286" s="42" t="s">
        <v>448</v>
      </c>
      <c r="T286" s="75" t="s">
        <v>497</v>
      </c>
      <c r="U286" s="74" t="s">
        <v>497</v>
      </c>
      <c r="V286" s="49" t="str">
        <f t="shared" si="22"/>
        <v>'COMMON'</v>
      </c>
      <c r="W286" s="69" t="s">
        <v>449</v>
      </c>
      <c r="X286" s="49" t="str">
        <f t="shared" si="23"/>
        <v>'COMMON'</v>
      </c>
      <c r="Y286" s="49" t="str">
        <f t="shared" si="23"/>
        <v>'COMMON'</v>
      </c>
      <c r="Z286" s="69" t="s">
        <v>449</v>
      </c>
      <c r="AA286" s="49" t="str">
        <f t="shared" si="24"/>
        <v>'COMMON'</v>
      </c>
      <c r="AB286" s="67"/>
      <c r="AD286" s="70" t="str">
        <f t="shared" si="25"/>
        <v/>
      </c>
      <c r="AE286" s="67"/>
      <c r="AF286" s="67"/>
      <c r="AG286" s="67"/>
    </row>
    <row r="287" spans="1:33" ht="18" customHeight="1">
      <c r="A287" s="67"/>
      <c r="B287" s="49">
        <f t="shared" si="21"/>
        <v>281</v>
      </c>
      <c r="C287" s="73" t="str">
        <f>"'"&amp;プロジェクトデータ!$C$4&amp;"'"</f>
        <v>'80001'</v>
      </c>
      <c r="D287" s="80" t="s">
        <v>507</v>
      </c>
      <c r="E287" s="42" t="str">
        <f>"'"&amp;No.5＿契約者【データ】!E283&amp;"'"</f>
        <v>''</v>
      </c>
      <c r="F287" s="81" t="str">
        <f>"'"&amp;IF(No.5＿契約者【データ】!AD283="郵送","郵送",IF(No.5＿契約者【データ】!AD283="","","出席"))&amp;"'"</f>
        <v>''</v>
      </c>
      <c r="G287" s="75" t="str">
        <f>"'"&amp;IF(No.5＿契約者【データ】!AD283="","",TEXT(No.5＿契約者【データ】!AD283,"yyyy/mm/dd"))&amp;"'"</f>
        <v>''</v>
      </c>
      <c r="H287" s="75" t="str">
        <f>"'"&amp;IF(No.5＿契約者【データ】!AE283="","",TEXT(No.5＿契約者【データ】!AE283,"hh:mm"))&amp;"'"</f>
        <v>''</v>
      </c>
      <c r="I287" s="82" t="s">
        <v>494</v>
      </c>
      <c r="J287" s="82" t="s">
        <v>494</v>
      </c>
      <c r="K287" s="82" t="s">
        <v>494</v>
      </c>
      <c r="L287" s="82" t="s">
        <v>494</v>
      </c>
      <c r="M287" s="82" t="s">
        <v>494</v>
      </c>
      <c r="N287" s="82" t="s">
        <v>494</v>
      </c>
      <c r="O287" s="82" t="s">
        <v>494</v>
      </c>
      <c r="P287" s="82" t="s">
        <v>494</v>
      </c>
      <c r="Q287" s="82" t="str">
        <f>"'"&amp;IF(No.5＿契約者【データ】!AH283="●","1","0")&amp;"'"</f>
        <v>'0'</v>
      </c>
      <c r="R287" s="75" t="s">
        <v>497</v>
      </c>
      <c r="S287" s="42" t="s">
        <v>448</v>
      </c>
      <c r="T287" s="75" t="s">
        <v>497</v>
      </c>
      <c r="U287" s="74" t="s">
        <v>497</v>
      </c>
      <c r="V287" s="49" t="str">
        <f t="shared" si="22"/>
        <v>'COMMON'</v>
      </c>
      <c r="W287" s="69" t="s">
        <v>449</v>
      </c>
      <c r="X287" s="49" t="str">
        <f t="shared" si="23"/>
        <v>'COMMON'</v>
      </c>
      <c r="Y287" s="49" t="str">
        <f t="shared" si="23"/>
        <v>'COMMON'</v>
      </c>
      <c r="Z287" s="69" t="s">
        <v>449</v>
      </c>
      <c r="AA287" s="49" t="str">
        <f t="shared" si="24"/>
        <v>'COMMON'</v>
      </c>
      <c r="AB287" s="67"/>
      <c r="AD287" s="70" t="str">
        <f t="shared" si="25"/>
        <v/>
      </c>
      <c r="AE287" s="67"/>
      <c r="AF287" s="67"/>
      <c r="AG287" s="67"/>
    </row>
    <row r="288" spans="1:33" ht="18" customHeight="1">
      <c r="A288" s="67"/>
      <c r="B288" s="49">
        <f t="shared" si="21"/>
        <v>282</v>
      </c>
      <c r="C288" s="73" t="str">
        <f>"'"&amp;プロジェクトデータ!$C$4&amp;"'"</f>
        <v>'80001'</v>
      </c>
      <c r="D288" s="80" t="s">
        <v>507</v>
      </c>
      <c r="E288" s="42" t="str">
        <f>"'"&amp;No.5＿契約者【データ】!E284&amp;"'"</f>
        <v>''</v>
      </c>
      <c r="F288" s="81" t="str">
        <f>"'"&amp;IF(No.5＿契約者【データ】!AD284="郵送","郵送",IF(No.5＿契約者【データ】!AD284="","","出席"))&amp;"'"</f>
        <v>''</v>
      </c>
      <c r="G288" s="75" t="str">
        <f>"'"&amp;IF(No.5＿契約者【データ】!AD284="","",TEXT(No.5＿契約者【データ】!AD284,"yyyy/mm/dd"))&amp;"'"</f>
        <v>''</v>
      </c>
      <c r="H288" s="75" t="str">
        <f>"'"&amp;IF(No.5＿契約者【データ】!AE284="","",TEXT(No.5＿契約者【データ】!AE284,"hh:mm"))&amp;"'"</f>
        <v>''</v>
      </c>
      <c r="I288" s="82" t="s">
        <v>494</v>
      </c>
      <c r="J288" s="82" t="s">
        <v>494</v>
      </c>
      <c r="K288" s="82" t="s">
        <v>494</v>
      </c>
      <c r="L288" s="82" t="s">
        <v>494</v>
      </c>
      <c r="M288" s="82" t="s">
        <v>494</v>
      </c>
      <c r="N288" s="82" t="s">
        <v>494</v>
      </c>
      <c r="O288" s="82" t="s">
        <v>494</v>
      </c>
      <c r="P288" s="82" t="s">
        <v>494</v>
      </c>
      <c r="Q288" s="82" t="str">
        <f>"'"&amp;IF(No.5＿契約者【データ】!AH284="●","1","0")&amp;"'"</f>
        <v>'0'</v>
      </c>
      <c r="R288" s="75" t="s">
        <v>497</v>
      </c>
      <c r="S288" s="42" t="s">
        <v>448</v>
      </c>
      <c r="T288" s="75" t="s">
        <v>497</v>
      </c>
      <c r="U288" s="74" t="s">
        <v>497</v>
      </c>
      <c r="V288" s="49" t="str">
        <f t="shared" si="22"/>
        <v>'COMMON'</v>
      </c>
      <c r="W288" s="69" t="s">
        <v>449</v>
      </c>
      <c r="X288" s="49" t="str">
        <f t="shared" si="23"/>
        <v>'COMMON'</v>
      </c>
      <c r="Y288" s="49" t="str">
        <f t="shared" si="23"/>
        <v>'COMMON'</v>
      </c>
      <c r="Z288" s="69" t="s">
        <v>449</v>
      </c>
      <c r="AA288" s="49" t="str">
        <f t="shared" si="24"/>
        <v>'COMMON'</v>
      </c>
      <c r="AB288" s="67"/>
      <c r="AD288" s="70" t="str">
        <f t="shared" si="25"/>
        <v/>
      </c>
      <c r="AE288" s="67"/>
      <c r="AF288" s="67"/>
      <c r="AG288" s="67"/>
    </row>
    <row r="289" spans="1:33" ht="18" customHeight="1">
      <c r="A289" s="67"/>
      <c r="B289" s="49">
        <f t="shared" si="21"/>
        <v>283</v>
      </c>
      <c r="C289" s="73" t="str">
        <f>"'"&amp;プロジェクトデータ!$C$4&amp;"'"</f>
        <v>'80001'</v>
      </c>
      <c r="D289" s="80" t="s">
        <v>507</v>
      </c>
      <c r="E289" s="42" t="str">
        <f>"'"&amp;No.5＿契約者【データ】!E285&amp;"'"</f>
        <v>''</v>
      </c>
      <c r="F289" s="81" t="str">
        <f>"'"&amp;IF(No.5＿契約者【データ】!AD285="郵送","郵送",IF(No.5＿契約者【データ】!AD285="","","出席"))&amp;"'"</f>
        <v>''</v>
      </c>
      <c r="G289" s="75" t="str">
        <f>"'"&amp;IF(No.5＿契約者【データ】!AD285="","",TEXT(No.5＿契約者【データ】!AD285,"yyyy/mm/dd"))&amp;"'"</f>
        <v>''</v>
      </c>
      <c r="H289" s="75" t="str">
        <f>"'"&amp;IF(No.5＿契約者【データ】!AE285="","",TEXT(No.5＿契約者【データ】!AE285,"hh:mm"))&amp;"'"</f>
        <v>''</v>
      </c>
      <c r="I289" s="82" t="s">
        <v>494</v>
      </c>
      <c r="J289" s="82" t="s">
        <v>494</v>
      </c>
      <c r="K289" s="82" t="s">
        <v>494</v>
      </c>
      <c r="L289" s="82" t="s">
        <v>494</v>
      </c>
      <c r="M289" s="82" t="s">
        <v>494</v>
      </c>
      <c r="N289" s="82" t="s">
        <v>494</v>
      </c>
      <c r="O289" s="82" t="s">
        <v>494</v>
      </c>
      <c r="P289" s="82" t="s">
        <v>494</v>
      </c>
      <c r="Q289" s="82" t="str">
        <f>"'"&amp;IF(No.5＿契約者【データ】!AH285="●","1","0")&amp;"'"</f>
        <v>'0'</v>
      </c>
      <c r="R289" s="75" t="s">
        <v>497</v>
      </c>
      <c r="S289" s="42" t="s">
        <v>448</v>
      </c>
      <c r="T289" s="75" t="s">
        <v>497</v>
      </c>
      <c r="U289" s="74" t="s">
        <v>497</v>
      </c>
      <c r="V289" s="49" t="str">
        <f t="shared" si="22"/>
        <v>'COMMON'</v>
      </c>
      <c r="W289" s="69" t="s">
        <v>449</v>
      </c>
      <c r="X289" s="49" t="str">
        <f t="shared" si="23"/>
        <v>'COMMON'</v>
      </c>
      <c r="Y289" s="49" t="str">
        <f t="shared" si="23"/>
        <v>'COMMON'</v>
      </c>
      <c r="Z289" s="69" t="s">
        <v>449</v>
      </c>
      <c r="AA289" s="49" t="str">
        <f t="shared" si="24"/>
        <v>'COMMON'</v>
      </c>
      <c r="AB289" s="67"/>
      <c r="AD289" s="70" t="str">
        <f t="shared" si="25"/>
        <v/>
      </c>
      <c r="AE289" s="67"/>
      <c r="AF289" s="67"/>
      <c r="AG289" s="67"/>
    </row>
    <row r="290" spans="1:33" ht="18" customHeight="1">
      <c r="A290" s="67"/>
      <c r="B290" s="49">
        <f t="shared" si="21"/>
        <v>284</v>
      </c>
      <c r="C290" s="73" t="str">
        <f>"'"&amp;プロジェクトデータ!$C$4&amp;"'"</f>
        <v>'80001'</v>
      </c>
      <c r="D290" s="80" t="s">
        <v>507</v>
      </c>
      <c r="E290" s="42" t="str">
        <f>"'"&amp;No.5＿契約者【データ】!E286&amp;"'"</f>
        <v>''</v>
      </c>
      <c r="F290" s="81" t="str">
        <f>"'"&amp;IF(No.5＿契約者【データ】!AD286="郵送","郵送",IF(No.5＿契約者【データ】!AD286="","","出席"))&amp;"'"</f>
        <v>''</v>
      </c>
      <c r="G290" s="75" t="str">
        <f>"'"&amp;IF(No.5＿契約者【データ】!AD286="","",TEXT(No.5＿契約者【データ】!AD286,"yyyy/mm/dd"))&amp;"'"</f>
        <v>''</v>
      </c>
      <c r="H290" s="75" t="str">
        <f>"'"&amp;IF(No.5＿契約者【データ】!AE286="","",TEXT(No.5＿契約者【データ】!AE286,"hh:mm"))&amp;"'"</f>
        <v>''</v>
      </c>
      <c r="I290" s="82" t="s">
        <v>494</v>
      </c>
      <c r="J290" s="82" t="s">
        <v>494</v>
      </c>
      <c r="K290" s="82" t="s">
        <v>494</v>
      </c>
      <c r="L290" s="82" t="s">
        <v>494</v>
      </c>
      <c r="M290" s="82" t="s">
        <v>494</v>
      </c>
      <c r="N290" s="82" t="s">
        <v>494</v>
      </c>
      <c r="O290" s="82" t="s">
        <v>494</v>
      </c>
      <c r="P290" s="82" t="s">
        <v>494</v>
      </c>
      <c r="Q290" s="82" t="str">
        <f>"'"&amp;IF(No.5＿契約者【データ】!AH286="●","1","0")&amp;"'"</f>
        <v>'0'</v>
      </c>
      <c r="R290" s="75" t="s">
        <v>497</v>
      </c>
      <c r="S290" s="42" t="s">
        <v>448</v>
      </c>
      <c r="T290" s="75" t="s">
        <v>497</v>
      </c>
      <c r="U290" s="74" t="s">
        <v>497</v>
      </c>
      <c r="V290" s="49" t="str">
        <f t="shared" si="22"/>
        <v>'COMMON'</v>
      </c>
      <c r="W290" s="69" t="s">
        <v>449</v>
      </c>
      <c r="X290" s="49" t="str">
        <f t="shared" si="23"/>
        <v>'COMMON'</v>
      </c>
      <c r="Y290" s="49" t="str">
        <f t="shared" si="23"/>
        <v>'COMMON'</v>
      </c>
      <c r="Z290" s="69" t="s">
        <v>449</v>
      </c>
      <c r="AA290" s="49" t="str">
        <f t="shared" si="24"/>
        <v>'COMMON'</v>
      </c>
      <c r="AB290" s="67"/>
      <c r="AD290" s="70" t="str">
        <f t="shared" si="25"/>
        <v/>
      </c>
      <c r="AE290" s="67"/>
      <c r="AF290" s="67"/>
      <c r="AG290" s="67"/>
    </row>
    <row r="291" spans="1:33" ht="18" customHeight="1">
      <c r="A291" s="67"/>
      <c r="B291" s="49">
        <f t="shared" si="21"/>
        <v>285</v>
      </c>
      <c r="C291" s="73" t="str">
        <f>"'"&amp;プロジェクトデータ!$C$4&amp;"'"</f>
        <v>'80001'</v>
      </c>
      <c r="D291" s="80" t="s">
        <v>507</v>
      </c>
      <c r="E291" s="42" t="str">
        <f>"'"&amp;No.5＿契約者【データ】!E287&amp;"'"</f>
        <v>''</v>
      </c>
      <c r="F291" s="81" t="str">
        <f>"'"&amp;IF(No.5＿契約者【データ】!AD287="郵送","郵送",IF(No.5＿契約者【データ】!AD287="","","出席"))&amp;"'"</f>
        <v>''</v>
      </c>
      <c r="G291" s="75" t="str">
        <f>"'"&amp;IF(No.5＿契約者【データ】!AD287="","",TEXT(No.5＿契約者【データ】!AD287,"yyyy/mm/dd"))&amp;"'"</f>
        <v>''</v>
      </c>
      <c r="H291" s="75" t="str">
        <f>"'"&amp;IF(No.5＿契約者【データ】!AE287="","",TEXT(No.5＿契約者【データ】!AE287,"hh:mm"))&amp;"'"</f>
        <v>''</v>
      </c>
      <c r="I291" s="82" t="s">
        <v>494</v>
      </c>
      <c r="J291" s="82" t="s">
        <v>494</v>
      </c>
      <c r="K291" s="82" t="s">
        <v>494</v>
      </c>
      <c r="L291" s="82" t="s">
        <v>494</v>
      </c>
      <c r="M291" s="82" t="s">
        <v>494</v>
      </c>
      <c r="N291" s="82" t="s">
        <v>494</v>
      </c>
      <c r="O291" s="82" t="s">
        <v>494</v>
      </c>
      <c r="P291" s="82" t="s">
        <v>494</v>
      </c>
      <c r="Q291" s="82" t="str">
        <f>"'"&amp;IF(No.5＿契約者【データ】!AH287="●","1","0")&amp;"'"</f>
        <v>'0'</v>
      </c>
      <c r="R291" s="75" t="s">
        <v>497</v>
      </c>
      <c r="S291" s="42" t="s">
        <v>448</v>
      </c>
      <c r="T291" s="75" t="s">
        <v>497</v>
      </c>
      <c r="U291" s="74" t="s">
        <v>497</v>
      </c>
      <c r="V291" s="49" t="str">
        <f t="shared" si="22"/>
        <v>'COMMON'</v>
      </c>
      <c r="W291" s="69" t="s">
        <v>449</v>
      </c>
      <c r="X291" s="49" t="str">
        <f t="shared" si="23"/>
        <v>'COMMON'</v>
      </c>
      <c r="Y291" s="49" t="str">
        <f t="shared" si="23"/>
        <v>'COMMON'</v>
      </c>
      <c r="Z291" s="69" t="s">
        <v>449</v>
      </c>
      <c r="AA291" s="49" t="str">
        <f t="shared" si="24"/>
        <v>'COMMON'</v>
      </c>
      <c r="AB291" s="67"/>
      <c r="AD291" s="70" t="str">
        <f t="shared" si="25"/>
        <v/>
      </c>
      <c r="AE291" s="67"/>
      <c r="AF291" s="67"/>
      <c r="AG291" s="67"/>
    </row>
    <row r="292" spans="1:33" ht="18" customHeight="1">
      <c r="A292" s="67"/>
      <c r="B292" s="49">
        <f t="shared" si="21"/>
        <v>286</v>
      </c>
      <c r="C292" s="73" t="str">
        <f>"'"&amp;プロジェクトデータ!$C$4&amp;"'"</f>
        <v>'80001'</v>
      </c>
      <c r="D292" s="80" t="s">
        <v>507</v>
      </c>
      <c r="E292" s="42" t="str">
        <f>"'"&amp;No.5＿契約者【データ】!E288&amp;"'"</f>
        <v>''</v>
      </c>
      <c r="F292" s="81" t="str">
        <f>"'"&amp;IF(No.5＿契約者【データ】!AD288="郵送","郵送",IF(No.5＿契約者【データ】!AD288="","","出席"))&amp;"'"</f>
        <v>''</v>
      </c>
      <c r="G292" s="75" t="str">
        <f>"'"&amp;IF(No.5＿契約者【データ】!AD288="","",TEXT(No.5＿契約者【データ】!AD288,"yyyy/mm/dd"))&amp;"'"</f>
        <v>''</v>
      </c>
      <c r="H292" s="75" t="str">
        <f>"'"&amp;IF(No.5＿契約者【データ】!AE288="","",TEXT(No.5＿契約者【データ】!AE288,"hh:mm"))&amp;"'"</f>
        <v>''</v>
      </c>
      <c r="I292" s="82" t="s">
        <v>494</v>
      </c>
      <c r="J292" s="82" t="s">
        <v>494</v>
      </c>
      <c r="K292" s="82" t="s">
        <v>494</v>
      </c>
      <c r="L292" s="82" t="s">
        <v>494</v>
      </c>
      <c r="M292" s="82" t="s">
        <v>494</v>
      </c>
      <c r="N292" s="82" t="s">
        <v>494</v>
      </c>
      <c r="O292" s="82" t="s">
        <v>494</v>
      </c>
      <c r="P292" s="82" t="s">
        <v>494</v>
      </c>
      <c r="Q292" s="82" t="str">
        <f>"'"&amp;IF(No.5＿契約者【データ】!AH288="●","1","0")&amp;"'"</f>
        <v>'0'</v>
      </c>
      <c r="R292" s="75" t="s">
        <v>497</v>
      </c>
      <c r="S292" s="42" t="s">
        <v>448</v>
      </c>
      <c r="T292" s="75" t="s">
        <v>497</v>
      </c>
      <c r="U292" s="74" t="s">
        <v>497</v>
      </c>
      <c r="V292" s="49" t="str">
        <f t="shared" si="22"/>
        <v>'COMMON'</v>
      </c>
      <c r="W292" s="69" t="s">
        <v>449</v>
      </c>
      <c r="X292" s="49" t="str">
        <f t="shared" si="23"/>
        <v>'COMMON'</v>
      </c>
      <c r="Y292" s="49" t="str">
        <f t="shared" si="23"/>
        <v>'COMMON'</v>
      </c>
      <c r="Z292" s="69" t="s">
        <v>449</v>
      </c>
      <c r="AA292" s="49" t="str">
        <f t="shared" si="24"/>
        <v>'COMMON'</v>
      </c>
      <c r="AB292" s="67"/>
      <c r="AD292" s="70" t="str">
        <f t="shared" si="25"/>
        <v/>
      </c>
      <c r="AE292" s="67"/>
      <c r="AF292" s="67"/>
      <c r="AG292" s="67"/>
    </row>
    <row r="293" spans="1:33" ht="18" customHeight="1">
      <c r="A293" s="67"/>
      <c r="B293" s="49">
        <f t="shared" si="21"/>
        <v>287</v>
      </c>
      <c r="C293" s="73" t="str">
        <f>"'"&amp;プロジェクトデータ!$C$4&amp;"'"</f>
        <v>'80001'</v>
      </c>
      <c r="D293" s="80" t="s">
        <v>507</v>
      </c>
      <c r="E293" s="42" t="str">
        <f>"'"&amp;No.5＿契約者【データ】!E289&amp;"'"</f>
        <v>''</v>
      </c>
      <c r="F293" s="81" t="str">
        <f>"'"&amp;IF(No.5＿契約者【データ】!AD289="郵送","郵送",IF(No.5＿契約者【データ】!AD289="","","出席"))&amp;"'"</f>
        <v>''</v>
      </c>
      <c r="G293" s="75" t="str">
        <f>"'"&amp;IF(No.5＿契約者【データ】!AD289="","",TEXT(No.5＿契約者【データ】!AD289,"yyyy/mm/dd"))&amp;"'"</f>
        <v>''</v>
      </c>
      <c r="H293" s="75" t="str">
        <f>"'"&amp;IF(No.5＿契約者【データ】!AE289="","",TEXT(No.5＿契約者【データ】!AE289,"hh:mm"))&amp;"'"</f>
        <v>''</v>
      </c>
      <c r="I293" s="82" t="s">
        <v>494</v>
      </c>
      <c r="J293" s="82" t="s">
        <v>494</v>
      </c>
      <c r="K293" s="82" t="s">
        <v>494</v>
      </c>
      <c r="L293" s="82" t="s">
        <v>494</v>
      </c>
      <c r="M293" s="82" t="s">
        <v>494</v>
      </c>
      <c r="N293" s="82" t="s">
        <v>494</v>
      </c>
      <c r="O293" s="82" t="s">
        <v>494</v>
      </c>
      <c r="P293" s="82" t="s">
        <v>494</v>
      </c>
      <c r="Q293" s="82" t="str">
        <f>"'"&amp;IF(No.5＿契約者【データ】!AH289="●","1","0")&amp;"'"</f>
        <v>'0'</v>
      </c>
      <c r="R293" s="75" t="s">
        <v>497</v>
      </c>
      <c r="S293" s="42" t="s">
        <v>448</v>
      </c>
      <c r="T293" s="75" t="s">
        <v>497</v>
      </c>
      <c r="U293" s="74" t="s">
        <v>497</v>
      </c>
      <c r="V293" s="49" t="str">
        <f t="shared" si="22"/>
        <v>'COMMON'</v>
      </c>
      <c r="W293" s="69" t="s">
        <v>449</v>
      </c>
      <c r="X293" s="49" t="str">
        <f t="shared" si="23"/>
        <v>'COMMON'</v>
      </c>
      <c r="Y293" s="49" t="str">
        <f t="shared" si="23"/>
        <v>'COMMON'</v>
      </c>
      <c r="Z293" s="69" t="s">
        <v>449</v>
      </c>
      <c r="AA293" s="49" t="str">
        <f t="shared" si="24"/>
        <v>'COMMON'</v>
      </c>
      <c r="AB293" s="67"/>
      <c r="AD293" s="70" t="str">
        <f t="shared" si="25"/>
        <v/>
      </c>
      <c r="AE293" s="67"/>
      <c r="AF293" s="67"/>
      <c r="AG293" s="67"/>
    </row>
    <row r="294" spans="1:33" ht="18" customHeight="1">
      <c r="A294" s="67"/>
      <c r="B294" s="49">
        <f t="shared" si="21"/>
        <v>288</v>
      </c>
      <c r="C294" s="73" t="str">
        <f>"'"&amp;プロジェクトデータ!$C$4&amp;"'"</f>
        <v>'80001'</v>
      </c>
      <c r="D294" s="80" t="s">
        <v>507</v>
      </c>
      <c r="E294" s="42" t="str">
        <f>"'"&amp;No.5＿契約者【データ】!E290&amp;"'"</f>
        <v>''</v>
      </c>
      <c r="F294" s="81" t="str">
        <f>"'"&amp;IF(No.5＿契約者【データ】!AD290="郵送","郵送",IF(No.5＿契約者【データ】!AD290="","","出席"))&amp;"'"</f>
        <v>''</v>
      </c>
      <c r="G294" s="75" t="str">
        <f>"'"&amp;IF(No.5＿契約者【データ】!AD290="","",TEXT(No.5＿契約者【データ】!AD290,"yyyy/mm/dd"))&amp;"'"</f>
        <v>''</v>
      </c>
      <c r="H294" s="75" t="str">
        <f>"'"&amp;IF(No.5＿契約者【データ】!AE290="","",TEXT(No.5＿契約者【データ】!AE290,"hh:mm"))&amp;"'"</f>
        <v>''</v>
      </c>
      <c r="I294" s="82" t="s">
        <v>494</v>
      </c>
      <c r="J294" s="82" t="s">
        <v>494</v>
      </c>
      <c r="K294" s="82" t="s">
        <v>494</v>
      </c>
      <c r="L294" s="82" t="s">
        <v>494</v>
      </c>
      <c r="M294" s="82" t="s">
        <v>494</v>
      </c>
      <c r="N294" s="82" t="s">
        <v>494</v>
      </c>
      <c r="O294" s="82" t="s">
        <v>494</v>
      </c>
      <c r="P294" s="82" t="s">
        <v>494</v>
      </c>
      <c r="Q294" s="82" t="str">
        <f>"'"&amp;IF(No.5＿契約者【データ】!AH290="●","1","0")&amp;"'"</f>
        <v>'0'</v>
      </c>
      <c r="R294" s="75" t="s">
        <v>497</v>
      </c>
      <c r="S294" s="42" t="s">
        <v>448</v>
      </c>
      <c r="T294" s="75" t="s">
        <v>497</v>
      </c>
      <c r="U294" s="74" t="s">
        <v>497</v>
      </c>
      <c r="V294" s="49" t="str">
        <f t="shared" si="22"/>
        <v>'COMMON'</v>
      </c>
      <c r="W294" s="69" t="s">
        <v>449</v>
      </c>
      <c r="X294" s="49" t="str">
        <f t="shared" si="23"/>
        <v>'COMMON'</v>
      </c>
      <c r="Y294" s="49" t="str">
        <f t="shared" si="23"/>
        <v>'COMMON'</v>
      </c>
      <c r="Z294" s="69" t="s">
        <v>449</v>
      </c>
      <c r="AA294" s="49" t="str">
        <f t="shared" si="24"/>
        <v>'COMMON'</v>
      </c>
      <c r="AB294" s="67"/>
      <c r="AD294" s="70" t="str">
        <f t="shared" si="25"/>
        <v/>
      </c>
      <c r="AE294" s="67"/>
      <c r="AF294" s="67"/>
      <c r="AG294" s="67"/>
    </row>
    <row r="295" spans="1:33" ht="18" customHeight="1">
      <c r="A295" s="67"/>
      <c r="B295" s="49">
        <f t="shared" si="21"/>
        <v>289</v>
      </c>
      <c r="C295" s="73" t="str">
        <f>"'"&amp;プロジェクトデータ!$C$4&amp;"'"</f>
        <v>'80001'</v>
      </c>
      <c r="D295" s="80" t="s">
        <v>507</v>
      </c>
      <c r="E295" s="42" t="str">
        <f>"'"&amp;No.5＿契約者【データ】!E291&amp;"'"</f>
        <v>''</v>
      </c>
      <c r="F295" s="81" t="str">
        <f>"'"&amp;IF(No.5＿契約者【データ】!AD291="郵送","郵送",IF(No.5＿契約者【データ】!AD291="","","出席"))&amp;"'"</f>
        <v>''</v>
      </c>
      <c r="G295" s="75" t="str">
        <f>"'"&amp;IF(No.5＿契約者【データ】!AD291="","",TEXT(No.5＿契約者【データ】!AD291,"yyyy/mm/dd"))&amp;"'"</f>
        <v>''</v>
      </c>
      <c r="H295" s="75" t="str">
        <f>"'"&amp;IF(No.5＿契約者【データ】!AE291="","",TEXT(No.5＿契約者【データ】!AE291,"hh:mm"))&amp;"'"</f>
        <v>''</v>
      </c>
      <c r="I295" s="82" t="s">
        <v>494</v>
      </c>
      <c r="J295" s="82" t="s">
        <v>494</v>
      </c>
      <c r="K295" s="82" t="s">
        <v>494</v>
      </c>
      <c r="L295" s="82" t="s">
        <v>494</v>
      </c>
      <c r="M295" s="82" t="s">
        <v>494</v>
      </c>
      <c r="N295" s="82" t="s">
        <v>494</v>
      </c>
      <c r="O295" s="82" t="s">
        <v>494</v>
      </c>
      <c r="P295" s="82" t="s">
        <v>494</v>
      </c>
      <c r="Q295" s="82" t="str">
        <f>"'"&amp;IF(No.5＿契約者【データ】!AH291="●","1","0")&amp;"'"</f>
        <v>'0'</v>
      </c>
      <c r="R295" s="75" t="s">
        <v>497</v>
      </c>
      <c r="S295" s="42" t="s">
        <v>448</v>
      </c>
      <c r="T295" s="75" t="s">
        <v>497</v>
      </c>
      <c r="U295" s="74" t="s">
        <v>497</v>
      </c>
      <c r="V295" s="49" t="str">
        <f t="shared" si="22"/>
        <v>'COMMON'</v>
      </c>
      <c r="W295" s="69" t="s">
        <v>449</v>
      </c>
      <c r="X295" s="49" t="str">
        <f t="shared" si="23"/>
        <v>'COMMON'</v>
      </c>
      <c r="Y295" s="49" t="str">
        <f t="shared" si="23"/>
        <v>'COMMON'</v>
      </c>
      <c r="Z295" s="69" t="s">
        <v>449</v>
      </c>
      <c r="AA295" s="49" t="str">
        <f t="shared" si="24"/>
        <v>'COMMON'</v>
      </c>
      <c r="AB295" s="67"/>
      <c r="AD295" s="70" t="str">
        <f t="shared" si="25"/>
        <v/>
      </c>
      <c r="AE295" s="67"/>
      <c r="AF295" s="67"/>
      <c r="AG295" s="67"/>
    </row>
    <row r="296" spans="1:33" ht="18" customHeight="1">
      <c r="A296" s="67"/>
      <c r="B296" s="49">
        <f t="shared" si="21"/>
        <v>290</v>
      </c>
      <c r="C296" s="73" t="str">
        <f>"'"&amp;プロジェクトデータ!$C$4&amp;"'"</f>
        <v>'80001'</v>
      </c>
      <c r="D296" s="80" t="s">
        <v>507</v>
      </c>
      <c r="E296" s="42" t="str">
        <f>"'"&amp;No.5＿契約者【データ】!E292&amp;"'"</f>
        <v>''</v>
      </c>
      <c r="F296" s="81" t="str">
        <f>"'"&amp;IF(No.5＿契約者【データ】!AD292="郵送","郵送",IF(No.5＿契約者【データ】!AD292="","","出席"))&amp;"'"</f>
        <v>''</v>
      </c>
      <c r="G296" s="75" t="str">
        <f>"'"&amp;IF(No.5＿契約者【データ】!AD292="","",TEXT(No.5＿契約者【データ】!AD292,"yyyy/mm/dd"))&amp;"'"</f>
        <v>''</v>
      </c>
      <c r="H296" s="75" t="str">
        <f>"'"&amp;IF(No.5＿契約者【データ】!AE292="","",TEXT(No.5＿契約者【データ】!AE292,"hh:mm"))&amp;"'"</f>
        <v>''</v>
      </c>
      <c r="I296" s="82" t="s">
        <v>494</v>
      </c>
      <c r="J296" s="82" t="s">
        <v>494</v>
      </c>
      <c r="K296" s="82" t="s">
        <v>494</v>
      </c>
      <c r="L296" s="82" t="s">
        <v>494</v>
      </c>
      <c r="M296" s="82" t="s">
        <v>494</v>
      </c>
      <c r="N296" s="82" t="s">
        <v>494</v>
      </c>
      <c r="O296" s="82" t="s">
        <v>494</v>
      </c>
      <c r="P296" s="82" t="s">
        <v>494</v>
      </c>
      <c r="Q296" s="82" t="str">
        <f>"'"&amp;IF(No.5＿契約者【データ】!AH292="●","1","0")&amp;"'"</f>
        <v>'0'</v>
      </c>
      <c r="R296" s="75" t="s">
        <v>497</v>
      </c>
      <c r="S296" s="42" t="s">
        <v>448</v>
      </c>
      <c r="T296" s="75" t="s">
        <v>497</v>
      </c>
      <c r="U296" s="74" t="s">
        <v>497</v>
      </c>
      <c r="V296" s="49" t="str">
        <f t="shared" si="22"/>
        <v>'COMMON'</v>
      </c>
      <c r="W296" s="69" t="s">
        <v>449</v>
      </c>
      <c r="X296" s="49" t="str">
        <f t="shared" si="23"/>
        <v>'COMMON'</v>
      </c>
      <c r="Y296" s="49" t="str">
        <f t="shared" si="23"/>
        <v>'COMMON'</v>
      </c>
      <c r="Z296" s="69" t="s">
        <v>449</v>
      </c>
      <c r="AA296" s="49" t="str">
        <f t="shared" si="24"/>
        <v>'COMMON'</v>
      </c>
      <c r="AB296" s="67"/>
      <c r="AD296" s="70" t="str">
        <f t="shared" si="25"/>
        <v/>
      </c>
      <c r="AE296" s="67"/>
      <c r="AF296" s="67"/>
      <c r="AG296" s="67"/>
    </row>
    <row r="297" spans="1:33" ht="18" customHeight="1">
      <c r="A297" s="67"/>
      <c r="B297" s="49">
        <f t="shared" si="21"/>
        <v>291</v>
      </c>
      <c r="C297" s="73" t="str">
        <f>"'"&amp;プロジェクトデータ!$C$4&amp;"'"</f>
        <v>'80001'</v>
      </c>
      <c r="D297" s="80" t="s">
        <v>507</v>
      </c>
      <c r="E297" s="42" t="str">
        <f>"'"&amp;No.5＿契約者【データ】!E293&amp;"'"</f>
        <v>''</v>
      </c>
      <c r="F297" s="81" t="str">
        <f>"'"&amp;IF(No.5＿契約者【データ】!AD293="郵送","郵送",IF(No.5＿契約者【データ】!AD293="","","出席"))&amp;"'"</f>
        <v>''</v>
      </c>
      <c r="G297" s="75" t="str">
        <f>"'"&amp;IF(No.5＿契約者【データ】!AD293="","",TEXT(No.5＿契約者【データ】!AD293,"yyyy/mm/dd"))&amp;"'"</f>
        <v>''</v>
      </c>
      <c r="H297" s="75" t="str">
        <f>"'"&amp;IF(No.5＿契約者【データ】!AE293="","",TEXT(No.5＿契約者【データ】!AE293,"hh:mm"))&amp;"'"</f>
        <v>''</v>
      </c>
      <c r="I297" s="82" t="s">
        <v>494</v>
      </c>
      <c r="J297" s="82" t="s">
        <v>494</v>
      </c>
      <c r="K297" s="82" t="s">
        <v>494</v>
      </c>
      <c r="L297" s="82" t="s">
        <v>494</v>
      </c>
      <c r="M297" s="82" t="s">
        <v>494</v>
      </c>
      <c r="N297" s="82" t="s">
        <v>494</v>
      </c>
      <c r="O297" s="82" t="s">
        <v>494</v>
      </c>
      <c r="P297" s="82" t="s">
        <v>494</v>
      </c>
      <c r="Q297" s="82" t="str">
        <f>"'"&amp;IF(No.5＿契約者【データ】!AH293="●","1","0")&amp;"'"</f>
        <v>'0'</v>
      </c>
      <c r="R297" s="75" t="s">
        <v>497</v>
      </c>
      <c r="S297" s="42" t="s">
        <v>448</v>
      </c>
      <c r="T297" s="75" t="s">
        <v>497</v>
      </c>
      <c r="U297" s="74" t="s">
        <v>497</v>
      </c>
      <c r="V297" s="49" t="str">
        <f t="shared" si="22"/>
        <v>'COMMON'</v>
      </c>
      <c r="W297" s="69" t="s">
        <v>449</v>
      </c>
      <c r="X297" s="49" t="str">
        <f t="shared" si="23"/>
        <v>'COMMON'</v>
      </c>
      <c r="Y297" s="49" t="str">
        <f t="shared" si="23"/>
        <v>'COMMON'</v>
      </c>
      <c r="Z297" s="69" t="s">
        <v>449</v>
      </c>
      <c r="AA297" s="49" t="str">
        <f t="shared" si="24"/>
        <v>'COMMON'</v>
      </c>
      <c r="AB297" s="67"/>
      <c r="AD297" s="70" t="str">
        <f t="shared" si="25"/>
        <v/>
      </c>
      <c r="AE297" s="67"/>
      <c r="AF297" s="67"/>
      <c r="AG297" s="67"/>
    </row>
    <row r="298" spans="1:33" ht="18" customHeight="1">
      <c r="A298" s="67"/>
      <c r="B298" s="49">
        <f t="shared" si="21"/>
        <v>292</v>
      </c>
      <c r="C298" s="73" t="str">
        <f>"'"&amp;プロジェクトデータ!$C$4&amp;"'"</f>
        <v>'80001'</v>
      </c>
      <c r="D298" s="80" t="s">
        <v>507</v>
      </c>
      <c r="E298" s="42" t="str">
        <f>"'"&amp;No.5＿契約者【データ】!E294&amp;"'"</f>
        <v>''</v>
      </c>
      <c r="F298" s="81" t="str">
        <f>"'"&amp;IF(No.5＿契約者【データ】!AD294="郵送","郵送",IF(No.5＿契約者【データ】!AD294="","","出席"))&amp;"'"</f>
        <v>''</v>
      </c>
      <c r="G298" s="75" t="str">
        <f>"'"&amp;IF(No.5＿契約者【データ】!AD294="","",TEXT(No.5＿契約者【データ】!AD294,"yyyy/mm/dd"))&amp;"'"</f>
        <v>''</v>
      </c>
      <c r="H298" s="75" t="str">
        <f>"'"&amp;IF(No.5＿契約者【データ】!AE294="","",TEXT(No.5＿契約者【データ】!AE294,"hh:mm"))&amp;"'"</f>
        <v>''</v>
      </c>
      <c r="I298" s="82" t="s">
        <v>494</v>
      </c>
      <c r="J298" s="82" t="s">
        <v>494</v>
      </c>
      <c r="K298" s="82" t="s">
        <v>494</v>
      </c>
      <c r="L298" s="82" t="s">
        <v>494</v>
      </c>
      <c r="M298" s="82" t="s">
        <v>494</v>
      </c>
      <c r="N298" s="82" t="s">
        <v>494</v>
      </c>
      <c r="O298" s="82" t="s">
        <v>494</v>
      </c>
      <c r="P298" s="82" t="s">
        <v>494</v>
      </c>
      <c r="Q298" s="82" t="str">
        <f>"'"&amp;IF(No.5＿契約者【データ】!AH294="●","1","0")&amp;"'"</f>
        <v>'0'</v>
      </c>
      <c r="R298" s="75" t="s">
        <v>497</v>
      </c>
      <c r="S298" s="42" t="s">
        <v>448</v>
      </c>
      <c r="T298" s="75" t="s">
        <v>497</v>
      </c>
      <c r="U298" s="74" t="s">
        <v>497</v>
      </c>
      <c r="V298" s="49" t="str">
        <f t="shared" si="22"/>
        <v>'COMMON'</v>
      </c>
      <c r="W298" s="69" t="s">
        <v>449</v>
      </c>
      <c r="X298" s="49" t="str">
        <f t="shared" si="23"/>
        <v>'COMMON'</v>
      </c>
      <c r="Y298" s="49" t="str">
        <f t="shared" si="23"/>
        <v>'COMMON'</v>
      </c>
      <c r="Z298" s="69" t="s">
        <v>449</v>
      </c>
      <c r="AA298" s="49" t="str">
        <f t="shared" si="24"/>
        <v>'COMMON'</v>
      </c>
      <c r="AB298" s="67"/>
      <c r="AD298" s="70" t="str">
        <f t="shared" si="25"/>
        <v/>
      </c>
      <c r="AE298" s="67"/>
      <c r="AF298" s="67"/>
      <c r="AG298" s="67"/>
    </row>
    <row r="299" spans="1:33" ht="18" customHeight="1">
      <c r="A299" s="67"/>
      <c r="B299" s="49">
        <f t="shared" si="21"/>
        <v>293</v>
      </c>
      <c r="C299" s="73" t="str">
        <f>"'"&amp;プロジェクトデータ!$C$4&amp;"'"</f>
        <v>'80001'</v>
      </c>
      <c r="D299" s="80" t="s">
        <v>507</v>
      </c>
      <c r="E299" s="42" t="str">
        <f>"'"&amp;No.5＿契約者【データ】!E295&amp;"'"</f>
        <v>''</v>
      </c>
      <c r="F299" s="81" t="str">
        <f>"'"&amp;IF(No.5＿契約者【データ】!AD295="郵送","郵送",IF(No.5＿契約者【データ】!AD295="","","出席"))&amp;"'"</f>
        <v>''</v>
      </c>
      <c r="G299" s="75" t="str">
        <f>"'"&amp;IF(No.5＿契約者【データ】!AD295="","",TEXT(No.5＿契約者【データ】!AD295,"yyyy/mm/dd"))&amp;"'"</f>
        <v>''</v>
      </c>
      <c r="H299" s="75" t="str">
        <f>"'"&amp;IF(No.5＿契約者【データ】!AE295="","",TEXT(No.5＿契約者【データ】!AE295,"hh:mm"))&amp;"'"</f>
        <v>''</v>
      </c>
      <c r="I299" s="82" t="s">
        <v>494</v>
      </c>
      <c r="J299" s="82" t="s">
        <v>494</v>
      </c>
      <c r="K299" s="82" t="s">
        <v>494</v>
      </c>
      <c r="L299" s="82" t="s">
        <v>494</v>
      </c>
      <c r="M299" s="82" t="s">
        <v>494</v>
      </c>
      <c r="N299" s="82" t="s">
        <v>494</v>
      </c>
      <c r="O299" s="82" t="s">
        <v>494</v>
      </c>
      <c r="P299" s="82" t="s">
        <v>494</v>
      </c>
      <c r="Q299" s="82" t="str">
        <f>"'"&amp;IF(No.5＿契約者【データ】!AH295="●","1","0")&amp;"'"</f>
        <v>'0'</v>
      </c>
      <c r="R299" s="75" t="s">
        <v>497</v>
      </c>
      <c r="S299" s="42" t="s">
        <v>448</v>
      </c>
      <c r="T299" s="75" t="s">
        <v>497</v>
      </c>
      <c r="U299" s="74" t="s">
        <v>497</v>
      </c>
      <c r="V299" s="49" t="str">
        <f t="shared" si="22"/>
        <v>'COMMON'</v>
      </c>
      <c r="W299" s="69" t="s">
        <v>449</v>
      </c>
      <c r="X299" s="49" t="str">
        <f t="shared" si="23"/>
        <v>'COMMON'</v>
      </c>
      <c r="Y299" s="49" t="str">
        <f t="shared" si="23"/>
        <v>'COMMON'</v>
      </c>
      <c r="Z299" s="69" t="s">
        <v>449</v>
      </c>
      <c r="AA299" s="49" t="str">
        <f t="shared" si="24"/>
        <v>'COMMON'</v>
      </c>
      <c r="AB299" s="67"/>
      <c r="AD299" s="70" t="str">
        <f t="shared" si="25"/>
        <v/>
      </c>
      <c r="AE299" s="67"/>
      <c r="AF299" s="67"/>
      <c r="AG299" s="67"/>
    </row>
    <row r="300" spans="1:33" ht="18" customHeight="1">
      <c r="A300" s="67"/>
      <c r="B300" s="49">
        <f t="shared" si="21"/>
        <v>294</v>
      </c>
      <c r="C300" s="73" t="str">
        <f>"'"&amp;プロジェクトデータ!$C$4&amp;"'"</f>
        <v>'80001'</v>
      </c>
      <c r="D300" s="80" t="s">
        <v>507</v>
      </c>
      <c r="E300" s="42" t="str">
        <f>"'"&amp;No.5＿契約者【データ】!E296&amp;"'"</f>
        <v>''</v>
      </c>
      <c r="F300" s="81" t="str">
        <f>"'"&amp;IF(No.5＿契約者【データ】!AD296="郵送","郵送",IF(No.5＿契約者【データ】!AD296="","","出席"))&amp;"'"</f>
        <v>''</v>
      </c>
      <c r="G300" s="75" t="str">
        <f>"'"&amp;IF(No.5＿契約者【データ】!AD296="","",TEXT(No.5＿契約者【データ】!AD296,"yyyy/mm/dd"))&amp;"'"</f>
        <v>''</v>
      </c>
      <c r="H300" s="75" t="str">
        <f>"'"&amp;IF(No.5＿契約者【データ】!AE296="","",TEXT(No.5＿契約者【データ】!AE296,"hh:mm"))&amp;"'"</f>
        <v>''</v>
      </c>
      <c r="I300" s="82" t="s">
        <v>494</v>
      </c>
      <c r="J300" s="82" t="s">
        <v>494</v>
      </c>
      <c r="K300" s="82" t="s">
        <v>494</v>
      </c>
      <c r="L300" s="82" t="s">
        <v>494</v>
      </c>
      <c r="M300" s="82" t="s">
        <v>494</v>
      </c>
      <c r="N300" s="82" t="s">
        <v>494</v>
      </c>
      <c r="O300" s="82" t="s">
        <v>494</v>
      </c>
      <c r="P300" s="82" t="s">
        <v>494</v>
      </c>
      <c r="Q300" s="82" t="str">
        <f>"'"&amp;IF(No.5＿契約者【データ】!AH296="●","1","0")&amp;"'"</f>
        <v>'0'</v>
      </c>
      <c r="R300" s="75" t="s">
        <v>497</v>
      </c>
      <c r="S300" s="42" t="s">
        <v>448</v>
      </c>
      <c r="T300" s="75" t="s">
        <v>497</v>
      </c>
      <c r="U300" s="74" t="s">
        <v>497</v>
      </c>
      <c r="V300" s="49" t="str">
        <f t="shared" si="22"/>
        <v>'COMMON'</v>
      </c>
      <c r="W300" s="69" t="s">
        <v>449</v>
      </c>
      <c r="X300" s="49" t="str">
        <f t="shared" si="23"/>
        <v>'COMMON'</v>
      </c>
      <c r="Y300" s="49" t="str">
        <f t="shared" si="23"/>
        <v>'COMMON'</v>
      </c>
      <c r="Z300" s="69" t="s">
        <v>449</v>
      </c>
      <c r="AA300" s="49" t="str">
        <f t="shared" si="24"/>
        <v>'COMMON'</v>
      </c>
      <c r="AB300" s="67"/>
      <c r="AD300" s="70" t="str">
        <f t="shared" si="25"/>
        <v/>
      </c>
      <c r="AE300" s="67"/>
      <c r="AF300" s="67"/>
      <c r="AG300" s="67"/>
    </row>
    <row r="301" spans="1:33" ht="18" customHeight="1">
      <c r="A301" s="67"/>
      <c r="B301" s="49">
        <f t="shared" si="21"/>
        <v>295</v>
      </c>
      <c r="C301" s="73" t="str">
        <f>"'"&amp;プロジェクトデータ!$C$4&amp;"'"</f>
        <v>'80001'</v>
      </c>
      <c r="D301" s="80" t="s">
        <v>507</v>
      </c>
      <c r="E301" s="42" t="str">
        <f>"'"&amp;No.5＿契約者【データ】!E297&amp;"'"</f>
        <v>''</v>
      </c>
      <c r="F301" s="81" t="str">
        <f>"'"&amp;IF(No.5＿契約者【データ】!AD297="郵送","郵送",IF(No.5＿契約者【データ】!AD297="","","出席"))&amp;"'"</f>
        <v>''</v>
      </c>
      <c r="G301" s="75" t="str">
        <f>"'"&amp;IF(No.5＿契約者【データ】!AD297="","",TEXT(No.5＿契約者【データ】!AD297,"yyyy/mm/dd"))&amp;"'"</f>
        <v>''</v>
      </c>
      <c r="H301" s="75" t="str">
        <f>"'"&amp;IF(No.5＿契約者【データ】!AE297="","",TEXT(No.5＿契約者【データ】!AE297,"hh:mm"))&amp;"'"</f>
        <v>''</v>
      </c>
      <c r="I301" s="82" t="s">
        <v>494</v>
      </c>
      <c r="J301" s="82" t="s">
        <v>494</v>
      </c>
      <c r="K301" s="82" t="s">
        <v>494</v>
      </c>
      <c r="L301" s="82" t="s">
        <v>494</v>
      </c>
      <c r="M301" s="82" t="s">
        <v>494</v>
      </c>
      <c r="N301" s="82" t="s">
        <v>494</v>
      </c>
      <c r="O301" s="82" t="s">
        <v>494</v>
      </c>
      <c r="P301" s="82" t="s">
        <v>494</v>
      </c>
      <c r="Q301" s="82" t="str">
        <f>"'"&amp;IF(No.5＿契約者【データ】!AH297="●","1","0")&amp;"'"</f>
        <v>'0'</v>
      </c>
      <c r="R301" s="75" t="s">
        <v>497</v>
      </c>
      <c r="S301" s="42" t="s">
        <v>448</v>
      </c>
      <c r="T301" s="75" t="s">
        <v>497</v>
      </c>
      <c r="U301" s="74" t="s">
        <v>497</v>
      </c>
      <c r="V301" s="49" t="str">
        <f t="shared" si="22"/>
        <v>'COMMON'</v>
      </c>
      <c r="W301" s="69" t="s">
        <v>449</v>
      </c>
      <c r="X301" s="49" t="str">
        <f t="shared" si="23"/>
        <v>'COMMON'</v>
      </c>
      <c r="Y301" s="49" t="str">
        <f t="shared" si="23"/>
        <v>'COMMON'</v>
      </c>
      <c r="Z301" s="69" t="s">
        <v>449</v>
      </c>
      <c r="AA301" s="49" t="str">
        <f t="shared" si="24"/>
        <v>'COMMON'</v>
      </c>
      <c r="AB301" s="67"/>
      <c r="AD301" s="70" t="str">
        <f t="shared" si="25"/>
        <v/>
      </c>
      <c r="AE301" s="67"/>
      <c r="AF301" s="67"/>
      <c r="AG301" s="67"/>
    </row>
    <row r="302" spans="1:33" ht="18" customHeight="1">
      <c r="A302" s="67"/>
      <c r="B302" s="49">
        <f t="shared" si="21"/>
        <v>296</v>
      </c>
      <c r="C302" s="73" t="str">
        <f>"'"&amp;プロジェクトデータ!$C$4&amp;"'"</f>
        <v>'80001'</v>
      </c>
      <c r="D302" s="80" t="s">
        <v>507</v>
      </c>
      <c r="E302" s="42" t="str">
        <f>"'"&amp;No.5＿契約者【データ】!E298&amp;"'"</f>
        <v>''</v>
      </c>
      <c r="F302" s="81" t="str">
        <f>"'"&amp;IF(No.5＿契約者【データ】!AD298="郵送","郵送",IF(No.5＿契約者【データ】!AD298="","","出席"))&amp;"'"</f>
        <v>''</v>
      </c>
      <c r="G302" s="75" t="str">
        <f>"'"&amp;IF(No.5＿契約者【データ】!AD298="","",TEXT(No.5＿契約者【データ】!AD298,"yyyy/mm/dd"))&amp;"'"</f>
        <v>''</v>
      </c>
      <c r="H302" s="75" t="str">
        <f>"'"&amp;IF(No.5＿契約者【データ】!AE298="","",TEXT(No.5＿契約者【データ】!AE298,"hh:mm"))&amp;"'"</f>
        <v>''</v>
      </c>
      <c r="I302" s="82" t="s">
        <v>494</v>
      </c>
      <c r="J302" s="82" t="s">
        <v>494</v>
      </c>
      <c r="K302" s="82" t="s">
        <v>494</v>
      </c>
      <c r="L302" s="82" t="s">
        <v>494</v>
      </c>
      <c r="M302" s="82" t="s">
        <v>494</v>
      </c>
      <c r="N302" s="82" t="s">
        <v>494</v>
      </c>
      <c r="O302" s="82" t="s">
        <v>494</v>
      </c>
      <c r="P302" s="82" t="s">
        <v>494</v>
      </c>
      <c r="Q302" s="82" t="str">
        <f>"'"&amp;IF(No.5＿契約者【データ】!AH298="●","1","0")&amp;"'"</f>
        <v>'0'</v>
      </c>
      <c r="R302" s="75" t="s">
        <v>497</v>
      </c>
      <c r="S302" s="42" t="s">
        <v>448</v>
      </c>
      <c r="T302" s="75" t="s">
        <v>497</v>
      </c>
      <c r="U302" s="74" t="s">
        <v>497</v>
      </c>
      <c r="V302" s="49" t="str">
        <f t="shared" si="22"/>
        <v>'COMMON'</v>
      </c>
      <c r="W302" s="69" t="s">
        <v>449</v>
      </c>
      <c r="X302" s="49" t="str">
        <f t="shared" si="23"/>
        <v>'COMMON'</v>
      </c>
      <c r="Y302" s="49" t="str">
        <f t="shared" si="23"/>
        <v>'COMMON'</v>
      </c>
      <c r="Z302" s="69" t="s">
        <v>449</v>
      </c>
      <c r="AA302" s="49" t="str">
        <f t="shared" si="24"/>
        <v>'COMMON'</v>
      </c>
      <c r="AB302" s="67"/>
      <c r="AD302" s="70" t="str">
        <f t="shared" si="25"/>
        <v/>
      </c>
      <c r="AE302" s="67"/>
      <c r="AF302" s="67"/>
      <c r="AG302" s="67"/>
    </row>
    <row r="303" spans="1:33" ht="18" customHeight="1">
      <c r="A303" s="67"/>
      <c r="B303" s="49">
        <f t="shared" si="21"/>
        <v>297</v>
      </c>
      <c r="C303" s="73" t="str">
        <f>"'"&amp;プロジェクトデータ!$C$4&amp;"'"</f>
        <v>'80001'</v>
      </c>
      <c r="D303" s="80" t="s">
        <v>507</v>
      </c>
      <c r="E303" s="42" t="str">
        <f>"'"&amp;No.5＿契約者【データ】!E299&amp;"'"</f>
        <v>''</v>
      </c>
      <c r="F303" s="81" t="str">
        <f>"'"&amp;IF(No.5＿契約者【データ】!AD299="郵送","郵送",IF(No.5＿契約者【データ】!AD299="","","出席"))&amp;"'"</f>
        <v>''</v>
      </c>
      <c r="G303" s="75" t="str">
        <f>"'"&amp;IF(No.5＿契約者【データ】!AD299="","",TEXT(No.5＿契約者【データ】!AD299,"yyyy/mm/dd"))&amp;"'"</f>
        <v>''</v>
      </c>
      <c r="H303" s="75" t="str">
        <f>"'"&amp;IF(No.5＿契約者【データ】!AE299="","",TEXT(No.5＿契約者【データ】!AE299,"hh:mm"))&amp;"'"</f>
        <v>''</v>
      </c>
      <c r="I303" s="82" t="s">
        <v>494</v>
      </c>
      <c r="J303" s="82" t="s">
        <v>494</v>
      </c>
      <c r="K303" s="82" t="s">
        <v>494</v>
      </c>
      <c r="L303" s="82" t="s">
        <v>494</v>
      </c>
      <c r="M303" s="82" t="s">
        <v>494</v>
      </c>
      <c r="N303" s="82" t="s">
        <v>494</v>
      </c>
      <c r="O303" s="82" t="s">
        <v>494</v>
      </c>
      <c r="P303" s="82" t="s">
        <v>494</v>
      </c>
      <c r="Q303" s="82" t="str">
        <f>"'"&amp;IF(No.5＿契約者【データ】!AH299="●","1","0")&amp;"'"</f>
        <v>'0'</v>
      </c>
      <c r="R303" s="75" t="s">
        <v>497</v>
      </c>
      <c r="S303" s="42" t="s">
        <v>448</v>
      </c>
      <c r="T303" s="75" t="s">
        <v>497</v>
      </c>
      <c r="U303" s="74" t="s">
        <v>497</v>
      </c>
      <c r="V303" s="49" t="str">
        <f t="shared" si="22"/>
        <v>'COMMON'</v>
      </c>
      <c r="W303" s="69" t="s">
        <v>449</v>
      </c>
      <c r="X303" s="49" t="str">
        <f t="shared" si="23"/>
        <v>'COMMON'</v>
      </c>
      <c r="Y303" s="49" t="str">
        <f t="shared" si="23"/>
        <v>'COMMON'</v>
      </c>
      <c r="Z303" s="69" t="s">
        <v>449</v>
      </c>
      <c r="AA303" s="49" t="str">
        <f t="shared" si="24"/>
        <v>'COMMON'</v>
      </c>
      <c r="AB303" s="67"/>
      <c r="AD303" s="70" t="str">
        <f t="shared" si="25"/>
        <v/>
      </c>
      <c r="AE303" s="67"/>
      <c r="AF303" s="67"/>
      <c r="AG303" s="67"/>
    </row>
    <row r="304" spans="1:33" ht="18" customHeight="1">
      <c r="A304" s="67"/>
      <c r="B304" s="49">
        <f t="shared" si="21"/>
        <v>298</v>
      </c>
      <c r="C304" s="73" t="str">
        <f>"'"&amp;プロジェクトデータ!$C$4&amp;"'"</f>
        <v>'80001'</v>
      </c>
      <c r="D304" s="80" t="s">
        <v>507</v>
      </c>
      <c r="E304" s="42" t="str">
        <f>"'"&amp;No.5＿契約者【データ】!E300&amp;"'"</f>
        <v>''</v>
      </c>
      <c r="F304" s="81" t="str">
        <f>"'"&amp;IF(No.5＿契約者【データ】!AD300="郵送","郵送",IF(No.5＿契約者【データ】!AD300="","","出席"))&amp;"'"</f>
        <v>''</v>
      </c>
      <c r="G304" s="75" t="str">
        <f>"'"&amp;IF(No.5＿契約者【データ】!AD300="","",TEXT(No.5＿契約者【データ】!AD300,"yyyy/mm/dd"))&amp;"'"</f>
        <v>''</v>
      </c>
      <c r="H304" s="75" t="str">
        <f>"'"&amp;IF(No.5＿契約者【データ】!AE300="","",TEXT(No.5＿契約者【データ】!AE300,"hh:mm"))&amp;"'"</f>
        <v>''</v>
      </c>
      <c r="I304" s="82" t="s">
        <v>494</v>
      </c>
      <c r="J304" s="82" t="s">
        <v>494</v>
      </c>
      <c r="K304" s="82" t="s">
        <v>494</v>
      </c>
      <c r="L304" s="82" t="s">
        <v>494</v>
      </c>
      <c r="M304" s="82" t="s">
        <v>494</v>
      </c>
      <c r="N304" s="82" t="s">
        <v>494</v>
      </c>
      <c r="O304" s="82" t="s">
        <v>494</v>
      </c>
      <c r="P304" s="82" t="s">
        <v>494</v>
      </c>
      <c r="Q304" s="82" t="str">
        <f>"'"&amp;IF(No.5＿契約者【データ】!AH300="●","1","0")&amp;"'"</f>
        <v>'0'</v>
      </c>
      <c r="R304" s="75" t="s">
        <v>497</v>
      </c>
      <c r="S304" s="42" t="s">
        <v>448</v>
      </c>
      <c r="T304" s="75" t="s">
        <v>497</v>
      </c>
      <c r="U304" s="74" t="s">
        <v>497</v>
      </c>
      <c r="V304" s="49" t="str">
        <f t="shared" si="22"/>
        <v>'COMMON'</v>
      </c>
      <c r="W304" s="69" t="s">
        <v>449</v>
      </c>
      <c r="X304" s="49" t="str">
        <f t="shared" si="23"/>
        <v>'COMMON'</v>
      </c>
      <c r="Y304" s="49" t="str">
        <f t="shared" si="23"/>
        <v>'COMMON'</v>
      </c>
      <c r="Z304" s="69" t="s">
        <v>449</v>
      </c>
      <c r="AA304" s="49" t="str">
        <f t="shared" si="24"/>
        <v>'COMMON'</v>
      </c>
      <c r="AB304" s="67"/>
      <c r="AD304" s="70" t="str">
        <f t="shared" si="25"/>
        <v/>
      </c>
      <c r="AE304" s="67"/>
      <c r="AF304" s="67"/>
      <c r="AG304" s="67"/>
    </row>
    <row r="305" spans="1:33" ht="18" customHeight="1">
      <c r="A305" s="67"/>
      <c r="B305" s="49">
        <f t="shared" si="21"/>
        <v>299</v>
      </c>
      <c r="C305" s="73" t="str">
        <f>"'"&amp;プロジェクトデータ!$C$4&amp;"'"</f>
        <v>'80001'</v>
      </c>
      <c r="D305" s="80" t="s">
        <v>507</v>
      </c>
      <c r="E305" s="42" t="str">
        <f>"'"&amp;No.5＿契約者【データ】!E301&amp;"'"</f>
        <v>''</v>
      </c>
      <c r="F305" s="81" t="str">
        <f>"'"&amp;IF(No.5＿契約者【データ】!AD301="郵送","郵送",IF(No.5＿契約者【データ】!AD301="","","出席"))&amp;"'"</f>
        <v>''</v>
      </c>
      <c r="G305" s="75" t="str">
        <f>"'"&amp;IF(No.5＿契約者【データ】!AD301="","",TEXT(No.5＿契約者【データ】!AD301,"yyyy/mm/dd"))&amp;"'"</f>
        <v>''</v>
      </c>
      <c r="H305" s="75" t="str">
        <f>"'"&amp;IF(No.5＿契約者【データ】!AE301="","",TEXT(No.5＿契約者【データ】!AE301,"hh:mm"))&amp;"'"</f>
        <v>''</v>
      </c>
      <c r="I305" s="82" t="s">
        <v>494</v>
      </c>
      <c r="J305" s="82" t="s">
        <v>494</v>
      </c>
      <c r="K305" s="82" t="s">
        <v>494</v>
      </c>
      <c r="L305" s="82" t="s">
        <v>494</v>
      </c>
      <c r="M305" s="82" t="s">
        <v>494</v>
      </c>
      <c r="N305" s="82" t="s">
        <v>494</v>
      </c>
      <c r="O305" s="82" t="s">
        <v>494</v>
      </c>
      <c r="P305" s="82" t="s">
        <v>494</v>
      </c>
      <c r="Q305" s="82" t="str">
        <f>"'"&amp;IF(No.5＿契約者【データ】!AH301="●","1","0")&amp;"'"</f>
        <v>'0'</v>
      </c>
      <c r="R305" s="75" t="s">
        <v>497</v>
      </c>
      <c r="S305" s="42" t="s">
        <v>448</v>
      </c>
      <c r="T305" s="75" t="s">
        <v>497</v>
      </c>
      <c r="U305" s="74" t="s">
        <v>497</v>
      </c>
      <c r="V305" s="49" t="str">
        <f t="shared" si="22"/>
        <v>'COMMON'</v>
      </c>
      <c r="W305" s="69" t="s">
        <v>449</v>
      </c>
      <c r="X305" s="49" t="str">
        <f t="shared" si="23"/>
        <v>'COMMON'</v>
      </c>
      <c r="Y305" s="49" t="str">
        <f t="shared" si="23"/>
        <v>'COMMON'</v>
      </c>
      <c r="Z305" s="69" t="s">
        <v>449</v>
      </c>
      <c r="AA305" s="49" t="str">
        <f t="shared" si="24"/>
        <v>'COMMON'</v>
      </c>
      <c r="AB305" s="67"/>
      <c r="AD305" s="70" t="str">
        <f t="shared" si="25"/>
        <v/>
      </c>
      <c r="AE305" s="67"/>
      <c r="AF305" s="67"/>
      <c r="AG305" s="67"/>
    </row>
    <row r="306" spans="1:33" ht="18" customHeight="1">
      <c r="A306" s="67"/>
      <c r="B306" s="49">
        <f t="shared" si="21"/>
        <v>300</v>
      </c>
      <c r="C306" s="73" t="str">
        <f>"'"&amp;プロジェクトデータ!$C$4&amp;"'"</f>
        <v>'80001'</v>
      </c>
      <c r="D306" s="80" t="s">
        <v>507</v>
      </c>
      <c r="E306" s="42" t="str">
        <f>"'"&amp;No.5＿契約者【データ】!E302&amp;"'"</f>
        <v>''</v>
      </c>
      <c r="F306" s="81" t="str">
        <f>"'"&amp;IF(No.5＿契約者【データ】!AD302="郵送","郵送",IF(No.5＿契約者【データ】!AD302="","","出席"))&amp;"'"</f>
        <v>''</v>
      </c>
      <c r="G306" s="75" t="str">
        <f>"'"&amp;IF(No.5＿契約者【データ】!AD302="","",TEXT(No.5＿契約者【データ】!AD302,"yyyy/mm/dd"))&amp;"'"</f>
        <v>''</v>
      </c>
      <c r="H306" s="75" t="str">
        <f>"'"&amp;IF(No.5＿契約者【データ】!AE302="","",TEXT(No.5＿契約者【データ】!AE302,"hh:mm"))&amp;"'"</f>
        <v>''</v>
      </c>
      <c r="I306" s="82" t="s">
        <v>494</v>
      </c>
      <c r="J306" s="82" t="s">
        <v>494</v>
      </c>
      <c r="K306" s="82" t="s">
        <v>494</v>
      </c>
      <c r="L306" s="82" t="s">
        <v>494</v>
      </c>
      <c r="M306" s="82" t="s">
        <v>494</v>
      </c>
      <c r="N306" s="82" t="s">
        <v>494</v>
      </c>
      <c r="O306" s="82" t="s">
        <v>494</v>
      </c>
      <c r="P306" s="82" t="s">
        <v>494</v>
      </c>
      <c r="Q306" s="82" t="str">
        <f>"'"&amp;IF(No.5＿契約者【データ】!AH302="●","1","0")&amp;"'"</f>
        <v>'0'</v>
      </c>
      <c r="R306" s="75" t="s">
        <v>497</v>
      </c>
      <c r="S306" s="42" t="s">
        <v>448</v>
      </c>
      <c r="T306" s="75" t="s">
        <v>497</v>
      </c>
      <c r="U306" s="74" t="s">
        <v>497</v>
      </c>
      <c r="V306" s="49" t="str">
        <f t="shared" si="22"/>
        <v>'COMMON'</v>
      </c>
      <c r="W306" s="69" t="s">
        <v>449</v>
      </c>
      <c r="X306" s="49" t="str">
        <f t="shared" si="23"/>
        <v>'COMMON'</v>
      </c>
      <c r="Y306" s="49" t="str">
        <f t="shared" si="23"/>
        <v>'COMMON'</v>
      </c>
      <c r="Z306" s="69" t="s">
        <v>449</v>
      </c>
      <c r="AA306" s="49" t="str">
        <f t="shared" si="24"/>
        <v>'COMMON'</v>
      </c>
      <c r="AB306" s="67"/>
      <c r="AD306" s="70" t="str">
        <f t="shared" si="25"/>
        <v/>
      </c>
      <c r="AE306" s="67"/>
      <c r="AF306" s="67"/>
      <c r="AG306" s="67"/>
    </row>
    <row r="307" spans="1:33" ht="18" customHeight="1">
      <c r="A307" s="67"/>
      <c r="B307" s="49">
        <f t="shared" si="21"/>
        <v>301</v>
      </c>
      <c r="C307" s="73" t="str">
        <f>"'"&amp;プロジェクトデータ!$C$4&amp;"'"</f>
        <v>'80001'</v>
      </c>
      <c r="D307" s="80" t="s">
        <v>507</v>
      </c>
      <c r="E307" s="42" t="str">
        <f>"'"&amp;No.5＿契約者【データ】!E303&amp;"'"</f>
        <v>''</v>
      </c>
      <c r="F307" s="81" t="str">
        <f>"'"&amp;IF(No.5＿契約者【データ】!AD303="郵送","郵送",IF(No.5＿契約者【データ】!AD303="","","出席"))&amp;"'"</f>
        <v>''</v>
      </c>
      <c r="G307" s="75" t="str">
        <f>"'"&amp;IF(No.5＿契約者【データ】!AD303="","",TEXT(No.5＿契約者【データ】!AD303,"yyyy/mm/dd"))&amp;"'"</f>
        <v>''</v>
      </c>
      <c r="H307" s="75" t="str">
        <f>"'"&amp;IF(No.5＿契約者【データ】!AE303="","",TEXT(No.5＿契約者【データ】!AE303,"hh:mm"))&amp;"'"</f>
        <v>''</v>
      </c>
      <c r="I307" s="82" t="s">
        <v>494</v>
      </c>
      <c r="J307" s="82" t="s">
        <v>494</v>
      </c>
      <c r="K307" s="82" t="s">
        <v>494</v>
      </c>
      <c r="L307" s="82" t="s">
        <v>494</v>
      </c>
      <c r="M307" s="82" t="s">
        <v>494</v>
      </c>
      <c r="N307" s="82" t="s">
        <v>494</v>
      </c>
      <c r="O307" s="82" t="s">
        <v>494</v>
      </c>
      <c r="P307" s="82" t="s">
        <v>494</v>
      </c>
      <c r="Q307" s="82" t="str">
        <f>"'"&amp;IF(No.5＿契約者【データ】!AH303="●","1","0")&amp;"'"</f>
        <v>'0'</v>
      </c>
      <c r="R307" s="75" t="s">
        <v>497</v>
      </c>
      <c r="S307" s="42" t="s">
        <v>448</v>
      </c>
      <c r="T307" s="75" t="s">
        <v>497</v>
      </c>
      <c r="U307" s="74" t="s">
        <v>497</v>
      </c>
      <c r="V307" s="49" t="str">
        <f t="shared" si="22"/>
        <v>'COMMON'</v>
      </c>
      <c r="W307" s="69" t="s">
        <v>449</v>
      </c>
      <c r="X307" s="49" t="str">
        <f t="shared" si="23"/>
        <v>'COMMON'</v>
      </c>
      <c r="Y307" s="49" t="str">
        <f t="shared" si="23"/>
        <v>'COMMON'</v>
      </c>
      <c r="Z307" s="69" t="s">
        <v>449</v>
      </c>
      <c r="AA307" s="49" t="str">
        <f t="shared" si="24"/>
        <v>'COMMON'</v>
      </c>
      <c r="AB307" s="67"/>
      <c r="AD307" s="70" t="str">
        <f t="shared" si="25"/>
        <v/>
      </c>
      <c r="AE307" s="67"/>
      <c r="AF307" s="67"/>
      <c r="AG307" s="67"/>
    </row>
    <row r="308" spans="1:33" ht="18" customHeight="1">
      <c r="A308" s="67"/>
      <c r="B308" s="49">
        <f t="shared" si="21"/>
        <v>302</v>
      </c>
      <c r="C308" s="73" t="str">
        <f>"'"&amp;プロジェクトデータ!$C$4&amp;"'"</f>
        <v>'80001'</v>
      </c>
      <c r="D308" s="80" t="s">
        <v>507</v>
      </c>
      <c r="E308" s="42" t="str">
        <f>"'"&amp;No.5＿契約者【データ】!E304&amp;"'"</f>
        <v>''</v>
      </c>
      <c r="F308" s="81" t="str">
        <f>"'"&amp;IF(No.5＿契約者【データ】!AD304="郵送","郵送",IF(No.5＿契約者【データ】!AD304="","","出席"))&amp;"'"</f>
        <v>''</v>
      </c>
      <c r="G308" s="75" t="str">
        <f>"'"&amp;IF(No.5＿契約者【データ】!AD304="","",TEXT(No.5＿契約者【データ】!AD304,"yyyy/mm/dd"))&amp;"'"</f>
        <v>''</v>
      </c>
      <c r="H308" s="75" t="str">
        <f>"'"&amp;IF(No.5＿契約者【データ】!AE304="","",TEXT(No.5＿契約者【データ】!AE304,"hh:mm"))&amp;"'"</f>
        <v>''</v>
      </c>
      <c r="I308" s="82" t="s">
        <v>494</v>
      </c>
      <c r="J308" s="82" t="s">
        <v>494</v>
      </c>
      <c r="K308" s="82" t="s">
        <v>494</v>
      </c>
      <c r="L308" s="82" t="s">
        <v>494</v>
      </c>
      <c r="M308" s="82" t="s">
        <v>494</v>
      </c>
      <c r="N308" s="82" t="s">
        <v>494</v>
      </c>
      <c r="O308" s="82" t="s">
        <v>494</v>
      </c>
      <c r="P308" s="82" t="s">
        <v>494</v>
      </c>
      <c r="Q308" s="82" t="str">
        <f>"'"&amp;IF(No.5＿契約者【データ】!AH304="●","1","0")&amp;"'"</f>
        <v>'0'</v>
      </c>
      <c r="R308" s="75" t="s">
        <v>497</v>
      </c>
      <c r="S308" s="42" t="s">
        <v>448</v>
      </c>
      <c r="T308" s="75" t="s">
        <v>497</v>
      </c>
      <c r="U308" s="74" t="s">
        <v>497</v>
      </c>
      <c r="V308" s="49" t="str">
        <f t="shared" si="22"/>
        <v>'COMMON'</v>
      </c>
      <c r="W308" s="69" t="s">
        <v>449</v>
      </c>
      <c r="X308" s="49" t="str">
        <f t="shared" si="23"/>
        <v>'COMMON'</v>
      </c>
      <c r="Y308" s="49" t="str">
        <f t="shared" si="23"/>
        <v>'COMMON'</v>
      </c>
      <c r="Z308" s="69" t="s">
        <v>449</v>
      </c>
      <c r="AA308" s="49" t="str">
        <f t="shared" si="24"/>
        <v>'COMMON'</v>
      </c>
      <c r="AB308" s="67"/>
      <c r="AD308" s="70" t="str">
        <f t="shared" si="25"/>
        <v/>
      </c>
      <c r="AE308" s="67"/>
      <c r="AF308" s="67"/>
      <c r="AG308" s="67"/>
    </row>
    <row r="309" spans="1:33" ht="18" customHeight="1">
      <c r="A309" s="67"/>
      <c r="B309" s="49">
        <f t="shared" si="21"/>
        <v>303</v>
      </c>
      <c r="C309" s="73" t="str">
        <f>"'"&amp;プロジェクトデータ!$C$4&amp;"'"</f>
        <v>'80001'</v>
      </c>
      <c r="D309" s="80" t="s">
        <v>507</v>
      </c>
      <c r="E309" s="42" t="str">
        <f>"'"&amp;No.5＿契約者【データ】!E305&amp;"'"</f>
        <v>''</v>
      </c>
      <c r="F309" s="81" t="str">
        <f>"'"&amp;IF(No.5＿契約者【データ】!AD305="郵送","郵送",IF(No.5＿契約者【データ】!AD305="","","出席"))&amp;"'"</f>
        <v>''</v>
      </c>
      <c r="G309" s="75" t="str">
        <f>"'"&amp;IF(No.5＿契約者【データ】!AD305="","",TEXT(No.5＿契約者【データ】!AD305,"yyyy/mm/dd"))&amp;"'"</f>
        <v>''</v>
      </c>
      <c r="H309" s="75" t="str">
        <f>"'"&amp;IF(No.5＿契約者【データ】!AE305="","",TEXT(No.5＿契約者【データ】!AE305,"hh:mm"))&amp;"'"</f>
        <v>''</v>
      </c>
      <c r="I309" s="82" t="s">
        <v>494</v>
      </c>
      <c r="J309" s="82" t="s">
        <v>494</v>
      </c>
      <c r="K309" s="82" t="s">
        <v>494</v>
      </c>
      <c r="L309" s="82" t="s">
        <v>494</v>
      </c>
      <c r="M309" s="82" t="s">
        <v>494</v>
      </c>
      <c r="N309" s="82" t="s">
        <v>494</v>
      </c>
      <c r="O309" s="82" t="s">
        <v>494</v>
      </c>
      <c r="P309" s="82" t="s">
        <v>494</v>
      </c>
      <c r="Q309" s="82" t="str">
        <f>"'"&amp;IF(No.5＿契約者【データ】!AH305="●","1","0")&amp;"'"</f>
        <v>'0'</v>
      </c>
      <c r="R309" s="75" t="s">
        <v>497</v>
      </c>
      <c r="S309" s="42" t="s">
        <v>448</v>
      </c>
      <c r="T309" s="75" t="s">
        <v>497</v>
      </c>
      <c r="U309" s="74" t="s">
        <v>497</v>
      </c>
      <c r="V309" s="49" t="str">
        <f t="shared" si="22"/>
        <v>'COMMON'</v>
      </c>
      <c r="W309" s="69" t="s">
        <v>449</v>
      </c>
      <c r="X309" s="49" t="str">
        <f t="shared" si="23"/>
        <v>'COMMON'</v>
      </c>
      <c r="Y309" s="49" t="str">
        <f t="shared" si="23"/>
        <v>'COMMON'</v>
      </c>
      <c r="Z309" s="69" t="s">
        <v>449</v>
      </c>
      <c r="AA309" s="49" t="str">
        <f t="shared" si="24"/>
        <v>'COMMON'</v>
      </c>
      <c r="AB309" s="67"/>
      <c r="AD309" s="70" t="str">
        <f t="shared" si="25"/>
        <v/>
      </c>
      <c r="AE309" s="67"/>
      <c r="AF309" s="67"/>
      <c r="AG309" s="67"/>
    </row>
    <row r="310" spans="1:33" ht="18" customHeight="1">
      <c r="A310" s="67"/>
      <c r="B310" s="49">
        <f t="shared" si="21"/>
        <v>304</v>
      </c>
      <c r="C310" s="73" t="str">
        <f>"'"&amp;プロジェクトデータ!$C$4&amp;"'"</f>
        <v>'80001'</v>
      </c>
      <c r="D310" s="80" t="s">
        <v>507</v>
      </c>
      <c r="E310" s="42" t="str">
        <f>"'"&amp;No.5＿契約者【データ】!E306&amp;"'"</f>
        <v>''</v>
      </c>
      <c r="F310" s="81" t="str">
        <f>"'"&amp;IF(No.5＿契約者【データ】!AD306="郵送","郵送",IF(No.5＿契約者【データ】!AD306="","","出席"))&amp;"'"</f>
        <v>''</v>
      </c>
      <c r="G310" s="75" t="str">
        <f>"'"&amp;IF(No.5＿契約者【データ】!AD306="","",TEXT(No.5＿契約者【データ】!AD306,"yyyy/mm/dd"))&amp;"'"</f>
        <v>''</v>
      </c>
      <c r="H310" s="75" t="str">
        <f>"'"&amp;IF(No.5＿契約者【データ】!AE306="","",TEXT(No.5＿契約者【データ】!AE306,"hh:mm"))&amp;"'"</f>
        <v>''</v>
      </c>
      <c r="I310" s="82" t="s">
        <v>494</v>
      </c>
      <c r="J310" s="82" t="s">
        <v>494</v>
      </c>
      <c r="K310" s="82" t="s">
        <v>494</v>
      </c>
      <c r="L310" s="82" t="s">
        <v>494</v>
      </c>
      <c r="M310" s="82" t="s">
        <v>494</v>
      </c>
      <c r="N310" s="82" t="s">
        <v>494</v>
      </c>
      <c r="O310" s="82" t="s">
        <v>494</v>
      </c>
      <c r="P310" s="82" t="s">
        <v>494</v>
      </c>
      <c r="Q310" s="82" t="str">
        <f>"'"&amp;IF(No.5＿契約者【データ】!AH306="●","1","0")&amp;"'"</f>
        <v>'0'</v>
      </c>
      <c r="R310" s="75" t="s">
        <v>497</v>
      </c>
      <c r="S310" s="42" t="s">
        <v>448</v>
      </c>
      <c r="T310" s="75" t="s">
        <v>497</v>
      </c>
      <c r="U310" s="74" t="s">
        <v>497</v>
      </c>
      <c r="V310" s="49" t="str">
        <f t="shared" si="22"/>
        <v>'COMMON'</v>
      </c>
      <c r="W310" s="69" t="s">
        <v>449</v>
      </c>
      <c r="X310" s="49" t="str">
        <f t="shared" si="23"/>
        <v>'COMMON'</v>
      </c>
      <c r="Y310" s="49" t="str">
        <f t="shared" si="23"/>
        <v>'COMMON'</v>
      </c>
      <c r="Z310" s="69" t="s">
        <v>449</v>
      </c>
      <c r="AA310" s="49" t="str">
        <f t="shared" si="24"/>
        <v>'COMMON'</v>
      </c>
      <c r="AB310" s="67"/>
      <c r="AD310" s="70" t="str">
        <f t="shared" si="25"/>
        <v/>
      </c>
      <c r="AE310" s="67"/>
      <c r="AF310" s="67"/>
      <c r="AG310" s="67"/>
    </row>
    <row r="311" spans="1:33" ht="18" customHeight="1">
      <c r="A311" s="67"/>
      <c r="B311" s="49">
        <f t="shared" si="21"/>
        <v>305</v>
      </c>
      <c r="C311" s="73" t="str">
        <f>"'"&amp;プロジェクトデータ!$C$4&amp;"'"</f>
        <v>'80001'</v>
      </c>
      <c r="D311" s="80" t="s">
        <v>507</v>
      </c>
      <c r="E311" s="42" t="str">
        <f>"'"&amp;No.5＿契約者【データ】!E307&amp;"'"</f>
        <v>''</v>
      </c>
      <c r="F311" s="81" t="str">
        <f>"'"&amp;IF(No.5＿契約者【データ】!AD307="郵送","郵送",IF(No.5＿契約者【データ】!AD307="","","出席"))&amp;"'"</f>
        <v>''</v>
      </c>
      <c r="G311" s="75" t="str">
        <f>"'"&amp;IF(No.5＿契約者【データ】!AD307="","",TEXT(No.5＿契約者【データ】!AD307,"yyyy/mm/dd"))&amp;"'"</f>
        <v>''</v>
      </c>
      <c r="H311" s="75" t="str">
        <f>"'"&amp;IF(No.5＿契約者【データ】!AE307="","",TEXT(No.5＿契約者【データ】!AE307,"hh:mm"))&amp;"'"</f>
        <v>''</v>
      </c>
      <c r="I311" s="82" t="s">
        <v>494</v>
      </c>
      <c r="J311" s="82" t="s">
        <v>494</v>
      </c>
      <c r="K311" s="82" t="s">
        <v>494</v>
      </c>
      <c r="L311" s="82" t="s">
        <v>494</v>
      </c>
      <c r="M311" s="82" t="s">
        <v>494</v>
      </c>
      <c r="N311" s="82" t="s">
        <v>494</v>
      </c>
      <c r="O311" s="82" t="s">
        <v>494</v>
      </c>
      <c r="P311" s="82" t="s">
        <v>494</v>
      </c>
      <c r="Q311" s="82" t="str">
        <f>"'"&amp;IF(No.5＿契約者【データ】!AH307="●","1","0")&amp;"'"</f>
        <v>'0'</v>
      </c>
      <c r="R311" s="75" t="s">
        <v>497</v>
      </c>
      <c r="S311" s="42" t="s">
        <v>448</v>
      </c>
      <c r="T311" s="75" t="s">
        <v>497</v>
      </c>
      <c r="U311" s="74" t="s">
        <v>497</v>
      </c>
      <c r="V311" s="49" t="str">
        <f t="shared" si="22"/>
        <v>'COMMON'</v>
      </c>
      <c r="W311" s="69" t="s">
        <v>449</v>
      </c>
      <c r="X311" s="49" t="str">
        <f t="shared" si="23"/>
        <v>'COMMON'</v>
      </c>
      <c r="Y311" s="49" t="str">
        <f t="shared" si="23"/>
        <v>'COMMON'</v>
      </c>
      <c r="Z311" s="69" t="s">
        <v>449</v>
      </c>
      <c r="AA311" s="49" t="str">
        <f t="shared" si="24"/>
        <v>'COMMON'</v>
      </c>
      <c r="AB311" s="67"/>
      <c r="AD311" s="70" t="str">
        <f t="shared" si="25"/>
        <v/>
      </c>
      <c r="AE311" s="67"/>
      <c r="AF311" s="67"/>
      <c r="AG311" s="67"/>
    </row>
    <row r="312" spans="1:33" ht="18" customHeight="1">
      <c r="A312" s="67"/>
      <c r="B312" s="49">
        <f t="shared" si="21"/>
        <v>306</v>
      </c>
      <c r="C312" s="73" t="str">
        <f>"'"&amp;プロジェクトデータ!$C$4&amp;"'"</f>
        <v>'80001'</v>
      </c>
      <c r="D312" s="80" t="s">
        <v>507</v>
      </c>
      <c r="E312" s="42" t="str">
        <f>"'"&amp;No.5＿契約者【データ】!E308&amp;"'"</f>
        <v>''</v>
      </c>
      <c r="F312" s="81" t="str">
        <f>"'"&amp;IF(No.5＿契約者【データ】!AD308="郵送","郵送",IF(No.5＿契約者【データ】!AD308="","","出席"))&amp;"'"</f>
        <v>''</v>
      </c>
      <c r="G312" s="75" t="str">
        <f>"'"&amp;IF(No.5＿契約者【データ】!AD308="","",TEXT(No.5＿契約者【データ】!AD308,"yyyy/mm/dd"))&amp;"'"</f>
        <v>''</v>
      </c>
      <c r="H312" s="75" t="str">
        <f>"'"&amp;IF(No.5＿契約者【データ】!AE308="","",TEXT(No.5＿契約者【データ】!AE308,"hh:mm"))&amp;"'"</f>
        <v>''</v>
      </c>
      <c r="I312" s="82" t="s">
        <v>494</v>
      </c>
      <c r="J312" s="82" t="s">
        <v>494</v>
      </c>
      <c r="K312" s="82" t="s">
        <v>494</v>
      </c>
      <c r="L312" s="82" t="s">
        <v>494</v>
      </c>
      <c r="M312" s="82" t="s">
        <v>494</v>
      </c>
      <c r="N312" s="82" t="s">
        <v>494</v>
      </c>
      <c r="O312" s="82" t="s">
        <v>494</v>
      </c>
      <c r="P312" s="82" t="s">
        <v>494</v>
      </c>
      <c r="Q312" s="82" t="str">
        <f>"'"&amp;IF(No.5＿契約者【データ】!AH308="●","1","0")&amp;"'"</f>
        <v>'0'</v>
      </c>
      <c r="R312" s="75" t="s">
        <v>497</v>
      </c>
      <c r="S312" s="42" t="s">
        <v>448</v>
      </c>
      <c r="T312" s="75" t="s">
        <v>497</v>
      </c>
      <c r="U312" s="74" t="s">
        <v>497</v>
      </c>
      <c r="V312" s="49" t="str">
        <f t="shared" si="22"/>
        <v>'COMMON'</v>
      </c>
      <c r="W312" s="69" t="s">
        <v>449</v>
      </c>
      <c r="X312" s="49" t="str">
        <f t="shared" si="23"/>
        <v>'COMMON'</v>
      </c>
      <c r="Y312" s="49" t="str">
        <f t="shared" si="23"/>
        <v>'COMMON'</v>
      </c>
      <c r="Z312" s="69" t="s">
        <v>449</v>
      </c>
      <c r="AA312" s="49" t="str">
        <f t="shared" si="24"/>
        <v>'COMMON'</v>
      </c>
      <c r="AB312" s="67"/>
      <c r="AD312" s="70" t="str">
        <f t="shared" si="25"/>
        <v/>
      </c>
      <c r="AE312" s="67"/>
      <c r="AF312" s="67"/>
      <c r="AG312" s="67"/>
    </row>
    <row r="313" spans="1:33" ht="18" customHeight="1">
      <c r="A313" s="67"/>
      <c r="B313" s="49">
        <f t="shared" si="21"/>
        <v>307</v>
      </c>
      <c r="C313" s="73" t="str">
        <f>"'"&amp;プロジェクトデータ!$C$4&amp;"'"</f>
        <v>'80001'</v>
      </c>
      <c r="D313" s="80" t="s">
        <v>507</v>
      </c>
      <c r="E313" s="42" t="str">
        <f>"'"&amp;No.5＿契約者【データ】!E309&amp;"'"</f>
        <v>''</v>
      </c>
      <c r="F313" s="81" t="str">
        <f>"'"&amp;IF(No.5＿契約者【データ】!AD309="郵送","郵送",IF(No.5＿契約者【データ】!AD309="","","出席"))&amp;"'"</f>
        <v>''</v>
      </c>
      <c r="G313" s="75" t="str">
        <f>"'"&amp;IF(No.5＿契約者【データ】!AD309="","",TEXT(No.5＿契約者【データ】!AD309,"yyyy/mm/dd"))&amp;"'"</f>
        <v>''</v>
      </c>
      <c r="H313" s="75" t="str">
        <f>"'"&amp;IF(No.5＿契約者【データ】!AE309="","",TEXT(No.5＿契約者【データ】!AE309,"hh:mm"))&amp;"'"</f>
        <v>''</v>
      </c>
      <c r="I313" s="82" t="s">
        <v>494</v>
      </c>
      <c r="J313" s="82" t="s">
        <v>494</v>
      </c>
      <c r="K313" s="82" t="s">
        <v>494</v>
      </c>
      <c r="L313" s="82" t="s">
        <v>494</v>
      </c>
      <c r="M313" s="82" t="s">
        <v>494</v>
      </c>
      <c r="N313" s="82" t="s">
        <v>494</v>
      </c>
      <c r="O313" s="82" t="s">
        <v>494</v>
      </c>
      <c r="P313" s="82" t="s">
        <v>494</v>
      </c>
      <c r="Q313" s="82" t="str">
        <f>"'"&amp;IF(No.5＿契約者【データ】!AH309="●","1","0")&amp;"'"</f>
        <v>'0'</v>
      </c>
      <c r="R313" s="75" t="s">
        <v>497</v>
      </c>
      <c r="S313" s="42" t="s">
        <v>448</v>
      </c>
      <c r="T313" s="75" t="s">
        <v>497</v>
      </c>
      <c r="U313" s="74" t="s">
        <v>497</v>
      </c>
      <c r="V313" s="49" t="str">
        <f t="shared" si="22"/>
        <v>'COMMON'</v>
      </c>
      <c r="W313" s="69" t="s">
        <v>449</v>
      </c>
      <c r="X313" s="49" t="str">
        <f t="shared" si="23"/>
        <v>'COMMON'</v>
      </c>
      <c r="Y313" s="49" t="str">
        <f t="shared" si="23"/>
        <v>'COMMON'</v>
      </c>
      <c r="Z313" s="69" t="s">
        <v>449</v>
      </c>
      <c r="AA313" s="49" t="str">
        <f t="shared" si="24"/>
        <v>'COMMON'</v>
      </c>
      <c r="AB313" s="67"/>
      <c r="AD313" s="70" t="str">
        <f t="shared" si="25"/>
        <v/>
      </c>
      <c r="AE313" s="67"/>
      <c r="AF313" s="67"/>
      <c r="AG313" s="67"/>
    </row>
    <row r="314" spans="1:33" ht="18" customHeight="1">
      <c r="A314" s="67"/>
      <c r="B314" s="49">
        <f t="shared" si="21"/>
        <v>308</v>
      </c>
      <c r="C314" s="73" t="str">
        <f>"'"&amp;プロジェクトデータ!$C$4&amp;"'"</f>
        <v>'80001'</v>
      </c>
      <c r="D314" s="80" t="s">
        <v>507</v>
      </c>
      <c r="E314" s="42" t="str">
        <f>"'"&amp;No.5＿契約者【データ】!E310&amp;"'"</f>
        <v>''</v>
      </c>
      <c r="F314" s="81" t="str">
        <f>"'"&amp;IF(No.5＿契約者【データ】!AD310="郵送","郵送",IF(No.5＿契約者【データ】!AD310="","","出席"))&amp;"'"</f>
        <v>''</v>
      </c>
      <c r="G314" s="75" t="str">
        <f>"'"&amp;IF(No.5＿契約者【データ】!AD310="","",TEXT(No.5＿契約者【データ】!AD310,"yyyy/mm/dd"))&amp;"'"</f>
        <v>''</v>
      </c>
      <c r="H314" s="75" t="str">
        <f>"'"&amp;IF(No.5＿契約者【データ】!AE310="","",TEXT(No.5＿契約者【データ】!AE310,"hh:mm"))&amp;"'"</f>
        <v>''</v>
      </c>
      <c r="I314" s="82" t="s">
        <v>494</v>
      </c>
      <c r="J314" s="82" t="s">
        <v>494</v>
      </c>
      <c r="K314" s="82" t="s">
        <v>494</v>
      </c>
      <c r="L314" s="82" t="s">
        <v>494</v>
      </c>
      <c r="M314" s="82" t="s">
        <v>494</v>
      </c>
      <c r="N314" s="82" t="s">
        <v>494</v>
      </c>
      <c r="O314" s="82" t="s">
        <v>494</v>
      </c>
      <c r="P314" s="82" t="s">
        <v>494</v>
      </c>
      <c r="Q314" s="82" t="str">
        <f>"'"&amp;IF(No.5＿契約者【データ】!AH310="●","1","0")&amp;"'"</f>
        <v>'0'</v>
      </c>
      <c r="R314" s="75" t="s">
        <v>497</v>
      </c>
      <c r="S314" s="42" t="s">
        <v>448</v>
      </c>
      <c r="T314" s="75" t="s">
        <v>497</v>
      </c>
      <c r="U314" s="74" t="s">
        <v>497</v>
      </c>
      <c r="V314" s="49" t="str">
        <f t="shared" si="22"/>
        <v>'COMMON'</v>
      </c>
      <c r="W314" s="69" t="s">
        <v>449</v>
      </c>
      <c r="X314" s="49" t="str">
        <f t="shared" si="23"/>
        <v>'COMMON'</v>
      </c>
      <c r="Y314" s="49" t="str">
        <f t="shared" si="23"/>
        <v>'COMMON'</v>
      </c>
      <c r="Z314" s="69" t="s">
        <v>449</v>
      </c>
      <c r="AA314" s="49" t="str">
        <f t="shared" si="24"/>
        <v>'COMMON'</v>
      </c>
      <c r="AB314" s="67"/>
      <c r="AD314" s="70" t="str">
        <f t="shared" si="25"/>
        <v/>
      </c>
      <c r="AE314" s="67"/>
      <c r="AF314" s="67"/>
      <c r="AG314" s="67"/>
    </row>
    <row r="315" spans="1:33" ht="18" customHeight="1">
      <c r="A315" s="67"/>
      <c r="B315" s="49">
        <f t="shared" si="21"/>
        <v>309</v>
      </c>
      <c r="C315" s="73" t="str">
        <f>"'"&amp;プロジェクトデータ!$C$4&amp;"'"</f>
        <v>'80001'</v>
      </c>
      <c r="D315" s="80" t="s">
        <v>507</v>
      </c>
      <c r="E315" s="42" t="str">
        <f>"'"&amp;No.5＿契約者【データ】!E311&amp;"'"</f>
        <v>''</v>
      </c>
      <c r="F315" s="81" t="str">
        <f>"'"&amp;IF(No.5＿契約者【データ】!AD311="郵送","郵送",IF(No.5＿契約者【データ】!AD311="","","出席"))&amp;"'"</f>
        <v>''</v>
      </c>
      <c r="G315" s="75" t="str">
        <f>"'"&amp;IF(No.5＿契約者【データ】!AD311="","",TEXT(No.5＿契約者【データ】!AD311,"yyyy/mm/dd"))&amp;"'"</f>
        <v>''</v>
      </c>
      <c r="H315" s="75" t="str">
        <f>"'"&amp;IF(No.5＿契約者【データ】!AE311="","",TEXT(No.5＿契約者【データ】!AE311,"hh:mm"))&amp;"'"</f>
        <v>''</v>
      </c>
      <c r="I315" s="82" t="s">
        <v>494</v>
      </c>
      <c r="J315" s="82" t="s">
        <v>494</v>
      </c>
      <c r="K315" s="82" t="s">
        <v>494</v>
      </c>
      <c r="L315" s="82" t="s">
        <v>494</v>
      </c>
      <c r="M315" s="82" t="s">
        <v>494</v>
      </c>
      <c r="N315" s="82" t="s">
        <v>494</v>
      </c>
      <c r="O315" s="82" t="s">
        <v>494</v>
      </c>
      <c r="P315" s="82" t="s">
        <v>494</v>
      </c>
      <c r="Q315" s="82" t="str">
        <f>"'"&amp;IF(No.5＿契約者【データ】!AH311="●","1","0")&amp;"'"</f>
        <v>'0'</v>
      </c>
      <c r="R315" s="75" t="s">
        <v>497</v>
      </c>
      <c r="S315" s="42" t="s">
        <v>448</v>
      </c>
      <c r="T315" s="75" t="s">
        <v>497</v>
      </c>
      <c r="U315" s="74" t="s">
        <v>497</v>
      </c>
      <c r="V315" s="49" t="str">
        <f t="shared" si="22"/>
        <v>'COMMON'</v>
      </c>
      <c r="W315" s="69" t="s">
        <v>449</v>
      </c>
      <c r="X315" s="49" t="str">
        <f t="shared" si="23"/>
        <v>'COMMON'</v>
      </c>
      <c r="Y315" s="49" t="str">
        <f t="shared" si="23"/>
        <v>'COMMON'</v>
      </c>
      <c r="Z315" s="69" t="s">
        <v>449</v>
      </c>
      <c r="AA315" s="49" t="str">
        <f t="shared" si="24"/>
        <v>'COMMON'</v>
      </c>
      <c r="AB315" s="67"/>
      <c r="AD315" s="70" t="str">
        <f t="shared" si="25"/>
        <v/>
      </c>
      <c r="AE315" s="67"/>
      <c r="AF315" s="67"/>
      <c r="AG315" s="67"/>
    </row>
    <row r="316" spans="1:33" ht="18" customHeight="1">
      <c r="A316" s="67"/>
      <c r="B316" s="49">
        <f t="shared" si="21"/>
        <v>310</v>
      </c>
      <c r="C316" s="73" t="str">
        <f>"'"&amp;プロジェクトデータ!$C$4&amp;"'"</f>
        <v>'80001'</v>
      </c>
      <c r="D316" s="80" t="s">
        <v>507</v>
      </c>
      <c r="E316" s="42" t="str">
        <f>"'"&amp;No.5＿契約者【データ】!E312&amp;"'"</f>
        <v>''</v>
      </c>
      <c r="F316" s="81" t="str">
        <f>"'"&amp;IF(No.5＿契約者【データ】!AD312="郵送","郵送",IF(No.5＿契約者【データ】!AD312="","","出席"))&amp;"'"</f>
        <v>''</v>
      </c>
      <c r="G316" s="75" t="str">
        <f>"'"&amp;IF(No.5＿契約者【データ】!AD312="","",TEXT(No.5＿契約者【データ】!AD312,"yyyy/mm/dd"))&amp;"'"</f>
        <v>''</v>
      </c>
      <c r="H316" s="75" t="str">
        <f>"'"&amp;IF(No.5＿契約者【データ】!AE312="","",TEXT(No.5＿契約者【データ】!AE312,"hh:mm"))&amp;"'"</f>
        <v>''</v>
      </c>
      <c r="I316" s="82" t="s">
        <v>494</v>
      </c>
      <c r="J316" s="82" t="s">
        <v>494</v>
      </c>
      <c r="K316" s="82" t="s">
        <v>494</v>
      </c>
      <c r="L316" s="82" t="s">
        <v>494</v>
      </c>
      <c r="M316" s="82" t="s">
        <v>494</v>
      </c>
      <c r="N316" s="82" t="s">
        <v>494</v>
      </c>
      <c r="O316" s="82" t="s">
        <v>494</v>
      </c>
      <c r="P316" s="82" t="s">
        <v>494</v>
      </c>
      <c r="Q316" s="82" t="str">
        <f>"'"&amp;IF(No.5＿契約者【データ】!AH312="●","1","0")&amp;"'"</f>
        <v>'0'</v>
      </c>
      <c r="R316" s="75" t="s">
        <v>497</v>
      </c>
      <c r="S316" s="42" t="s">
        <v>448</v>
      </c>
      <c r="T316" s="75" t="s">
        <v>497</v>
      </c>
      <c r="U316" s="74" t="s">
        <v>497</v>
      </c>
      <c r="V316" s="49" t="str">
        <f t="shared" si="22"/>
        <v>'COMMON'</v>
      </c>
      <c r="W316" s="69" t="s">
        <v>449</v>
      </c>
      <c r="X316" s="49" t="str">
        <f t="shared" si="23"/>
        <v>'COMMON'</v>
      </c>
      <c r="Y316" s="49" t="str">
        <f t="shared" si="23"/>
        <v>'COMMON'</v>
      </c>
      <c r="Z316" s="69" t="s">
        <v>449</v>
      </c>
      <c r="AA316" s="49" t="str">
        <f t="shared" si="24"/>
        <v>'COMMON'</v>
      </c>
      <c r="AB316" s="67"/>
      <c r="AD316" s="70" t="str">
        <f t="shared" si="25"/>
        <v/>
      </c>
      <c r="AE316" s="67"/>
      <c r="AF316" s="67"/>
      <c r="AG316" s="67"/>
    </row>
    <row r="317" spans="1:33" ht="18" customHeight="1">
      <c r="A317" s="67"/>
      <c r="B317" s="49">
        <f t="shared" si="21"/>
        <v>311</v>
      </c>
      <c r="C317" s="73" t="str">
        <f>"'"&amp;プロジェクトデータ!$C$4&amp;"'"</f>
        <v>'80001'</v>
      </c>
      <c r="D317" s="80" t="s">
        <v>507</v>
      </c>
      <c r="E317" s="42" t="str">
        <f>"'"&amp;No.5＿契約者【データ】!E313&amp;"'"</f>
        <v>''</v>
      </c>
      <c r="F317" s="81" t="str">
        <f>"'"&amp;IF(No.5＿契約者【データ】!AD313="郵送","郵送",IF(No.5＿契約者【データ】!AD313="","","出席"))&amp;"'"</f>
        <v>''</v>
      </c>
      <c r="G317" s="75" t="str">
        <f>"'"&amp;IF(No.5＿契約者【データ】!AD313="","",TEXT(No.5＿契約者【データ】!AD313,"yyyy/mm/dd"))&amp;"'"</f>
        <v>''</v>
      </c>
      <c r="H317" s="75" t="str">
        <f>"'"&amp;IF(No.5＿契約者【データ】!AE313="","",TEXT(No.5＿契約者【データ】!AE313,"hh:mm"))&amp;"'"</f>
        <v>''</v>
      </c>
      <c r="I317" s="82" t="s">
        <v>494</v>
      </c>
      <c r="J317" s="82" t="s">
        <v>494</v>
      </c>
      <c r="K317" s="82" t="s">
        <v>494</v>
      </c>
      <c r="L317" s="82" t="s">
        <v>494</v>
      </c>
      <c r="M317" s="82" t="s">
        <v>494</v>
      </c>
      <c r="N317" s="82" t="s">
        <v>494</v>
      </c>
      <c r="O317" s="82" t="s">
        <v>494</v>
      </c>
      <c r="P317" s="82" t="s">
        <v>494</v>
      </c>
      <c r="Q317" s="82" t="str">
        <f>"'"&amp;IF(No.5＿契約者【データ】!AH313="●","1","0")&amp;"'"</f>
        <v>'0'</v>
      </c>
      <c r="R317" s="75" t="s">
        <v>497</v>
      </c>
      <c r="S317" s="42" t="s">
        <v>448</v>
      </c>
      <c r="T317" s="75" t="s">
        <v>497</v>
      </c>
      <c r="U317" s="74" t="s">
        <v>497</v>
      </c>
      <c r="V317" s="49" t="str">
        <f t="shared" si="22"/>
        <v>'COMMON'</v>
      </c>
      <c r="W317" s="69" t="s">
        <v>449</v>
      </c>
      <c r="X317" s="49" t="str">
        <f t="shared" si="23"/>
        <v>'COMMON'</v>
      </c>
      <c r="Y317" s="49" t="str">
        <f t="shared" si="23"/>
        <v>'COMMON'</v>
      </c>
      <c r="Z317" s="69" t="s">
        <v>449</v>
      </c>
      <c r="AA317" s="49" t="str">
        <f t="shared" si="24"/>
        <v>'COMMON'</v>
      </c>
      <c r="AB317" s="67"/>
      <c r="AD317" s="70" t="str">
        <f t="shared" si="25"/>
        <v/>
      </c>
      <c r="AE317" s="67"/>
      <c r="AF317" s="67"/>
      <c r="AG317" s="67"/>
    </row>
    <row r="318" spans="1:33" ht="18" customHeight="1">
      <c r="A318" s="67"/>
      <c r="B318" s="49">
        <f t="shared" si="21"/>
        <v>312</v>
      </c>
      <c r="C318" s="73" t="str">
        <f>"'"&amp;プロジェクトデータ!$C$4&amp;"'"</f>
        <v>'80001'</v>
      </c>
      <c r="D318" s="80" t="s">
        <v>507</v>
      </c>
      <c r="E318" s="42" t="str">
        <f>"'"&amp;No.5＿契約者【データ】!E314&amp;"'"</f>
        <v>''</v>
      </c>
      <c r="F318" s="81" t="str">
        <f>"'"&amp;IF(No.5＿契約者【データ】!AD314="郵送","郵送",IF(No.5＿契約者【データ】!AD314="","","出席"))&amp;"'"</f>
        <v>''</v>
      </c>
      <c r="G318" s="75" t="str">
        <f>"'"&amp;IF(No.5＿契約者【データ】!AD314="","",TEXT(No.5＿契約者【データ】!AD314,"yyyy/mm/dd"))&amp;"'"</f>
        <v>''</v>
      </c>
      <c r="H318" s="75" t="str">
        <f>"'"&amp;IF(No.5＿契約者【データ】!AE314="","",TEXT(No.5＿契約者【データ】!AE314,"hh:mm"))&amp;"'"</f>
        <v>''</v>
      </c>
      <c r="I318" s="82" t="s">
        <v>494</v>
      </c>
      <c r="J318" s="82" t="s">
        <v>494</v>
      </c>
      <c r="K318" s="82" t="s">
        <v>494</v>
      </c>
      <c r="L318" s="82" t="s">
        <v>494</v>
      </c>
      <c r="M318" s="82" t="s">
        <v>494</v>
      </c>
      <c r="N318" s="82" t="s">
        <v>494</v>
      </c>
      <c r="O318" s="82" t="s">
        <v>494</v>
      </c>
      <c r="P318" s="82" t="s">
        <v>494</v>
      </c>
      <c r="Q318" s="82" t="str">
        <f>"'"&amp;IF(No.5＿契約者【データ】!AH314="●","1","0")&amp;"'"</f>
        <v>'0'</v>
      </c>
      <c r="R318" s="75" t="s">
        <v>497</v>
      </c>
      <c r="S318" s="42" t="s">
        <v>448</v>
      </c>
      <c r="T318" s="75" t="s">
        <v>497</v>
      </c>
      <c r="U318" s="74" t="s">
        <v>497</v>
      </c>
      <c r="V318" s="49" t="str">
        <f t="shared" si="22"/>
        <v>'COMMON'</v>
      </c>
      <c r="W318" s="69" t="s">
        <v>449</v>
      </c>
      <c r="X318" s="49" t="str">
        <f t="shared" si="23"/>
        <v>'COMMON'</v>
      </c>
      <c r="Y318" s="49" t="str">
        <f t="shared" si="23"/>
        <v>'COMMON'</v>
      </c>
      <c r="Z318" s="69" t="s">
        <v>449</v>
      </c>
      <c r="AA318" s="49" t="str">
        <f t="shared" si="24"/>
        <v>'COMMON'</v>
      </c>
      <c r="AB318" s="67"/>
      <c r="AD318" s="70" t="str">
        <f t="shared" si="25"/>
        <v/>
      </c>
      <c r="AE318" s="67"/>
      <c r="AF318" s="67"/>
      <c r="AG318" s="67"/>
    </row>
    <row r="319" spans="1:33" ht="18" customHeight="1">
      <c r="A319" s="67"/>
      <c r="B319" s="49">
        <f t="shared" si="21"/>
        <v>313</v>
      </c>
      <c r="C319" s="73" t="str">
        <f>"'"&amp;プロジェクトデータ!$C$4&amp;"'"</f>
        <v>'80001'</v>
      </c>
      <c r="D319" s="80" t="s">
        <v>507</v>
      </c>
      <c r="E319" s="42" t="str">
        <f>"'"&amp;No.5＿契約者【データ】!E315&amp;"'"</f>
        <v>''</v>
      </c>
      <c r="F319" s="81" t="str">
        <f>"'"&amp;IF(No.5＿契約者【データ】!AD315="郵送","郵送",IF(No.5＿契約者【データ】!AD315="","","出席"))&amp;"'"</f>
        <v>''</v>
      </c>
      <c r="G319" s="75" t="str">
        <f>"'"&amp;IF(No.5＿契約者【データ】!AD315="","",TEXT(No.5＿契約者【データ】!AD315,"yyyy/mm/dd"))&amp;"'"</f>
        <v>''</v>
      </c>
      <c r="H319" s="75" t="str">
        <f>"'"&amp;IF(No.5＿契約者【データ】!AE315="","",TEXT(No.5＿契約者【データ】!AE315,"hh:mm"))&amp;"'"</f>
        <v>''</v>
      </c>
      <c r="I319" s="82" t="s">
        <v>494</v>
      </c>
      <c r="J319" s="82" t="s">
        <v>494</v>
      </c>
      <c r="K319" s="82" t="s">
        <v>494</v>
      </c>
      <c r="L319" s="82" t="s">
        <v>494</v>
      </c>
      <c r="M319" s="82" t="s">
        <v>494</v>
      </c>
      <c r="N319" s="82" t="s">
        <v>494</v>
      </c>
      <c r="O319" s="82" t="s">
        <v>494</v>
      </c>
      <c r="P319" s="82" t="s">
        <v>494</v>
      </c>
      <c r="Q319" s="82" t="str">
        <f>"'"&amp;IF(No.5＿契約者【データ】!AH315="●","1","0")&amp;"'"</f>
        <v>'0'</v>
      </c>
      <c r="R319" s="75" t="s">
        <v>497</v>
      </c>
      <c r="S319" s="42" t="s">
        <v>448</v>
      </c>
      <c r="T319" s="75" t="s">
        <v>497</v>
      </c>
      <c r="U319" s="74" t="s">
        <v>497</v>
      </c>
      <c r="V319" s="49" t="str">
        <f t="shared" si="22"/>
        <v>'COMMON'</v>
      </c>
      <c r="W319" s="69" t="s">
        <v>449</v>
      </c>
      <c r="X319" s="49" t="str">
        <f t="shared" si="23"/>
        <v>'COMMON'</v>
      </c>
      <c r="Y319" s="49" t="str">
        <f t="shared" si="23"/>
        <v>'COMMON'</v>
      </c>
      <c r="Z319" s="69" t="s">
        <v>449</v>
      </c>
      <c r="AA319" s="49" t="str">
        <f t="shared" si="24"/>
        <v>'COMMON'</v>
      </c>
      <c r="AB319" s="67"/>
      <c r="AD319" s="70" t="str">
        <f t="shared" si="25"/>
        <v/>
      </c>
      <c r="AE319" s="67"/>
      <c r="AF319" s="67"/>
      <c r="AG319" s="67"/>
    </row>
    <row r="320" spans="1:33" ht="18" customHeight="1">
      <c r="A320" s="67"/>
      <c r="B320" s="49">
        <f t="shared" si="21"/>
        <v>314</v>
      </c>
      <c r="C320" s="73" t="str">
        <f>"'"&amp;プロジェクトデータ!$C$4&amp;"'"</f>
        <v>'80001'</v>
      </c>
      <c r="D320" s="80" t="s">
        <v>507</v>
      </c>
      <c r="E320" s="42" t="str">
        <f>"'"&amp;No.5＿契約者【データ】!E316&amp;"'"</f>
        <v>''</v>
      </c>
      <c r="F320" s="81" t="str">
        <f>"'"&amp;IF(No.5＿契約者【データ】!AD316="郵送","郵送",IF(No.5＿契約者【データ】!AD316="","","出席"))&amp;"'"</f>
        <v>''</v>
      </c>
      <c r="G320" s="75" t="str">
        <f>"'"&amp;IF(No.5＿契約者【データ】!AD316="","",TEXT(No.5＿契約者【データ】!AD316,"yyyy/mm/dd"))&amp;"'"</f>
        <v>''</v>
      </c>
      <c r="H320" s="75" t="str">
        <f>"'"&amp;IF(No.5＿契約者【データ】!AE316="","",TEXT(No.5＿契約者【データ】!AE316,"hh:mm"))&amp;"'"</f>
        <v>''</v>
      </c>
      <c r="I320" s="82" t="s">
        <v>494</v>
      </c>
      <c r="J320" s="82" t="s">
        <v>494</v>
      </c>
      <c r="K320" s="82" t="s">
        <v>494</v>
      </c>
      <c r="L320" s="82" t="s">
        <v>494</v>
      </c>
      <c r="M320" s="82" t="s">
        <v>494</v>
      </c>
      <c r="N320" s="82" t="s">
        <v>494</v>
      </c>
      <c r="O320" s="82" t="s">
        <v>494</v>
      </c>
      <c r="P320" s="82" t="s">
        <v>494</v>
      </c>
      <c r="Q320" s="82" t="str">
        <f>"'"&amp;IF(No.5＿契約者【データ】!AH316="●","1","0")&amp;"'"</f>
        <v>'0'</v>
      </c>
      <c r="R320" s="75" t="s">
        <v>497</v>
      </c>
      <c r="S320" s="42" t="s">
        <v>448</v>
      </c>
      <c r="T320" s="75" t="s">
        <v>497</v>
      </c>
      <c r="U320" s="74" t="s">
        <v>497</v>
      </c>
      <c r="V320" s="49" t="str">
        <f t="shared" si="22"/>
        <v>'COMMON'</v>
      </c>
      <c r="W320" s="69" t="s">
        <v>449</v>
      </c>
      <c r="X320" s="49" t="str">
        <f t="shared" si="23"/>
        <v>'COMMON'</v>
      </c>
      <c r="Y320" s="49" t="str">
        <f t="shared" si="23"/>
        <v>'COMMON'</v>
      </c>
      <c r="Z320" s="69" t="s">
        <v>449</v>
      </c>
      <c r="AA320" s="49" t="str">
        <f t="shared" si="24"/>
        <v>'COMMON'</v>
      </c>
      <c r="AB320" s="67"/>
      <c r="AD320" s="70" t="str">
        <f t="shared" si="25"/>
        <v/>
      </c>
      <c r="AE320" s="67"/>
      <c r="AF320" s="67"/>
      <c r="AG320" s="67"/>
    </row>
    <row r="321" spans="1:33" ht="18" customHeight="1">
      <c r="A321" s="67"/>
      <c r="B321" s="49">
        <f t="shared" si="21"/>
        <v>315</v>
      </c>
      <c r="C321" s="73" t="str">
        <f>"'"&amp;プロジェクトデータ!$C$4&amp;"'"</f>
        <v>'80001'</v>
      </c>
      <c r="D321" s="80" t="s">
        <v>507</v>
      </c>
      <c r="E321" s="42" t="str">
        <f>"'"&amp;No.5＿契約者【データ】!E317&amp;"'"</f>
        <v>''</v>
      </c>
      <c r="F321" s="81" t="str">
        <f>"'"&amp;IF(No.5＿契約者【データ】!AD317="郵送","郵送",IF(No.5＿契約者【データ】!AD317="","","出席"))&amp;"'"</f>
        <v>''</v>
      </c>
      <c r="G321" s="75" t="str">
        <f>"'"&amp;IF(No.5＿契約者【データ】!AD317="","",TEXT(No.5＿契約者【データ】!AD317,"yyyy/mm/dd"))&amp;"'"</f>
        <v>''</v>
      </c>
      <c r="H321" s="75" t="str">
        <f>"'"&amp;IF(No.5＿契約者【データ】!AE317="","",TEXT(No.5＿契約者【データ】!AE317,"hh:mm"))&amp;"'"</f>
        <v>''</v>
      </c>
      <c r="I321" s="82" t="s">
        <v>494</v>
      </c>
      <c r="J321" s="82" t="s">
        <v>494</v>
      </c>
      <c r="K321" s="82" t="s">
        <v>494</v>
      </c>
      <c r="L321" s="82" t="s">
        <v>494</v>
      </c>
      <c r="M321" s="82" t="s">
        <v>494</v>
      </c>
      <c r="N321" s="82" t="s">
        <v>494</v>
      </c>
      <c r="O321" s="82" t="s">
        <v>494</v>
      </c>
      <c r="P321" s="82" t="s">
        <v>494</v>
      </c>
      <c r="Q321" s="82" t="str">
        <f>"'"&amp;IF(No.5＿契約者【データ】!AH317="●","1","0")&amp;"'"</f>
        <v>'0'</v>
      </c>
      <c r="R321" s="75" t="s">
        <v>497</v>
      </c>
      <c r="S321" s="42" t="s">
        <v>448</v>
      </c>
      <c r="T321" s="75" t="s">
        <v>497</v>
      </c>
      <c r="U321" s="74" t="s">
        <v>497</v>
      </c>
      <c r="V321" s="49" t="str">
        <f t="shared" si="22"/>
        <v>'COMMON'</v>
      </c>
      <c r="W321" s="69" t="s">
        <v>449</v>
      </c>
      <c r="X321" s="49" t="str">
        <f t="shared" si="23"/>
        <v>'COMMON'</v>
      </c>
      <c r="Y321" s="49" t="str">
        <f t="shared" si="23"/>
        <v>'COMMON'</v>
      </c>
      <c r="Z321" s="69" t="s">
        <v>449</v>
      </c>
      <c r="AA321" s="49" t="str">
        <f t="shared" si="24"/>
        <v>'COMMON'</v>
      </c>
      <c r="AB321" s="67"/>
      <c r="AD321" s="70" t="str">
        <f t="shared" si="25"/>
        <v/>
      </c>
      <c r="AE321" s="67"/>
      <c r="AF321" s="67"/>
      <c r="AG321" s="67"/>
    </row>
    <row r="322" spans="1:33" ht="18" customHeight="1">
      <c r="A322" s="67"/>
      <c r="B322" s="49">
        <f t="shared" si="21"/>
        <v>316</v>
      </c>
      <c r="C322" s="73" t="str">
        <f>"'"&amp;プロジェクトデータ!$C$4&amp;"'"</f>
        <v>'80001'</v>
      </c>
      <c r="D322" s="80" t="s">
        <v>507</v>
      </c>
      <c r="E322" s="42" t="str">
        <f>"'"&amp;No.5＿契約者【データ】!E318&amp;"'"</f>
        <v>''</v>
      </c>
      <c r="F322" s="81" t="str">
        <f>"'"&amp;IF(No.5＿契約者【データ】!AD318="郵送","郵送",IF(No.5＿契約者【データ】!AD318="","","出席"))&amp;"'"</f>
        <v>''</v>
      </c>
      <c r="G322" s="75" t="str">
        <f>"'"&amp;IF(No.5＿契約者【データ】!AD318="","",TEXT(No.5＿契約者【データ】!AD318,"yyyy/mm/dd"))&amp;"'"</f>
        <v>''</v>
      </c>
      <c r="H322" s="75" t="str">
        <f>"'"&amp;IF(No.5＿契約者【データ】!AE318="","",TEXT(No.5＿契約者【データ】!AE318,"hh:mm"))&amp;"'"</f>
        <v>''</v>
      </c>
      <c r="I322" s="82" t="s">
        <v>494</v>
      </c>
      <c r="J322" s="82" t="s">
        <v>494</v>
      </c>
      <c r="K322" s="82" t="s">
        <v>494</v>
      </c>
      <c r="L322" s="82" t="s">
        <v>494</v>
      </c>
      <c r="M322" s="82" t="s">
        <v>494</v>
      </c>
      <c r="N322" s="82" t="s">
        <v>494</v>
      </c>
      <c r="O322" s="82" t="s">
        <v>494</v>
      </c>
      <c r="P322" s="82" t="s">
        <v>494</v>
      </c>
      <c r="Q322" s="82" t="str">
        <f>"'"&amp;IF(No.5＿契約者【データ】!AH318="●","1","0")&amp;"'"</f>
        <v>'0'</v>
      </c>
      <c r="R322" s="75" t="s">
        <v>497</v>
      </c>
      <c r="S322" s="42" t="s">
        <v>448</v>
      </c>
      <c r="T322" s="75" t="s">
        <v>497</v>
      </c>
      <c r="U322" s="74" t="s">
        <v>497</v>
      </c>
      <c r="V322" s="49" t="str">
        <f t="shared" si="22"/>
        <v>'COMMON'</v>
      </c>
      <c r="W322" s="69" t="s">
        <v>449</v>
      </c>
      <c r="X322" s="49" t="str">
        <f t="shared" si="23"/>
        <v>'COMMON'</v>
      </c>
      <c r="Y322" s="49" t="str">
        <f t="shared" si="23"/>
        <v>'COMMON'</v>
      </c>
      <c r="Z322" s="69" t="s">
        <v>449</v>
      </c>
      <c r="AA322" s="49" t="str">
        <f t="shared" si="24"/>
        <v>'COMMON'</v>
      </c>
      <c r="AB322" s="67"/>
      <c r="AD322" s="70" t="str">
        <f t="shared" si="25"/>
        <v/>
      </c>
      <c r="AE322" s="67"/>
      <c r="AF322" s="67"/>
      <c r="AG322" s="67"/>
    </row>
    <row r="323" spans="1:33" ht="18" customHeight="1">
      <c r="A323" s="67"/>
      <c r="B323" s="49">
        <f t="shared" si="21"/>
        <v>317</v>
      </c>
      <c r="C323" s="73" t="str">
        <f>"'"&amp;プロジェクトデータ!$C$4&amp;"'"</f>
        <v>'80001'</v>
      </c>
      <c r="D323" s="80" t="s">
        <v>507</v>
      </c>
      <c r="E323" s="42" t="str">
        <f>"'"&amp;No.5＿契約者【データ】!E319&amp;"'"</f>
        <v>''</v>
      </c>
      <c r="F323" s="81" t="str">
        <f>"'"&amp;IF(No.5＿契約者【データ】!AD319="郵送","郵送",IF(No.5＿契約者【データ】!AD319="","","出席"))&amp;"'"</f>
        <v>''</v>
      </c>
      <c r="G323" s="75" t="str">
        <f>"'"&amp;IF(No.5＿契約者【データ】!AD319="","",TEXT(No.5＿契約者【データ】!AD319,"yyyy/mm/dd"))&amp;"'"</f>
        <v>''</v>
      </c>
      <c r="H323" s="75" t="str">
        <f>"'"&amp;IF(No.5＿契約者【データ】!AE319="","",TEXT(No.5＿契約者【データ】!AE319,"hh:mm"))&amp;"'"</f>
        <v>''</v>
      </c>
      <c r="I323" s="82" t="s">
        <v>494</v>
      </c>
      <c r="J323" s="82" t="s">
        <v>494</v>
      </c>
      <c r="K323" s="82" t="s">
        <v>494</v>
      </c>
      <c r="L323" s="82" t="s">
        <v>494</v>
      </c>
      <c r="M323" s="82" t="s">
        <v>494</v>
      </c>
      <c r="N323" s="82" t="s">
        <v>494</v>
      </c>
      <c r="O323" s="82" t="s">
        <v>494</v>
      </c>
      <c r="P323" s="82" t="s">
        <v>494</v>
      </c>
      <c r="Q323" s="82" t="str">
        <f>"'"&amp;IF(No.5＿契約者【データ】!AH319="●","1","0")&amp;"'"</f>
        <v>'0'</v>
      </c>
      <c r="R323" s="75" t="s">
        <v>497</v>
      </c>
      <c r="S323" s="42" t="s">
        <v>448</v>
      </c>
      <c r="T323" s="75" t="s">
        <v>497</v>
      </c>
      <c r="U323" s="74" t="s">
        <v>497</v>
      </c>
      <c r="V323" s="49" t="str">
        <f t="shared" si="22"/>
        <v>'COMMON'</v>
      </c>
      <c r="W323" s="69" t="s">
        <v>449</v>
      </c>
      <c r="X323" s="49" t="str">
        <f t="shared" si="23"/>
        <v>'COMMON'</v>
      </c>
      <c r="Y323" s="49" t="str">
        <f t="shared" si="23"/>
        <v>'COMMON'</v>
      </c>
      <c r="Z323" s="69" t="s">
        <v>449</v>
      </c>
      <c r="AA323" s="49" t="str">
        <f t="shared" si="24"/>
        <v>'COMMON'</v>
      </c>
      <c r="AB323" s="67"/>
      <c r="AD323" s="70" t="str">
        <f t="shared" si="25"/>
        <v/>
      </c>
      <c r="AE323" s="67"/>
      <c r="AF323" s="67"/>
      <c r="AG323" s="67"/>
    </row>
    <row r="324" spans="1:33" ht="18" customHeight="1">
      <c r="A324" s="67"/>
      <c r="B324" s="49">
        <f t="shared" si="21"/>
        <v>318</v>
      </c>
      <c r="C324" s="73" t="str">
        <f>"'"&amp;プロジェクトデータ!$C$4&amp;"'"</f>
        <v>'80001'</v>
      </c>
      <c r="D324" s="80" t="s">
        <v>507</v>
      </c>
      <c r="E324" s="42" t="str">
        <f>"'"&amp;No.5＿契約者【データ】!E320&amp;"'"</f>
        <v>''</v>
      </c>
      <c r="F324" s="81" t="str">
        <f>"'"&amp;IF(No.5＿契約者【データ】!AD320="郵送","郵送",IF(No.5＿契約者【データ】!AD320="","","出席"))&amp;"'"</f>
        <v>''</v>
      </c>
      <c r="G324" s="75" t="str">
        <f>"'"&amp;IF(No.5＿契約者【データ】!AD320="","",TEXT(No.5＿契約者【データ】!AD320,"yyyy/mm/dd"))&amp;"'"</f>
        <v>''</v>
      </c>
      <c r="H324" s="75" t="str">
        <f>"'"&amp;IF(No.5＿契約者【データ】!AE320="","",TEXT(No.5＿契約者【データ】!AE320,"hh:mm"))&amp;"'"</f>
        <v>''</v>
      </c>
      <c r="I324" s="82" t="s">
        <v>494</v>
      </c>
      <c r="J324" s="82" t="s">
        <v>494</v>
      </c>
      <c r="K324" s="82" t="s">
        <v>494</v>
      </c>
      <c r="L324" s="82" t="s">
        <v>494</v>
      </c>
      <c r="M324" s="82" t="s">
        <v>494</v>
      </c>
      <c r="N324" s="82" t="s">
        <v>494</v>
      </c>
      <c r="O324" s="82" t="s">
        <v>494</v>
      </c>
      <c r="P324" s="82" t="s">
        <v>494</v>
      </c>
      <c r="Q324" s="82" t="str">
        <f>"'"&amp;IF(No.5＿契約者【データ】!AH320="●","1","0")&amp;"'"</f>
        <v>'0'</v>
      </c>
      <c r="R324" s="75" t="s">
        <v>497</v>
      </c>
      <c r="S324" s="42" t="s">
        <v>448</v>
      </c>
      <c r="T324" s="75" t="s">
        <v>497</v>
      </c>
      <c r="U324" s="74" t="s">
        <v>497</v>
      </c>
      <c r="V324" s="49" t="str">
        <f t="shared" si="22"/>
        <v>'COMMON'</v>
      </c>
      <c r="W324" s="69" t="s">
        <v>449</v>
      </c>
      <c r="X324" s="49" t="str">
        <f t="shared" si="23"/>
        <v>'COMMON'</v>
      </c>
      <c r="Y324" s="49" t="str">
        <f t="shared" si="23"/>
        <v>'COMMON'</v>
      </c>
      <c r="Z324" s="69" t="s">
        <v>449</v>
      </c>
      <c r="AA324" s="49" t="str">
        <f t="shared" si="24"/>
        <v>'COMMON'</v>
      </c>
      <c r="AB324" s="67"/>
      <c r="AD324" s="70" t="str">
        <f t="shared" si="25"/>
        <v/>
      </c>
      <c r="AE324" s="67"/>
      <c r="AF324" s="67"/>
      <c r="AG324" s="67"/>
    </row>
    <row r="325" spans="1:33" ht="18" customHeight="1">
      <c r="A325" s="67"/>
      <c r="B325" s="49">
        <f t="shared" si="21"/>
        <v>319</v>
      </c>
      <c r="C325" s="73" t="str">
        <f>"'"&amp;プロジェクトデータ!$C$4&amp;"'"</f>
        <v>'80001'</v>
      </c>
      <c r="D325" s="80" t="s">
        <v>507</v>
      </c>
      <c r="E325" s="42" t="str">
        <f>"'"&amp;No.5＿契約者【データ】!E321&amp;"'"</f>
        <v>''</v>
      </c>
      <c r="F325" s="81" t="str">
        <f>"'"&amp;IF(No.5＿契約者【データ】!AD321="郵送","郵送",IF(No.5＿契約者【データ】!AD321="","","出席"))&amp;"'"</f>
        <v>''</v>
      </c>
      <c r="G325" s="75" t="str">
        <f>"'"&amp;IF(No.5＿契約者【データ】!AD321="","",TEXT(No.5＿契約者【データ】!AD321,"yyyy/mm/dd"))&amp;"'"</f>
        <v>''</v>
      </c>
      <c r="H325" s="75" t="str">
        <f>"'"&amp;IF(No.5＿契約者【データ】!AE321="","",TEXT(No.5＿契約者【データ】!AE321,"hh:mm"))&amp;"'"</f>
        <v>''</v>
      </c>
      <c r="I325" s="82" t="s">
        <v>494</v>
      </c>
      <c r="J325" s="82" t="s">
        <v>494</v>
      </c>
      <c r="K325" s="82" t="s">
        <v>494</v>
      </c>
      <c r="L325" s="82" t="s">
        <v>494</v>
      </c>
      <c r="M325" s="82" t="s">
        <v>494</v>
      </c>
      <c r="N325" s="82" t="s">
        <v>494</v>
      </c>
      <c r="O325" s="82" t="s">
        <v>494</v>
      </c>
      <c r="P325" s="82" t="s">
        <v>494</v>
      </c>
      <c r="Q325" s="82" t="str">
        <f>"'"&amp;IF(No.5＿契約者【データ】!AH321="●","1","0")&amp;"'"</f>
        <v>'0'</v>
      </c>
      <c r="R325" s="75" t="s">
        <v>497</v>
      </c>
      <c r="S325" s="42" t="s">
        <v>448</v>
      </c>
      <c r="T325" s="75" t="s">
        <v>497</v>
      </c>
      <c r="U325" s="74" t="s">
        <v>497</v>
      </c>
      <c r="V325" s="49" t="str">
        <f t="shared" si="22"/>
        <v>'COMMON'</v>
      </c>
      <c r="W325" s="69" t="s">
        <v>449</v>
      </c>
      <c r="X325" s="49" t="str">
        <f t="shared" si="23"/>
        <v>'COMMON'</v>
      </c>
      <c r="Y325" s="49" t="str">
        <f t="shared" si="23"/>
        <v>'COMMON'</v>
      </c>
      <c r="Z325" s="69" t="s">
        <v>449</v>
      </c>
      <c r="AA325" s="49" t="str">
        <f t="shared" si="24"/>
        <v>'COMMON'</v>
      </c>
      <c r="AB325" s="67"/>
      <c r="AD325" s="70" t="str">
        <f t="shared" si="25"/>
        <v/>
      </c>
      <c r="AE325" s="67"/>
      <c r="AF325" s="67"/>
      <c r="AG325" s="67"/>
    </row>
    <row r="326" spans="1:33" ht="18" customHeight="1">
      <c r="A326" s="67"/>
      <c r="B326" s="49">
        <f t="shared" si="21"/>
        <v>320</v>
      </c>
      <c r="C326" s="73" t="str">
        <f>"'"&amp;プロジェクトデータ!$C$4&amp;"'"</f>
        <v>'80001'</v>
      </c>
      <c r="D326" s="80" t="s">
        <v>507</v>
      </c>
      <c r="E326" s="42" t="str">
        <f>"'"&amp;No.5＿契約者【データ】!E322&amp;"'"</f>
        <v>''</v>
      </c>
      <c r="F326" s="81" t="str">
        <f>"'"&amp;IF(No.5＿契約者【データ】!AD322="郵送","郵送",IF(No.5＿契約者【データ】!AD322="","","出席"))&amp;"'"</f>
        <v>''</v>
      </c>
      <c r="G326" s="75" t="str">
        <f>"'"&amp;IF(No.5＿契約者【データ】!AD322="","",TEXT(No.5＿契約者【データ】!AD322,"yyyy/mm/dd"))&amp;"'"</f>
        <v>''</v>
      </c>
      <c r="H326" s="75" t="str">
        <f>"'"&amp;IF(No.5＿契約者【データ】!AE322="","",TEXT(No.5＿契約者【データ】!AE322,"hh:mm"))&amp;"'"</f>
        <v>''</v>
      </c>
      <c r="I326" s="82" t="s">
        <v>494</v>
      </c>
      <c r="J326" s="82" t="s">
        <v>494</v>
      </c>
      <c r="K326" s="82" t="s">
        <v>494</v>
      </c>
      <c r="L326" s="82" t="s">
        <v>494</v>
      </c>
      <c r="M326" s="82" t="s">
        <v>494</v>
      </c>
      <c r="N326" s="82" t="s">
        <v>494</v>
      </c>
      <c r="O326" s="82" t="s">
        <v>494</v>
      </c>
      <c r="P326" s="82" t="s">
        <v>494</v>
      </c>
      <c r="Q326" s="82" t="str">
        <f>"'"&amp;IF(No.5＿契約者【データ】!AH322="●","1","0")&amp;"'"</f>
        <v>'0'</v>
      </c>
      <c r="R326" s="75" t="s">
        <v>497</v>
      </c>
      <c r="S326" s="42" t="s">
        <v>448</v>
      </c>
      <c r="T326" s="75" t="s">
        <v>497</v>
      </c>
      <c r="U326" s="74" t="s">
        <v>497</v>
      </c>
      <c r="V326" s="49" t="str">
        <f t="shared" si="22"/>
        <v>'COMMON'</v>
      </c>
      <c r="W326" s="69" t="s">
        <v>449</v>
      </c>
      <c r="X326" s="49" t="str">
        <f t="shared" si="23"/>
        <v>'COMMON'</v>
      </c>
      <c r="Y326" s="49" t="str">
        <f t="shared" si="23"/>
        <v>'COMMON'</v>
      </c>
      <c r="Z326" s="69" t="s">
        <v>449</v>
      </c>
      <c r="AA326" s="49" t="str">
        <f t="shared" si="24"/>
        <v>'COMMON'</v>
      </c>
      <c r="AB326" s="67"/>
      <c r="AD326" s="70" t="str">
        <f t="shared" si="25"/>
        <v/>
      </c>
      <c r="AE326" s="67"/>
      <c r="AF326" s="67"/>
      <c r="AG326" s="67"/>
    </row>
    <row r="327" spans="1:33" ht="18" customHeight="1">
      <c r="A327" s="67"/>
      <c r="B327" s="49">
        <f t="shared" ref="B327:B390" si="26">ROW()-6</f>
        <v>321</v>
      </c>
      <c r="C327" s="73" t="str">
        <f>"'"&amp;プロジェクトデータ!$C$4&amp;"'"</f>
        <v>'80001'</v>
      </c>
      <c r="D327" s="80" t="s">
        <v>507</v>
      </c>
      <c r="E327" s="42" t="str">
        <f>"'"&amp;No.5＿契約者【データ】!E323&amp;"'"</f>
        <v>''</v>
      </c>
      <c r="F327" s="81" t="str">
        <f>"'"&amp;IF(No.5＿契約者【データ】!AD323="郵送","郵送",IF(No.5＿契約者【データ】!AD323="","","出席"))&amp;"'"</f>
        <v>''</v>
      </c>
      <c r="G327" s="75" t="str">
        <f>"'"&amp;IF(No.5＿契約者【データ】!AD323="","",TEXT(No.5＿契約者【データ】!AD323,"yyyy/mm/dd"))&amp;"'"</f>
        <v>''</v>
      </c>
      <c r="H327" s="75" t="str">
        <f>"'"&amp;IF(No.5＿契約者【データ】!AE323="","",TEXT(No.5＿契約者【データ】!AE323,"hh:mm"))&amp;"'"</f>
        <v>''</v>
      </c>
      <c r="I327" s="82" t="s">
        <v>494</v>
      </c>
      <c r="J327" s="82" t="s">
        <v>494</v>
      </c>
      <c r="K327" s="82" t="s">
        <v>494</v>
      </c>
      <c r="L327" s="82" t="s">
        <v>494</v>
      </c>
      <c r="M327" s="82" t="s">
        <v>494</v>
      </c>
      <c r="N327" s="82" t="s">
        <v>494</v>
      </c>
      <c r="O327" s="82" t="s">
        <v>494</v>
      </c>
      <c r="P327" s="82" t="s">
        <v>494</v>
      </c>
      <c r="Q327" s="82" t="str">
        <f>"'"&amp;IF(No.5＿契約者【データ】!AH323="●","1","0")&amp;"'"</f>
        <v>'0'</v>
      </c>
      <c r="R327" s="75" t="s">
        <v>497</v>
      </c>
      <c r="S327" s="42" t="s">
        <v>448</v>
      </c>
      <c r="T327" s="75" t="s">
        <v>497</v>
      </c>
      <c r="U327" s="74" t="s">
        <v>497</v>
      </c>
      <c r="V327" s="49" t="str">
        <f t="shared" ref="V327:V390" si="27">"'COMMON'"</f>
        <v>'COMMON'</v>
      </c>
      <c r="W327" s="69" t="s">
        <v>449</v>
      </c>
      <c r="X327" s="49" t="str">
        <f t="shared" ref="X327:Y390" si="28">"'COMMON'"</f>
        <v>'COMMON'</v>
      </c>
      <c r="Y327" s="49" t="str">
        <f t="shared" si="28"/>
        <v>'COMMON'</v>
      </c>
      <c r="Z327" s="69" t="s">
        <v>449</v>
      </c>
      <c r="AA327" s="49" t="str">
        <f t="shared" ref="AA327:AA390" si="29">"'COMMON'"</f>
        <v>'COMMON'</v>
      </c>
      <c r="AB327" s="67"/>
      <c r="AD327" s="70" t="str">
        <f t="shared" si="25"/>
        <v/>
      </c>
      <c r="AE327" s="67"/>
      <c r="AF327" s="67"/>
      <c r="AG327" s="67"/>
    </row>
    <row r="328" spans="1:33" ht="18" customHeight="1">
      <c r="A328" s="67"/>
      <c r="B328" s="49">
        <f t="shared" si="26"/>
        <v>322</v>
      </c>
      <c r="C328" s="73" t="str">
        <f>"'"&amp;プロジェクトデータ!$C$4&amp;"'"</f>
        <v>'80001'</v>
      </c>
      <c r="D328" s="80" t="s">
        <v>507</v>
      </c>
      <c r="E328" s="42" t="str">
        <f>"'"&amp;No.5＿契約者【データ】!E324&amp;"'"</f>
        <v>''</v>
      </c>
      <c r="F328" s="81" t="str">
        <f>"'"&amp;IF(No.5＿契約者【データ】!AD324="郵送","郵送",IF(No.5＿契約者【データ】!AD324="","","出席"))&amp;"'"</f>
        <v>''</v>
      </c>
      <c r="G328" s="75" t="str">
        <f>"'"&amp;IF(No.5＿契約者【データ】!AD324="","",TEXT(No.5＿契約者【データ】!AD324,"yyyy/mm/dd"))&amp;"'"</f>
        <v>''</v>
      </c>
      <c r="H328" s="75" t="str">
        <f>"'"&amp;IF(No.5＿契約者【データ】!AE324="","",TEXT(No.5＿契約者【データ】!AE324,"hh:mm"))&amp;"'"</f>
        <v>''</v>
      </c>
      <c r="I328" s="82" t="s">
        <v>494</v>
      </c>
      <c r="J328" s="82" t="s">
        <v>494</v>
      </c>
      <c r="K328" s="82" t="s">
        <v>494</v>
      </c>
      <c r="L328" s="82" t="s">
        <v>494</v>
      </c>
      <c r="M328" s="82" t="s">
        <v>494</v>
      </c>
      <c r="N328" s="82" t="s">
        <v>494</v>
      </c>
      <c r="O328" s="82" t="s">
        <v>494</v>
      </c>
      <c r="P328" s="82" t="s">
        <v>494</v>
      </c>
      <c r="Q328" s="82" t="str">
        <f>"'"&amp;IF(No.5＿契約者【データ】!AH324="●","1","0")&amp;"'"</f>
        <v>'0'</v>
      </c>
      <c r="R328" s="75" t="s">
        <v>497</v>
      </c>
      <c r="S328" s="42" t="s">
        <v>448</v>
      </c>
      <c r="T328" s="75" t="s">
        <v>497</v>
      </c>
      <c r="U328" s="74" t="s">
        <v>497</v>
      </c>
      <c r="V328" s="49" t="str">
        <f t="shared" si="27"/>
        <v>'COMMON'</v>
      </c>
      <c r="W328" s="69" t="s">
        <v>449</v>
      </c>
      <c r="X328" s="49" t="str">
        <f t="shared" si="28"/>
        <v>'COMMON'</v>
      </c>
      <c r="Y328" s="49" t="str">
        <f t="shared" si="28"/>
        <v>'COMMON'</v>
      </c>
      <c r="Z328" s="69" t="s">
        <v>449</v>
      </c>
      <c r="AA328" s="49" t="str">
        <f t="shared" si="29"/>
        <v>'COMMON'</v>
      </c>
      <c r="AB328" s="67"/>
      <c r="AD328" s="70" t="str">
        <f t="shared" ref="AD328:AD391" si="30">IF(F328="''","","INSERT INTO "&amp;$C$3&amp;" ("&amp;_xlfn.TEXTJOIN(",",FALSE,$C$5:$AA$5)&amp;") VALUES ("&amp;_xlfn.TEXTJOIN(",",FALSE,C328:AA328)&amp;");")</f>
        <v/>
      </c>
      <c r="AE328" s="67"/>
      <c r="AF328" s="67"/>
      <c r="AG328" s="67"/>
    </row>
    <row r="329" spans="1:33" ht="18" customHeight="1">
      <c r="A329" s="67"/>
      <c r="B329" s="49">
        <f t="shared" si="26"/>
        <v>323</v>
      </c>
      <c r="C329" s="73" t="str">
        <f>"'"&amp;プロジェクトデータ!$C$4&amp;"'"</f>
        <v>'80001'</v>
      </c>
      <c r="D329" s="80" t="s">
        <v>507</v>
      </c>
      <c r="E329" s="42" t="str">
        <f>"'"&amp;No.5＿契約者【データ】!E325&amp;"'"</f>
        <v>''</v>
      </c>
      <c r="F329" s="81" t="str">
        <f>"'"&amp;IF(No.5＿契約者【データ】!AD325="郵送","郵送",IF(No.5＿契約者【データ】!AD325="","","出席"))&amp;"'"</f>
        <v>''</v>
      </c>
      <c r="G329" s="75" t="str">
        <f>"'"&amp;IF(No.5＿契約者【データ】!AD325="","",TEXT(No.5＿契約者【データ】!AD325,"yyyy/mm/dd"))&amp;"'"</f>
        <v>''</v>
      </c>
      <c r="H329" s="75" t="str">
        <f>"'"&amp;IF(No.5＿契約者【データ】!AE325="","",TEXT(No.5＿契約者【データ】!AE325,"hh:mm"))&amp;"'"</f>
        <v>''</v>
      </c>
      <c r="I329" s="82" t="s">
        <v>494</v>
      </c>
      <c r="J329" s="82" t="s">
        <v>494</v>
      </c>
      <c r="K329" s="82" t="s">
        <v>494</v>
      </c>
      <c r="L329" s="82" t="s">
        <v>494</v>
      </c>
      <c r="M329" s="82" t="s">
        <v>494</v>
      </c>
      <c r="N329" s="82" t="s">
        <v>494</v>
      </c>
      <c r="O329" s="82" t="s">
        <v>494</v>
      </c>
      <c r="P329" s="82" t="s">
        <v>494</v>
      </c>
      <c r="Q329" s="82" t="str">
        <f>"'"&amp;IF(No.5＿契約者【データ】!AH325="●","1","0")&amp;"'"</f>
        <v>'0'</v>
      </c>
      <c r="R329" s="75" t="s">
        <v>497</v>
      </c>
      <c r="S329" s="42" t="s">
        <v>448</v>
      </c>
      <c r="T329" s="75" t="s">
        <v>497</v>
      </c>
      <c r="U329" s="74" t="s">
        <v>497</v>
      </c>
      <c r="V329" s="49" t="str">
        <f t="shared" si="27"/>
        <v>'COMMON'</v>
      </c>
      <c r="W329" s="69" t="s">
        <v>449</v>
      </c>
      <c r="X329" s="49" t="str">
        <f t="shared" si="28"/>
        <v>'COMMON'</v>
      </c>
      <c r="Y329" s="49" t="str">
        <f t="shared" si="28"/>
        <v>'COMMON'</v>
      </c>
      <c r="Z329" s="69" t="s">
        <v>449</v>
      </c>
      <c r="AA329" s="49" t="str">
        <f t="shared" si="29"/>
        <v>'COMMON'</v>
      </c>
      <c r="AB329" s="67"/>
      <c r="AD329" s="70" t="str">
        <f t="shared" si="30"/>
        <v/>
      </c>
      <c r="AE329" s="67"/>
      <c r="AF329" s="67"/>
      <c r="AG329" s="67"/>
    </row>
    <row r="330" spans="1:33" ht="18" customHeight="1">
      <c r="A330" s="67"/>
      <c r="B330" s="49">
        <f t="shared" si="26"/>
        <v>324</v>
      </c>
      <c r="C330" s="73" t="str">
        <f>"'"&amp;プロジェクトデータ!$C$4&amp;"'"</f>
        <v>'80001'</v>
      </c>
      <c r="D330" s="80" t="s">
        <v>507</v>
      </c>
      <c r="E330" s="42" t="str">
        <f>"'"&amp;No.5＿契約者【データ】!E326&amp;"'"</f>
        <v>''</v>
      </c>
      <c r="F330" s="81" t="str">
        <f>"'"&amp;IF(No.5＿契約者【データ】!AD326="郵送","郵送",IF(No.5＿契約者【データ】!AD326="","","出席"))&amp;"'"</f>
        <v>''</v>
      </c>
      <c r="G330" s="75" t="str">
        <f>"'"&amp;IF(No.5＿契約者【データ】!AD326="","",TEXT(No.5＿契約者【データ】!AD326,"yyyy/mm/dd"))&amp;"'"</f>
        <v>''</v>
      </c>
      <c r="H330" s="75" t="str">
        <f>"'"&amp;IF(No.5＿契約者【データ】!AE326="","",TEXT(No.5＿契約者【データ】!AE326,"hh:mm"))&amp;"'"</f>
        <v>''</v>
      </c>
      <c r="I330" s="82" t="s">
        <v>494</v>
      </c>
      <c r="J330" s="82" t="s">
        <v>494</v>
      </c>
      <c r="K330" s="82" t="s">
        <v>494</v>
      </c>
      <c r="L330" s="82" t="s">
        <v>494</v>
      </c>
      <c r="M330" s="82" t="s">
        <v>494</v>
      </c>
      <c r="N330" s="82" t="s">
        <v>494</v>
      </c>
      <c r="O330" s="82" t="s">
        <v>494</v>
      </c>
      <c r="P330" s="82" t="s">
        <v>494</v>
      </c>
      <c r="Q330" s="82" t="str">
        <f>"'"&amp;IF(No.5＿契約者【データ】!AH326="●","1","0")&amp;"'"</f>
        <v>'0'</v>
      </c>
      <c r="R330" s="75" t="s">
        <v>497</v>
      </c>
      <c r="S330" s="42" t="s">
        <v>448</v>
      </c>
      <c r="T330" s="75" t="s">
        <v>497</v>
      </c>
      <c r="U330" s="74" t="s">
        <v>497</v>
      </c>
      <c r="V330" s="49" t="str">
        <f t="shared" si="27"/>
        <v>'COMMON'</v>
      </c>
      <c r="W330" s="69" t="s">
        <v>449</v>
      </c>
      <c r="X330" s="49" t="str">
        <f t="shared" si="28"/>
        <v>'COMMON'</v>
      </c>
      <c r="Y330" s="49" t="str">
        <f t="shared" si="28"/>
        <v>'COMMON'</v>
      </c>
      <c r="Z330" s="69" t="s">
        <v>449</v>
      </c>
      <c r="AA330" s="49" t="str">
        <f t="shared" si="29"/>
        <v>'COMMON'</v>
      </c>
      <c r="AB330" s="67"/>
      <c r="AD330" s="70" t="str">
        <f t="shared" si="30"/>
        <v/>
      </c>
      <c r="AE330" s="67"/>
      <c r="AF330" s="67"/>
      <c r="AG330" s="67"/>
    </row>
    <row r="331" spans="1:33" ht="18" customHeight="1">
      <c r="A331" s="67"/>
      <c r="B331" s="49">
        <f t="shared" si="26"/>
        <v>325</v>
      </c>
      <c r="C331" s="73" t="str">
        <f>"'"&amp;プロジェクトデータ!$C$4&amp;"'"</f>
        <v>'80001'</v>
      </c>
      <c r="D331" s="80" t="s">
        <v>507</v>
      </c>
      <c r="E331" s="42" t="str">
        <f>"'"&amp;No.5＿契約者【データ】!E327&amp;"'"</f>
        <v>''</v>
      </c>
      <c r="F331" s="81" t="str">
        <f>"'"&amp;IF(No.5＿契約者【データ】!AD327="郵送","郵送",IF(No.5＿契約者【データ】!AD327="","","出席"))&amp;"'"</f>
        <v>''</v>
      </c>
      <c r="G331" s="75" t="str">
        <f>"'"&amp;IF(No.5＿契約者【データ】!AD327="","",TEXT(No.5＿契約者【データ】!AD327,"yyyy/mm/dd"))&amp;"'"</f>
        <v>''</v>
      </c>
      <c r="H331" s="75" t="str">
        <f>"'"&amp;IF(No.5＿契約者【データ】!AE327="","",TEXT(No.5＿契約者【データ】!AE327,"hh:mm"))&amp;"'"</f>
        <v>''</v>
      </c>
      <c r="I331" s="82" t="s">
        <v>494</v>
      </c>
      <c r="J331" s="82" t="s">
        <v>494</v>
      </c>
      <c r="K331" s="82" t="s">
        <v>494</v>
      </c>
      <c r="L331" s="82" t="s">
        <v>494</v>
      </c>
      <c r="M331" s="82" t="s">
        <v>494</v>
      </c>
      <c r="N331" s="82" t="s">
        <v>494</v>
      </c>
      <c r="O331" s="82" t="s">
        <v>494</v>
      </c>
      <c r="P331" s="82" t="s">
        <v>494</v>
      </c>
      <c r="Q331" s="82" t="str">
        <f>"'"&amp;IF(No.5＿契約者【データ】!AH327="●","1","0")&amp;"'"</f>
        <v>'0'</v>
      </c>
      <c r="R331" s="75" t="s">
        <v>497</v>
      </c>
      <c r="S331" s="42" t="s">
        <v>448</v>
      </c>
      <c r="T331" s="75" t="s">
        <v>497</v>
      </c>
      <c r="U331" s="74" t="s">
        <v>497</v>
      </c>
      <c r="V331" s="49" t="str">
        <f t="shared" si="27"/>
        <v>'COMMON'</v>
      </c>
      <c r="W331" s="69" t="s">
        <v>449</v>
      </c>
      <c r="X331" s="49" t="str">
        <f t="shared" si="28"/>
        <v>'COMMON'</v>
      </c>
      <c r="Y331" s="49" t="str">
        <f t="shared" si="28"/>
        <v>'COMMON'</v>
      </c>
      <c r="Z331" s="69" t="s">
        <v>449</v>
      </c>
      <c r="AA331" s="49" t="str">
        <f t="shared" si="29"/>
        <v>'COMMON'</v>
      </c>
      <c r="AB331" s="67"/>
      <c r="AD331" s="70" t="str">
        <f t="shared" si="30"/>
        <v/>
      </c>
      <c r="AE331" s="67"/>
      <c r="AF331" s="67"/>
      <c r="AG331" s="67"/>
    </row>
    <row r="332" spans="1:33" ht="18" customHeight="1">
      <c r="A332" s="67"/>
      <c r="B332" s="49">
        <f t="shared" si="26"/>
        <v>326</v>
      </c>
      <c r="C332" s="73" t="str">
        <f>"'"&amp;プロジェクトデータ!$C$4&amp;"'"</f>
        <v>'80001'</v>
      </c>
      <c r="D332" s="80" t="s">
        <v>507</v>
      </c>
      <c r="E332" s="42" t="str">
        <f>"'"&amp;No.5＿契約者【データ】!E328&amp;"'"</f>
        <v>''</v>
      </c>
      <c r="F332" s="81" t="str">
        <f>"'"&amp;IF(No.5＿契約者【データ】!AD328="郵送","郵送",IF(No.5＿契約者【データ】!AD328="","","出席"))&amp;"'"</f>
        <v>''</v>
      </c>
      <c r="G332" s="75" t="str">
        <f>"'"&amp;IF(No.5＿契約者【データ】!AD328="","",TEXT(No.5＿契約者【データ】!AD328,"yyyy/mm/dd"))&amp;"'"</f>
        <v>''</v>
      </c>
      <c r="H332" s="75" t="str">
        <f>"'"&amp;IF(No.5＿契約者【データ】!AE328="","",TEXT(No.5＿契約者【データ】!AE328,"hh:mm"))&amp;"'"</f>
        <v>''</v>
      </c>
      <c r="I332" s="82" t="s">
        <v>494</v>
      </c>
      <c r="J332" s="82" t="s">
        <v>494</v>
      </c>
      <c r="K332" s="82" t="s">
        <v>494</v>
      </c>
      <c r="L332" s="82" t="s">
        <v>494</v>
      </c>
      <c r="M332" s="82" t="s">
        <v>494</v>
      </c>
      <c r="N332" s="82" t="s">
        <v>494</v>
      </c>
      <c r="O332" s="82" t="s">
        <v>494</v>
      </c>
      <c r="P332" s="82" t="s">
        <v>494</v>
      </c>
      <c r="Q332" s="82" t="str">
        <f>"'"&amp;IF(No.5＿契約者【データ】!AH328="●","1","0")&amp;"'"</f>
        <v>'0'</v>
      </c>
      <c r="R332" s="75" t="s">
        <v>497</v>
      </c>
      <c r="S332" s="42" t="s">
        <v>448</v>
      </c>
      <c r="T332" s="75" t="s">
        <v>497</v>
      </c>
      <c r="U332" s="74" t="s">
        <v>497</v>
      </c>
      <c r="V332" s="49" t="str">
        <f t="shared" si="27"/>
        <v>'COMMON'</v>
      </c>
      <c r="W332" s="69" t="s">
        <v>449</v>
      </c>
      <c r="X332" s="49" t="str">
        <f t="shared" si="28"/>
        <v>'COMMON'</v>
      </c>
      <c r="Y332" s="49" t="str">
        <f t="shared" si="28"/>
        <v>'COMMON'</v>
      </c>
      <c r="Z332" s="69" t="s">
        <v>449</v>
      </c>
      <c r="AA332" s="49" t="str">
        <f t="shared" si="29"/>
        <v>'COMMON'</v>
      </c>
      <c r="AB332" s="67"/>
      <c r="AD332" s="70" t="str">
        <f t="shared" si="30"/>
        <v/>
      </c>
      <c r="AE332" s="67"/>
      <c r="AF332" s="67"/>
      <c r="AG332" s="67"/>
    </row>
    <row r="333" spans="1:33" ht="18" customHeight="1">
      <c r="A333" s="67"/>
      <c r="B333" s="49">
        <f t="shared" si="26"/>
        <v>327</v>
      </c>
      <c r="C333" s="73" t="str">
        <f>"'"&amp;プロジェクトデータ!$C$4&amp;"'"</f>
        <v>'80001'</v>
      </c>
      <c r="D333" s="80" t="s">
        <v>507</v>
      </c>
      <c r="E333" s="42" t="str">
        <f>"'"&amp;No.5＿契約者【データ】!E329&amp;"'"</f>
        <v>''</v>
      </c>
      <c r="F333" s="81" t="str">
        <f>"'"&amp;IF(No.5＿契約者【データ】!AD329="郵送","郵送",IF(No.5＿契約者【データ】!AD329="","","出席"))&amp;"'"</f>
        <v>''</v>
      </c>
      <c r="G333" s="75" t="str">
        <f>"'"&amp;IF(No.5＿契約者【データ】!AD329="","",TEXT(No.5＿契約者【データ】!AD329,"yyyy/mm/dd"))&amp;"'"</f>
        <v>''</v>
      </c>
      <c r="H333" s="75" t="str">
        <f>"'"&amp;IF(No.5＿契約者【データ】!AE329="","",TEXT(No.5＿契約者【データ】!AE329,"hh:mm"))&amp;"'"</f>
        <v>''</v>
      </c>
      <c r="I333" s="82" t="s">
        <v>494</v>
      </c>
      <c r="J333" s="82" t="s">
        <v>494</v>
      </c>
      <c r="K333" s="82" t="s">
        <v>494</v>
      </c>
      <c r="L333" s="82" t="s">
        <v>494</v>
      </c>
      <c r="M333" s="82" t="s">
        <v>494</v>
      </c>
      <c r="N333" s="82" t="s">
        <v>494</v>
      </c>
      <c r="O333" s="82" t="s">
        <v>494</v>
      </c>
      <c r="P333" s="82" t="s">
        <v>494</v>
      </c>
      <c r="Q333" s="82" t="str">
        <f>"'"&amp;IF(No.5＿契約者【データ】!AH329="●","1","0")&amp;"'"</f>
        <v>'0'</v>
      </c>
      <c r="R333" s="75" t="s">
        <v>497</v>
      </c>
      <c r="S333" s="42" t="s">
        <v>448</v>
      </c>
      <c r="T333" s="75" t="s">
        <v>497</v>
      </c>
      <c r="U333" s="74" t="s">
        <v>497</v>
      </c>
      <c r="V333" s="49" t="str">
        <f t="shared" si="27"/>
        <v>'COMMON'</v>
      </c>
      <c r="W333" s="69" t="s">
        <v>449</v>
      </c>
      <c r="X333" s="49" t="str">
        <f t="shared" si="28"/>
        <v>'COMMON'</v>
      </c>
      <c r="Y333" s="49" t="str">
        <f t="shared" si="28"/>
        <v>'COMMON'</v>
      </c>
      <c r="Z333" s="69" t="s">
        <v>449</v>
      </c>
      <c r="AA333" s="49" t="str">
        <f t="shared" si="29"/>
        <v>'COMMON'</v>
      </c>
      <c r="AB333" s="67"/>
      <c r="AD333" s="70" t="str">
        <f t="shared" si="30"/>
        <v/>
      </c>
      <c r="AE333" s="67"/>
      <c r="AF333" s="67"/>
      <c r="AG333" s="67"/>
    </row>
    <row r="334" spans="1:33" ht="18" customHeight="1">
      <c r="A334" s="67"/>
      <c r="B334" s="49">
        <f t="shared" si="26"/>
        <v>328</v>
      </c>
      <c r="C334" s="73" t="str">
        <f>"'"&amp;プロジェクトデータ!$C$4&amp;"'"</f>
        <v>'80001'</v>
      </c>
      <c r="D334" s="80" t="s">
        <v>507</v>
      </c>
      <c r="E334" s="42" t="str">
        <f>"'"&amp;No.5＿契約者【データ】!E330&amp;"'"</f>
        <v>''</v>
      </c>
      <c r="F334" s="81" t="str">
        <f>"'"&amp;IF(No.5＿契約者【データ】!AD330="郵送","郵送",IF(No.5＿契約者【データ】!AD330="","","出席"))&amp;"'"</f>
        <v>''</v>
      </c>
      <c r="G334" s="75" t="str">
        <f>"'"&amp;IF(No.5＿契約者【データ】!AD330="","",TEXT(No.5＿契約者【データ】!AD330,"yyyy/mm/dd"))&amp;"'"</f>
        <v>''</v>
      </c>
      <c r="H334" s="75" t="str">
        <f>"'"&amp;IF(No.5＿契約者【データ】!AE330="","",TEXT(No.5＿契約者【データ】!AE330,"hh:mm"))&amp;"'"</f>
        <v>''</v>
      </c>
      <c r="I334" s="82" t="s">
        <v>494</v>
      </c>
      <c r="J334" s="82" t="s">
        <v>494</v>
      </c>
      <c r="K334" s="82" t="s">
        <v>494</v>
      </c>
      <c r="L334" s="82" t="s">
        <v>494</v>
      </c>
      <c r="M334" s="82" t="s">
        <v>494</v>
      </c>
      <c r="N334" s="82" t="s">
        <v>494</v>
      </c>
      <c r="O334" s="82" t="s">
        <v>494</v>
      </c>
      <c r="P334" s="82" t="s">
        <v>494</v>
      </c>
      <c r="Q334" s="82" t="str">
        <f>"'"&amp;IF(No.5＿契約者【データ】!AH330="●","1","0")&amp;"'"</f>
        <v>'0'</v>
      </c>
      <c r="R334" s="75" t="s">
        <v>497</v>
      </c>
      <c r="S334" s="42" t="s">
        <v>448</v>
      </c>
      <c r="T334" s="75" t="s">
        <v>497</v>
      </c>
      <c r="U334" s="74" t="s">
        <v>497</v>
      </c>
      <c r="V334" s="49" t="str">
        <f t="shared" si="27"/>
        <v>'COMMON'</v>
      </c>
      <c r="W334" s="69" t="s">
        <v>449</v>
      </c>
      <c r="X334" s="49" t="str">
        <f t="shared" si="28"/>
        <v>'COMMON'</v>
      </c>
      <c r="Y334" s="49" t="str">
        <f t="shared" si="28"/>
        <v>'COMMON'</v>
      </c>
      <c r="Z334" s="69" t="s">
        <v>449</v>
      </c>
      <c r="AA334" s="49" t="str">
        <f t="shared" si="29"/>
        <v>'COMMON'</v>
      </c>
      <c r="AB334" s="67"/>
      <c r="AD334" s="70" t="str">
        <f t="shared" si="30"/>
        <v/>
      </c>
      <c r="AE334" s="67"/>
      <c r="AF334" s="67"/>
      <c r="AG334" s="67"/>
    </row>
    <row r="335" spans="1:33" ht="18" customHeight="1">
      <c r="A335" s="67"/>
      <c r="B335" s="49">
        <f t="shared" si="26"/>
        <v>329</v>
      </c>
      <c r="C335" s="73" t="str">
        <f>"'"&amp;プロジェクトデータ!$C$4&amp;"'"</f>
        <v>'80001'</v>
      </c>
      <c r="D335" s="80" t="s">
        <v>507</v>
      </c>
      <c r="E335" s="42" t="str">
        <f>"'"&amp;No.5＿契約者【データ】!E331&amp;"'"</f>
        <v>''</v>
      </c>
      <c r="F335" s="81" t="str">
        <f>"'"&amp;IF(No.5＿契約者【データ】!AD331="郵送","郵送",IF(No.5＿契約者【データ】!AD331="","","出席"))&amp;"'"</f>
        <v>''</v>
      </c>
      <c r="G335" s="75" t="str">
        <f>"'"&amp;IF(No.5＿契約者【データ】!AD331="","",TEXT(No.5＿契約者【データ】!AD331,"yyyy/mm/dd"))&amp;"'"</f>
        <v>''</v>
      </c>
      <c r="H335" s="75" t="str">
        <f>"'"&amp;IF(No.5＿契約者【データ】!AE331="","",TEXT(No.5＿契約者【データ】!AE331,"hh:mm"))&amp;"'"</f>
        <v>''</v>
      </c>
      <c r="I335" s="82" t="s">
        <v>494</v>
      </c>
      <c r="J335" s="82" t="s">
        <v>494</v>
      </c>
      <c r="K335" s="82" t="s">
        <v>494</v>
      </c>
      <c r="L335" s="82" t="s">
        <v>494</v>
      </c>
      <c r="M335" s="82" t="s">
        <v>494</v>
      </c>
      <c r="N335" s="82" t="s">
        <v>494</v>
      </c>
      <c r="O335" s="82" t="s">
        <v>494</v>
      </c>
      <c r="P335" s="82" t="s">
        <v>494</v>
      </c>
      <c r="Q335" s="82" t="str">
        <f>"'"&amp;IF(No.5＿契約者【データ】!AH331="●","1","0")&amp;"'"</f>
        <v>'0'</v>
      </c>
      <c r="R335" s="75" t="s">
        <v>497</v>
      </c>
      <c r="S335" s="42" t="s">
        <v>448</v>
      </c>
      <c r="T335" s="75" t="s">
        <v>497</v>
      </c>
      <c r="U335" s="74" t="s">
        <v>497</v>
      </c>
      <c r="V335" s="49" t="str">
        <f t="shared" si="27"/>
        <v>'COMMON'</v>
      </c>
      <c r="W335" s="69" t="s">
        <v>449</v>
      </c>
      <c r="X335" s="49" t="str">
        <f t="shared" si="28"/>
        <v>'COMMON'</v>
      </c>
      <c r="Y335" s="49" t="str">
        <f t="shared" si="28"/>
        <v>'COMMON'</v>
      </c>
      <c r="Z335" s="69" t="s">
        <v>449</v>
      </c>
      <c r="AA335" s="49" t="str">
        <f t="shared" si="29"/>
        <v>'COMMON'</v>
      </c>
      <c r="AB335" s="67"/>
      <c r="AD335" s="70" t="str">
        <f t="shared" si="30"/>
        <v/>
      </c>
      <c r="AE335" s="67"/>
      <c r="AF335" s="67"/>
      <c r="AG335" s="67"/>
    </row>
    <row r="336" spans="1:33" ht="18" customHeight="1">
      <c r="A336" s="67"/>
      <c r="B336" s="49">
        <f t="shared" si="26"/>
        <v>330</v>
      </c>
      <c r="C336" s="73" t="str">
        <f>"'"&amp;プロジェクトデータ!$C$4&amp;"'"</f>
        <v>'80001'</v>
      </c>
      <c r="D336" s="80" t="s">
        <v>507</v>
      </c>
      <c r="E336" s="42" t="str">
        <f>"'"&amp;No.5＿契約者【データ】!E332&amp;"'"</f>
        <v>''</v>
      </c>
      <c r="F336" s="81" t="str">
        <f>"'"&amp;IF(No.5＿契約者【データ】!AD332="郵送","郵送",IF(No.5＿契約者【データ】!AD332="","","出席"))&amp;"'"</f>
        <v>''</v>
      </c>
      <c r="G336" s="75" t="str">
        <f>"'"&amp;IF(No.5＿契約者【データ】!AD332="","",TEXT(No.5＿契約者【データ】!AD332,"yyyy/mm/dd"))&amp;"'"</f>
        <v>''</v>
      </c>
      <c r="H336" s="75" t="str">
        <f>"'"&amp;IF(No.5＿契約者【データ】!AE332="","",TEXT(No.5＿契約者【データ】!AE332,"hh:mm"))&amp;"'"</f>
        <v>''</v>
      </c>
      <c r="I336" s="82" t="s">
        <v>494</v>
      </c>
      <c r="J336" s="82" t="s">
        <v>494</v>
      </c>
      <c r="K336" s="82" t="s">
        <v>494</v>
      </c>
      <c r="L336" s="82" t="s">
        <v>494</v>
      </c>
      <c r="M336" s="82" t="s">
        <v>494</v>
      </c>
      <c r="N336" s="82" t="s">
        <v>494</v>
      </c>
      <c r="O336" s="82" t="s">
        <v>494</v>
      </c>
      <c r="P336" s="82" t="s">
        <v>494</v>
      </c>
      <c r="Q336" s="82" t="str">
        <f>"'"&amp;IF(No.5＿契約者【データ】!AH332="●","1","0")&amp;"'"</f>
        <v>'0'</v>
      </c>
      <c r="R336" s="75" t="s">
        <v>497</v>
      </c>
      <c r="S336" s="42" t="s">
        <v>448</v>
      </c>
      <c r="T336" s="75" t="s">
        <v>497</v>
      </c>
      <c r="U336" s="74" t="s">
        <v>497</v>
      </c>
      <c r="V336" s="49" t="str">
        <f t="shared" si="27"/>
        <v>'COMMON'</v>
      </c>
      <c r="W336" s="69" t="s">
        <v>449</v>
      </c>
      <c r="X336" s="49" t="str">
        <f t="shared" si="28"/>
        <v>'COMMON'</v>
      </c>
      <c r="Y336" s="49" t="str">
        <f t="shared" si="28"/>
        <v>'COMMON'</v>
      </c>
      <c r="Z336" s="69" t="s">
        <v>449</v>
      </c>
      <c r="AA336" s="49" t="str">
        <f t="shared" si="29"/>
        <v>'COMMON'</v>
      </c>
      <c r="AB336" s="67"/>
      <c r="AD336" s="70" t="str">
        <f t="shared" si="30"/>
        <v/>
      </c>
      <c r="AE336" s="67"/>
      <c r="AF336" s="67"/>
      <c r="AG336" s="67"/>
    </row>
    <row r="337" spans="1:33" ht="18" customHeight="1">
      <c r="A337" s="67"/>
      <c r="B337" s="49">
        <f t="shared" si="26"/>
        <v>331</v>
      </c>
      <c r="C337" s="73" t="str">
        <f>"'"&amp;プロジェクトデータ!$C$4&amp;"'"</f>
        <v>'80001'</v>
      </c>
      <c r="D337" s="80" t="s">
        <v>507</v>
      </c>
      <c r="E337" s="42" t="str">
        <f>"'"&amp;No.5＿契約者【データ】!E333&amp;"'"</f>
        <v>''</v>
      </c>
      <c r="F337" s="81" t="str">
        <f>"'"&amp;IF(No.5＿契約者【データ】!AD333="郵送","郵送",IF(No.5＿契約者【データ】!AD333="","","出席"))&amp;"'"</f>
        <v>''</v>
      </c>
      <c r="G337" s="75" t="str">
        <f>"'"&amp;IF(No.5＿契約者【データ】!AD333="","",TEXT(No.5＿契約者【データ】!AD333,"yyyy/mm/dd"))&amp;"'"</f>
        <v>''</v>
      </c>
      <c r="H337" s="75" t="str">
        <f>"'"&amp;IF(No.5＿契約者【データ】!AE333="","",TEXT(No.5＿契約者【データ】!AE333,"hh:mm"))&amp;"'"</f>
        <v>''</v>
      </c>
      <c r="I337" s="82" t="s">
        <v>494</v>
      </c>
      <c r="J337" s="82" t="s">
        <v>494</v>
      </c>
      <c r="K337" s="82" t="s">
        <v>494</v>
      </c>
      <c r="L337" s="82" t="s">
        <v>494</v>
      </c>
      <c r="M337" s="82" t="s">
        <v>494</v>
      </c>
      <c r="N337" s="82" t="s">
        <v>494</v>
      </c>
      <c r="O337" s="82" t="s">
        <v>494</v>
      </c>
      <c r="P337" s="82" t="s">
        <v>494</v>
      </c>
      <c r="Q337" s="82" t="str">
        <f>"'"&amp;IF(No.5＿契約者【データ】!AH333="●","1","0")&amp;"'"</f>
        <v>'0'</v>
      </c>
      <c r="R337" s="75" t="s">
        <v>497</v>
      </c>
      <c r="S337" s="42" t="s">
        <v>448</v>
      </c>
      <c r="T337" s="75" t="s">
        <v>497</v>
      </c>
      <c r="U337" s="74" t="s">
        <v>497</v>
      </c>
      <c r="V337" s="49" t="str">
        <f t="shared" si="27"/>
        <v>'COMMON'</v>
      </c>
      <c r="W337" s="69" t="s">
        <v>449</v>
      </c>
      <c r="X337" s="49" t="str">
        <f t="shared" si="28"/>
        <v>'COMMON'</v>
      </c>
      <c r="Y337" s="49" t="str">
        <f t="shared" si="28"/>
        <v>'COMMON'</v>
      </c>
      <c r="Z337" s="69" t="s">
        <v>449</v>
      </c>
      <c r="AA337" s="49" t="str">
        <f t="shared" si="29"/>
        <v>'COMMON'</v>
      </c>
      <c r="AB337" s="67"/>
      <c r="AD337" s="70" t="str">
        <f t="shared" si="30"/>
        <v/>
      </c>
      <c r="AE337" s="67"/>
      <c r="AF337" s="67"/>
      <c r="AG337" s="67"/>
    </row>
    <row r="338" spans="1:33" ht="18" customHeight="1">
      <c r="A338" s="67"/>
      <c r="B338" s="49">
        <f t="shared" si="26"/>
        <v>332</v>
      </c>
      <c r="C338" s="73" t="str">
        <f>"'"&amp;プロジェクトデータ!$C$4&amp;"'"</f>
        <v>'80001'</v>
      </c>
      <c r="D338" s="80" t="s">
        <v>507</v>
      </c>
      <c r="E338" s="42" t="str">
        <f>"'"&amp;No.5＿契約者【データ】!E334&amp;"'"</f>
        <v>''</v>
      </c>
      <c r="F338" s="81" t="str">
        <f>"'"&amp;IF(No.5＿契約者【データ】!AD334="郵送","郵送",IF(No.5＿契約者【データ】!AD334="","","出席"))&amp;"'"</f>
        <v>''</v>
      </c>
      <c r="G338" s="75" t="str">
        <f>"'"&amp;IF(No.5＿契約者【データ】!AD334="","",TEXT(No.5＿契約者【データ】!AD334,"yyyy/mm/dd"))&amp;"'"</f>
        <v>''</v>
      </c>
      <c r="H338" s="75" t="str">
        <f>"'"&amp;IF(No.5＿契約者【データ】!AE334="","",TEXT(No.5＿契約者【データ】!AE334,"hh:mm"))&amp;"'"</f>
        <v>''</v>
      </c>
      <c r="I338" s="82" t="s">
        <v>494</v>
      </c>
      <c r="J338" s="82" t="s">
        <v>494</v>
      </c>
      <c r="K338" s="82" t="s">
        <v>494</v>
      </c>
      <c r="L338" s="82" t="s">
        <v>494</v>
      </c>
      <c r="M338" s="82" t="s">
        <v>494</v>
      </c>
      <c r="N338" s="82" t="s">
        <v>494</v>
      </c>
      <c r="O338" s="82" t="s">
        <v>494</v>
      </c>
      <c r="P338" s="82" t="s">
        <v>494</v>
      </c>
      <c r="Q338" s="82" t="str">
        <f>"'"&amp;IF(No.5＿契約者【データ】!AH334="●","1","0")&amp;"'"</f>
        <v>'0'</v>
      </c>
      <c r="R338" s="75" t="s">
        <v>497</v>
      </c>
      <c r="S338" s="42" t="s">
        <v>448</v>
      </c>
      <c r="T338" s="75" t="s">
        <v>497</v>
      </c>
      <c r="U338" s="74" t="s">
        <v>497</v>
      </c>
      <c r="V338" s="49" t="str">
        <f t="shared" si="27"/>
        <v>'COMMON'</v>
      </c>
      <c r="W338" s="69" t="s">
        <v>449</v>
      </c>
      <c r="X338" s="49" t="str">
        <f t="shared" si="28"/>
        <v>'COMMON'</v>
      </c>
      <c r="Y338" s="49" t="str">
        <f t="shared" si="28"/>
        <v>'COMMON'</v>
      </c>
      <c r="Z338" s="69" t="s">
        <v>449</v>
      </c>
      <c r="AA338" s="49" t="str">
        <f t="shared" si="29"/>
        <v>'COMMON'</v>
      </c>
      <c r="AB338" s="67"/>
      <c r="AD338" s="70" t="str">
        <f t="shared" si="30"/>
        <v/>
      </c>
      <c r="AE338" s="67"/>
      <c r="AF338" s="67"/>
      <c r="AG338" s="67"/>
    </row>
    <row r="339" spans="1:33" ht="18" customHeight="1">
      <c r="A339" s="67"/>
      <c r="B339" s="49">
        <f t="shared" si="26"/>
        <v>333</v>
      </c>
      <c r="C339" s="73" t="str">
        <f>"'"&amp;プロジェクトデータ!$C$4&amp;"'"</f>
        <v>'80001'</v>
      </c>
      <c r="D339" s="80" t="s">
        <v>507</v>
      </c>
      <c r="E339" s="42" t="str">
        <f>"'"&amp;No.5＿契約者【データ】!E335&amp;"'"</f>
        <v>''</v>
      </c>
      <c r="F339" s="81" t="str">
        <f>"'"&amp;IF(No.5＿契約者【データ】!AD335="郵送","郵送",IF(No.5＿契約者【データ】!AD335="","","出席"))&amp;"'"</f>
        <v>''</v>
      </c>
      <c r="G339" s="75" t="str">
        <f>"'"&amp;IF(No.5＿契約者【データ】!AD335="","",TEXT(No.5＿契約者【データ】!AD335,"yyyy/mm/dd"))&amp;"'"</f>
        <v>''</v>
      </c>
      <c r="H339" s="75" t="str">
        <f>"'"&amp;IF(No.5＿契約者【データ】!AE335="","",TEXT(No.5＿契約者【データ】!AE335,"hh:mm"))&amp;"'"</f>
        <v>''</v>
      </c>
      <c r="I339" s="82" t="s">
        <v>494</v>
      </c>
      <c r="J339" s="82" t="s">
        <v>494</v>
      </c>
      <c r="K339" s="82" t="s">
        <v>494</v>
      </c>
      <c r="L339" s="82" t="s">
        <v>494</v>
      </c>
      <c r="M339" s="82" t="s">
        <v>494</v>
      </c>
      <c r="N339" s="82" t="s">
        <v>494</v>
      </c>
      <c r="O339" s="82" t="s">
        <v>494</v>
      </c>
      <c r="P339" s="82" t="s">
        <v>494</v>
      </c>
      <c r="Q339" s="82" t="str">
        <f>"'"&amp;IF(No.5＿契約者【データ】!AH335="●","1","0")&amp;"'"</f>
        <v>'0'</v>
      </c>
      <c r="R339" s="75" t="s">
        <v>497</v>
      </c>
      <c r="S339" s="42" t="s">
        <v>448</v>
      </c>
      <c r="T339" s="75" t="s">
        <v>497</v>
      </c>
      <c r="U339" s="74" t="s">
        <v>497</v>
      </c>
      <c r="V339" s="49" t="str">
        <f t="shared" si="27"/>
        <v>'COMMON'</v>
      </c>
      <c r="W339" s="69" t="s">
        <v>449</v>
      </c>
      <c r="X339" s="49" t="str">
        <f t="shared" si="28"/>
        <v>'COMMON'</v>
      </c>
      <c r="Y339" s="49" t="str">
        <f t="shared" si="28"/>
        <v>'COMMON'</v>
      </c>
      <c r="Z339" s="69" t="s">
        <v>449</v>
      </c>
      <c r="AA339" s="49" t="str">
        <f t="shared" si="29"/>
        <v>'COMMON'</v>
      </c>
      <c r="AB339" s="67"/>
      <c r="AD339" s="70" t="str">
        <f t="shared" si="30"/>
        <v/>
      </c>
      <c r="AE339" s="67"/>
      <c r="AF339" s="67"/>
      <c r="AG339" s="67"/>
    </row>
    <row r="340" spans="1:33" ht="18" customHeight="1">
      <c r="A340" s="67"/>
      <c r="B340" s="49">
        <f t="shared" si="26"/>
        <v>334</v>
      </c>
      <c r="C340" s="73" t="str">
        <f>"'"&amp;プロジェクトデータ!$C$4&amp;"'"</f>
        <v>'80001'</v>
      </c>
      <c r="D340" s="80" t="s">
        <v>507</v>
      </c>
      <c r="E340" s="42" t="str">
        <f>"'"&amp;No.5＿契約者【データ】!E336&amp;"'"</f>
        <v>''</v>
      </c>
      <c r="F340" s="81" t="str">
        <f>"'"&amp;IF(No.5＿契約者【データ】!AD336="郵送","郵送",IF(No.5＿契約者【データ】!AD336="","","出席"))&amp;"'"</f>
        <v>''</v>
      </c>
      <c r="G340" s="75" t="str">
        <f>"'"&amp;IF(No.5＿契約者【データ】!AD336="","",TEXT(No.5＿契約者【データ】!AD336,"yyyy/mm/dd"))&amp;"'"</f>
        <v>''</v>
      </c>
      <c r="H340" s="75" t="str">
        <f>"'"&amp;IF(No.5＿契約者【データ】!AE336="","",TEXT(No.5＿契約者【データ】!AE336,"hh:mm"))&amp;"'"</f>
        <v>''</v>
      </c>
      <c r="I340" s="82" t="s">
        <v>494</v>
      </c>
      <c r="J340" s="82" t="s">
        <v>494</v>
      </c>
      <c r="K340" s="82" t="s">
        <v>494</v>
      </c>
      <c r="L340" s="82" t="s">
        <v>494</v>
      </c>
      <c r="M340" s="82" t="s">
        <v>494</v>
      </c>
      <c r="N340" s="82" t="s">
        <v>494</v>
      </c>
      <c r="O340" s="82" t="s">
        <v>494</v>
      </c>
      <c r="P340" s="82" t="s">
        <v>494</v>
      </c>
      <c r="Q340" s="82" t="str">
        <f>"'"&amp;IF(No.5＿契約者【データ】!AH336="●","1","0")&amp;"'"</f>
        <v>'0'</v>
      </c>
      <c r="R340" s="75" t="s">
        <v>497</v>
      </c>
      <c r="S340" s="42" t="s">
        <v>448</v>
      </c>
      <c r="T340" s="75" t="s">
        <v>497</v>
      </c>
      <c r="U340" s="74" t="s">
        <v>497</v>
      </c>
      <c r="V340" s="49" t="str">
        <f t="shared" si="27"/>
        <v>'COMMON'</v>
      </c>
      <c r="W340" s="69" t="s">
        <v>449</v>
      </c>
      <c r="X340" s="49" t="str">
        <f t="shared" si="28"/>
        <v>'COMMON'</v>
      </c>
      <c r="Y340" s="49" t="str">
        <f t="shared" si="28"/>
        <v>'COMMON'</v>
      </c>
      <c r="Z340" s="69" t="s">
        <v>449</v>
      </c>
      <c r="AA340" s="49" t="str">
        <f t="shared" si="29"/>
        <v>'COMMON'</v>
      </c>
      <c r="AB340" s="67"/>
      <c r="AD340" s="70" t="str">
        <f t="shared" si="30"/>
        <v/>
      </c>
      <c r="AE340" s="67"/>
      <c r="AF340" s="67"/>
      <c r="AG340" s="67"/>
    </row>
    <row r="341" spans="1:33" ht="18" customHeight="1">
      <c r="A341" s="67"/>
      <c r="B341" s="49">
        <f t="shared" si="26"/>
        <v>335</v>
      </c>
      <c r="C341" s="73" t="str">
        <f>"'"&amp;プロジェクトデータ!$C$4&amp;"'"</f>
        <v>'80001'</v>
      </c>
      <c r="D341" s="80" t="s">
        <v>507</v>
      </c>
      <c r="E341" s="42" t="str">
        <f>"'"&amp;No.5＿契約者【データ】!E337&amp;"'"</f>
        <v>''</v>
      </c>
      <c r="F341" s="81" t="str">
        <f>"'"&amp;IF(No.5＿契約者【データ】!AD337="郵送","郵送",IF(No.5＿契約者【データ】!AD337="","","出席"))&amp;"'"</f>
        <v>''</v>
      </c>
      <c r="G341" s="75" t="str">
        <f>"'"&amp;IF(No.5＿契約者【データ】!AD337="","",TEXT(No.5＿契約者【データ】!AD337,"yyyy/mm/dd"))&amp;"'"</f>
        <v>''</v>
      </c>
      <c r="H341" s="75" t="str">
        <f>"'"&amp;IF(No.5＿契約者【データ】!AE337="","",TEXT(No.5＿契約者【データ】!AE337,"hh:mm"))&amp;"'"</f>
        <v>''</v>
      </c>
      <c r="I341" s="82" t="s">
        <v>494</v>
      </c>
      <c r="J341" s="82" t="s">
        <v>494</v>
      </c>
      <c r="K341" s="82" t="s">
        <v>494</v>
      </c>
      <c r="L341" s="82" t="s">
        <v>494</v>
      </c>
      <c r="M341" s="82" t="s">
        <v>494</v>
      </c>
      <c r="N341" s="82" t="s">
        <v>494</v>
      </c>
      <c r="O341" s="82" t="s">
        <v>494</v>
      </c>
      <c r="P341" s="82" t="s">
        <v>494</v>
      </c>
      <c r="Q341" s="82" t="str">
        <f>"'"&amp;IF(No.5＿契約者【データ】!AH337="●","1","0")&amp;"'"</f>
        <v>'0'</v>
      </c>
      <c r="R341" s="75" t="s">
        <v>497</v>
      </c>
      <c r="S341" s="42" t="s">
        <v>448</v>
      </c>
      <c r="T341" s="75" t="s">
        <v>497</v>
      </c>
      <c r="U341" s="74" t="s">
        <v>497</v>
      </c>
      <c r="V341" s="49" t="str">
        <f t="shared" si="27"/>
        <v>'COMMON'</v>
      </c>
      <c r="W341" s="69" t="s">
        <v>449</v>
      </c>
      <c r="X341" s="49" t="str">
        <f t="shared" si="28"/>
        <v>'COMMON'</v>
      </c>
      <c r="Y341" s="49" t="str">
        <f t="shared" si="28"/>
        <v>'COMMON'</v>
      </c>
      <c r="Z341" s="69" t="s">
        <v>449</v>
      </c>
      <c r="AA341" s="49" t="str">
        <f t="shared" si="29"/>
        <v>'COMMON'</v>
      </c>
      <c r="AB341" s="67"/>
      <c r="AD341" s="70" t="str">
        <f t="shared" si="30"/>
        <v/>
      </c>
      <c r="AE341" s="67"/>
      <c r="AF341" s="67"/>
      <c r="AG341" s="67"/>
    </row>
    <row r="342" spans="1:33" ht="18" customHeight="1">
      <c r="A342" s="67"/>
      <c r="B342" s="49">
        <f t="shared" si="26"/>
        <v>336</v>
      </c>
      <c r="C342" s="73" t="str">
        <f>"'"&amp;プロジェクトデータ!$C$4&amp;"'"</f>
        <v>'80001'</v>
      </c>
      <c r="D342" s="80" t="s">
        <v>507</v>
      </c>
      <c r="E342" s="42" t="str">
        <f>"'"&amp;No.5＿契約者【データ】!E338&amp;"'"</f>
        <v>''</v>
      </c>
      <c r="F342" s="81" t="str">
        <f>"'"&amp;IF(No.5＿契約者【データ】!AD338="郵送","郵送",IF(No.5＿契約者【データ】!AD338="","","出席"))&amp;"'"</f>
        <v>''</v>
      </c>
      <c r="G342" s="75" t="str">
        <f>"'"&amp;IF(No.5＿契約者【データ】!AD338="","",TEXT(No.5＿契約者【データ】!AD338,"yyyy/mm/dd"))&amp;"'"</f>
        <v>''</v>
      </c>
      <c r="H342" s="75" t="str">
        <f>"'"&amp;IF(No.5＿契約者【データ】!AE338="","",TEXT(No.5＿契約者【データ】!AE338,"hh:mm"))&amp;"'"</f>
        <v>''</v>
      </c>
      <c r="I342" s="82" t="s">
        <v>494</v>
      </c>
      <c r="J342" s="82" t="s">
        <v>494</v>
      </c>
      <c r="K342" s="82" t="s">
        <v>494</v>
      </c>
      <c r="L342" s="82" t="s">
        <v>494</v>
      </c>
      <c r="M342" s="82" t="s">
        <v>494</v>
      </c>
      <c r="N342" s="82" t="s">
        <v>494</v>
      </c>
      <c r="O342" s="82" t="s">
        <v>494</v>
      </c>
      <c r="P342" s="82" t="s">
        <v>494</v>
      </c>
      <c r="Q342" s="82" t="str">
        <f>"'"&amp;IF(No.5＿契約者【データ】!AH338="●","1","0")&amp;"'"</f>
        <v>'0'</v>
      </c>
      <c r="R342" s="75" t="s">
        <v>497</v>
      </c>
      <c r="S342" s="42" t="s">
        <v>448</v>
      </c>
      <c r="T342" s="75" t="s">
        <v>497</v>
      </c>
      <c r="U342" s="74" t="s">
        <v>497</v>
      </c>
      <c r="V342" s="49" t="str">
        <f t="shared" si="27"/>
        <v>'COMMON'</v>
      </c>
      <c r="W342" s="69" t="s">
        <v>449</v>
      </c>
      <c r="X342" s="49" t="str">
        <f t="shared" si="28"/>
        <v>'COMMON'</v>
      </c>
      <c r="Y342" s="49" t="str">
        <f t="shared" si="28"/>
        <v>'COMMON'</v>
      </c>
      <c r="Z342" s="69" t="s">
        <v>449</v>
      </c>
      <c r="AA342" s="49" t="str">
        <f t="shared" si="29"/>
        <v>'COMMON'</v>
      </c>
      <c r="AB342" s="67"/>
      <c r="AD342" s="70" t="str">
        <f t="shared" si="30"/>
        <v/>
      </c>
      <c r="AE342" s="67"/>
      <c r="AF342" s="67"/>
      <c r="AG342" s="67"/>
    </row>
    <row r="343" spans="1:33" ht="18" customHeight="1">
      <c r="A343" s="67"/>
      <c r="B343" s="49">
        <f t="shared" si="26"/>
        <v>337</v>
      </c>
      <c r="C343" s="73" t="str">
        <f>"'"&amp;プロジェクトデータ!$C$4&amp;"'"</f>
        <v>'80001'</v>
      </c>
      <c r="D343" s="80" t="s">
        <v>507</v>
      </c>
      <c r="E343" s="42" t="str">
        <f>"'"&amp;No.5＿契約者【データ】!E339&amp;"'"</f>
        <v>''</v>
      </c>
      <c r="F343" s="81" t="str">
        <f>"'"&amp;IF(No.5＿契約者【データ】!AD339="郵送","郵送",IF(No.5＿契約者【データ】!AD339="","","出席"))&amp;"'"</f>
        <v>''</v>
      </c>
      <c r="G343" s="75" t="str">
        <f>"'"&amp;IF(No.5＿契約者【データ】!AD339="","",TEXT(No.5＿契約者【データ】!AD339,"yyyy/mm/dd"))&amp;"'"</f>
        <v>''</v>
      </c>
      <c r="H343" s="75" t="str">
        <f>"'"&amp;IF(No.5＿契約者【データ】!AE339="","",TEXT(No.5＿契約者【データ】!AE339,"hh:mm"))&amp;"'"</f>
        <v>''</v>
      </c>
      <c r="I343" s="82" t="s">
        <v>494</v>
      </c>
      <c r="J343" s="82" t="s">
        <v>494</v>
      </c>
      <c r="K343" s="82" t="s">
        <v>494</v>
      </c>
      <c r="L343" s="82" t="s">
        <v>494</v>
      </c>
      <c r="M343" s="82" t="s">
        <v>494</v>
      </c>
      <c r="N343" s="82" t="s">
        <v>494</v>
      </c>
      <c r="O343" s="82" t="s">
        <v>494</v>
      </c>
      <c r="P343" s="82" t="s">
        <v>494</v>
      </c>
      <c r="Q343" s="82" t="str">
        <f>"'"&amp;IF(No.5＿契約者【データ】!AH339="●","1","0")&amp;"'"</f>
        <v>'0'</v>
      </c>
      <c r="R343" s="75" t="s">
        <v>497</v>
      </c>
      <c r="S343" s="42" t="s">
        <v>448</v>
      </c>
      <c r="T343" s="75" t="s">
        <v>497</v>
      </c>
      <c r="U343" s="74" t="s">
        <v>497</v>
      </c>
      <c r="V343" s="49" t="str">
        <f t="shared" si="27"/>
        <v>'COMMON'</v>
      </c>
      <c r="W343" s="69" t="s">
        <v>449</v>
      </c>
      <c r="X343" s="49" t="str">
        <f t="shared" si="28"/>
        <v>'COMMON'</v>
      </c>
      <c r="Y343" s="49" t="str">
        <f t="shared" si="28"/>
        <v>'COMMON'</v>
      </c>
      <c r="Z343" s="69" t="s">
        <v>449</v>
      </c>
      <c r="AA343" s="49" t="str">
        <f t="shared" si="29"/>
        <v>'COMMON'</v>
      </c>
      <c r="AB343" s="67"/>
      <c r="AD343" s="70" t="str">
        <f t="shared" si="30"/>
        <v/>
      </c>
      <c r="AE343" s="67"/>
      <c r="AF343" s="67"/>
      <c r="AG343" s="67"/>
    </row>
    <row r="344" spans="1:33" ht="18" customHeight="1">
      <c r="A344" s="67"/>
      <c r="B344" s="49">
        <f t="shared" si="26"/>
        <v>338</v>
      </c>
      <c r="C344" s="73" t="str">
        <f>"'"&amp;プロジェクトデータ!$C$4&amp;"'"</f>
        <v>'80001'</v>
      </c>
      <c r="D344" s="80" t="s">
        <v>507</v>
      </c>
      <c r="E344" s="42" t="str">
        <f>"'"&amp;No.5＿契約者【データ】!E340&amp;"'"</f>
        <v>''</v>
      </c>
      <c r="F344" s="81" t="str">
        <f>"'"&amp;IF(No.5＿契約者【データ】!AD340="郵送","郵送",IF(No.5＿契約者【データ】!AD340="","","出席"))&amp;"'"</f>
        <v>''</v>
      </c>
      <c r="G344" s="75" t="str">
        <f>"'"&amp;IF(No.5＿契約者【データ】!AD340="","",TEXT(No.5＿契約者【データ】!AD340,"yyyy/mm/dd"))&amp;"'"</f>
        <v>''</v>
      </c>
      <c r="H344" s="75" t="str">
        <f>"'"&amp;IF(No.5＿契約者【データ】!AE340="","",TEXT(No.5＿契約者【データ】!AE340,"hh:mm"))&amp;"'"</f>
        <v>''</v>
      </c>
      <c r="I344" s="82" t="s">
        <v>494</v>
      </c>
      <c r="J344" s="82" t="s">
        <v>494</v>
      </c>
      <c r="K344" s="82" t="s">
        <v>494</v>
      </c>
      <c r="L344" s="82" t="s">
        <v>494</v>
      </c>
      <c r="M344" s="82" t="s">
        <v>494</v>
      </c>
      <c r="N344" s="82" t="s">
        <v>494</v>
      </c>
      <c r="O344" s="82" t="s">
        <v>494</v>
      </c>
      <c r="P344" s="82" t="s">
        <v>494</v>
      </c>
      <c r="Q344" s="82" t="str">
        <f>"'"&amp;IF(No.5＿契約者【データ】!AH340="●","1","0")&amp;"'"</f>
        <v>'0'</v>
      </c>
      <c r="R344" s="75" t="s">
        <v>497</v>
      </c>
      <c r="S344" s="42" t="s">
        <v>448</v>
      </c>
      <c r="T344" s="75" t="s">
        <v>497</v>
      </c>
      <c r="U344" s="74" t="s">
        <v>497</v>
      </c>
      <c r="V344" s="49" t="str">
        <f t="shared" si="27"/>
        <v>'COMMON'</v>
      </c>
      <c r="W344" s="69" t="s">
        <v>449</v>
      </c>
      <c r="X344" s="49" t="str">
        <f t="shared" si="28"/>
        <v>'COMMON'</v>
      </c>
      <c r="Y344" s="49" t="str">
        <f t="shared" si="28"/>
        <v>'COMMON'</v>
      </c>
      <c r="Z344" s="69" t="s">
        <v>449</v>
      </c>
      <c r="AA344" s="49" t="str">
        <f t="shared" si="29"/>
        <v>'COMMON'</v>
      </c>
      <c r="AB344" s="67"/>
      <c r="AD344" s="70" t="str">
        <f t="shared" si="30"/>
        <v/>
      </c>
      <c r="AE344" s="67"/>
      <c r="AF344" s="67"/>
      <c r="AG344" s="67"/>
    </row>
    <row r="345" spans="1:33" ht="18" customHeight="1">
      <c r="A345" s="67"/>
      <c r="B345" s="49">
        <f t="shared" si="26"/>
        <v>339</v>
      </c>
      <c r="C345" s="73" t="str">
        <f>"'"&amp;プロジェクトデータ!$C$4&amp;"'"</f>
        <v>'80001'</v>
      </c>
      <c r="D345" s="80" t="s">
        <v>507</v>
      </c>
      <c r="E345" s="42" t="str">
        <f>"'"&amp;No.5＿契約者【データ】!E341&amp;"'"</f>
        <v>''</v>
      </c>
      <c r="F345" s="81" t="str">
        <f>"'"&amp;IF(No.5＿契約者【データ】!AD341="郵送","郵送",IF(No.5＿契約者【データ】!AD341="","","出席"))&amp;"'"</f>
        <v>''</v>
      </c>
      <c r="G345" s="75" t="str">
        <f>"'"&amp;IF(No.5＿契約者【データ】!AD341="","",TEXT(No.5＿契約者【データ】!AD341,"yyyy/mm/dd"))&amp;"'"</f>
        <v>''</v>
      </c>
      <c r="H345" s="75" t="str">
        <f>"'"&amp;IF(No.5＿契約者【データ】!AE341="","",TEXT(No.5＿契約者【データ】!AE341,"hh:mm"))&amp;"'"</f>
        <v>''</v>
      </c>
      <c r="I345" s="82" t="s">
        <v>494</v>
      </c>
      <c r="J345" s="82" t="s">
        <v>494</v>
      </c>
      <c r="K345" s="82" t="s">
        <v>494</v>
      </c>
      <c r="L345" s="82" t="s">
        <v>494</v>
      </c>
      <c r="M345" s="82" t="s">
        <v>494</v>
      </c>
      <c r="N345" s="82" t="s">
        <v>494</v>
      </c>
      <c r="O345" s="82" t="s">
        <v>494</v>
      </c>
      <c r="P345" s="82" t="s">
        <v>494</v>
      </c>
      <c r="Q345" s="82" t="str">
        <f>"'"&amp;IF(No.5＿契約者【データ】!AH341="●","1","0")&amp;"'"</f>
        <v>'0'</v>
      </c>
      <c r="R345" s="75" t="s">
        <v>497</v>
      </c>
      <c r="S345" s="42" t="s">
        <v>448</v>
      </c>
      <c r="T345" s="75" t="s">
        <v>497</v>
      </c>
      <c r="U345" s="74" t="s">
        <v>497</v>
      </c>
      <c r="V345" s="49" t="str">
        <f t="shared" si="27"/>
        <v>'COMMON'</v>
      </c>
      <c r="W345" s="69" t="s">
        <v>449</v>
      </c>
      <c r="X345" s="49" t="str">
        <f t="shared" si="28"/>
        <v>'COMMON'</v>
      </c>
      <c r="Y345" s="49" t="str">
        <f t="shared" si="28"/>
        <v>'COMMON'</v>
      </c>
      <c r="Z345" s="69" t="s">
        <v>449</v>
      </c>
      <c r="AA345" s="49" t="str">
        <f t="shared" si="29"/>
        <v>'COMMON'</v>
      </c>
      <c r="AB345" s="67"/>
      <c r="AD345" s="70" t="str">
        <f t="shared" si="30"/>
        <v/>
      </c>
      <c r="AE345" s="67"/>
      <c r="AF345" s="67"/>
      <c r="AG345" s="67"/>
    </row>
    <row r="346" spans="1:33" ht="18" customHeight="1">
      <c r="A346" s="67"/>
      <c r="B346" s="49">
        <f t="shared" si="26"/>
        <v>340</v>
      </c>
      <c r="C346" s="73" t="str">
        <f>"'"&amp;プロジェクトデータ!$C$4&amp;"'"</f>
        <v>'80001'</v>
      </c>
      <c r="D346" s="80" t="s">
        <v>507</v>
      </c>
      <c r="E346" s="42" t="str">
        <f>"'"&amp;No.5＿契約者【データ】!E342&amp;"'"</f>
        <v>''</v>
      </c>
      <c r="F346" s="81" t="str">
        <f>"'"&amp;IF(No.5＿契約者【データ】!AD342="郵送","郵送",IF(No.5＿契約者【データ】!AD342="","","出席"))&amp;"'"</f>
        <v>''</v>
      </c>
      <c r="G346" s="75" t="str">
        <f>"'"&amp;IF(No.5＿契約者【データ】!AD342="","",TEXT(No.5＿契約者【データ】!AD342,"yyyy/mm/dd"))&amp;"'"</f>
        <v>''</v>
      </c>
      <c r="H346" s="75" t="str">
        <f>"'"&amp;IF(No.5＿契約者【データ】!AE342="","",TEXT(No.5＿契約者【データ】!AE342,"hh:mm"))&amp;"'"</f>
        <v>''</v>
      </c>
      <c r="I346" s="82" t="s">
        <v>494</v>
      </c>
      <c r="J346" s="82" t="s">
        <v>494</v>
      </c>
      <c r="K346" s="82" t="s">
        <v>494</v>
      </c>
      <c r="L346" s="82" t="s">
        <v>494</v>
      </c>
      <c r="M346" s="82" t="s">
        <v>494</v>
      </c>
      <c r="N346" s="82" t="s">
        <v>494</v>
      </c>
      <c r="O346" s="82" t="s">
        <v>494</v>
      </c>
      <c r="P346" s="82" t="s">
        <v>494</v>
      </c>
      <c r="Q346" s="82" t="str">
        <f>"'"&amp;IF(No.5＿契約者【データ】!AH342="●","1","0")&amp;"'"</f>
        <v>'0'</v>
      </c>
      <c r="R346" s="75" t="s">
        <v>497</v>
      </c>
      <c r="S346" s="42" t="s">
        <v>448</v>
      </c>
      <c r="T346" s="75" t="s">
        <v>497</v>
      </c>
      <c r="U346" s="74" t="s">
        <v>497</v>
      </c>
      <c r="V346" s="49" t="str">
        <f t="shared" si="27"/>
        <v>'COMMON'</v>
      </c>
      <c r="W346" s="69" t="s">
        <v>449</v>
      </c>
      <c r="X346" s="49" t="str">
        <f t="shared" si="28"/>
        <v>'COMMON'</v>
      </c>
      <c r="Y346" s="49" t="str">
        <f t="shared" si="28"/>
        <v>'COMMON'</v>
      </c>
      <c r="Z346" s="69" t="s">
        <v>449</v>
      </c>
      <c r="AA346" s="49" t="str">
        <f t="shared" si="29"/>
        <v>'COMMON'</v>
      </c>
      <c r="AB346" s="67"/>
      <c r="AD346" s="70" t="str">
        <f t="shared" si="30"/>
        <v/>
      </c>
      <c r="AE346" s="67"/>
      <c r="AF346" s="67"/>
      <c r="AG346" s="67"/>
    </row>
    <row r="347" spans="1:33" ht="18" customHeight="1">
      <c r="A347" s="67"/>
      <c r="B347" s="49">
        <f t="shared" si="26"/>
        <v>341</v>
      </c>
      <c r="C347" s="73" t="str">
        <f>"'"&amp;プロジェクトデータ!$C$4&amp;"'"</f>
        <v>'80001'</v>
      </c>
      <c r="D347" s="80" t="s">
        <v>507</v>
      </c>
      <c r="E347" s="42" t="str">
        <f>"'"&amp;No.5＿契約者【データ】!E343&amp;"'"</f>
        <v>''</v>
      </c>
      <c r="F347" s="81" t="str">
        <f>"'"&amp;IF(No.5＿契約者【データ】!AD343="郵送","郵送",IF(No.5＿契約者【データ】!AD343="","","出席"))&amp;"'"</f>
        <v>''</v>
      </c>
      <c r="G347" s="75" t="str">
        <f>"'"&amp;IF(No.5＿契約者【データ】!AD343="","",TEXT(No.5＿契約者【データ】!AD343,"yyyy/mm/dd"))&amp;"'"</f>
        <v>''</v>
      </c>
      <c r="H347" s="75" t="str">
        <f>"'"&amp;IF(No.5＿契約者【データ】!AE343="","",TEXT(No.5＿契約者【データ】!AE343,"hh:mm"))&amp;"'"</f>
        <v>''</v>
      </c>
      <c r="I347" s="82" t="s">
        <v>494</v>
      </c>
      <c r="J347" s="82" t="s">
        <v>494</v>
      </c>
      <c r="K347" s="82" t="s">
        <v>494</v>
      </c>
      <c r="L347" s="82" t="s">
        <v>494</v>
      </c>
      <c r="M347" s="82" t="s">
        <v>494</v>
      </c>
      <c r="N347" s="82" t="s">
        <v>494</v>
      </c>
      <c r="O347" s="82" t="s">
        <v>494</v>
      </c>
      <c r="P347" s="82" t="s">
        <v>494</v>
      </c>
      <c r="Q347" s="82" t="str">
        <f>"'"&amp;IF(No.5＿契約者【データ】!AH343="●","1","0")&amp;"'"</f>
        <v>'0'</v>
      </c>
      <c r="R347" s="75" t="s">
        <v>497</v>
      </c>
      <c r="S347" s="42" t="s">
        <v>448</v>
      </c>
      <c r="T347" s="75" t="s">
        <v>497</v>
      </c>
      <c r="U347" s="74" t="s">
        <v>497</v>
      </c>
      <c r="V347" s="49" t="str">
        <f t="shared" si="27"/>
        <v>'COMMON'</v>
      </c>
      <c r="W347" s="69" t="s">
        <v>449</v>
      </c>
      <c r="X347" s="49" t="str">
        <f t="shared" si="28"/>
        <v>'COMMON'</v>
      </c>
      <c r="Y347" s="49" t="str">
        <f t="shared" si="28"/>
        <v>'COMMON'</v>
      </c>
      <c r="Z347" s="69" t="s">
        <v>449</v>
      </c>
      <c r="AA347" s="49" t="str">
        <f t="shared" si="29"/>
        <v>'COMMON'</v>
      </c>
      <c r="AB347" s="67"/>
      <c r="AD347" s="70" t="str">
        <f t="shared" si="30"/>
        <v/>
      </c>
      <c r="AE347" s="67"/>
      <c r="AF347" s="67"/>
      <c r="AG347" s="67"/>
    </row>
    <row r="348" spans="1:33" ht="18" customHeight="1">
      <c r="A348" s="67"/>
      <c r="B348" s="49">
        <f t="shared" si="26"/>
        <v>342</v>
      </c>
      <c r="C348" s="73" t="str">
        <f>"'"&amp;プロジェクトデータ!$C$4&amp;"'"</f>
        <v>'80001'</v>
      </c>
      <c r="D348" s="80" t="s">
        <v>507</v>
      </c>
      <c r="E348" s="42" t="str">
        <f>"'"&amp;No.5＿契約者【データ】!E344&amp;"'"</f>
        <v>''</v>
      </c>
      <c r="F348" s="81" t="str">
        <f>"'"&amp;IF(No.5＿契約者【データ】!AD344="郵送","郵送",IF(No.5＿契約者【データ】!AD344="","","出席"))&amp;"'"</f>
        <v>''</v>
      </c>
      <c r="G348" s="75" t="str">
        <f>"'"&amp;IF(No.5＿契約者【データ】!AD344="","",TEXT(No.5＿契約者【データ】!AD344,"yyyy/mm/dd"))&amp;"'"</f>
        <v>''</v>
      </c>
      <c r="H348" s="75" t="str">
        <f>"'"&amp;IF(No.5＿契約者【データ】!AE344="","",TEXT(No.5＿契約者【データ】!AE344,"hh:mm"))&amp;"'"</f>
        <v>''</v>
      </c>
      <c r="I348" s="82" t="s">
        <v>494</v>
      </c>
      <c r="J348" s="82" t="s">
        <v>494</v>
      </c>
      <c r="K348" s="82" t="s">
        <v>494</v>
      </c>
      <c r="L348" s="82" t="s">
        <v>494</v>
      </c>
      <c r="M348" s="82" t="s">
        <v>494</v>
      </c>
      <c r="N348" s="82" t="s">
        <v>494</v>
      </c>
      <c r="O348" s="82" t="s">
        <v>494</v>
      </c>
      <c r="P348" s="82" t="s">
        <v>494</v>
      </c>
      <c r="Q348" s="82" t="str">
        <f>"'"&amp;IF(No.5＿契約者【データ】!AH344="●","1","0")&amp;"'"</f>
        <v>'0'</v>
      </c>
      <c r="R348" s="75" t="s">
        <v>497</v>
      </c>
      <c r="S348" s="42" t="s">
        <v>448</v>
      </c>
      <c r="T348" s="75" t="s">
        <v>497</v>
      </c>
      <c r="U348" s="74" t="s">
        <v>497</v>
      </c>
      <c r="V348" s="49" t="str">
        <f t="shared" si="27"/>
        <v>'COMMON'</v>
      </c>
      <c r="W348" s="69" t="s">
        <v>449</v>
      </c>
      <c r="X348" s="49" t="str">
        <f t="shared" si="28"/>
        <v>'COMMON'</v>
      </c>
      <c r="Y348" s="49" t="str">
        <f t="shared" si="28"/>
        <v>'COMMON'</v>
      </c>
      <c r="Z348" s="69" t="s">
        <v>449</v>
      </c>
      <c r="AA348" s="49" t="str">
        <f t="shared" si="29"/>
        <v>'COMMON'</v>
      </c>
      <c r="AB348" s="67"/>
      <c r="AD348" s="70" t="str">
        <f t="shared" si="30"/>
        <v/>
      </c>
      <c r="AE348" s="67"/>
      <c r="AF348" s="67"/>
      <c r="AG348" s="67"/>
    </row>
    <row r="349" spans="1:33" ht="18" customHeight="1">
      <c r="A349" s="67"/>
      <c r="B349" s="49">
        <f t="shared" si="26"/>
        <v>343</v>
      </c>
      <c r="C349" s="73" t="str">
        <f>"'"&amp;プロジェクトデータ!$C$4&amp;"'"</f>
        <v>'80001'</v>
      </c>
      <c r="D349" s="80" t="s">
        <v>507</v>
      </c>
      <c r="E349" s="42" t="str">
        <f>"'"&amp;No.5＿契約者【データ】!E345&amp;"'"</f>
        <v>''</v>
      </c>
      <c r="F349" s="81" t="str">
        <f>"'"&amp;IF(No.5＿契約者【データ】!AD345="郵送","郵送",IF(No.5＿契約者【データ】!AD345="","","出席"))&amp;"'"</f>
        <v>''</v>
      </c>
      <c r="G349" s="75" t="str">
        <f>"'"&amp;IF(No.5＿契約者【データ】!AD345="","",TEXT(No.5＿契約者【データ】!AD345,"yyyy/mm/dd"))&amp;"'"</f>
        <v>''</v>
      </c>
      <c r="H349" s="75" t="str">
        <f>"'"&amp;IF(No.5＿契約者【データ】!AE345="","",TEXT(No.5＿契約者【データ】!AE345,"hh:mm"))&amp;"'"</f>
        <v>''</v>
      </c>
      <c r="I349" s="82" t="s">
        <v>494</v>
      </c>
      <c r="J349" s="82" t="s">
        <v>494</v>
      </c>
      <c r="K349" s="82" t="s">
        <v>494</v>
      </c>
      <c r="L349" s="82" t="s">
        <v>494</v>
      </c>
      <c r="M349" s="82" t="s">
        <v>494</v>
      </c>
      <c r="N349" s="82" t="s">
        <v>494</v>
      </c>
      <c r="O349" s="82" t="s">
        <v>494</v>
      </c>
      <c r="P349" s="82" t="s">
        <v>494</v>
      </c>
      <c r="Q349" s="82" t="str">
        <f>"'"&amp;IF(No.5＿契約者【データ】!AH345="●","1","0")&amp;"'"</f>
        <v>'0'</v>
      </c>
      <c r="R349" s="75" t="s">
        <v>497</v>
      </c>
      <c r="S349" s="42" t="s">
        <v>448</v>
      </c>
      <c r="T349" s="75" t="s">
        <v>497</v>
      </c>
      <c r="U349" s="74" t="s">
        <v>497</v>
      </c>
      <c r="V349" s="49" t="str">
        <f t="shared" si="27"/>
        <v>'COMMON'</v>
      </c>
      <c r="W349" s="69" t="s">
        <v>449</v>
      </c>
      <c r="X349" s="49" t="str">
        <f t="shared" si="28"/>
        <v>'COMMON'</v>
      </c>
      <c r="Y349" s="49" t="str">
        <f t="shared" si="28"/>
        <v>'COMMON'</v>
      </c>
      <c r="Z349" s="69" t="s">
        <v>449</v>
      </c>
      <c r="AA349" s="49" t="str">
        <f t="shared" si="29"/>
        <v>'COMMON'</v>
      </c>
      <c r="AB349" s="67"/>
      <c r="AD349" s="70" t="str">
        <f t="shared" si="30"/>
        <v/>
      </c>
      <c r="AE349" s="67"/>
      <c r="AF349" s="67"/>
      <c r="AG349" s="67"/>
    </row>
    <row r="350" spans="1:33" ht="18" customHeight="1">
      <c r="A350" s="67"/>
      <c r="B350" s="49">
        <f t="shared" si="26"/>
        <v>344</v>
      </c>
      <c r="C350" s="73" t="str">
        <f>"'"&amp;プロジェクトデータ!$C$4&amp;"'"</f>
        <v>'80001'</v>
      </c>
      <c r="D350" s="80" t="s">
        <v>507</v>
      </c>
      <c r="E350" s="42" t="str">
        <f>"'"&amp;No.5＿契約者【データ】!E346&amp;"'"</f>
        <v>''</v>
      </c>
      <c r="F350" s="81" t="str">
        <f>"'"&amp;IF(No.5＿契約者【データ】!AD346="郵送","郵送",IF(No.5＿契約者【データ】!AD346="","","出席"))&amp;"'"</f>
        <v>''</v>
      </c>
      <c r="G350" s="75" t="str">
        <f>"'"&amp;IF(No.5＿契約者【データ】!AD346="","",TEXT(No.5＿契約者【データ】!AD346,"yyyy/mm/dd"))&amp;"'"</f>
        <v>''</v>
      </c>
      <c r="H350" s="75" t="str">
        <f>"'"&amp;IF(No.5＿契約者【データ】!AE346="","",TEXT(No.5＿契約者【データ】!AE346,"hh:mm"))&amp;"'"</f>
        <v>''</v>
      </c>
      <c r="I350" s="82" t="s">
        <v>494</v>
      </c>
      <c r="J350" s="82" t="s">
        <v>494</v>
      </c>
      <c r="K350" s="82" t="s">
        <v>494</v>
      </c>
      <c r="L350" s="82" t="s">
        <v>494</v>
      </c>
      <c r="M350" s="82" t="s">
        <v>494</v>
      </c>
      <c r="N350" s="82" t="s">
        <v>494</v>
      </c>
      <c r="O350" s="82" t="s">
        <v>494</v>
      </c>
      <c r="P350" s="82" t="s">
        <v>494</v>
      </c>
      <c r="Q350" s="82" t="str">
        <f>"'"&amp;IF(No.5＿契約者【データ】!AH346="●","1","0")&amp;"'"</f>
        <v>'0'</v>
      </c>
      <c r="R350" s="75" t="s">
        <v>497</v>
      </c>
      <c r="S350" s="42" t="s">
        <v>448</v>
      </c>
      <c r="T350" s="75" t="s">
        <v>497</v>
      </c>
      <c r="U350" s="74" t="s">
        <v>497</v>
      </c>
      <c r="V350" s="49" t="str">
        <f t="shared" si="27"/>
        <v>'COMMON'</v>
      </c>
      <c r="W350" s="69" t="s">
        <v>449</v>
      </c>
      <c r="X350" s="49" t="str">
        <f t="shared" si="28"/>
        <v>'COMMON'</v>
      </c>
      <c r="Y350" s="49" t="str">
        <f t="shared" si="28"/>
        <v>'COMMON'</v>
      </c>
      <c r="Z350" s="69" t="s">
        <v>449</v>
      </c>
      <c r="AA350" s="49" t="str">
        <f t="shared" si="29"/>
        <v>'COMMON'</v>
      </c>
      <c r="AB350" s="67"/>
      <c r="AD350" s="70" t="str">
        <f t="shared" si="30"/>
        <v/>
      </c>
      <c r="AE350" s="67"/>
      <c r="AF350" s="67"/>
      <c r="AG350" s="67"/>
    </row>
    <row r="351" spans="1:33" ht="18" customHeight="1">
      <c r="A351" s="67"/>
      <c r="B351" s="49">
        <f t="shared" si="26"/>
        <v>345</v>
      </c>
      <c r="C351" s="73" t="str">
        <f>"'"&amp;プロジェクトデータ!$C$4&amp;"'"</f>
        <v>'80001'</v>
      </c>
      <c r="D351" s="80" t="s">
        <v>507</v>
      </c>
      <c r="E351" s="42" t="str">
        <f>"'"&amp;No.5＿契約者【データ】!E347&amp;"'"</f>
        <v>''</v>
      </c>
      <c r="F351" s="81" t="str">
        <f>"'"&amp;IF(No.5＿契約者【データ】!AD347="郵送","郵送",IF(No.5＿契約者【データ】!AD347="","","出席"))&amp;"'"</f>
        <v>''</v>
      </c>
      <c r="G351" s="75" t="str">
        <f>"'"&amp;IF(No.5＿契約者【データ】!AD347="","",TEXT(No.5＿契約者【データ】!AD347,"yyyy/mm/dd"))&amp;"'"</f>
        <v>''</v>
      </c>
      <c r="H351" s="75" t="str">
        <f>"'"&amp;IF(No.5＿契約者【データ】!AE347="","",TEXT(No.5＿契約者【データ】!AE347,"hh:mm"))&amp;"'"</f>
        <v>''</v>
      </c>
      <c r="I351" s="82" t="s">
        <v>494</v>
      </c>
      <c r="J351" s="82" t="s">
        <v>494</v>
      </c>
      <c r="K351" s="82" t="s">
        <v>494</v>
      </c>
      <c r="L351" s="82" t="s">
        <v>494</v>
      </c>
      <c r="M351" s="82" t="s">
        <v>494</v>
      </c>
      <c r="N351" s="82" t="s">
        <v>494</v>
      </c>
      <c r="O351" s="82" t="s">
        <v>494</v>
      </c>
      <c r="P351" s="82" t="s">
        <v>494</v>
      </c>
      <c r="Q351" s="82" t="str">
        <f>"'"&amp;IF(No.5＿契約者【データ】!AH347="●","1","0")&amp;"'"</f>
        <v>'0'</v>
      </c>
      <c r="R351" s="75" t="s">
        <v>497</v>
      </c>
      <c r="S351" s="42" t="s">
        <v>448</v>
      </c>
      <c r="T351" s="75" t="s">
        <v>497</v>
      </c>
      <c r="U351" s="74" t="s">
        <v>497</v>
      </c>
      <c r="V351" s="49" t="str">
        <f t="shared" si="27"/>
        <v>'COMMON'</v>
      </c>
      <c r="W351" s="69" t="s">
        <v>449</v>
      </c>
      <c r="X351" s="49" t="str">
        <f t="shared" si="28"/>
        <v>'COMMON'</v>
      </c>
      <c r="Y351" s="49" t="str">
        <f t="shared" si="28"/>
        <v>'COMMON'</v>
      </c>
      <c r="Z351" s="69" t="s">
        <v>449</v>
      </c>
      <c r="AA351" s="49" t="str">
        <f t="shared" si="29"/>
        <v>'COMMON'</v>
      </c>
      <c r="AB351" s="67"/>
      <c r="AD351" s="70" t="str">
        <f t="shared" si="30"/>
        <v/>
      </c>
      <c r="AE351" s="67"/>
      <c r="AF351" s="67"/>
      <c r="AG351" s="67"/>
    </row>
    <row r="352" spans="1:33" ht="18" customHeight="1">
      <c r="A352" s="67"/>
      <c r="B352" s="49">
        <f t="shared" si="26"/>
        <v>346</v>
      </c>
      <c r="C352" s="73" t="str">
        <f>"'"&amp;プロジェクトデータ!$C$4&amp;"'"</f>
        <v>'80001'</v>
      </c>
      <c r="D352" s="80" t="s">
        <v>507</v>
      </c>
      <c r="E352" s="42" t="str">
        <f>"'"&amp;No.5＿契約者【データ】!E348&amp;"'"</f>
        <v>''</v>
      </c>
      <c r="F352" s="81" t="str">
        <f>"'"&amp;IF(No.5＿契約者【データ】!AD348="郵送","郵送",IF(No.5＿契約者【データ】!AD348="","","出席"))&amp;"'"</f>
        <v>''</v>
      </c>
      <c r="G352" s="75" t="str">
        <f>"'"&amp;IF(No.5＿契約者【データ】!AD348="","",TEXT(No.5＿契約者【データ】!AD348,"yyyy/mm/dd"))&amp;"'"</f>
        <v>''</v>
      </c>
      <c r="H352" s="75" t="str">
        <f>"'"&amp;IF(No.5＿契約者【データ】!AE348="","",TEXT(No.5＿契約者【データ】!AE348,"hh:mm"))&amp;"'"</f>
        <v>''</v>
      </c>
      <c r="I352" s="82" t="s">
        <v>494</v>
      </c>
      <c r="J352" s="82" t="s">
        <v>494</v>
      </c>
      <c r="K352" s="82" t="s">
        <v>494</v>
      </c>
      <c r="L352" s="82" t="s">
        <v>494</v>
      </c>
      <c r="M352" s="82" t="s">
        <v>494</v>
      </c>
      <c r="N352" s="82" t="s">
        <v>494</v>
      </c>
      <c r="O352" s="82" t="s">
        <v>494</v>
      </c>
      <c r="P352" s="82" t="s">
        <v>494</v>
      </c>
      <c r="Q352" s="82" t="str">
        <f>"'"&amp;IF(No.5＿契約者【データ】!AH348="●","1","0")&amp;"'"</f>
        <v>'0'</v>
      </c>
      <c r="R352" s="75" t="s">
        <v>497</v>
      </c>
      <c r="S352" s="42" t="s">
        <v>448</v>
      </c>
      <c r="T352" s="75" t="s">
        <v>497</v>
      </c>
      <c r="U352" s="74" t="s">
        <v>497</v>
      </c>
      <c r="V352" s="49" t="str">
        <f t="shared" si="27"/>
        <v>'COMMON'</v>
      </c>
      <c r="W352" s="69" t="s">
        <v>449</v>
      </c>
      <c r="X352" s="49" t="str">
        <f t="shared" si="28"/>
        <v>'COMMON'</v>
      </c>
      <c r="Y352" s="49" t="str">
        <f t="shared" si="28"/>
        <v>'COMMON'</v>
      </c>
      <c r="Z352" s="69" t="s">
        <v>449</v>
      </c>
      <c r="AA352" s="49" t="str">
        <f t="shared" si="29"/>
        <v>'COMMON'</v>
      </c>
      <c r="AB352" s="67"/>
      <c r="AD352" s="70" t="str">
        <f t="shared" si="30"/>
        <v/>
      </c>
      <c r="AE352" s="67"/>
      <c r="AF352" s="67"/>
      <c r="AG352" s="67"/>
    </row>
    <row r="353" spans="1:33" ht="18" customHeight="1">
      <c r="A353" s="67"/>
      <c r="B353" s="49">
        <f t="shared" si="26"/>
        <v>347</v>
      </c>
      <c r="C353" s="73" t="str">
        <f>"'"&amp;プロジェクトデータ!$C$4&amp;"'"</f>
        <v>'80001'</v>
      </c>
      <c r="D353" s="80" t="s">
        <v>507</v>
      </c>
      <c r="E353" s="42" t="str">
        <f>"'"&amp;No.5＿契約者【データ】!E349&amp;"'"</f>
        <v>''</v>
      </c>
      <c r="F353" s="81" t="str">
        <f>"'"&amp;IF(No.5＿契約者【データ】!AD349="郵送","郵送",IF(No.5＿契約者【データ】!AD349="","","出席"))&amp;"'"</f>
        <v>''</v>
      </c>
      <c r="G353" s="75" t="str">
        <f>"'"&amp;IF(No.5＿契約者【データ】!AD349="","",TEXT(No.5＿契約者【データ】!AD349,"yyyy/mm/dd"))&amp;"'"</f>
        <v>''</v>
      </c>
      <c r="H353" s="75" t="str">
        <f>"'"&amp;IF(No.5＿契約者【データ】!AE349="","",TEXT(No.5＿契約者【データ】!AE349,"hh:mm"))&amp;"'"</f>
        <v>''</v>
      </c>
      <c r="I353" s="82" t="s">
        <v>494</v>
      </c>
      <c r="J353" s="82" t="s">
        <v>494</v>
      </c>
      <c r="K353" s="82" t="s">
        <v>494</v>
      </c>
      <c r="L353" s="82" t="s">
        <v>494</v>
      </c>
      <c r="M353" s="82" t="s">
        <v>494</v>
      </c>
      <c r="N353" s="82" t="s">
        <v>494</v>
      </c>
      <c r="O353" s="82" t="s">
        <v>494</v>
      </c>
      <c r="P353" s="82" t="s">
        <v>494</v>
      </c>
      <c r="Q353" s="82" t="str">
        <f>"'"&amp;IF(No.5＿契約者【データ】!AH349="●","1","0")&amp;"'"</f>
        <v>'0'</v>
      </c>
      <c r="R353" s="75" t="s">
        <v>497</v>
      </c>
      <c r="S353" s="42" t="s">
        <v>448</v>
      </c>
      <c r="T353" s="75" t="s">
        <v>497</v>
      </c>
      <c r="U353" s="74" t="s">
        <v>497</v>
      </c>
      <c r="V353" s="49" t="str">
        <f t="shared" si="27"/>
        <v>'COMMON'</v>
      </c>
      <c r="W353" s="69" t="s">
        <v>449</v>
      </c>
      <c r="X353" s="49" t="str">
        <f t="shared" si="28"/>
        <v>'COMMON'</v>
      </c>
      <c r="Y353" s="49" t="str">
        <f t="shared" si="28"/>
        <v>'COMMON'</v>
      </c>
      <c r="Z353" s="69" t="s">
        <v>449</v>
      </c>
      <c r="AA353" s="49" t="str">
        <f t="shared" si="29"/>
        <v>'COMMON'</v>
      </c>
      <c r="AB353" s="67"/>
      <c r="AD353" s="70" t="str">
        <f t="shared" si="30"/>
        <v/>
      </c>
      <c r="AE353" s="67"/>
      <c r="AF353" s="67"/>
      <c r="AG353" s="67"/>
    </row>
    <row r="354" spans="1:33" ht="18" customHeight="1">
      <c r="A354" s="67"/>
      <c r="B354" s="49">
        <f t="shared" si="26"/>
        <v>348</v>
      </c>
      <c r="C354" s="73" t="str">
        <f>"'"&amp;プロジェクトデータ!$C$4&amp;"'"</f>
        <v>'80001'</v>
      </c>
      <c r="D354" s="80" t="s">
        <v>507</v>
      </c>
      <c r="E354" s="42" t="str">
        <f>"'"&amp;No.5＿契約者【データ】!E350&amp;"'"</f>
        <v>''</v>
      </c>
      <c r="F354" s="81" t="str">
        <f>"'"&amp;IF(No.5＿契約者【データ】!AD350="郵送","郵送",IF(No.5＿契約者【データ】!AD350="","","出席"))&amp;"'"</f>
        <v>''</v>
      </c>
      <c r="G354" s="75" t="str">
        <f>"'"&amp;IF(No.5＿契約者【データ】!AD350="","",TEXT(No.5＿契約者【データ】!AD350,"yyyy/mm/dd"))&amp;"'"</f>
        <v>''</v>
      </c>
      <c r="H354" s="75" t="str">
        <f>"'"&amp;IF(No.5＿契約者【データ】!AE350="","",TEXT(No.5＿契約者【データ】!AE350,"hh:mm"))&amp;"'"</f>
        <v>''</v>
      </c>
      <c r="I354" s="82" t="s">
        <v>494</v>
      </c>
      <c r="J354" s="82" t="s">
        <v>494</v>
      </c>
      <c r="K354" s="82" t="s">
        <v>494</v>
      </c>
      <c r="L354" s="82" t="s">
        <v>494</v>
      </c>
      <c r="M354" s="82" t="s">
        <v>494</v>
      </c>
      <c r="N354" s="82" t="s">
        <v>494</v>
      </c>
      <c r="O354" s="82" t="s">
        <v>494</v>
      </c>
      <c r="P354" s="82" t="s">
        <v>494</v>
      </c>
      <c r="Q354" s="82" t="str">
        <f>"'"&amp;IF(No.5＿契約者【データ】!AH350="●","1","0")&amp;"'"</f>
        <v>'0'</v>
      </c>
      <c r="R354" s="75" t="s">
        <v>497</v>
      </c>
      <c r="S354" s="42" t="s">
        <v>448</v>
      </c>
      <c r="T354" s="75" t="s">
        <v>497</v>
      </c>
      <c r="U354" s="74" t="s">
        <v>497</v>
      </c>
      <c r="V354" s="49" t="str">
        <f t="shared" si="27"/>
        <v>'COMMON'</v>
      </c>
      <c r="W354" s="69" t="s">
        <v>449</v>
      </c>
      <c r="X354" s="49" t="str">
        <f t="shared" si="28"/>
        <v>'COMMON'</v>
      </c>
      <c r="Y354" s="49" t="str">
        <f t="shared" si="28"/>
        <v>'COMMON'</v>
      </c>
      <c r="Z354" s="69" t="s">
        <v>449</v>
      </c>
      <c r="AA354" s="49" t="str">
        <f t="shared" si="29"/>
        <v>'COMMON'</v>
      </c>
      <c r="AB354" s="67"/>
      <c r="AD354" s="70" t="str">
        <f t="shared" si="30"/>
        <v/>
      </c>
      <c r="AE354" s="67"/>
      <c r="AF354" s="67"/>
      <c r="AG354" s="67"/>
    </row>
    <row r="355" spans="1:33" ht="18" customHeight="1">
      <c r="A355" s="67"/>
      <c r="B355" s="49">
        <f t="shared" si="26"/>
        <v>349</v>
      </c>
      <c r="C355" s="73" t="str">
        <f>"'"&amp;プロジェクトデータ!$C$4&amp;"'"</f>
        <v>'80001'</v>
      </c>
      <c r="D355" s="80" t="s">
        <v>507</v>
      </c>
      <c r="E355" s="42" t="str">
        <f>"'"&amp;No.5＿契約者【データ】!E351&amp;"'"</f>
        <v>''</v>
      </c>
      <c r="F355" s="81" t="str">
        <f>"'"&amp;IF(No.5＿契約者【データ】!AD351="郵送","郵送",IF(No.5＿契約者【データ】!AD351="","","出席"))&amp;"'"</f>
        <v>''</v>
      </c>
      <c r="G355" s="75" t="str">
        <f>"'"&amp;IF(No.5＿契約者【データ】!AD351="","",TEXT(No.5＿契約者【データ】!AD351,"yyyy/mm/dd"))&amp;"'"</f>
        <v>''</v>
      </c>
      <c r="H355" s="75" t="str">
        <f>"'"&amp;IF(No.5＿契約者【データ】!AE351="","",TEXT(No.5＿契約者【データ】!AE351,"hh:mm"))&amp;"'"</f>
        <v>''</v>
      </c>
      <c r="I355" s="82" t="s">
        <v>494</v>
      </c>
      <c r="J355" s="82" t="s">
        <v>494</v>
      </c>
      <c r="K355" s="82" t="s">
        <v>494</v>
      </c>
      <c r="L355" s="82" t="s">
        <v>494</v>
      </c>
      <c r="M355" s="82" t="s">
        <v>494</v>
      </c>
      <c r="N355" s="82" t="s">
        <v>494</v>
      </c>
      <c r="O355" s="82" t="s">
        <v>494</v>
      </c>
      <c r="P355" s="82" t="s">
        <v>494</v>
      </c>
      <c r="Q355" s="82" t="str">
        <f>"'"&amp;IF(No.5＿契約者【データ】!AH351="●","1","0")&amp;"'"</f>
        <v>'0'</v>
      </c>
      <c r="R355" s="75" t="s">
        <v>497</v>
      </c>
      <c r="S355" s="42" t="s">
        <v>448</v>
      </c>
      <c r="T355" s="75" t="s">
        <v>497</v>
      </c>
      <c r="U355" s="74" t="s">
        <v>497</v>
      </c>
      <c r="V355" s="49" t="str">
        <f t="shared" si="27"/>
        <v>'COMMON'</v>
      </c>
      <c r="W355" s="69" t="s">
        <v>449</v>
      </c>
      <c r="X355" s="49" t="str">
        <f t="shared" si="28"/>
        <v>'COMMON'</v>
      </c>
      <c r="Y355" s="49" t="str">
        <f t="shared" si="28"/>
        <v>'COMMON'</v>
      </c>
      <c r="Z355" s="69" t="s">
        <v>449</v>
      </c>
      <c r="AA355" s="49" t="str">
        <f t="shared" si="29"/>
        <v>'COMMON'</v>
      </c>
      <c r="AB355" s="67"/>
      <c r="AD355" s="70" t="str">
        <f t="shared" si="30"/>
        <v/>
      </c>
      <c r="AE355" s="67"/>
      <c r="AF355" s="67"/>
      <c r="AG355" s="67"/>
    </row>
    <row r="356" spans="1:33" ht="18" customHeight="1">
      <c r="A356" s="67"/>
      <c r="B356" s="49">
        <f t="shared" si="26"/>
        <v>350</v>
      </c>
      <c r="C356" s="73" t="str">
        <f>"'"&amp;プロジェクトデータ!$C$4&amp;"'"</f>
        <v>'80001'</v>
      </c>
      <c r="D356" s="80" t="s">
        <v>507</v>
      </c>
      <c r="E356" s="42" t="str">
        <f>"'"&amp;No.5＿契約者【データ】!E352&amp;"'"</f>
        <v>''</v>
      </c>
      <c r="F356" s="81" t="str">
        <f>"'"&amp;IF(No.5＿契約者【データ】!AD352="郵送","郵送",IF(No.5＿契約者【データ】!AD352="","","出席"))&amp;"'"</f>
        <v>''</v>
      </c>
      <c r="G356" s="75" t="str">
        <f>"'"&amp;IF(No.5＿契約者【データ】!AD352="","",TEXT(No.5＿契約者【データ】!AD352,"yyyy/mm/dd"))&amp;"'"</f>
        <v>''</v>
      </c>
      <c r="H356" s="75" t="str">
        <f>"'"&amp;IF(No.5＿契約者【データ】!AE352="","",TEXT(No.5＿契約者【データ】!AE352,"hh:mm"))&amp;"'"</f>
        <v>''</v>
      </c>
      <c r="I356" s="82" t="s">
        <v>494</v>
      </c>
      <c r="J356" s="82" t="s">
        <v>494</v>
      </c>
      <c r="K356" s="82" t="s">
        <v>494</v>
      </c>
      <c r="L356" s="82" t="s">
        <v>494</v>
      </c>
      <c r="M356" s="82" t="s">
        <v>494</v>
      </c>
      <c r="N356" s="82" t="s">
        <v>494</v>
      </c>
      <c r="O356" s="82" t="s">
        <v>494</v>
      </c>
      <c r="P356" s="82" t="s">
        <v>494</v>
      </c>
      <c r="Q356" s="82" t="str">
        <f>"'"&amp;IF(No.5＿契約者【データ】!AH352="●","1","0")&amp;"'"</f>
        <v>'0'</v>
      </c>
      <c r="R356" s="75" t="s">
        <v>497</v>
      </c>
      <c r="S356" s="42" t="s">
        <v>448</v>
      </c>
      <c r="T356" s="75" t="s">
        <v>497</v>
      </c>
      <c r="U356" s="74" t="s">
        <v>497</v>
      </c>
      <c r="V356" s="49" t="str">
        <f t="shared" si="27"/>
        <v>'COMMON'</v>
      </c>
      <c r="W356" s="69" t="s">
        <v>449</v>
      </c>
      <c r="X356" s="49" t="str">
        <f t="shared" si="28"/>
        <v>'COMMON'</v>
      </c>
      <c r="Y356" s="49" t="str">
        <f t="shared" si="28"/>
        <v>'COMMON'</v>
      </c>
      <c r="Z356" s="69" t="s">
        <v>449</v>
      </c>
      <c r="AA356" s="49" t="str">
        <f t="shared" si="29"/>
        <v>'COMMON'</v>
      </c>
      <c r="AB356" s="67"/>
      <c r="AD356" s="70" t="str">
        <f t="shared" si="30"/>
        <v/>
      </c>
      <c r="AE356" s="67"/>
      <c r="AF356" s="67"/>
      <c r="AG356" s="67"/>
    </row>
    <row r="357" spans="1:33" ht="18" customHeight="1">
      <c r="A357" s="67"/>
      <c r="B357" s="49">
        <f t="shared" si="26"/>
        <v>351</v>
      </c>
      <c r="C357" s="73" t="str">
        <f>"'"&amp;プロジェクトデータ!$C$4&amp;"'"</f>
        <v>'80001'</v>
      </c>
      <c r="D357" s="80" t="s">
        <v>507</v>
      </c>
      <c r="E357" s="42" t="str">
        <f>"'"&amp;No.5＿契約者【データ】!E353&amp;"'"</f>
        <v>''</v>
      </c>
      <c r="F357" s="81" t="str">
        <f>"'"&amp;IF(No.5＿契約者【データ】!AD353="郵送","郵送",IF(No.5＿契約者【データ】!AD353="","","出席"))&amp;"'"</f>
        <v>''</v>
      </c>
      <c r="G357" s="75" t="str">
        <f>"'"&amp;IF(No.5＿契約者【データ】!AD353="","",TEXT(No.5＿契約者【データ】!AD353,"yyyy/mm/dd"))&amp;"'"</f>
        <v>''</v>
      </c>
      <c r="H357" s="75" t="str">
        <f>"'"&amp;IF(No.5＿契約者【データ】!AE353="","",TEXT(No.5＿契約者【データ】!AE353,"hh:mm"))&amp;"'"</f>
        <v>''</v>
      </c>
      <c r="I357" s="82" t="s">
        <v>494</v>
      </c>
      <c r="J357" s="82" t="s">
        <v>494</v>
      </c>
      <c r="K357" s="82" t="s">
        <v>494</v>
      </c>
      <c r="L357" s="82" t="s">
        <v>494</v>
      </c>
      <c r="M357" s="82" t="s">
        <v>494</v>
      </c>
      <c r="N357" s="82" t="s">
        <v>494</v>
      </c>
      <c r="O357" s="82" t="s">
        <v>494</v>
      </c>
      <c r="P357" s="82" t="s">
        <v>494</v>
      </c>
      <c r="Q357" s="82" t="str">
        <f>"'"&amp;IF(No.5＿契約者【データ】!AH353="●","1","0")&amp;"'"</f>
        <v>'0'</v>
      </c>
      <c r="R357" s="75" t="s">
        <v>497</v>
      </c>
      <c r="S357" s="42" t="s">
        <v>448</v>
      </c>
      <c r="T357" s="75" t="s">
        <v>497</v>
      </c>
      <c r="U357" s="74" t="s">
        <v>497</v>
      </c>
      <c r="V357" s="49" t="str">
        <f t="shared" si="27"/>
        <v>'COMMON'</v>
      </c>
      <c r="W357" s="69" t="s">
        <v>449</v>
      </c>
      <c r="X357" s="49" t="str">
        <f t="shared" si="28"/>
        <v>'COMMON'</v>
      </c>
      <c r="Y357" s="49" t="str">
        <f t="shared" si="28"/>
        <v>'COMMON'</v>
      </c>
      <c r="Z357" s="69" t="s">
        <v>449</v>
      </c>
      <c r="AA357" s="49" t="str">
        <f t="shared" si="29"/>
        <v>'COMMON'</v>
      </c>
      <c r="AB357" s="67"/>
      <c r="AD357" s="70" t="str">
        <f t="shared" si="30"/>
        <v/>
      </c>
      <c r="AE357" s="67"/>
      <c r="AF357" s="67"/>
      <c r="AG357" s="67"/>
    </row>
    <row r="358" spans="1:33" ht="18" customHeight="1">
      <c r="A358" s="67"/>
      <c r="B358" s="49">
        <f t="shared" si="26"/>
        <v>352</v>
      </c>
      <c r="C358" s="73" t="str">
        <f>"'"&amp;プロジェクトデータ!$C$4&amp;"'"</f>
        <v>'80001'</v>
      </c>
      <c r="D358" s="80" t="s">
        <v>507</v>
      </c>
      <c r="E358" s="42" t="str">
        <f>"'"&amp;No.5＿契約者【データ】!E354&amp;"'"</f>
        <v>''</v>
      </c>
      <c r="F358" s="81" t="str">
        <f>"'"&amp;IF(No.5＿契約者【データ】!AD354="郵送","郵送",IF(No.5＿契約者【データ】!AD354="","","出席"))&amp;"'"</f>
        <v>''</v>
      </c>
      <c r="G358" s="75" t="str">
        <f>"'"&amp;IF(No.5＿契約者【データ】!AD354="","",TEXT(No.5＿契約者【データ】!AD354,"yyyy/mm/dd"))&amp;"'"</f>
        <v>''</v>
      </c>
      <c r="H358" s="75" t="str">
        <f>"'"&amp;IF(No.5＿契約者【データ】!AE354="","",TEXT(No.5＿契約者【データ】!AE354,"hh:mm"))&amp;"'"</f>
        <v>''</v>
      </c>
      <c r="I358" s="82" t="s">
        <v>494</v>
      </c>
      <c r="J358" s="82" t="s">
        <v>494</v>
      </c>
      <c r="K358" s="82" t="s">
        <v>494</v>
      </c>
      <c r="L358" s="82" t="s">
        <v>494</v>
      </c>
      <c r="M358" s="82" t="s">
        <v>494</v>
      </c>
      <c r="N358" s="82" t="s">
        <v>494</v>
      </c>
      <c r="O358" s="82" t="s">
        <v>494</v>
      </c>
      <c r="P358" s="82" t="s">
        <v>494</v>
      </c>
      <c r="Q358" s="82" t="str">
        <f>"'"&amp;IF(No.5＿契約者【データ】!AH354="●","1","0")&amp;"'"</f>
        <v>'0'</v>
      </c>
      <c r="R358" s="75" t="s">
        <v>497</v>
      </c>
      <c r="S358" s="42" t="s">
        <v>448</v>
      </c>
      <c r="T358" s="75" t="s">
        <v>497</v>
      </c>
      <c r="U358" s="74" t="s">
        <v>497</v>
      </c>
      <c r="V358" s="49" t="str">
        <f t="shared" si="27"/>
        <v>'COMMON'</v>
      </c>
      <c r="W358" s="69" t="s">
        <v>449</v>
      </c>
      <c r="X358" s="49" t="str">
        <f t="shared" si="28"/>
        <v>'COMMON'</v>
      </c>
      <c r="Y358" s="49" t="str">
        <f t="shared" si="28"/>
        <v>'COMMON'</v>
      </c>
      <c r="Z358" s="69" t="s">
        <v>449</v>
      </c>
      <c r="AA358" s="49" t="str">
        <f t="shared" si="29"/>
        <v>'COMMON'</v>
      </c>
      <c r="AB358" s="67"/>
      <c r="AD358" s="70" t="str">
        <f t="shared" si="30"/>
        <v/>
      </c>
      <c r="AE358" s="67"/>
      <c r="AF358" s="67"/>
      <c r="AG358" s="67"/>
    </row>
    <row r="359" spans="1:33" ht="18" customHeight="1">
      <c r="A359" s="67"/>
      <c r="B359" s="49">
        <f t="shared" si="26"/>
        <v>353</v>
      </c>
      <c r="C359" s="73" t="str">
        <f>"'"&amp;プロジェクトデータ!$C$4&amp;"'"</f>
        <v>'80001'</v>
      </c>
      <c r="D359" s="80" t="s">
        <v>507</v>
      </c>
      <c r="E359" s="42" t="str">
        <f>"'"&amp;No.5＿契約者【データ】!E355&amp;"'"</f>
        <v>''</v>
      </c>
      <c r="F359" s="81" t="str">
        <f>"'"&amp;IF(No.5＿契約者【データ】!AD355="郵送","郵送",IF(No.5＿契約者【データ】!AD355="","","出席"))&amp;"'"</f>
        <v>''</v>
      </c>
      <c r="G359" s="75" t="str">
        <f>"'"&amp;IF(No.5＿契約者【データ】!AD355="","",TEXT(No.5＿契約者【データ】!AD355,"yyyy/mm/dd"))&amp;"'"</f>
        <v>''</v>
      </c>
      <c r="H359" s="75" t="str">
        <f>"'"&amp;IF(No.5＿契約者【データ】!AE355="","",TEXT(No.5＿契約者【データ】!AE355,"hh:mm"))&amp;"'"</f>
        <v>''</v>
      </c>
      <c r="I359" s="82" t="s">
        <v>494</v>
      </c>
      <c r="J359" s="82" t="s">
        <v>494</v>
      </c>
      <c r="K359" s="82" t="s">
        <v>494</v>
      </c>
      <c r="L359" s="82" t="s">
        <v>494</v>
      </c>
      <c r="M359" s="82" t="s">
        <v>494</v>
      </c>
      <c r="N359" s="82" t="s">
        <v>494</v>
      </c>
      <c r="O359" s="82" t="s">
        <v>494</v>
      </c>
      <c r="P359" s="82" t="s">
        <v>494</v>
      </c>
      <c r="Q359" s="82" t="str">
        <f>"'"&amp;IF(No.5＿契約者【データ】!AH355="●","1","0")&amp;"'"</f>
        <v>'0'</v>
      </c>
      <c r="R359" s="75" t="s">
        <v>497</v>
      </c>
      <c r="S359" s="42" t="s">
        <v>448</v>
      </c>
      <c r="T359" s="75" t="s">
        <v>497</v>
      </c>
      <c r="U359" s="74" t="s">
        <v>497</v>
      </c>
      <c r="V359" s="49" t="str">
        <f t="shared" si="27"/>
        <v>'COMMON'</v>
      </c>
      <c r="W359" s="69" t="s">
        <v>449</v>
      </c>
      <c r="X359" s="49" t="str">
        <f t="shared" si="28"/>
        <v>'COMMON'</v>
      </c>
      <c r="Y359" s="49" t="str">
        <f t="shared" si="28"/>
        <v>'COMMON'</v>
      </c>
      <c r="Z359" s="69" t="s">
        <v>449</v>
      </c>
      <c r="AA359" s="49" t="str">
        <f t="shared" si="29"/>
        <v>'COMMON'</v>
      </c>
      <c r="AB359" s="67"/>
      <c r="AD359" s="70" t="str">
        <f t="shared" si="30"/>
        <v/>
      </c>
      <c r="AE359" s="67"/>
      <c r="AF359" s="67"/>
      <c r="AG359" s="67"/>
    </row>
    <row r="360" spans="1:33" ht="18" customHeight="1">
      <c r="A360" s="67"/>
      <c r="B360" s="49">
        <f t="shared" si="26"/>
        <v>354</v>
      </c>
      <c r="C360" s="73" t="str">
        <f>"'"&amp;プロジェクトデータ!$C$4&amp;"'"</f>
        <v>'80001'</v>
      </c>
      <c r="D360" s="80" t="s">
        <v>507</v>
      </c>
      <c r="E360" s="42" t="str">
        <f>"'"&amp;No.5＿契約者【データ】!E356&amp;"'"</f>
        <v>''</v>
      </c>
      <c r="F360" s="81" t="str">
        <f>"'"&amp;IF(No.5＿契約者【データ】!AD356="郵送","郵送",IF(No.5＿契約者【データ】!AD356="","","出席"))&amp;"'"</f>
        <v>''</v>
      </c>
      <c r="G360" s="75" t="str">
        <f>"'"&amp;IF(No.5＿契約者【データ】!AD356="","",TEXT(No.5＿契約者【データ】!AD356,"yyyy/mm/dd"))&amp;"'"</f>
        <v>''</v>
      </c>
      <c r="H360" s="75" t="str">
        <f>"'"&amp;IF(No.5＿契約者【データ】!AE356="","",TEXT(No.5＿契約者【データ】!AE356,"hh:mm"))&amp;"'"</f>
        <v>''</v>
      </c>
      <c r="I360" s="82" t="s">
        <v>494</v>
      </c>
      <c r="J360" s="82" t="s">
        <v>494</v>
      </c>
      <c r="K360" s="82" t="s">
        <v>494</v>
      </c>
      <c r="L360" s="82" t="s">
        <v>494</v>
      </c>
      <c r="M360" s="82" t="s">
        <v>494</v>
      </c>
      <c r="N360" s="82" t="s">
        <v>494</v>
      </c>
      <c r="O360" s="82" t="s">
        <v>494</v>
      </c>
      <c r="P360" s="82" t="s">
        <v>494</v>
      </c>
      <c r="Q360" s="82" t="str">
        <f>"'"&amp;IF(No.5＿契約者【データ】!AH356="●","1","0")&amp;"'"</f>
        <v>'0'</v>
      </c>
      <c r="R360" s="75" t="s">
        <v>497</v>
      </c>
      <c r="S360" s="42" t="s">
        <v>448</v>
      </c>
      <c r="T360" s="75" t="s">
        <v>497</v>
      </c>
      <c r="U360" s="74" t="s">
        <v>497</v>
      </c>
      <c r="V360" s="49" t="str">
        <f t="shared" si="27"/>
        <v>'COMMON'</v>
      </c>
      <c r="W360" s="69" t="s">
        <v>449</v>
      </c>
      <c r="X360" s="49" t="str">
        <f t="shared" si="28"/>
        <v>'COMMON'</v>
      </c>
      <c r="Y360" s="49" t="str">
        <f t="shared" si="28"/>
        <v>'COMMON'</v>
      </c>
      <c r="Z360" s="69" t="s">
        <v>449</v>
      </c>
      <c r="AA360" s="49" t="str">
        <f t="shared" si="29"/>
        <v>'COMMON'</v>
      </c>
      <c r="AB360" s="67"/>
      <c r="AD360" s="70" t="str">
        <f t="shared" si="30"/>
        <v/>
      </c>
      <c r="AE360" s="67"/>
      <c r="AF360" s="67"/>
      <c r="AG360" s="67"/>
    </row>
    <row r="361" spans="1:33" ht="18" customHeight="1">
      <c r="A361" s="67"/>
      <c r="B361" s="49">
        <f t="shared" si="26"/>
        <v>355</v>
      </c>
      <c r="C361" s="73" t="str">
        <f>"'"&amp;プロジェクトデータ!$C$4&amp;"'"</f>
        <v>'80001'</v>
      </c>
      <c r="D361" s="80" t="s">
        <v>507</v>
      </c>
      <c r="E361" s="42" t="str">
        <f>"'"&amp;No.5＿契約者【データ】!E357&amp;"'"</f>
        <v>''</v>
      </c>
      <c r="F361" s="81" t="str">
        <f>"'"&amp;IF(No.5＿契約者【データ】!AD357="郵送","郵送",IF(No.5＿契約者【データ】!AD357="","","出席"))&amp;"'"</f>
        <v>''</v>
      </c>
      <c r="G361" s="75" t="str">
        <f>"'"&amp;IF(No.5＿契約者【データ】!AD357="","",TEXT(No.5＿契約者【データ】!AD357,"yyyy/mm/dd"))&amp;"'"</f>
        <v>''</v>
      </c>
      <c r="H361" s="75" t="str">
        <f>"'"&amp;IF(No.5＿契約者【データ】!AE357="","",TEXT(No.5＿契約者【データ】!AE357,"hh:mm"))&amp;"'"</f>
        <v>''</v>
      </c>
      <c r="I361" s="82" t="s">
        <v>494</v>
      </c>
      <c r="J361" s="82" t="s">
        <v>494</v>
      </c>
      <c r="K361" s="82" t="s">
        <v>494</v>
      </c>
      <c r="L361" s="82" t="s">
        <v>494</v>
      </c>
      <c r="M361" s="82" t="s">
        <v>494</v>
      </c>
      <c r="N361" s="82" t="s">
        <v>494</v>
      </c>
      <c r="O361" s="82" t="s">
        <v>494</v>
      </c>
      <c r="P361" s="82" t="s">
        <v>494</v>
      </c>
      <c r="Q361" s="82" t="str">
        <f>"'"&amp;IF(No.5＿契約者【データ】!AH357="●","1","0")&amp;"'"</f>
        <v>'0'</v>
      </c>
      <c r="R361" s="75" t="s">
        <v>497</v>
      </c>
      <c r="S361" s="42" t="s">
        <v>448</v>
      </c>
      <c r="T361" s="75" t="s">
        <v>497</v>
      </c>
      <c r="U361" s="74" t="s">
        <v>497</v>
      </c>
      <c r="V361" s="49" t="str">
        <f t="shared" si="27"/>
        <v>'COMMON'</v>
      </c>
      <c r="W361" s="69" t="s">
        <v>449</v>
      </c>
      <c r="X361" s="49" t="str">
        <f t="shared" si="28"/>
        <v>'COMMON'</v>
      </c>
      <c r="Y361" s="49" t="str">
        <f t="shared" si="28"/>
        <v>'COMMON'</v>
      </c>
      <c r="Z361" s="69" t="s">
        <v>449</v>
      </c>
      <c r="AA361" s="49" t="str">
        <f t="shared" si="29"/>
        <v>'COMMON'</v>
      </c>
      <c r="AB361" s="67"/>
      <c r="AD361" s="70" t="str">
        <f t="shared" si="30"/>
        <v/>
      </c>
      <c r="AE361" s="67"/>
      <c r="AF361" s="67"/>
      <c r="AG361" s="67"/>
    </row>
    <row r="362" spans="1:33" ht="18" customHeight="1">
      <c r="A362" s="67"/>
      <c r="B362" s="49">
        <f t="shared" si="26"/>
        <v>356</v>
      </c>
      <c r="C362" s="73" t="str">
        <f>"'"&amp;プロジェクトデータ!$C$4&amp;"'"</f>
        <v>'80001'</v>
      </c>
      <c r="D362" s="80" t="s">
        <v>507</v>
      </c>
      <c r="E362" s="42" t="str">
        <f>"'"&amp;No.5＿契約者【データ】!E358&amp;"'"</f>
        <v>''</v>
      </c>
      <c r="F362" s="81" t="str">
        <f>"'"&amp;IF(No.5＿契約者【データ】!AD358="郵送","郵送",IF(No.5＿契約者【データ】!AD358="","","出席"))&amp;"'"</f>
        <v>''</v>
      </c>
      <c r="G362" s="75" t="str">
        <f>"'"&amp;IF(No.5＿契約者【データ】!AD358="","",TEXT(No.5＿契約者【データ】!AD358,"yyyy/mm/dd"))&amp;"'"</f>
        <v>''</v>
      </c>
      <c r="H362" s="75" t="str">
        <f>"'"&amp;IF(No.5＿契約者【データ】!AE358="","",TEXT(No.5＿契約者【データ】!AE358,"hh:mm"))&amp;"'"</f>
        <v>''</v>
      </c>
      <c r="I362" s="82" t="s">
        <v>494</v>
      </c>
      <c r="J362" s="82" t="s">
        <v>494</v>
      </c>
      <c r="K362" s="82" t="s">
        <v>494</v>
      </c>
      <c r="L362" s="82" t="s">
        <v>494</v>
      </c>
      <c r="M362" s="82" t="s">
        <v>494</v>
      </c>
      <c r="N362" s="82" t="s">
        <v>494</v>
      </c>
      <c r="O362" s="82" t="s">
        <v>494</v>
      </c>
      <c r="P362" s="82" t="s">
        <v>494</v>
      </c>
      <c r="Q362" s="82" t="str">
        <f>"'"&amp;IF(No.5＿契約者【データ】!AH358="●","1","0")&amp;"'"</f>
        <v>'0'</v>
      </c>
      <c r="R362" s="75" t="s">
        <v>497</v>
      </c>
      <c r="S362" s="42" t="s">
        <v>448</v>
      </c>
      <c r="T362" s="75" t="s">
        <v>497</v>
      </c>
      <c r="U362" s="74" t="s">
        <v>497</v>
      </c>
      <c r="V362" s="49" t="str">
        <f t="shared" si="27"/>
        <v>'COMMON'</v>
      </c>
      <c r="W362" s="69" t="s">
        <v>449</v>
      </c>
      <c r="X362" s="49" t="str">
        <f t="shared" si="28"/>
        <v>'COMMON'</v>
      </c>
      <c r="Y362" s="49" t="str">
        <f t="shared" si="28"/>
        <v>'COMMON'</v>
      </c>
      <c r="Z362" s="69" t="s">
        <v>449</v>
      </c>
      <c r="AA362" s="49" t="str">
        <f t="shared" si="29"/>
        <v>'COMMON'</v>
      </c>
      <c r="AB362" s="67"/>
      <c r="AD362" s="70" t="str">
        <f t="shared" si="30"/>
        <v/>
      </c>
      <c r="AE362" s="67"/>
      <c r="AF362" s="67"/>
      <c r="AG362" s="67"/>
    </row>
    <row r="363" spans="1:33" ht="18" customHeight="1">
      <c r="A363" s="67"/>
      <c r="B363" s="49">
        <f t="shared" si="26"/>
        <v>357</v>
      </c>
      <c r="C363" s="73" t="str">
        <f>"'"&amp;プロジェクトデータ!$C$4&amp;"'"</f>
        <v>'80001'</v>
      </c>
      <c r="D363" s="80" t="s">
        <v>507</v>
      </c>
      <c r="E363" s="42" t="str">
        <f>"'"&amp;No.5＿契約者【データ】!E359&amp;"'"</f>
        <v>''</v>
      </c>
      <c r="F363" s="81" t="str">
        <f>"'"&amp;IF(No.5＿契約者【データ】!AD359="郵送","郵送",IF(No.5＿契約者【データ】!AD359="","","出席"))&amp;"'"</f>
        <v>''</v>
      </c>
      <c r="G363" s="75" t="str">
        <f>"'"&amp;IF(No.5＿契約者【データ】!AD359="","",TEXT(No.5＿契約者【データ】!AD359,"yyyy/mm/dd"))&amp;"'"</f>
        <v>''</v>
      </c>
      <c r="H363" s="75" t="str">
        <f>"'"&amp;IF(No.5＿契約者【データ】!AE359="","",TEXT(No.5＿契約者【データ】!AE359,"hh:mm"))&amp;"'"</f>
        <v>''</v>
      </c>
      <c r="I363" s="82" t="s">
        <v>494</v>
      </c>
      <c r="J363" s="82" t="s">
        <v>494</v>
      </c>
      <c r="K363" s="82" t="s">
        <v>494</v>
      </c>
      <c r="L363" s="82" t="s">
        <v>494</v>
      </c>
      <c r="M363" s="82" t="s">
        <v>494</v>
      </c>
      <c r="N363" s="82" t="s">
        <v>494</v>
      </c>
      <c r="O363" s="82" t="s">
        <v>494</v>
      </c>
      <c r="P363" s="82" t="s">
        <v>494</v>
      </c>
      <c r="Q363" s="82" t="str">
        <f>"'"&amp;IF(No.5＿契約者【データ】!AH359="●","1","0")&amp;"'"</f>
        <v>'0'</v>
      </c>
      <c r="R363" s="75" t="s">
        <v>497</v>
      </c>
      <c r="S363" s="42" t="s">
        <v>448</v>
      </c>
      <c r="T363" s="75" t="s">
        <v>497</v>
      </c>
      <c r="U363" s="74" t="s">
        <v>497</v>
      </c>
      <c r="V363" s="49" t="str">
        <f t="shared" si="27"/>
        <v>'COMMON'</v>
      </c>
      <c r="W363" s="69" t="s">
        <v>449</v>
      </c>
      <c r="X363" s="49" t="str">
        <f t="shared" si="28"/>
        <v>'COMMON'</v>
      </c>
      <c r="Y363" s="49" t="str">
        <f t="shared" si="28"/>
        <v>'COMMON'</v>
      </c>
      <c r="Z363" s="69" t="s">
        <v>449</v>
      </c>
      <c r="AA363" s="49" t="str">
        <f t="shared" si="29"/>
        <v>'COMMON'</v>
      </c>
      <c r="AB363" s="67"/>
      <c r="AD363" s="70" t="str">
        <f t="shared" si="30"/>
        <v/>
      </c>
      <c r="AE363" s="67"/>
      <c r="AF363" s="67"/>
      <c r="AG363" s="67"/>
    </row>
    <row r="364" spans="1:33" ht="18" customHeight="1">
      <c r="A364" s="67"/>
      <c r="B364" s="49">
        <f t="shared" si="26"/>
        <v>358</v>
      </c>
      <c r="C364" s="73" t="str">
        <f>"'"&amp;プロジェクトデータ!$C$4&amp;"'"</f>
        <v>'80001'</v>
      </c>
      <c r="D364" s="80" t="s">
        <v>507</v>
      </c>
      <c r="E364" s="42" t="str">
        <f>"'"&amp;No.5＿契約者【データ】!E360&amp;"'"</f>
        <v>''</v>
      </c>
      <c r="F364" s="81" t="str">
        <f>"'"&amp;IF(No.5＿契約者【データ】!AD360="郵送","郵送",IF(No.5＿契約者【データ】!AD360="","","出席"))&amp;"'"</f>
        <v>''</v>
      </c>
      <c r="G364" s="75" t="str">
        <f>"'"&amp;IF(No.5＿契約者【データ】!AD360="","",TEXT(No.5＿契約者【データ】!AD360,"yyyy/mm/dd"))&amp;"'"</f>
        <v>''</v>
      </c>
      <c r="H364" s="75" t="str">
        <f>"'"&amp;IF(No.5＿契約者【データ】!AE360="","",TEXT(No.5＿契約者【データ】!AE360,"hh:mm"))&amp;"'"</f>
        <v>''</v>
      </c>
      <c r="I364" s="82" t="s">
        <v>494</v>
      </c>
      <c r="J364" s="82" t="s">
        <v>494</v>
      </c>
      <c r="K364" s="82" t="s">
        <v>494</v>
      </c>
      <c r="L364" s="82" t="s">
        <v>494</v>
      </c>
      <c r="M364" s="82" t="s">
        <v>494</v>
      </c>
      <c r="N364" s="82" t="s">
        <v>494</v>
      </c>
      <c r="O364" s="82" t="s">
        <v>494</v>
      </c>
      <c r="P364" s="82" t="s">
        <v>494</v>
      </c>
      <c r="Q364" s="82" t="str">
        <f>"'"&amp;IF(No.5＿契約者【データ】!AH360="●","1","0")&amp;"'"</f>
        <v>'0'</v>
      </c>
      <c r="R364" s="75" t="s">
        <v>497</v>
      </c>
      <c r="S364" s="42" t="s">
        <v>448</v>
      </c>
      <c r="T364" s="75" t="s">
        <v>497</v>
      </c>
      <c r="U364" s="74" t="s">
        <v>497</v>
      </c>
      <c r="V364" s="49" t="str">
        <f t="shared" si="27"/>
        <v>'COMMON'</v>
      </c>
      <c r="W364" s="69" t="s">
        <v>449</v>
      </c>
      <c r="X364" s="49" t="str">
        <f t="shared" si="28"/>
        <v>'COMMON'</v>
      </c>
      <c r="Y364" s="49" t="str">
        <f t="shared" si="28"/>
        <v>'COMMON'</v>
      </c>
      <c r="Z364" s="69" t="s">
        <v>449</v>
      </c>
      <c r="AA364" s="49" t="str">
        <f t="shared" si="29"/>
        <v>'COMMON'</v>
      </c>
      <c r="AB364" s="67"/>
      <c r="AD364" s="70" t="str">
        <f t="shared" si="30"/>
        <v/>
      </c>
      <c r="AE364" s="67"/>
      <c r="AF364" s="67"/>
      <c r="AG364" s="67"/>
    </row>
    <row r="365" spans="1:33" ht="18" customHeight="1">
      <c r="A365" s="67"/>
      <c r="B365" s="49">
        <f t="shared" si="26"/>
        <v>359</v>
      </c>
      <c r="C365" s="73" t="str">
        <f>"'"&amp;プロジェクトデータ!$C$4&amp;"'"</f>
        <v>'80001'</v>
      </c>
      <c r="D365" s="80" t="s">
        <v>507</v>
      </c>
      <c r="E365" s="42" t="str">
        <f>"'"&amp;No.5＿契約者【データ】!E361&amp;"'"</f>
        <v>''</v>
      </c>
      <c r="F365" s="81" t="str">
        <f>"'"&amp;IF(No.5＿契約者【データ】!AD361="郵送","郵送",IF(No.5＿契約者【データ】!AD361="","","出席"))&amp;"'"</f>
        <v>''</v>
      </c>
      <c r="G365" s="75" t="str">
        <f>"'"&amp;IF(No.5＿契約者【データ】!AD361="","",TEXT(No.5＿契約者【データ】!AD361,"yyyy/mm/dd"))&amp;"'"</f>
        <v>''</v>
      </c>
      <c r="H365" s="75" t="str">
        <f>"'"&amp;IF(No.5＿契約者【データ】!AE361="","",TEXT(No.5＿契約者【データ】!AE361,"hh:mm"))&amp;"'"</f>
        <v>''</v>
      </c>
      <c r="I365" s="82" t="s">
        <v>494</v>
      </c>
      <c r="J365" s="82" t="s">
        <v>494</v>
      </c>
      <c r="K365" s="82" t="s">
        <v>494</v>
      </c>
      <c r="L365" s="82" t="s">
        <v>494</v>
      </c>
      <c r="M365" s="82" t="s">
        <v>494</v>
      </c>
      <c r="N365" s="82" t="s">
        <v>494</v>
      </c>
      <c r="O365" s="82" t="s">
        <v>494</v>
      </c>
      <c r="P365" s="82" t="s">
        <v>494</v>
      </c>
      <c r="Q365" s="82" t="str">
        <f>"'"&amp;IF(No.5＿契約者【データ】!AH361="●","1","0")&amp;"'"</f>
        <v>'0'</v>
      </c>
      <c r="R365" s="75" t="s">
        <v>497</v>
      </c>
      <c r="S365" s="42" t="s">
        <v>448</v>
      </c>
      <c r="T365" s="75" t="s">
        <v>497</v>
      </c>
      <c r="U365" s="74" t="s">
        <v>497</v>
      </c>
      <c r="V365" s="49" t="str">
        <f t="shared" si="27"/>
        <v>'COMMON'</v>
      </c>
      <c r="W365" s="69" t="s">
        <v>449</v>
      </c>
      <c r="X365" s="49" t="str">
        <f t="shared" si="28"/>
        <v>'COMMON'</v>
      </c>
      <c r="Y365" s="49" t="str">
        <f t="shared" si="28"/>
        <v>'COMMON'</v>
      </c>
      <c r="Z365" s="69" t="s">
        <v>449</v>
      </c>
      <c r="AA365" s="49" t="str">
        <f t="shared" si="29"/>
        <v>'COMMON'</v>
      </c>
      <c r="AB365" s="67"/>
      <c r="AD365" s="70" t="str">
        <f t="shared" si="30"/>
        <v/>
      </c>
      <c r="AE365" s="67"/>
      <c r="AF365" s="67"/>
      <c r="AG365" s="67"/>
    </row>
    <row r="366" spans="1:33" ht="18" customHeight="1">
      <c r="A366" s="67"/>
      <c r="B366" s="49">
        <f t="shared" si="26"/>
        <v>360</v>
      </c>
      <c r="C366" s="73" t="str">
        <f>"'"&amp;プロジェクトデータ!$C$4&amp;"'"</f>
        <v>'80001'</v>
      </c>
      <c r="D366" s="80" t="s">
        <v>507</v>
      </c>
      <c r="E366" s="42" t="str">
        <f>"'"&amp;No.5＿契約者【データ】!E362&amp;"'"</f>
        <v>''</v>
      </c>
      <c r="F366" s="81" t="str">
        <f>"'"&amp;IF(No.5＿契約者【データ】!AD362="郵送","郵送",IF(No.5＿契約者【データ】!AD362="","","出席"))&amp;"'"</f>
        <v>''</v>
      </c>
      <c r="G366" s="75" t="str">
        <f>"'"&amp;IF(No.5＿契約者【データ】!AD362="","",TEXT(No.5＿契約者【データ】!AD362,"yyyy/mm/dd"))&amp;"'"</f>
        <v>''</v>
      </c>
      <c r="H366" s="75" t="str">
        <f>"'"&amp;IF(No.5＿契約者【データ】!AE362="","",TEXT(No.5＿契約者【データ】!AE362,"hh:mm"))&amp;"'"</f>
        <v>''</v>
      </c>
      <c r="I366" s="82" t="s">
        <v>494</v>
      </c>
      <c r="J366" s="82" t="s">
        <v>494</v>
      </c>
      <c r="K366" s="82" t="s">
        <v>494</v>
      </c>
      <c r="L366" s="82" t="s">
        <v>494</v>
      </c>
      <c r="M366" s="82" t="s">
        <v>494</v>
      </c>
      <c r="N366" s="82" t="s">
        <v>494</v>
      </c>
      <c r="O366" s="82" t="s">
        <v>494</v>
      </c>
      <c r="P366" s="82" t="s">
        <v>494</v>
      </c>
      <c r="Q366" s="82" t="str">
        <f>"'"&amp;IF(No.5＿契約者【データ】!AH362="●","1","0")&amp;"'"</f>
        <v>'0'</v>
      </c>
      <c r="R366" s="75" t="s">
        <v>497</v>
      </c>
      <c r="S366" s="42" t="s">
        <v>448</v>
      </c>
      <c r="T366" s="75" t="s">
        <v>497</v>
      </c>
      <c r="U366" s="74" t="s">
        <v>497</v>
      </c>
      <c r="V366" s="49" t="str">
        <f t="shared" si="27"/>
        <v>'COMMON'</v>
      </c>
      <c r="W366" s="69" t="s">
        <v>449</v>
      </c>
      <c r="X366" s="49" t="str">
        <f t="shared" si="28"/>
        <v>'COMMON'</v>
      </c>
      <c r="Y366" s="49" t="str">
        <f t="shared" si="28"/>
        <v>'COMMON'</v>
      </c>
      <c r="Z366" s="69" t="s">
        <v>449</v>
      </c>
      <c r="AA366" s="49" t="str">
        <f t="shared" si="29"/>
        <v>'COMMON'</v>
      </c>
      <c r="AB366" s="67"/>
      <c r="AD366" s="70" t="str">
        <f t="shared" si="30"/>
        <v/>
      </c>
      <c r="AE366" s="67"/>
      <c r="AF366" s="67"/>
      <c r="AG366" s="67"/>
    </row>
    <row r="367" spans="1:33" ht="18" customHeight="1">
      <c r="A367" s="67"/>
      <c r="B367" s="49">
        <f t="shared" si="26"/>
        <v>361</v>
      </c>
      <c r="C367" s="73" t="str">
        <f>"'"&amp;プロジェクトデータ!$C$4&amp;"'"</f>
        <v>'80001'</v>
      </c>
      <c r="D367" s="80" t="s">
        <v>507</v>
      </c>
      <c r="E367" s="42" t="str">
        <f>"'"&amp;No.5＿契約者【データ】!E363&amp;"'"</f>
        <v>''</v>
      </c>
      <c r="F367" s="81" t="str">
        <f>"'"&amp;IF(No.5＿契約者【データ】!AD363="郵送","郵送",IF(No.5＿契約者【データ】!AD363="","","出席"))&amp;"'"</f>
        <v>''</v>
      </c>
      <c r="G367" s="75" t="str">
        <f>"'"&amp;IF(No.5＿契約者【データ】!AD363="","",TEXT(No.5＿契約者【データ】!AD363,"yyyy/mm/dd"))&amp;"'"</f>
        <v>''</v>
      </c>
      <c r="H367" s="75" t="str">
        <f>"'"&amp;IF(No.5＿契約者【データ】!AE363="","",TEXT(No.5＿契約者【データ】!AE363,"hh:mm"))&amp;"'"</f>
        <v>''</v>
      </c>
      <c r="I367" s="82" t="s">
        <v>494</v>
      </c>
      <c r="J367" s="82" t="s">
        <v>494</v>
      </c>
      <c r="K367" s="82" t="s">
        <v>494</v>
      </c>
      <c r="L367" s="82" t="s">
        <v>494</v>
      </c>
      <c r="M367" s="82" t="s">
        <v>494</v>
      </c>
      <c r="N367" s="82" t="s">
        <v>494</v>
      </c>
      <c r="O367" s="82" t="s">
        <v>494</v>
      </c>
      <c r="P367" s="82" t="s">
        <v>494</v>
      </c>
      <c r="Q367" s="82" t="str">
        <f>"'"&amp;IF(No.5＿契約者【データ】!AH363="●","1","0")&amp;"'"</f>
        <v>'0'</v>
      </c>
      <c r="R367" s="75" t="s">
        <v>497</v>
      </c>
      <c r="S367" s="42" t="s">
        <v>448</v>
      </c>
      <c r="T367" s="75" t="s">
        <v>497</v>
      </c>
      <c r="U367" s="74" t="s">
        <v>497</v>
      </c>
      <c r="V367" s="49" t="str">
        <f t="shared" si="27"/>
        <v>'COMMON'</v>
      </c>
      <c r="W367" s="69" t="s">
        <v>449</v>
      </c>
      <c r="X367" s="49" t="str">
        <f t="shared" si="28"/>
        <v>'COMMON'</v>
      </c>
      <c r="Y367" s="49" t="str">
        <f t="shared" si="28"/>
        <v>'COMMON'</v>
      </c>
      <c r="Z367" s="69" t="s">
        <v>449</v>
      </c>
      <c r="AA367" s="49" t="str">
        <f t="shared" si="29"/>
        <v>'COMMON'</v>
      </c>
      <c r="AB367" s="67"/>
      <c r="AD367" s="70" t="str">
        <f t="shared" si="30"/>
        <v/>
      </c>
      <c r="AE367" s="67"/>
      <c r="AF367" s="67"/>
      <c r="AG367" s="67"/>
    </row>
    <row r="368" spans="1:33" ht="18" customHeight="1">
      <c r="A368" s="67"/>
      <c r="B368" s="49">
        <f t="shared" si="26"/>
        <v>362</v>
      </c>
      <c r="C368" s="73" t="str">
        <f>"'"&amp;プロジェクトデータ!$C$4&amp;"'"</f>
        <v>'80001'</v>
      </c>
      <c r="D368" s="80" t="s">
        <v>507</v>
      </c>
      <c r="E368" s="42" t="str">
        <f>"'"&amp;No.5＿契約者【データ】!E364&amp;"'"</f>
        <v>''</v>
      </c>
      <c r="F368" s="81" t="str">
        <f>"'"&amp;IF(No.5＿契約者【データ】!AD364="郵送","郵送",IF(No.5＿契約者【データ】!AD364="","","出席"))&amp;"'"</f>
        <v>''</v>
      </c>
      <c r="G368" s="75" t="str">
        <f>"'"&amp;IF(No.5＿契約者【データ】!AD364="","",TEXT(No.5＿契約者【データ】!AD364,"yyyy/mm/dd"))&amp;"'"</f>
        <v>''</v>
      </c>
      <c r="H368" s="75" t="str">
        <f>"'"&amp;IF(No.5＿契約者【データ】!AE364="","",TEXT(No.5＿契約者【データ】!AE364,"hh:mm"))&amp;"'"</f>
        <v>''</v>
      </c>
      <c r="I368" s="82" t="s">
        <v>494</v>
      </c>
      <c r="J368" s="82" t="s">
        <v>494</v>
      </c>
      <c r="K368" s="82" t="s">
        <v>494</v>
      </c>
      <c r="L368" s="82" t="s">
        <v>494</v>
      </c>
      <c r="M368" s="82" t="s">
        <v>494</v>
      </c>
      <c r="N368" s="82" t="s">
        <v>494</v>
      </c>
      <c r="O368" s="82" t="s">
        <v>494</v>
      </c>
      <c r="P368" s="82" t="s">
        <v>494</v>
      </c>
      <c r="Q368" s="82" t="str">
        <f>"'"&amp;IF(No.5＿契約者【データ】!AH364="●","1","0")&amp;"'"</f>
        <v>'0'</v>
      </c>
      <c r="R368" s="75" t="s">
        <v>497</v>
      </c>
      <c r="S368" s="42" t="s">
        <v>448</v>
      </c>
      <c r="T368" s="75" t="s">
        <v>497</v>
      </c>
      <c r="U368" s="74" t="s">
        <v>497</v>
      </c>
      <c r="V368" s="49" t="str">
        <f t="shared" si="27"/>
        <v>'COMMON'</v>
      </c>
      <c r="W368" s="69" t="s">
        <v>449</v>
      </c>
      <c r="X368" s="49" t="str">
        <f t="shared" si="28"/>
        <v>'COMMON'</v>
      </c>
      <c r="Y368" s="49" t="str">
        <f t="shared" si="28"/>
        <v>'COMMON'</v>
      </c>
      <c r="Z368" s="69" t="s">
        <v>449</v>
      </c>
      <c r="AA368" s="49" t="str">
        <f t="shared" si="29"/>
        <v>'COMMON'</v>
      </c>
      <c r="AB368" s="67"/>
      <c r="AD368" s="70" t="str">
        <f t="shared" si="30"/>
        <v/>
      </c>
      <c r="AE368" s="67"/>
      <c r="AF368" s="67"/>
      <c r="AG368" s="67"/>
    </row>
    <row r="369" spans="1:33" ht="18" customHeight="1">
      <c r="A369" s="67"/>
      <c r="B369" s="49">
        <f t="shared" si="26"/>
        <v>363</v>
      </c>
      <c r="C369" s="73" t="str">
        <f>"'"&amp;プロジェクトデータ!$C$4&amp;"'"</f>
        <v>'80001'</v>
      </c>
      <c r="D369" s="80" t="s">
        <v>507</v>
      </c>
      <c r="E369" s="42" t="str">
        <f>"'"&amp;No.5＿契約者【データ】!E365&amp;"'"</f>
        <v>''</v>
      </c>
      <c r="F369" s="81" t="str">
        <f>"'"&amp;IF(No.5＿契約者【データ】!AD365="郵送","郵送",IF(No.5＿契約者【データ】!AD365="","","出席"))&amp;"'"</f>
        <v>''</v>
      </c>
      <c r="G369" s="75" t="str">
        <f>"'"&amp;IF(No.5＿契約者【データ】!AD365="","",TEXT(No.5＿契約者【データ】!AD365,"yyyy/mm/dd"))&amp;"'"</f>
        <v>''</v>
      </c>
      <c r="H369" s="75" t="str">
        <f>"'"&amp;IF(No.5＿契約者【データ】!AE365="","",TEXT(No.5＿契約者【データ】!AE365,"hh:mm"))&amp;"'"</f>
        <v>''</v>
      </c>
      <c r="I369" s="82" t="s">
        <v>494</v>
      </c>
      <c r="J369" s="82" t="s">
        <v>494</v>
      </c>
      <c r="K369" s="82" t="s">
        <v>494</v>
      </c>
      <c r="L369" s="82" t="s">
        <v>494</v>
      </c>
      <c r="M369" s="82" t="s">
        <v>494</v>
      </c>
      <c r="N369" s="82" t="s">
        <v>494</v>
      </c>
      <c r="O369" s="82" t="s">
        <v>494</v>
      </c>
      <c r="P369" s="82" t="s">
        <v>494</v>
      </c>
      <c r="Q369" s="82" t="str">
        <f>"'"&amp;IF(No.5＿契約者【データ】!AH365="●","1","0")&amp;"'"</f>
        <v>'0'</v>
      </c>
      <c r="R369" s="75" t="s">
        <v>497</v>
      </c>
      <c r="S369" s="42" t="s">
        <v>448</v>
      </c>
      <c r="T369" s="75" t="s">
        <v>497</v>
      </c>
      <c r="U369" s="74" t="s">
        <v>497</v>
      </c>
      <c r="V369" s="49" t="str">
        <f t="shared" si="27"/>
        <v>'COMMON'</v>
      </c>
      <c r="W369" s="69" t="s">
        <v>449</v>
      </c>
      <c r="X369" s="49" t="str">
        <f t="shared" si="28"/>
        <v>'COMMON'</v>
      </c>
      <c r="Y369" s="49" t="str">
        <f t="shared" si="28"/>
        <v>'COMMON'</v>
      </c>
      <c r="Z369" s="69" t="s">
        <v>449</v>
      </c>
      <c r="AA369" s="49" t="str">
        <f t="shared" si="29"/>
        <v>'COMMON'</v>
      </c>
      <c r="AB369" s="67"/>
      <c r="AD369" s="70" t="str">
        <f t="shared" si="30"/>
        <v/>
      </c>
      <c r="AE369" s="67"/>
      <c r="AF369" s="67"/>
      <c r="AG369" s="67"/>
    </row>
    <row r="370" spans="1:33" ht="18" customHeight="1">
      <c r="A370" s="67"/>
      <c r="B370" s="49">
        <f t="shared" si="26"/>
        <v>364</v>
      </c>
      <c r="C370" s="73" t="str">
        <f>"'"&amp;プロジェクトデータ!$C$4&amp;"'"</f>
        <v>'80001'</v>
      </c>
      <c r="D370" s="80" t="s">
        <v>507</v>
      </c>
      <c r="E370" s="42" t="str">
        <f>"'"&amp;No.5＿契約者【データ】!E366&amp;"'"</f>
        <v>''</v>
      </c>
      <c r="F370" s="81" t="str">
        <f>"'"&amp;IF(No.5＿契約者【データ】!AD366="郵送","郵送",IF(No.5＿契約者【データ】!AD366="","","出席"))&amp;"'"</f>
        <v>''</v>
      </c>
      <c r="G370" s="75" t="str">
        <f>"'"&amp;IF(No.5＿契約者【データ】!AD366="","",TEXT(No.5＿契約者【データ】!AD366,"yyyy/mm/dd"))&amp;"'"</f>
        <v>''</v>
      </c>
      <c r="H370" s="75" t="str">
        <f>"'"&amp;IF(No.5＿契約者【データ】!AE366="","",TEXT(No.5＿契約者【データ】!AE366,"hh:mm"))&amp;"'"</f>
        <v>''</v>
      </c>
      <c r="I370" s="82" t="s">
        <v>494</v>
      </c>
      <c r="J370" s="82" t="s">
        <v>494</v>
      </c>
      <c r="K370" s="82" t="s">
        <v>494</v>
      </c>
      <c r="L370" s="82" t="s">
        <v>494</v>
      </c>
      <c r="M370" s="82" t="s">
        <v>494</v>
      </c>
      <c r="N370" s="82" t="s">
        <v>494</v>
      </c>
      <c r="O370" s="82" t="s">
        <v>494</v>
      </c>
      <c r="P370" s="82" t="s">
        <v>494</v>
      </c>
      <c r="Q370" s="82" t="str">
        <f>"'"&amp;IF(No.5＿契約者【データ】!AH366="●","1","0")&amp;"'"</f>
        <v>'0'</v>
      </c>
      <c r="R370" s="75" t="s">
        <v>497</v>
      </c>
      <c r="S370" s="42" t="s">
        <v>448</v>
      </c>
      <c r="T370" s="75" t="s">
        <v>497</v>
      </c>
      <c r="U370" s="74" t="s">
        <v>497</v>
      </c>
      <c r="V370" s="49" t="str">
        <f t="shared" si="27"/>
        <v>'COMMON'</v>
      </c>
      <c r="W370" s="69" t="s">
        <v>449</v>
      </c>
      <c r="X370" s="49" t="str">
        <f t="shared" si="28"/>
        <v>'COMMON'</v>
      </c>
      <c r="Y370" s="49" t="str">
        <f t="shared" si="28"/>
        <v>'COMMON'</v>
      </c>
      <c r="Z370" s="69" t="s">
        <v>449</v>
      </c>
      <c r="AA370" s="49" t="str">
        <f t="shared" si="29"/>
        <v>'COMMON'</v>
      </c>
      <c r="AB370" s="67"/>
      <c r="AD370" s="70" t="str">
        <f t="shared" si="30"/>
        <v/>
      </c>
      <c r="AE370" s="67"/>
      <c r="AF370" s="67"/>
      <c r="AG370" s="67"/>
    </row>
    <row r="371" spans="1:33" ht="18" customHeight="1">
      <c r="A371" s="67"/>
      <c r="B371" s="49">
        <f t="shared" si="26"/>
        <v>365</v>
      </c>
      <c r="C371" s="73" t="str">
        <f>"'"&amp;プロジェクトデータ!$C$4&amp;"'"</f>
        <v>'80001'</v>
      </c>
      <c r="D371" s="80" t="s">
        <v>507</v>
      </c>
      <c r="E371" s="42" t="str">
        <f>"'"&amp;No.5＿契約者【データ】!E367&amp;"'"</f>
        <v>''</v>
      </c>
      <c r="F371" s="81" t="str">
        <f>"'"&amp;IF(No.5＿契約者【データ】!AD367="郵送","郵送",IF(No.5＿契約者【データ】!AD367="","","出席"))&amp;"'"</f>
        <v>''</v>
      </c>
      <c r="G371" s="75" t="str">
        <f>"'"&amp;IF(No.5＿契約者【データ】!AD367="","",TEXT(No.5＿契約者【データ】!AD367,"yyyy/mm/dd"))&amp;"'"</f>
        <v>''</v>
      </c>
      <c r="H371" s="75" t="str">
        <f>"'"&amp;IF(No.5＿契約者【データ】!AE367="","",TEXT(No.5＿契約者【データ】!AE367,"hh:mm"))&amp;"'"</f>
        <v>''</v>
      </c>
      <c r="I371" s="82" t="s">
        <v>494</v>
      </c>
      <c r="J371" s="82" t="s">
        <v>494</v>
      </c>
      <c r="K371" s="82" t="s">
        <v>494</v>
      </c>
      <c r="L371" s="82" t="s">
        <v>494</v>
      </c>
      <c r="M371" s="82" t="s">
        <v>494</v>
      </c>
      <c r="N371" s="82" t="s">
        <v>494</v>
      </c>
      <c r="O371" s="82" t="s">
        <v>494</v>
      </c>
      <c r="P371" s="82" t="s">
        <v>494</v>
      </c>
      <c r="Q371" s="82" t="str">
        <f>"'"&amp;IF(No.5＿契約者【データ】!AH367="●","1","0")&amp;"'"</f>
        <v>'0'</v>
      </c>
      <c r="R371" s="75" t="s">
        <v>497</v>
      </c>
      <c r="S371" s="42" t="s">
        <v>448</v>
      </c>
      <c r="T371" s="75" t="s">
        <v>497</v>
      </c>
      <c r="U371" s="74" t="s">
        <v>497</v>
      </c>
      <c r="V371" s="49" t="str">
        <f t="shared" si="27"/>
        <v>'COMMON'</v>
      </c>
      <c r="W371" s="69" t="s">
        <v>449</v>
      </c>
      <c r="X371" s="49" t="str">
        <f t="shared" si="28"/>
        <v>'COMMON'</v>
      </c>
      <c r="Y371" s="49" t="str">
        <f t="shared" si="28"/>
        <v>'COMMON'</v>
      </c>
      <c r="Z371" s="69" t="s">
        <v>449</v>
      </c>
      <c r="AA371" s="49" t="str">
        <f t="shared" si="29"/>
        <v>'COMMON'</v>
      </c>
      <c r="AB371" s="67"/>
      <c r="AD371" s="70" t="str">
        <f t="shared" si="30"/>
        <v/>
      </c>
      <c r="AE371" s="67"/>
      <c r="AF371" s="67"/>
      <c r="AG371" s="67"/>
    </row>
    <row r="372" spans="1:33" ht="18" customHeight="1">
      <c r="A372" s="67"/>
      <c r="B372" s="49">
        <f t="shared" si="26"/>
        <v>366</v>
      </c>
      <c r="C372" s="73" t="str">
        <f>"'"&amp;プロジェクトデータ!$C$4&amp;"'"</f>
        <v>'80001'</v>
      </c>
      <c r="D372" s="80" t="s">
        <v>507</v>
      </c>
      <c r="E372" s="42" t="str">
        <f>"'"&amp;No.5＿契約者【データ】!E368&amp;"'"</f>
        <v>''</v>
      </c>
      <c r="F372" s="81" t="str">
        <f>"'"&amp;IF(No.5＿契約者【データ】!AD368="郵送","郵送",IF(No.5＿契約者【データ】!AD368="","","出席"))&amp;"'"</f>
        <v>''</v>
      </c>
      <c r="G372" s="75" t="str">
        <f>"'"&amp;IF(No.5＿契約者【データ】!AD368="","",TEXT(No.5＿契約者【データ】!AD368,"yyyy/mm/dd"))&amp;"'"</f>
        <v>''</v>
      </c>
      <c r="H372" s="75" t="str">
        <f>"'"&amp;IF(No.5＿契約者【データ】!AE368="","",TEXT(No.5＿契約者【データ】!AE368,"hh:mm"))&amp;"'"</f>
        <v>''</v>
      </c>
      <c r="I372" s="82" t="s">
        <v>494</v>
      </c>
      <c r="J372" s="82" t="s">
        <v>494</v>
      </c>
      <c r="K372" s="82" t="s">
        <v>494</v>
      </c>
      <c r="L372" s="82" t="s">
        <v>494</v>
      </c>
      <c r="M372" s="82" t="s">
        <v>494</v>
      </c>
      <c r="N372" s="82" t="s">
        <v>494</v>
      </c>
      <c r="O372" s="82" t="s">
        <v>494</v>
      </c>
      <c r="P372" s="82" t="s">
        <v>494</v>
      </c>
      <c r="Q372" s="82" t="str">
        <f>"'"&amp;IF(No.5＿契約者【データ】!AH368="●","1","0")&amp;"'"</f>
        <v>'0'</v>
      </c>
      <c r="R372" s="75" t="s">
        <v>497</v>
      </c>
      <c r="S372" s="42" t="s">
        <v>448</v>
      </c>
      <c r="T372" s="75" t="s">
        <v>497</v>
      </c>
      <c r="U372" s="74" t="s">
        <v>497</v>
      </c>
      <c r="V372" s="49" t="str">
        <f t="shared" si="27"/>
        <v>'COMMON'</v>
      </c>
      <c r="W372" s="69" t="s">
        <v>449</v>
      </c>
      <c r="X372" s="49" t="str">
        <f t="shared" si="28"/>
        <v>'COMMON'</v>
      </c>
      <c r="Y372" s="49" t="str">
        <f t="shared" si="28"/>
        <v>'COMMON'</v>
      </c>
      <c r="Z372" s="69" t="s">
        <v>449</v>
      </c>
      <c r="AA372" s="49" t="str">
        <f t="shared" si="29"/>
        <v>'COMMON'</v>
      </c>
      <c r="AB372" s="67"/>
      <c r="AD372" s="70" t="str">
        <f t="shared" si="30"/>
        <v/>
      </c>
      <c r="AE372" s="67"/>
      <c r="AF372" s="67"/>
      <c r="AG372" s="67"/>
    </row>
    <row r="373" spans="1:33" ht="18" customHeight="1">
      <c r="A373" s="67"/>
      <c r="B373" s="49">
        <f t="shared" si="26"/>
        <v>367</v>
      </c>
      <c r="C373" s="73" t="str">
        <f>"'"&amp;プロジェクトデータ!$C$4&amp;"'"</f>
        <v>'80001'</v>
      </c>
      <c r="D373" s="80" t="s">
        <v>507</v>
      </c>
      <c r="E373" s="42" t="str">
        <f>"'"&amp;No.5＿契約者【データ】!E369&amp;"'"</f>
        <v>''</v>
      </c>
      <c r="F373" s="81" t="str">
        <f>"'"&amp;IF(No.5＿契約者【データ】!AD369="郵送","郵送",IF(No.5＿契約者【データ】!AD369="","","出席"))&amp;"'"</f>
        <v>''</v>
      </c>
      <c r="G373" s="75" t="str">
        <f>"'"&amp;IF(No.5＿契約者【データ】!AD369="","",TEXT(No.5＿契約者【データ】!AD369,"yyyy/mm/dd"))&amp;"'"</f>
        <v>''</v>
      </c>
      <c r="H373" s="75" t="str">
        <f>"'"&amp;IF(No.5＿契約者【データ】!AE369="","",TEXT(No.5＿契約者【データ】!AE369,"hh:mm"))&amp;"'"</f>
        <v>''</v>
      </c>
      <c r="I373" s="82" t="s">
        <v>494</v>
      </c>
      <c r="J373" s="82" t="s">
        <v>494</v>
      </c>
      <c r="K373" s="82" t="s">
        <v>494</v>
      </c>
      <c r="L373" s="82" t="s">
        <v>494</v>
      </c>
      <c r="M373" s="82" t="s">
        <v>494</v>
      </c>
      <c r="N373" s="82" t="s">
        <v>494</v>
      </c>
      <c r="O373" s="82" t="s">
        <v>494</v>
      </c>
      <c r="P373" s="82" t="s">
        <v>494</v>
      </c>
      <c r="Q373" s="82" t="str">
        <f>"'"&amp;IF(No.5＿契約者【データ】!AH369="●","1","0")&amp;"'"</f>
        <v>'0'</v>
      </c>
      <c r="R373" s="75" t="s">
        <v>497</v>
      </c>
      <c r="S373" s="42" t="s">
        <v>448</v>
      </c>
      <c r="T373" s="75" t="s">
        <v>497</v>
      </c>
      <c r="U373" s="74" t="s">
        <v>497</v>
      </c>
      <c r="V373" s="49" t="str">
        <f t="shared" si="27"/>
        <v>'COMMON'</v>
      </c>
      <c r="W373" s="69" t="s">
        <v>449</v>
      </c>
      <c r="X373" s="49" t="str">
        <f t="shared" si="28"/>
        <v>'COMMON'</v>
      </c>
      <c r="Y373" s="49" t="str">
        <f t="shared" si="28"/>
        <v>'COMMON'</v>
      </c>
      <c r="Z373" s="69" t="s">
        <v>449</v>
      </c>
      <c r="AA373" s="49" t="str">
        <f t="shared" si="29"/>
        <v>'COMMON'</v>
      </c>
      <c r="AB373" s="67"/>
      <c r="AD373" s="70" t="str">
        <f t="shared" si="30"/>
        <v/>
      </c>
      <c r="AE373" s="67"/>
      <c r="AF373" s="67"/>
      <c r="AG373" s="67"/>
    </row>
    <row r="374" spans="1:33" ht="18" customHeight="1">
      <c r="A374" s="67"/>
      <c r="B374" s="49">
        <f t="shared" si="26"/>
        <v>368</v>
      </c>
      <c r="C374" s="73" t="str">
        <f>"'"&amp;プロジェクトデータ!$C$4&amp;"'"</f>
        <v>'80001'</v>
      </c>
      <c r="D374" s="80" t="s">
        <v>507</v>
      </c>
      <c r="E374" s="42" t="str">
        <f>"'"&amp;No.5＿契約者【データ】!E370&amp;"'"</f>
        <v>''</v>
      </c>
      <c r="F374" s="81" t="str">
        <f>"'"&amp;IF(No.5＿契約者【データ】!AD370="郵送","郵送",IF(No.5＿契約者【データ】!AD370="","","出席"))&amp;"'"</f>
        <v>''</v>
      </c>
      <c r="G374" s="75" t="str">
        <f>"'"&amp;IF(No.5＿契約者【データ】!AD370="","",TEXT(No.5＿契約者【データ】!AD370,"yyyy/mm/dd"))&amp;"'"</f>
        <v>''</v>
      </c>
      <c r="H374" s="75" t="str">
        <f>"'"&amp;IF(No.5＿契約者【データ】!AE370="","",TEXT(No.5＿契約者【データ】!AE370,"hh:mm"))&amp;"'"</f>
        <v>''</v>
      </c>
      <c r="I374" s="82" t="s">
        <v>494</v>
      </c>
      <c r="J374" s="82" t="s">
        <v>494</v>
      </c>
      <c r="K374" s="82" t="s">
        <v>494</v>
      </c>
      <c r="L374" s="82" t="s">
        <v>494</v>
      </c>
      <c r="M374" s="82" t="s">
        <v>494</v>
      </c>
      <c r="N374" s="82" t="s">
        <v>494</v>
      </c>
      <c r="O374" s="82" t="s">
        <v>494</v>
      </c>
      <c r="P374" s="82" t="s">
        <v>494</v>
      </c>
      <c r="Q374" s="82" t="str">
        <f>"'"&amp;IF(No.5＿契約者【データ】!AH370="●","1","0")&amp;"'"</f>
        <v>'0'</v>
      </c>
      <c r="R374" s="75" t="s">
        <v>497</v>
      </c>
      <c r="S374" s="42" t="s">
        <v>448</v>
      </c>
      <c r="T374" s="75" t="s">
        <v>497</v>
      </c>
      <c r="U374" s="74" t="s">
        <v>497</v>
      </c>
      <c r="V374" s="49" t="str">
        <f t="shared" si="27"/>
        <v>'COMMON'</v>
      </c>
      <c r="W374" s="69" t="s">
        <v>449</v>
      </c>
      <c r="X374" s="49" t="str">
        <f t="shared" si="28"/>
        <v>'COMMON'</v>
      </c>
      <c r="Y374" s="49" t="str">
        <f t="shared" si="28"/>
        <v>'COMMON'</v>
      </c>
      <c r="Z374" s="69" t="s">
        <v>449</v>
      </c>
      <c r="AA374" s="49" t="str">
        <f t="shared" si="29"/>
        <v>'COMMON'</v>
      </c>
      <c r="AB374" s="67"/>
      <c r="AD374" s="70" t="str">
        <f t="shared" si="30"/>
        <v/>
      </c>
      <c r="AE374" s="67"/>
      <c r="AF374" s="67"/>
      <c r="AG374" s="67"/>
    </row>
    <row r="375" spans="1:33" ht="18" customHeight="1">
      <c r="A375" s="67"/>
      <c r="B375" s="49">
        <f t="shared" si="26"/>
        <v>369</v>
      </c>
      <c r="C375" s="73" t="str">
        <f>"'"&amp;プロジェクトデータ!$C$4&amp;"'"</f>
        <v>'80001'</v>
      </c>
      <c r="D375" s="80" t="s">
        <v>507</v>
      </c>
      <c r="E375" s="42" t="str">
        <f>"'"&amp;No.5＿契約者【データ】!E371&amp;"'"</f>
        <v>''</v>
      </c>
      <c r="F375" s="81" t="str">
        <f>"'"&amp;IF(No.5＿契約者【データ】!AD371="郵送","郵送",IF(No.5＿契約者【データ】!AD371="","","出席"))&amp;"'"</f>
        <v>''</v>
      </c>
      <c r="G375" s="75" t="str">
        <f>"'"&amp;IF(No.5＿契約者【データ】!AD371="","",TEXT(No.5＿契約者【データ】!AD371,"yyyy/mm/dd"))&amp;"'"</f>
        <v>''</v>
      </c>
      <c r="H375" s="75" t="str">
        <f>"'"&amp;IF(No.5＿契約者【データ】!AE371="","",TEXT(No.5＿契約者【データ】!AE371,"hh:mm"))&amp;"'"</f>
        <v>''</v>
      </c>
      <c r="I375" s="82" t="s">
        <v>494</v>
      </c>
      <c r="J375" s="82" t="s">
        <v>494</v>
      </c>
      <c r="K375" s="82" t="s">
        <v>494</v>
      </c>
      <c r="L375" s="82" t="s">
        <v>494</v>
      </c>
      <c r="M375" s="82" t="s">
        <v>494</v>
      </c>
      <c r="N375" s="82" t="s">
        <v>494</v>
      </c>
      <c r="O375" s="82" t="s">
        <v>494</v>
      </c>
      <c r="P375" s="82" t="s">
        <v>494</v>
      </c>
      <c r="Q375" s="82" t="str">
        <f>"'"&amp;IF(No.5＿契約者【データ】!AH371="●","1","0")&amp;"'"</f>
        <v>'0'</v>
      </c>
      <c r="R375" s="75" t="s">
        <v>497</v>
      </c>
      <c r="S375" s="42" t="s">
        <v>448</v>
      </c>
      <c r="T375" s="75" t="s">
        <v>497</v>
      </c>
      <c r="U375" s="74" t="s">
        <v>497</v>
      </c>
      <c r="V375" s="49" t="str">
        <f t="shared" si="27"/>
        <v>'COMMON'</v>
      </c>
      <c r="W375" s="69" t="s">
        <v>449</v>
      </c>
      <c r="X375" s="49" t="str">
        <f t="shared" si="28"/>
        <v>'COMMON'</v>
      </c>
      <c r="Y375" s="49" t="str">
        <f t="shared" si="28"/>
        <v>'COMMON'</v>
      </c>
      <c r="Z375" s="69" t="s">
        <v>449</v>
      </c>
      <c r="AA375" s="49" t="str">
        <f t="shared" si="29"/>
        <v>'COMMON'</v>
      </c>
      <c r="AB375" s="67"/>
      <c r="AD375" s="70" t="str">
        <f t="shared" si="30"/>
        <v/>
      </c>
      <c r="AE375" s="67"/>
      <c r="AF375" s="67"/>
      <c r="AG375" s="67"/>
    </row>
    <row r="376" spans="1:33" ht="18" customHeight="1">
      <c r="A376" s="67"/>
      <c r="B376" s="49">
        <f t="shared" si="26"/>
        <v>370</v>
      </c>
      <c r="C376" s="73" t="str">
        <f>"'"&amp;プロジェクトデータ!$C$4&amp;"'"</f>
        <v>'80001'</v>
      </c>
      <c r="D376" s="80" t="s">
        <v>507</v>
      </c>
      <c r="E376" s="42" t="str">
        <f>"'"&amp;No.5＿契約者【データ】!E372&amp;"'"</f>
        <v>''</v>
      </c>
      <c r="F376" s="81" t="str">
        <f>"'"&amp;IF(No.5＿契約者【データ】!AD372="郵送","郵送",IF(No.5＿契約者【データ】!AD372="","","出席"))&amp;"'"</f>
        <v>''</v>
      </c>
      <c r="G376" s="75" t="str">
        <f>"'"&amp;IF(No.5＿契約者【データ】!AD372="","",TEXT(No.5＿契約者【データ】!AD372,"yyyy/mm/dd"))&amp;"'"</f>
        <v>''</v>
      </c>
      <c r="H376" s="75" t="str">
        <f>"'"&amp;IF(No.5＿契約者【データ】!AE372="","",TEXT(No.5＿契約者【データ】!AE372,"hh:mm"))&amp;"'"</f>
        <v>''</v>
      </c>
      <c r="I376" s="82" t="s">
        <v>494</v>
      </c>
      <c r="J376" s="82" t="s">
        <v>494</v>
      </c>
      <c r="K376" s="82" t="s">
        <v>494</v>
      </c>
      <c r="L376" s="82" t="s">
        <v>494</v>
      </c>
      <c r="M376" s="82" t="s">
        <v>494</v>
      </c>
      <c r="N376" s="82" t="s">
        <v>494</v>
      </c>
      <c r="O376" s="82" t="s">
        <v>494</v>
      </c>
      <c r="P376" s="82" t="s">
        <v>494</v>
      </c>
      <c r="Q376" s="82" t="str">
        <f>"'"&amp;IF(No.5＿契約者【データ】!AH372="●","1","0")&amp;"'"</f>
        <v>'0'</v>
      </c>
      <c r="R376" s="75" t="s">
        <v>497</v>
      </c>
      <c r="S376" s="42" t="s">
        <v>448</v>
      </c>
      <c r="T376" s="75" t="s">
        <v>497</v>
      </c>
      <c r="U376" s="74" t="s">
        <v>497</v>
      </c>
      <c r="V376" s="49" t="str">
        <f t="shared" si="27"/>
        <v>'COMMON'</v>
      </c>
      <c r="W376" s="69" t="s">
        <v>449</v>
      </c>
      <c r="X376" s="49" t="str">
        <f t="shared" si="28"/>
        <v>'COMMON'</v>
      </c>
      <c r="Y376" s="49" t="str">
        <f t="shared" si="28"/>
        <v>'COMMON'</v>
      </c>
      <c r="Z376" s="69" t="s">
        <v>449</v>
      </c>
      <c r="AA376" s="49" t="str">
        <f t="shared" si="29"/>
        <v>'COMMON'</v>
      </c>
      <c r="AB376" s="67"/>
      <c r="AD376" s="70" t="str">
        <f t="shared" si="30"/>
        <v/>
      </c>
      <c r="AE376" s="67"/>
      <c r="AF376" s="67"/>
      <c r="AG376" s="67"/>
    </row>
    <row r="377" spans="1:33" ht="18" customHeight="1">
      <c r="A377" s="67"/>
      <c r="B377" s="49">
        <f t="shared" si="26"/>
        <v>371</v>
      </c>
      <c r="C377" s="73" t="str">
        <f>"'"&amp;プロジェクトデータ!$C$4&amp;"'"</f>
        <v>'80001'</v>
      </c>
      <c r="D377" s="80" t="s">
        <v>507</v>
      </c>
      <c r="E377" s="42" t="str">
        <f>"'"&amp;No.5＿契約者【データ】!E373&amp;"'"</f>
        <v>''</v>
      </c>
      <c r="F377" s="81" t="str">
        <f>"'"&amp;IF(No.5＿契約者【データ】!AD373="郵送","郵送",IF(No.5＿契約者【データ】!AD373="","","出席"))&amp;"'"</f>
        <v>''</v>
      </c>
      <c r="G377" s="75" t="str">
        <f>"'"&amp;IF(No.5＿契約者【データ】!AD373="","",TEXT(No.5＿契約者【データ】!AD373,"yyyy/mm/dd"))&amp;"'"</f>
        <v>''</v>
      </c>
      <c r="H377" s="75" t="str">
        <f>"'"&amp;IF(No.5＿契約者【データ】!AE373="","",TEXT(No.5＿契約者【データ】!AE373,"hh:mm"))&amp;"'"</f>
        <v>''</v>
      </c>
      <c r="I377" s="82" t="s">
        <v>494</v>
      </c>
      <c r="J377" s="82" t="s">
        <v>494</v>
      </c>
      <c r="K377" s="82" t="s">
        <v>494</v>
      </c>
      <c r="L377" s="82" t="s">
        <v>494</v>
      </c>
      <c r="M377" s="82" t="s">
        <v>494</v>
      </c>
      <c r="N377" s="82" t="s">
        <v>494</v>
      </c>
      <c r="O377" s="82" t="s">
        <v>494</v>
      </c>
      <c r="P377" s="82" t="s">
        <v>494</v>
      </c>
      <c r="Q377" s="82" t="str">
        <f>"'"&amp;IF(No.5＿契約者【データ】!AH373="●","1","0")&amp;"'"</f>
        <v>'0'</v>
      </c>
      <c r="R377" s="75" t="s">
        <v>497</v>
      </c>
      <c r="S377" s="42" t="s">
        <v>448</v>
      </c>
      <c r="T377" s="75" t="s">
        <v>497</v>
      </c>
      <c r="U377" s="74" t="s">
        <v>497</v>
      </c>
      <c r="V377" s="49" t="str">
        <f t="shared" si="27"/>
        <v>'COMMON'</v>
      </c>
      <c r="W377" s="69" t="s">
        <v>449</v>
      </c>
      <c r="X377" s="49" t="str">
        <f t="shared" si="28"/>
        <v>'COMMON'</v>
      </c>
      <c r="Y377" s="49" t="str">
        <f t="shared" si="28"/>
        <v>'COMMON'</v>
      </c>
      <c r="Z377" s="69" t="s">
        <v>449</v>
      </c>
      <c r="AA377" s="49" t="str">
        <f t="shared" si="29"/>
        <v>'COMMON'</v>
      </c>
      <c r="AB377" s="67"/>
      <c r="AD377" s="70" t="str">
        <f t="shared" si="30"/>
        <v/>
      </c>
      <c r="AE377" s="67"/>
      <c r="AF377" s="67"/>
      <c r="AG377" s="67"/>
    </row>
    <row r="378" spans="1:33" ht="18" customHeight="1">
      <c r="A378" s="67"/>
      <c r="B378" s="49">
        <f t="shared" si="26"/>
        <v>372</v>
      </c>
      <c r="C378" s="73" t="str">
        <f>"'"&amp;プロジェクトデータ!$C$4&amp;"'"</f>
        <v>'80001'</v>
      </c>
      <c r="D378" s="80" t="s">
        <v>507</v>
      </c>
      <c r="E378" s="42" t="str">
        <f>"'"&amp;No.5＿契約者【データ】!E374&amp;"'"</f>
        <v>''</v>
      </c>
      <c r="F378" s="81" t="str">
        <f>"'"&amp;IF(No.5＿契約者【データ】!AD374="郵送","郵送",IF(No.5＿契約者【データ】!AD374="","","出席"))&amp;"'"</f>
        <v>''</v>
      </c>
      <c r="G378" s="75" t="str">
        <f>"'"&amp;IF(No.5＿契約者【データ】!AD374="","",TEXT(No.5＿契約者【データ】!AD374,"yyyy/mm/dd"))&amp;"'"</f>
        <v>''</v>
      </c>
      <c r="H378" s="75" t="str">
        <f>"'"&amp;IF(No.5＿契約者【データ】!AE374="","",TEXT(No.5＿契約者【データ】!AE374,"hh:mm"))&amp;"'"</f>
        <v>''</v>
      </c>
      <c r="I378" s="82" t="s">
        <v>494</v>
      </c>
      <c r="J378" s="82" t="s">
        <v>494</v>
      </c>
      <c r="K378" s="82" t="s">
        <v>494</v>
      </c>
      <c r="L378" s="82" t="s">
        <v>494</v>
      </c>
      <c r="M378" s="82" t="s">
        <v>494</v>
      </c>
      <c r="N378" s="82" t="s">
        <v>494</v>
      </c>
      <c r="O378" s="82" t="s">
        <v>494</v>
      </c>
      <c r="P378" s="82" t="s">
        <v>494</v>
      </c>
      <c r="Q378" s="82" t="str">
        <f>"'"&amp;IF(No.5＿契約者【データ】!AH374="●","1","0")&amp;"'"</f>
        <v>'0'</v>
      </c>
      <c r="R378" s="75" t="s">
        <v>497</v>
      </c>
      <c r="S378" s="42" t="s">
        <v>448</v>
      </c>
      <c r="T378" s="75" t="s">
        <v>497</v>
      </c>
      <c r="U378" s="74" t="s">
        <v>497</v>
      </c>
      <c r="V378" s="49" t="str">
        <f t="shared" si="27"/>
        <v>'COMMON'</v>
      </c>
      <c r="W378" s="69" t="s">
        <v>449</v>
      </c>
      <c r="X378" s="49" t="str">
        <f t="shared" si="28"/>
        <v>'COMMON'</v>
      </c>
      <c r="Y378" s="49" t="str">
        <f t="shared" si="28"/>
        <v>'COMMON'</v>
      </c>
      <c r="Z378" s="69" t="s">
        <v>449</v>
      </c>
      <c r="AA378" s="49" t="str">
        <f t="shared" si="29"/>
        <v>'COMMON'</v>
      </c>
      <c r="AB378" s="67"/>
      <c r="AD378" s="70" t="str">
        <f t="shared" si="30"/>
        <v/>
      </c>
      <c r="AE378" s="67"/>
      <c r="AF378" s="67"/>
      <c r="AG378" s="67"/>
    </row>
    <row r="379" spans="1:33" ht="18" customHeight="1">
      <c r="A379" s="67"/>
      <c r="B379" s="49">
        <f t="shared" si="26"/>
        <v>373</v>
      </c>
      <c r="C379" s="73" t="str">
        <f>"'"&amp;プロジェクトデータ!$C$4&amp;"'"</f>
        <v>'80001'</v>
      </c>
      <c r="D379" s="80" t="s">
        <v>507</v>
      </c>
      <c r="E379" s="42" t="str">
        <f>"'"&amp;No.5＿契約者【データ】!E375&amp;"'"</f>
        <v>''</v>
      </c>
      <c r="F379" s="81" t="str">
        <f>"'"&amp;IF(No.5＿契約者【データ】!AD375="郵送","郵送",IF(No.5＿契約者【データ】!AD375="","","出席"))&amp;"'"</f>
        <v>''</v>
      </c>
      <c r="G379" s="75" t="str">
        <f>"'"&amp;IF(No.5＿契約者【データ】!AD375="","",TEXT(No.5＿契約者【データ】!AD375,"yyyy/mm/dd"))&amp;"'"</f>
        <v>''</v>
      </c>
      <c r="H379" s="75" t="str">
        <f>"'"&amp;IF(No.5＿契約者【データ】!AE375="","",TEXT(No.5＿契約者【データ】!AE375,"hh:mm"))&amp;"'"</f>
        <v>''</v>
      </c>
      <c r="I379" s="82" t="s">
        <v>494</v>
      </c>
      <c r="J379" s="82" t="s">
        <v>494</v>
      </c>
      <c r="K379" s="82" t="s">
        <v>494</v>
      </c>
      <c r="L379" s="82" t="s">
        <v>494</v>
      </c>
      <c r="M379" s="82" t="s">
        <v>494</v>
      </c>
      <c r="N379" s="82" t="s">
        <v>494</v>
      </c>
      <c r="O379" s="82" t="s">
        <v>494</v>
      </c>
      <c r="P379" s="82" t="s">
        <v>494</v>
      </c>
      <c r="Q379" s="82" t="str">
        <f>"'"&amp;IF(No.5＿契約者【データ】!AH375="●","1","0")&amp;"'"</f>
        <v>'0'</v>
      </c>
      <c r="R379" s="75" t="s">
        <v>497</v>
      </c>
      <c r="S379" s="42" t="s">
        <v>448</v>
      </c>
      <c r="T379" s="75" t="s">
        <v>497</v>
      </c>
      <c r="U379" s="74" t="s">
        <v>497</v>
      </c>
      <c r="V379" s="49" t="str">
        <f t="shared" si="27"/>
        <v>'COMMON'</v>
      </c>
      <c r="W379" s="69" t="s">
        <v>449</v>
      </c>
      <c r="X379" s="49" t="str">
        <f t="shared" si="28"/>
        <v>'COMMON'</v>
      </c>
      <c r="Y379" s="49" t="str">
        <f t="shared" si="28"/>
        <v>'COMMON'</v>
      </c>
      <c r="Z379" s="69" t="s">
        <v>449</v>
      </c>
      <c r="AA379" s="49" t="str">
        <f t="shared" si="29"/>
        <v>'COMMON'</v>
      </c>
      <c r="AB379" s="67"/>
      <c r="AD379" s="70" t="str">
        <f t="shared" si="30"/>
        <v/>
      </c>
      <c r="AE379" s="67"/>
      <c r="AF379" s="67"/>
      <c r="AG379" s="67"/>
    </row>
    <row r="380" spans="1:33" ht="18" customHeight="1">
      <c r="A380" s="67"/>
      <c r="B380" s="49">
        <f t="shared" si="26"/>
        <v>374</v>
      </c>
      <c r="C380" s="73" t="str">
        <f>"'"&amp;プロジェクトデータ!$C$4&amp;"'"</f>
        <v>'80001'</v>
      </c>
      <c r="D380" s="80" t="s">
        <v>507</v>
      </c>
      <c r="E380" s="42" t="str">
        <f>"'"&amp;No.5＿契約者【データ】!E376&amp;"'"</f>
        <v>''</v>
      </c>
      <c r="F380" s="81" t="str">
        <f>"'"&amp;IF(No.5＿契約者【データ】!AD376="郵送","郵送",IF(No.5＿契約者【データ】!AD376="","","出席"))&amp;"'"</f>
        <v>''</v>
      </c>
      <c r="G380" s="75" t="str">
        <f>"'"&amp;IF(No.5＿契約者【データ】!AD376="","",TEXT(No.5＿契約者【データ】!AD376,"yyyy/mm/dd"))&amp;"'"</f>
        <v>''</v>
      </c>
      <c r="H380" s="75" t="str">
        <f>"'"&amp;IF(No.5＿契約者【データ】!AE376="","",TEXT(No.5＿契約者【データ】!AE376,"hh:mm"))&amp;"'"</f>
        <v>''</v>
      </c>
      <c r="I380" s="82" t="s">
        <v>494</v>
      </c>
      <c r="J380" s="82" t="s">
        <v>494</v>
      </c>
      <c r="K380" s="82" t="s">
        <v>494</v>
      </c>
      <c r="L380" s="82" t="s">
        <v>494</v>
      </c>
      <c r="M380" s="82" t="s">
        <v>494</v>
      </c>
      <c r="N380" s="82" t="s">
        <v>494</v>
      </c>
      <c r="O380" s="82" t="s">
        <v>494</v>
      </c>
      <c r="P380" s="82" t="s">
        <v>494</v>
      </c>
      <c r="Q380" s="82" t="str">
        <f>"'"&amp;IF(No.5＿契約者【データ】!AH376="●","1","0")&amp;"'"</f>
        <v>'0'</v>
      </c>
      <c r="R380" s="75" t="s">
        <v>497</v>
      </c>
      <c r="S380" s="42" t="s">
        <v>448</v>
      </c>
      <c r="T380" s="75" t="s">
        <v>497</v>
      </c>
      <c r="U380" s="74" t="s">
        <v>497</v>
      </c>
      <c r="V380" s="49" t="str">
        <f t="shared" si="27"/>
        <v>'COMMON'</v>
      </c>
      <c r="W380" s="69" t="s">
        <v>449</v>
      </c>
      <c r="X380" s="49" t="str">
        <f t="shared" si="28"/>
        <v>'COMMON'</v>
      </c>
      <c r="Y380" s="49" t="str">
        <f t="shared" si="28"/>
        <v>'COMMON'</v>
      </c>
      <c r="Z380" s="69" t="s">
        <v>449</v>
      </c>
      <c r="AA380" s="49" t="str">
        <f t="shared" si="29"/>
        <v>'COMMON'</v>
      </c>
      <c r="AB380" s="67"/>
      <c r="AD380" s="70" t="str">
        <f t="shared" si="30"/>
        <v/>
      </c>
      <c r="AE380" s="67"/>
      <c r="AF380" s="67"/>
      <c r="AG380" s="67"/>
    </row>
    <row r="381" spans="1:33" ht="18" customHeight="1">
      <c r="A381" s="67"/>
      <c r="B381" s="49">
        <f t="shared" si="26"/>
        <v>375</v>
      </c>
      <c r="C381" s="73" t="str">
        <f>"'"&amp;プロジェクトデータ!$C$4&amp;"'"</f>
        <v>'80001'</v>
      </c>
      <c r="D381" s="80" t="s">
        <v>507</v>
      </c>
      <c r="E381" s="42" t="str">
        <f>"'"&amp;No.5＿契約者【データ】!E377&amp;"'"</f>
        <v>''</v>
      </c>
      <c r="F381" s="81" t="str">
        <f>"'"&amp;IF(No.5＿契約者【データ】!AD377="郵送","郵送",IF(No.5＿契約者【データ】!AD377="","","出席"))&amp;"'"</f>
        <v>''</v>
      </c>
      <c r="G381" s="75" t="str">
        <f>"'"&amp;IF(No.5＿契約者【データ】!AD377="","",TEXT(No.5＿契約者【データ】!AD377,"yyyy/mm/dd"))&amp;"'"</f>
        <v>''</v>
      </c>
      <c r="H381" s="75" t="str">
        <f>"'"&amp;IF(No.5＿契約者【データ】!AE377="","",TEXT(No.5＿契約者【データ】!AE377,"hh:mm"))&amp;"'"</f>
        <v>''</v>
      </c>
      <c r="I381" s="82" t="s">
        <v>494</v>
      </c>
      <c r="J381" s="82" t="s">
        <v>494</v>
      </c>
      <c r="K381" s="82" t="s">
        <v>494</v>
      </c>
      <c r="L381" s="82" t="s">
        <v>494</v>
      </c>
      <c r="M381" s="82" t="s">
        <v>494</v>
      </c>
      <c r="N381" s="82" t="s">
        <v>494</v>
      </c>
      <c r="O381" s="82" t="s">
        <v>494</v>
      </c>
      <c r="P381" s="82" t="s">
        <v>494</v>
      </c>
      <c r="Q381" s="82" t="str">
        <f>"'"&amp;IF(No.5＿契約者【データ】!AH377="●","1","0")&amp;"'"</f>
        <v>'0'</v>
      </c>
      <c r="R381" s="75" t="s">
        <v>497</v>
      </c>
      <c r="S381" s="42" t="s">
        <v>448</v>
      </c>
      <c r="T381" s="75" t="s">
        <v>497</v>
      </c>
      <c r="U381" s="74" t="s">
        <v>497</v>
      </c>
      <c r="V381" s="49" t="str">
        <f t="shared" si="27"/>
        <v>'COMMON'</v>
      </c>
      <c r="W381" s="69" t="s">
        <v>449</v>
      </c>
      <c r="X381" s="49" t="str">
        <f t="shared" si="28"/>
        <v>'COMMON'</v>
      </c>
      <c r="Y381" s="49" t="str">
        <f t="shared" si="28"/>
        <v>'COMMON'</v>
      </c>
      <c r="Z381" s="69" t="s">
        <v>449</v>
      </c>
      <c r="AA381" s="49" t="str">
        <f t="shared" si="29"/>
        <v>'COMMON'</v>
      </c>
      <c r="AB381" s="67"/>
      <c r="AD381" s="70" t="str">
        <f t="shared" si="30"/>
        <v/>
      </c>
      <c r="AE381" s="67"/>
      <c r="AF381" s="67"/>
      <c r="AG381" s="67"/>
    </row>
    <row r="382" spans="1:33" ht="18" customHeight="1">
      <c r="A382" s="67"/>
      <c r="B382" s="49">
        <f t="shared" si="26"/>
        <v>376</v>
      </c>
      <c r="C382" s="73" t="str">
        <f>"'"&amp;プロジェクトデータ!$C$4&amp;"'"</f>
        <v>'80001'</v>
      </c>
      <c r="D382" s="80" t="s">
        <v>507</v>
      </c>
      <c r="E382" s="42" t="str">
        <f>"'"&amp;No.5＿契約者【データ】!E378&amp;"'"</f>
        <v>''</v>
      </c>
      <c r="F382" s="81" t="str">
        <f>"'"&amp;IF(No.5＿契約者【データ】!AD378="郵送","郵送",IF(No.5＿契約者【データ】!AD378="","","出席"))&amp;"'"</f>
        <v>''</v>
      </c>
      <c r="G382" s="75" t="str">
        <f>"'"&amp;IF(No.5＿契約者【データ】!AD378="","",TEXT(No.5＿契約者【データ】!AD378,"yyyy/mm/dd"))&amp;"'"</f>
        <v>''</v>
      </c>
      <c r="H382" s="75" t="str">
        <f>"'"&amp;IF(No.5＿契約者【データ】!AE378="","",TEXT(No.5＿契約者【データ】!AE378,"hh:mm"))&amp;"'"</f>
        <v>''</v>
      </c>
      <c r="I382" s="82" t="s">
        <v>494</v>
      </c>
      <c r="J382" s="82" t="s">
        <v>494</v>
      </c>
      <c r="K382" s="82" t="s">
        <v>494</v>
      </c>
      <c r="L382" s="82" t="s">
        <v>494</v>
      </c>
      <c r="M382" s="82" t="s">
        <v>494</v>
      </c>
      <c r="N382" s="82" t="s">
        <v>494</v>
      </c>
      <c r="O382" s="82" t="s">
        <v>494</v>
      </c>
      <c r="P382" s="82" t="s">
        <v>494</v>
      </c>
      <c r="Q382" s="82" t="str">
        <f>"'"&amp;IF(No.5＿契約者【データ】!AH378="●","1","0")&amp;"'"</f>
        <v>'0'</v>
      </c>
      <c r="R382" s="75" t="s">
        <v>497</v>
      </c>
      <c r="S382" s="42" t="s">
        <v>448</v>
      </c>
      <c r="T382" s="75" t="s">
        <v>497</v>
      </c>
      <c r="U382" s="74" t="s">
        <v>497</v>
      </c>
      <c r="V382" s="49" t="str">
        <f t="shared" si="27"/>
        <v>'COMMON'</v>
      </c>
      <c r="W382" s="69" t="s">
        <v>449</v>
      </c>
      <c r="X382" s="49" t="str">
        <f t="shared" si="28"/>
        <v>'COMMON'</v>
      </c>
      <c r="Y382" s="49" t="str">
        <f t="shared" si="28"/>
        <v>'COMMON'</v>
      </c>
      <c r="Z382" s="69" t="s">
        <v>449</v>
      </c>
      <c r="AA382" s="49" t="str">
        <f t="shared" si="29"/>
        <v>'COMMON'</v>
      </c>
      <c r="AB382" s="67"/>
      <c r="AD382" s="70" t="str">
        <f t="shared" si="30"/>
        <v/>
      </c>
      <c r="AE382" s="67"/>
      <c r="AF382" s="67"/>
      <c r="AG382" s="67"/>
    </row>
    <row r="383" spans="1:33" ht="18" customHeight="1">
      <c r="A383" s="67"/>
      <c r="B383" s="49">
        <f t="shared" si="26"/>
        <v>377</v>
      </c>
      <c r="C383" s="73" t="str">
        <f>"'"&amp;プロジェクトデータ!$C$4&amp;"'"</f>
        <v>'80001'</v>
      </c>
      <c r="D383" s="80" t="s">
        <v>507</v>
      </c>
      <c r="E383" s="42" t="str">
        <f>"'"&amp;No.5＿契約者【データ】!E379&amp;"'"</f>
        <v>''</v>
      </c>
      <c r="F383" s="81" t="str">
        <f>"'"&amp;IF(No.5＿契約者【データ】!AD379="郵送","郵送",IF(No.5＿契約者【データ】!AD379="","","出席"))&amp;"'"</f>
        <v>''</v>
      </c>
      <c r="G383" s="75" t="str">
        <f>"'"&amp;IF(No.5＿契約者【データ】!AD379="","",TEXT(No.5＿契約者【データ】!AD379,"yyyy/mm/dd"))&amp;"'"</f>
        <v>''</v>
      </c>
      <c r="H383" s="75" t="str">
        <f>"'"&amp;IF(No.5＿契約者【データ】!AE379="","",TEXT(No.5＿契約者【データ】!AE379,"hh:mm"))&amp;"'"</f>
        <v>''</v>
      </c>
      <c r="I383" s="82" t="s">
        <v>494</v>
      </c>
      <c r="J383" s="82" t="s">
        <v>494</v>
      </c>
      <c r="K383" s="82" t="s">
        <v>494</v>
      </c>
      <c r="L383" s="82" t="s">
        <v>494</v>
      </c>
      <c r="M383" s="82" t="s">
        <v>494</v>
      </c>
      <c r="N383" s="82" t="s">
        <v>494</v>
      </c>
      <c r="O383" s="82" t="s">
        <v>494</v>
      </c>
      <c r="P383" s="82" t="s">
        <v>494</v>
      </c>
      <c r="Q383" s="82" t="str">
        <f>"'"&amp;IF(No.5＿契約者【データ】!AH379="●","1","0")&amp;"'"</f>
        <v>'0'</v>
      </c>
      <c r="R383" s="75" t="s">
        <v>497</v>
      </c>
      <c r="S383" s="42" t="s">
        <v>448</v>
      </c>
      <c r="T383" s="75" t="s">
        <v>497</v>
      </c>
      <c r="U383" s="74" t="s">
        <v>497</v>
      </c>
      <c r="V383" s="49" t="str">
        <f t="shared" si="27"/>
        <v>'COMMON'</v>
      </c>
      <c r="W383" s="69" t="s">
        <v>449</v>
      </c>
      <c r="X383" s="49" t="str">
        <f t="shared" si="28"/>
        <v>'COMMON'</v>
      </c>
      <c r="Y383" s="49" t="str">
        <f t="shared" si="28"/>
        <v>'COMMON'</v>
      </c>
      <c r="Z383" s="69" t="s">
        <v>449</v>
      </c>
      <c r="AA383" s="49" t="str">
        <f t="shared" si="29"/>
        <v>'COMMON'</v>
      </c>
      <c r="AB383" s="67"/>
      <c r="AD383" s="70" t="str">
        <f t="shared" si="30"/>
        <v/>
      </c>
      <c r="AE383" s="67"/>
      <c r="AF383" s="67"/>
      <c r="AG383" s="67"/>
    </row>
    <row r="384" spans="1:33" ht="18" customHeight="1">
      <c r="A384" s="67"/>
      <c r="B384" s="49">
        <f t="shared" si="26"/>
        <v>378</v>
      </c>
      <c r="C384" s="73" t="str">
        <f>"'"&amp;プロジェクトデータ!$C$4&amp;"'"</f>
        <v>'80001'</v>
      </c>
      <c r="D384" s="80" t="s">
        <v>507</v>
      </c>
      <c r="E384" s="42" t="str">
        <f>"'"&amp;No.5＿契約者【データ】!E380&amp;"'"</f>
        <v>''</v>
      </c>
      <c r="F384" s="81" t="str">
        <f>"'"&amp;IF(No.5＿契約者【データ】!AD380="郵送","郵送",IF(No.5＿契約者【データ】!AD380="","","出席"))&amp;"'"</f>
        <v>''</v>
      </c>
      <c r="G384" s="75" t="str">
        <f>"'"&amp;IF(No.5＿契約者【データ】!AD380="","",TEXT(No.5＿契約者【データ】!AD380,"yyyy/mm/dd"))&amp;"'"</f>
        <v>''</v>
      </c>
      <c r="H384" s="75" t="str">
        <f>"'"&amp;IF(No.5＿契約者【データ】!AE380="","",TEXT(No.5＿契約者【データ】!AE380,"hh:mm"))&amp;"'"</f>
        <v>''</v>
      </c>
      <c r="I384" s="82" t="s">
        <v>494</v>
      </c>
      <c r="J384" s="82" t="s">
        <v>494</v>
      </c>
      <c r="K384" s="82" t="s">
        <v>494</v>
      </c>
      <c r="L384" s="82" t="s">
        <v>494</v>
      </c>
      <c r="M384" s="82" t="s">
        <v>494</v>
      </c>
      <c r="N384" s="82" t="s">
        <v>494</v>
      </c>
      <c r="O384" s="82" t="s">
        <v>494</v>
      </c>
      <c r="P384" s="82" t="s">
        <v>494</v>
      </c>
      <c r="Q384" s="82" t="str">
        <f>"'"&amp;IF(No.5＿契約者【データ】!AH380="●","1","0")&amp;"'"</f>
        <v>'0'</v>
      </c>
      <c r="R384" s="75" t="s">
        <v>497</v>
      </c>
      <c r="S384" s="42" t="s">
        <v>448</v>
      </c>
      <c r="T384" s="75" t="s">
        <v>497</v>
      </c>
      <c r="U384" s="74" t="s">
        <v>497</v>
      </c>
      <c r="V384" s="49" t="str">
        <f t="shared" si="27"/>
        <v>'COMMON'</v>
      </c>
      <c r="W384" s="69" t="s">
        <v>449</v>
      </c>
      <c r="X384" s="49" t="str">
        <f t="shared" si="28"/>
        <v>'COMMON'</v>
      </c>
      <c r="Y384" s="49" t="str">
        <f t="shared" si="28"/>
        <v>'COMMON'</v>
      </c>
      <c r="Z384" s="69" t="s">
        <v>449</v>
      </c>
      <c r="AA384" s="49" t="str">
        <f t="shared" si="29"/>
        <v>'COMMON'</v>
      </c>
      <c r="AB384" s="67"/>
      <c r="AD384" s="70" t="str">
        <f t="shared" si="30"/>
        <v/>
      </c>
      <c r="AE384" s="67"/>
      <c r="AF384" s="67"/>
      <c r="AG384" s="67"/>
    </row>
    <row r="385" spans="1:33" ht="18" customHeight="1">
      <c r="A385" s="67"/>
      <c r="B385" s="49">
        <f t="shared" si="26"/>
        <v>379</v>
      </c>
      <c r="C385" s="73" t="str">
        <f>"'"&amp;プロジェクトデータ!$C$4&amp;"'"</f>
        <v>'80001'</v>
      </c>
      <c r="D385" s="80" t="s">
        <v>507</v>
      </c>
      <c r="E385" s="42" t="str">
        <f>"'"&amp;No.5＿契約者【データ】!E381&amp;"'"</f>
        <v>''</v>
      </c>
      <c r="F385" s="81" t="str">
        <f>"'"&amp;IF(No.5＿契約者【データ】!AD381="郵送","郵送",IF(No.5＿契約者【データ】!AD381="","","出席"))&amp;"'"</f>
        <v>''</v>
      </c>
      <c r="G385" s="75" t="str">
        <f>"'"&amp;IF(No.5＿契約者【データ】!AD381="","",TEXT(No.5＿契約者【データ】!AD381,"yyyy/mm/dd"))&amp;"'"</f>
        <v>''</v>
      </c>
      <c r="H385" s="75" t="str">
        <f>"'"&amp;IF(No.5＿契約者【データ】!AE381="","",TEXT(No.5＿契約者【データ】!AE381,"hh:mm"))&amp;"'"</f>
        <v>''</v>
      </c>
      <c r="I385" s="82" t="s">
        <v>494</v>
      </c>
      <c r="J385" s="82" t="s">
        <v>494</v>
      </c>
      <c r="K385" s="82" t="s">
        <v>494</v>
      </c>
      <c r="L385" s="82" t="s">
        <v>494</v>
      </c>
      <c r="M385" s="82" t="s">
        <v>494</v>
      </c>
      <c r="N385" s="82" t="s">
        <v>494</v>
      </c>
      <c r="O385" s="82" t="s">
        <v>494</v>
      </c>
      <c r="P385" s="82" t="s">
        <v>494</v>
      </c>
      <c r="Q385" s="82" t="str">
        <f>"'"&amp;IF(No.5＿契約者【データ】!AH381="●","1","0")&amp;"'"</f>
        <v>'0'</v>
      </c>
      <c r="R385" s="75" t="s">
        <v>497</v>
      </c>
      <c r="S385" s="42" t="s">
        <v>448</v>
      </c>
      <c r="T385" s="75" t="s">
        <v>497</v>
      </c>
      <c r="U385" s="74" t="s">
        <v>497</v>
      </c>
      <c r="V385" s="49" t="str">
        <f t="shared" si="27"/>
        <v>'COMMON'</v>
      </c>
      <c r="W385" s="69" t="s">
        <v>449</v>
      </c>
      <c r="X385" s="49" t="str">
        <f t="shared" si="28"/>
        <v>'COMMON'</v>
      </c>
      <c r="Y385" s="49" t="str">
        <f t="shared" si="28"/>
        <v>'COMMON'</v>
      </c>
      <c r="Z385" s="69" t="s">
        <v>449</v>
      </c>
      <c r="AA385" s="49" t="str">
        <f t="shared" si="29"/>
        <v>'COMMON'</v>
      </c>
      <c r="AB385" s="67"/>
      <c r="AD385" s="70" t="str">
        <f t="shared" si="30"/>
        <v/>
      </c>
      <c r="AE385" s="67"/>
      <c r="AF385" s="67"/>
      <c r="AG385" s="67"/>
    </row>
    <row r="386" spans="1:33" ht="18" customHeight="1">
      <c r="A386" s="67"/>
      <c r="B386" s="49">
        <f t="shared" si="26"/>
        <v>380</v>
      </c>
      <c r="C386" s="73" t="str">
        <f>"'"&amp;プロジェクトデータ!$C$4&amp;"'"</f>
        <v>'80001'</v>
      </c>
      <c r="D386" s="80" t="s">
        <v>507</v>
      </c>
      <c r="E386" s="42" t="str">
        <f>"'"&amp;No.5＿契約者【データ】!E382&amp;"'"</f>
        <v>''</v>
      </c>
      <c r="F386" s="81" t="str">
        <f>"'"&amp;IF(No.5＿契約者【データ】!AD382="郵送","郵送",IF(No.5＿契約者【データ】!AD382="","","出席"))&amp;"'"</f>
        <v>''</v>
      </c>
      <c r="G386" s="75" t="str">
        <f>"'"&amp;IF(No.5＿契約者【データ】!AD382="","",TEXT(No.5＿契約者【データ】!AD382,"yyyy/mm/dd"))&amp;"'"</f>
        <v>''</v>
      </c>
      <c r="H386" s="75" t="str">
        <f>"'"&amp;IF(No.5＿契約者【データ】!AE382="","",TEXT(No.5＿契約者【データ】!AE382,"hh:mm"))&amp;"'"</f>
        <v>''</v>
      </c>
      <c r="I386" s="82" t="s">
        <v>494</v>
      </c>
      <c r="J386" s="82" t="s">
        <v>494</v>
      </c>
      <c r="K386" s="82" t="s">
        <v>494</v>
      </c>
      <c r="L386" s="82" t="s">
        <v>494</v>
      </c>
      <c r="M386" s="82" t="s">
        <v>494</v>
      </c>
      <c r="N386" s="82" t="s">
        <v>494</v>
      </c>
      <c r="O386" s="82" t="s">
        <v>494</v>
      </c>
      <c r="P386" s="82" t="s">
        <v>494</v>
      </c>
      <c r="Q386" s="82" t="str">
        <f>"'"&amp;IF(No.5＿契約者【データ】!AH382="●","1","0")&amp;"'"</f>
        <v>'0'</v>
      </c>
      <c r="R386" s="75" t="s">
        <v>497</v>
      </c>
      <c r="S386" s="42" t="s">
        <v>448</v>
      </c>
      <c r="T386" s="75" t="s">
        <v>497</v>
      </c>
      <c r="U386" s="74" t="s">
        <v>497</v>
      </c>
      <c r="V386" s="49" t="str">
        <f t="shared" si="27"/>
        <v>'COMMON'</v>
      </c>
      <c r="W386" s="69" t="s">
        <v>449</v>
      </c>
      <c r="X386" s="49" t="str">
        <f t="shared" si="28"/>
        <v>'COMMON'</v>
      </c>
      <c r="Y386" s="49" t="str">
        <f t="shared" si="28"/>
        <v>'COMMON'</v>
      </c>
      <c r="Z386" s="69" t="s">
        <v>449</v>
      </c>
      <c r="AA386" s="49" t="str">
        <f t="shared" si="29"/>
        <v>'COMMON'</v>
      </c>
      <c r="AB386" s="67"/>
      <c r="AD386" s="70" t="str">
        <f t="shared" si="30"/>
        <v/>
      </c>
      <c r="AE386" s="67"/>
      <c r="AF386" s="67"/>
      <c r="AG386" s="67"/>
    </row>
    <row r="387" spans="1:33" ht="18" customHeight="1">
      <c r="A387" s="67"/>
      <c r="B387" s="49">
        <f t="shared" si="26"/>
        <v>381</v>
      </c>
      <c r="C387" s="73" t="str">
        <f>"'"&amp;プロジェクトデータ!$C$4&amp;"'"</f>
        <v>'80001'</v>
      </c>
      <c r="D387" s="80" t="s">
        <v>507</v>
      </c>
      <c r="E387" s="42" t="str">
        <f>"'"&amp;No.5＿契約者【データ】!E383&amp;"'"</f>
        <v>''</v>
      </c>
      <c r="F387" s="81" t="str">
        <f>"'"&amp;IF(No.5＿契約者【データ】!AD383="郵送","郵送",IF(No.5＿契約者【データ】!AD383="","","出席"))&amp;"'"</f>
        <v>''</v>
      </c>
      <c r="G387" s="75" t="str">
        <f>"'"&amp;IF(No.5＿契約者【データ】!AD383="","",TEXT(No.5＿契約者【データ】!AD383,"yyyy/mm/dd"))&amp;"'"</f>
        <v>''</v>
      </c>
      <c r="H387" s="75" t="str">
        <f>"'"&amp;IF(No.5＿契約者【データ】!AE383="","",TEXT(No.5＿契約者【データ】!AE383,"hh:mm"))&amp;"'"</f>
        <v>''</v>
      </c>
      <c r="I387" s="82" t="s">
        <v>494</v>
      </c>
      <c r="J387" s="82" t="s">
        <v>494</v>
      </c>
      <c r="K387" s="82" t="s">
        <v>494</v>
      </c>
      <c r="L387" s="82" t="s">
        <v>494</v>
      </c>
      <c r="M387" s="82" t="s">
        <v>494</v>
      </c>
      <c r="N387" s="82" t="s">
        <v>494</v>
      </c>
      <c r="O387" s="82" t="s">
        <v>494</v>
      </c>
      <c r="P387" s="82" t="s">
        <v>494</v>
      </c>
      <c r="Q387" s="82" t="str">
        <f>"'"&amp;IF(No.5＿契約者【データ】!AH383="●","1","0")&amp;"'"</f>
        <v>'0'</v>
      </c>
      <c r="R387" s="75" t="s">
        <v>497</v>
      </c>
      <c r="S387" s="42" t="s">
        <v>448</v>
      </c>
      <c r="T387" s="75" t="s">
        <v>497</v>
      </c>
      <c r="U387" s="74" t="s">
        <v>497</v>
      </c>
      <c r="V387" s="49" t="str">
        <f t="shared" si="27"/>
        <v>'COMMON'</v>
      </c>
      <c r="W387" s="69" t="s">
        <v>449</v>
      </c>
      <c r="X387" s="49" t="str">
        <f t="shared" si="28"/>
        <v>'COMMON'</v>
      </c>
      <c r="Y387" s="49" t="str">
        <f t="shared" si="28"/>
        <v>'COMMON'</v>
      </c>
      <c r="Z387" s="69" t="s">
        <v>449</v>
      </c>
      <c r="AA387" s="49" t="str">
        <f t="shared" si="29"/>
        <v>'COMMON'</v>
      </c>
      <c r="AB387" s="67"/>
      <c r="AD387" s="70" t="str">
        <f t="shared" si="30"/>
        <v/>
      </c>
      <c r="AE387" s="67"/>
      <c r="AF387" s="67"/>
      <c r="AG387" s="67"/>
    </row>
    <row r="388" spans="1:33" ht="18" customHeight="1">
      <c r="A388" s="67"/>
      <c r="B388" s="49">
        <f t="shared" si="26"/>
        <v>382</v>
      </c>
      <c r="C388" s="73" t="str">
        <f>"'"&amp;プロジェクトデータ!$C$4&amp;"'"</f>
        <v>'80001'</v>
      </c>
      <c r="D388" s="80" t="s">
        <v>507</v>
      </c>
      <c r="E388" s="42" t="str">
        <f>"'"&amp;No.5＿契約者【データ】!E384&amp;"'"</f>
        <v>''</v>
      </c>
      <c r="F388" s="81" t="str">
        <f>"'"&amp;IF(No.5＿契約者【データ】!AD384="郵送","郵送",IF(No.5＿契約者【データ】!AD384="","","出席"))&amp;"'"</f>
        <v>''</v>
      </c>
      <c r="G388" s="75" t="str">
        <f>"'"&amp;IF(No.5＿契約者【データ】!AD384="","",TEXT(No.5＿契約者【データ】!AD384,"yyyy/mm/dd"))&amp;"'"</f>
        <v>''</v>
      </c>
      <c r="H388" s="75" t="str">
        <f>"'"&amp;IF(No.5＿契約者【データ】!AE384="","",TEXT(No.5＿契約者【データ】!AE384,"hh:mm"))&amp;"'"</f>
        <v>''</v>
      </c>
      <c r="I388" s="82" t="s">
        <v>494</v>
      </c>
      <c r="J388" s="82" t="s">
        <v>494</v>
      </c>
      <c r="K388" s="82" t="s">
        <v>494</v>
      </c>
      <c r="L388" s="82" t="s">
        <v>494</v>
      </c>
      <c r="M388" s="82" t="s">
        <v>494</v>
      </c>
      <c r="N388" s="82" t="s">
        <v>494</v>
      </c>
      <c r="O388" s="82" t="s">
        <v>494</v>
      </c>
      <c r="P388" s="82" t="s">
        <v>494</v>
      </c>
      <c r="Q388" s="82" t="str">
        <f>"'"&amp;IF(No.5＿契約者【データ】!AH384="●","1","0")&amp;"'"</f>
        <v>'0'</v>
      </c>
      <c r="R388" s="75" t="s">
        <v>497</v>
      </c>
      <c r="S388" s="42" t="s">
        <v>448</v>
      </c>
      <c r="T388" s="75" t="s">
        <v>497</v>
      </c>
      <c r="U388" s="74" t="s">
        <v>497</v>
      </c>
      <c r="V388" s="49" t="str">
        <f t="shared" si="27"/>
        <v>'COMMON'</v>
      </c>
      <c r="W388" s="69" t="s">
        <v>449</v>
      </c>
      <c r="X388" s="49" t="str">
        <f t="shared" si="28"/>
        <v>'COMMON'</v>
      </c>
      <c r="Y388" s="49" t="str">
        <f t="shared" si="28"/>
        <v>'COMMON'</v>
      </c>
      <c r="Z388" s="69" t="s">
        <v>449</v>
      </c>
      <c r="AA388" s="49" t="str">
        <f t="shared" si="29"/>
        <v>'COMMON'</v>
      </c>
      <c r="AB388" s="67"/>
      <c r="AD388" s="70" t="str">
        <f t="shared" si="30"/>
        <v/>
      </c>
      <c r="AE388" s="67"/>
      <c r="AF388" s="67"/>
      <c r="AG388" s="67"/>
    </row>
    <row r="389" spans="1:33" ht="18" customHeight="1">
      <c r="A389" s="67"/>
      <c r="B389" s="49">
        <f t="shared" si="26"/>
        <v>383</v>
      </c>
      <c r="C389" s="73" t="str">
        <f>"'"&amp;プロジェクトデータ!$C$4&amp;"'"</f>
        <v>'80001'</v>
      </c>
      <c r="D389" s="80" t="s">
        <v>507</v>
      </c>
      <c r="E389" s="42" t="str">
        <f>"'"&amp;No.5＿契約者【データ】!E385&amp;"'"</f>
        <v>''</v>
      </c>
      <c r="F389" s="81" t="str">
        <f>"'"&amp;IF(No.5＿契約者【データ】!AD385="郵送","郵送",IF(No.5＿契約者【データ】!AD385="","","出席"))&amp;"'"</f>
        <v>''</v>
      </c>
      <c r="G389" s="75" t="str">
        <f>"'"&amp;IF(No.5＿契約者【データ】!AD385="","",TEXT(No.5＿契約者【データ】!AD385,"yyyy/mm/dd"))&amp;"'"</f>
        <v>''</v>
      </c>
      <c r="H389" s="75" t="str">
        <f>"'"&amp;IF(No.5＿契約者【データ】!AE385="","",TEXT(No.5＿契約者【データ】!AE385,"hh:mm"))&amp;"'"</f>
        <v>''</v>
      </c>
      <c r="I389" s="82" t="s">
        <v>494</v>
      </c>
      <c r="J389" s="82" t="s">
        <v>494</v>
      </c>
      <c r="K389" s="82" t="s">
        <v>494</v>
      </c>
      <c r="L389" s="82" t="s">
        <v>494</v>
      </c>
      <c r="M389" s="82" t="s">
        <v>494</v>
      </c>
      <c r="N389" s="82" t="s">
        <v>494</v>
      </c>
      <c r="O389" s="82" t="s">
        <v>494</v>
      </c>
      <c r="P389" s="82" t="s">
        <v>494</v>
      </c>
      <c r="Q389" s="82" t="str">
        <f>"'"&amp;IF(No.5＿契約者【データ】!AH385="●","1","0")&amp;"'"</f>
        <v>'0'</v>
      </c>
      <c r="R389" s="75" t="s">
        <v>497</v>
      </c>
      <c r="S389" s="42" t="s">
        <v>448</v>
      </c>
      <c r="T389" s="75" t="s">
        <v>497</v>
      </c>
      <c r="U389" s="74" t="s">
        <v>497</v>
      </c>
      <c r="V389" s="49" t="str">
        <f t="shared" si="27"/>
        <v>'COMMON'</v>
      </c>
      <c r="W389" s="69" t="s">
        <v>449</v>
      </c>
      <c r="X389" s="49" t="str">
        <f t="shared" si="28"/>
        <v>'COMMON'</v>
      </c>
      <c r="Y389" s="49" t="str">
        <f t="shared" si="28"/>
        <v>'COMMON'</v>
      </c>
      <c r="Z389" s="69" t="s">
        <v>449</v>
      </c>
      <c r="AA389" s="49" t="str">
        <f t="shared" si="29"/>
        <v>'COMMON'</v>
      </c>
      <c r="AB389" s="67"/>
      <c r="AD389" s="70" t="str">
        <f t="shared" si="30"/>
        <v/>
      </c>
      <c r="AE389" s="67"/>
      <c r="AF389" s="67"/>
      <c r="AG389" s="67"/>
    </row>
    <row r="390" spans="1:33" ht="18" customHeight="1">
      <c r="A390" s="67"/>
      <c r="B390" s="49">
        <f t="shared" si="26"/>
        <v>384</v>
      </c>
      <c r="C390" s="73" t="str">
        <f>"'"&amp;プロジェクトデータ!$C$4&amp;"'"</f>
        <v>'80001'</v>
      </c>
      <c r="D390" s="80" t="s">
        <v>507</v>
      </c>
      <c r="E390" s="42" t="str">
        <f>"'"&amp;No.5＿契約者【データ】!E386&amp;"'"</f>
        <v>''</v>
      </c>
      <c r="F390" s="81" t="str">
        <f>"'"&amp;IF(No.5＿契約者【データ】!AD386="郵送","郵送",IF(No.5＿契約者【データ】!AD386="","","出席"))&amp;"'"</f>
        <v>''</v>
      </c>
      <c r="G390" s="75" t="str">
        <f>"'"&amp;IF(No.5＿契約者【データ】!AD386="","",TEXT(No.5＿契約者【データ】!AD386,"yyyy/mm/dd"))&amp;"'"</f>
        <v>''</v>
      </c>
      <c r="H390" s="75" t="str">
        <f>"'"&amp;IF(No.5＿契約者【データ】!AE386="","",TEXT(No.5＿契約者【データ】!AE386,"hh:mm"))&amp;"'"</f>
        <v>''</v>
      </c>
      <c r="I390" s="82" t="s">
        <v>494</v>
      </c>
      <c r="J390" s="82" t="s">
        <v>494</v>
      </c>
      <c r="K390" s="82" t="s">
        <v>494</v>
      </c>
      <c r="L390" s="82" t="s">
        <v>494</v>
      </c>
      <c r="M390" s="82" t="s">
        <v>494</v>
      </c>
      <c r="N390" s="82" t="s">
        <v>494</v>
      </c>
      <c r="O390" s="82" t="s">
        <v>494</v>
      </c>
      <c r="P390" s="82" t="s">
        <v>494</v>
      </c>
      <c r="Q390" s="82" t="str">
        <f>"'"&amp;IF(No.5＿契約者【データ】!AH386="●","1","0")&amp;"'"</f>
        <v>'0'</v>
      </c>
      <c r="R390" s="75" t="s">
        <v>497</v>
      </c>
      <c r="S390" s="42" t="s">
        <v>448</v>
      </c>
      <c r="T390" s="75" t="s">
        <v>497</v>
      </c>
      <c r="U390" s="74" t="s">
        <v>497</v>
      </c>
      <c r="V390" s="49" t="str">
        <f t="shared" si="27"/>
        <v>'COMMON'</v>
      </c>
      <c r="W390" s="69" t="s">
        <v>449</v>
      </c>
      <c r="X390" s="49" t="str">
        <f t="shared" si="28"/>
        <v>'COMMON'</v>
      </c>
      <c r="Y390" s="49" t="str">
        <f t="shared" si="28"/>
        <v>'COMMON'</v>
      </c>
      <c r="Z390" s="69" t="s">
        <v>449</v>
      </c>
      <c r="AA390" s="49" t="str">
        <f t="shared" si="29"/>
        <v>'COMMON'</v>
      </c>
      <c r="AB390" s="67"/>
      <c r="AD390" s="70" t="str">
        <f t="shared" si="30"/>
        <v/>
      </c>
      <c r="AE390" s="67"/>
      <c r="AF390" s="67"/>
      <c r="AG390" s="67"/>
    </row>
    <row r="391" spans="1:33" ht="18" customHeight="1">
      <c r="A391" s="67"/>
      <c r="B391" s="49">
        <f t="shared" ref="B391:B454" si="31">ROW()-6</f>
        <v>385</v>
      </c>
      <c r="C391" s="73" t="str">
        <f>"'"&amp;プロジェクトデータ!$C$4&amp;"'"</f>
        <v>'80001'</v>
      </c>
      <c r="D391" s="80" t="s">
        <v>507</v>
      </c>
      <c r="E391" s="42" t="str">
        <f>"'"&amp;No.5＿契約者【データ】!E387&amp;"'"</f>
        <v>''</v>
      </c>
      <c r="F391" s="81" t="str">
        <f>"'"&amp;IF(No.5＿契約者【データ】!AD387="郵送","郵送",IF(No.5＿契約者【データ】!AD387="","","出席"))&amp;"'"</f>
        <v>''</v>
      </c>
      <c r="G391" s="75" t="str">
        <f>"'"&amp;IF(No.5＿契約者【データ】!AD387="","",TEXT(No.5＿契約者【データ】!AD387,"yyyy/mm/dd"))&amp;"'"</f>
        <v>''</v>
      </c>
      <c r="H391" s="75" t="str">
        <f>"'"&amp;IF(No.5＿契約者【データ】!AE387="","",TEXT(No.5＿契約者【データ】!AE387,"hh:mm"))&amp;"'"</f>
        <v>''</v>
      </c>
      <c r="I391" s="82" t="s">
        <v>494</v>
      </c>
      <c r="J391" s="82" t="s">
        <v>494</v>
      </c>
      <c r="K391" s="82" t="s">
        <v>494</v>
      </c>
      <c r="L391" s="82" t="s">
        <v>494</v>
      </c>
      <c r="M391" s="82" t="s">
        <v>494</v>
      </c>
      <c r="N391" s="82" t="s">
        <v>494</v>
      </c>
      <c r="O391" s="82" t="s">
        <v>494</v>
      </c>
      <c r="P391" s="82" t="s">
        <v>494</v>
      </c>
      <c r="Q391" s="82" t="str">
        <f>"'"&amp;IF(No.5＿契約者【データ】!AH387="●","1","0")&amp;"'"</f>
        <v>'0'</v>
      </c>
      <c r="R391" s="75" t="s">
        <v>497</v>
      </c>
      <c r="S391" s="42" t="s">
        <v>448</v>
      </c>
      <c r="T391" s="75" t="s">
        <v>497</v>
      </c>
      <c r="U391" s="74" t="s">
        <v>497</v>
      </c>
      <c r="V391" s="49" t="str">
        <f t="shared" ref="V391:V454" si="32">"'COMMON'"</f>
        <v>'COMMON'</v>
      </c>
      <c r="W391" s="69" t="s">
        <v>449</v>
      </c>
      <c r="X391" s="49" t="str">
        <f t="shared" ref="X391:Y454" si="33">"'COMMON'"</f>
        <v>'COMMON'</v>
      </c>
      <c r="Y391" s="49" t="str">
        <f t="shared" si="33"/>
        <v>'COMMON'</v>
      </c>
      <c r="Z391" s="69" t="s">
        <v>449</v>
      </c>
      <c r="AA391" s="49" t="str">
        <f t="shared" ref="AA391:AA454" si="34">"'COMMON'"</f>
        <v>'COMMON'</v>
      </c>
      <c r="AB391" s="67"/>
      <c r="AD391" s="70" t="str">
        <f t="shared" si="30"/>
        <v/>
      </c>
      <c r="AE391" s="67"/>
      <c r="AF391" s="67"/>
      <c r="AG391" s="67"/>
    </row>
    <row r="392" spans="1:33" ht="18" customHeight="1">
      <c r="A392" s="67"/>
      <c r="B392" s="49">
        <f t="shared" si="31"/>
        <v>386</v>
      </c>
      <c r="C392" s="73" t="str">
        <f>"'"&amp;プロジェクトデータ!$C$4&amp;"'"</f>
        <v>'80001'</v>
      </c>
      <c r="D392" s="80" t="s">
        <v>507</v>
      </c>
      <c r="E392" s="42" t="str">
        <f>"'"&amp;No.5＿契約者【データ】!E388&amp;"'"</f>
        <v>''</v>
      </c>
      <c r="F392" s="81" t="str">
        <f>"'"&amp;IF(No.5＿契約者【データ】!AD388="郵送","郵送",IF(No.5＿契約者【データ】!AD388="","","出席"))&amp;"'"</f>
        <v>''</v>
      </c>
      <c r="G392" s="75" t="str">
        <f>"'"&amp;IF(No.5＿契約者【データ】!AD388="","",TEXT(No.5＿契約者【データ】!AD388,"yyyy/mm/dd"))&amp;"'"</f>
        <v>''</v>
      </c>
      <c r="H392" s="75" t="str">
        <f>"'"&amp;IF(No.5＿契約者【データ】!AE388="","",TEXT(No.5＿契約者【データ】!AE388,"hh:mm"))&amp;"'"</f>
        <v>''</v>
      </c>
      <c r="I392" s="82" t="s">
        <v>494</v>
      </c>
      <c r="J392" s="82" t="s">
        <v>494</v>
      </c>
      <c r="K392" s="82" t="s">
        <v>494</v>
      </c>
      <c r="L392" s="82" t="s">
        <v>494</v>
      </c>
      <c r="M392" s="82" t="s">
        <v>494</v>
      </c>
      <c r="N392" s="82" t="s">
        <v>494</v>
      </c>
      <c r="O392" s="82" t="s">
        <v>494</v>
      </c>
      <c r="P392" s="82" t="s">
        <v>494</v>
      </c>
      <c r="Q392" s="82" t="str">
        <f>"'"&amp;IF(No.5＿契約者【データ】!AH388="●","1","0")&amp;"'"</f>
        <v>'0'</v>
      </c>
      <c r="R392" s="75" t="s">
        <v>497</v>
      </c>
      <c r="S392" s="42" t="s">
        <v>448</v>
      </c>
      <c r="T392" s="75" t="s">
        <v>497</v>
      </c>
      <c r="U392" s="74" t="s">
        <v>497</v>
      </c>
      <c r="V392" s="49" t="str">
        <f t="shared" si="32"/>
        <v>'COMMON'</v>
      </c>
      <c r="W392" s="69" t="s">
        <v>449</v>
      </c>
      <c r="X392" s="49" t="str">
        <f t="shared" si="33"/>
        <v>'COMMON'</v>
      </c>
      <c r="Y392" s="49" t="str">
        <f t="shared" si="33"/>
        <v>'COMMON'</v>
      </c>
      <c r="Z392" s="69" t="s">
        <v>449</v>
      </c>
      <c r="AA392" s="49" t="str">
        <f t="shared" si="34"/>
        <v>'COMMON'</v>
      </c>
      <c r="AB392" s="67"/>
      <c r="AD392" s="70" t="str">
        <f t="shared" ref="AD392:AD455" si="35">IF(F392="''","","INSERT INTO "&amp;$C$3&amp;" ("&amp;_xlfn.TEXTJOIN(",",FALSE,$C$5:$AA$5)&amp;") VALUES ("&amp;_xlfn.TEXTJOIN(",",FALSE,C392:AA392)&amp;");")</f>
        <v/>
      </c>
      <c r="AE392" s="67"/>
      <c r="AF392" s="67"/>
      <c r="AG392" s="67"/>
    </row>
    <row r="393" spans="1:33" ht="18" customHeight="1">
      <c r="A393" s="67"/>
      <c r="B393" s="49">
        <f t="shared" si="31"/>
        <v>387</v>
      </c>
      <c r="C393" s="73" t="str">
        <f>"'"&amp;プロジェクトデータ!$C$4&amp;"'"</f>
        <v>'80001'</v>
      </c>
      <c r="D393" s="80" t="s">
        <v>507</v>
      </c>
      <c r="E393" s="42" t="str">
        <f>"'"&amp;No.5＿契約者【データ】!E389&amp;"'"</f>
        <v>''</v>
      </c>
      <c r="F393" s="81" t="str">
        <f>"'"&amp;IF(No.5＿契約者【データ】!AD389="郵送","郵送",IF(No.5＿契約者【データ】!AD389="","","出席"))&amp;"'"</f>
        <v>''</v>
      </c>
      <c r="G393" s="75" t="str">
        <f>"'"&amp;IF(No.5＿契約者【データ】!AD389="","",TEXT(No.5＿契約者【データ】!AD389,"yyyy/mm/dd"))&amp;"'"</f>
        <v>''</v>
      </c>
      <c r="H393" s="75" t="str">
        <f>"'"&amp;IF(No.5＿契約者【データ】!AE389="","",TEXT(No.5＿契約者【データ】!AE389,"hh:mm"))&amp;"'"</f>
        <v>''</v>
      </c>
      <c r="I393" s="82" t="s">
        <v>494</v>
      </c>
      <c r="J393" s="82" t="s">
        <v>494</v>
      </c>
      <c r="K393" s="82" t="s">
        <v>494</v>
      </c>
      <c r="L393" s="82" t="s">
        <v>494</v>
      </c>
      <c r="M393" s="82" t="s">
        <v>494</v>
      </c>
      <c r="N393" s="82" t="s">
        <v>494</v>
      </c>
      <c r="O393" s="82" t="s">
        <v>494</v>
      </c>
      <c r="P393" s="82" t="s">
        <v>494</v>
      </c>
      <c r="Q393" s="82" t="str">
        <f>"'"&amp;IF(No.5＿契約者【データ】!AH389="●","1","0")&amp;"'"</f>
        <v>'0'</v>
      </c>
      <c r="R393" s="75" t="s">
        <v>497</v>
      </c>
      <c r="S393" s="42" t="s">
        <v>448</v>
      </c>
      <c r="T393" s="75" t="s">
        <v>497</v>
      </c>
      <c r="U393" s="74" t="s">
        <v>497</v>
      </c>
      <c r="V393" s="49" t="str">
        <f t="shared" si="32"/>
        <v>'COMMON'</v>
      </c>
      <c r="W393" s="69" t="s">
        <v>449</v>
      </c>
      <c r="X393" s="49" t="str">
        <f t="shared" si="33"/>
        <v>'COMMON'</v>
      </c>
      <c r="Y393" s="49" t="str">
        <f t="shared" si="33"/>
        <v>'COMMON'</v>
      </c>
      <c r="Z393" s="69" t="s">
        <v>449</v>
      </c>
      <c r="AA393" s="49" t="str">
        <f t="shared" si="34"/>
        <v>'COMMON'</v>
      </c>
      <c r="AB393" s="67"/>
      <c r="AD393" s="70" t="str">
        <f t="shared" si="35"/>
        <v/>
      </c>
      <c r="AE393" s="67"/>
      <c r="AF393" s="67"/>
      <c r="AG393" s="67"/>
    </row>
    <row r="394" spans="1:33" ht="18" customHeight="1">
      <c r="A394" s="67"/>
      <c r="B394" s="49">
        <f t="shared" si="31"/>
        <v>388</v>
      </c>
      <c r="C394" s="73" t="str">
        <f>"'"&amp;プロジェクトデータ!$C$4&amp;"'"</f>
        <v>'80001'</v>
      </c>
      <c r="D394" s="80" t="s">
        <v>507</v>
      </c>
      <c r="E394" s="42" t="str">
        <f>"'"&amp;No.5＿契約者【データ】!E390&amp;"'"</f>
        <v>''</v>
      </c>
      <c r="F394" s="81" t="str">
        <f>"'"&amp;IF(No.5＿契約者【データ】!AD390="郵送","郵送",IF(No.5＿契約者【データ】!AD390="","","出席"))&amp;"'"</f>
        <v>''</v>
      </c>
      <c r="G394" s="75" t="str">
        <f>"'"&amp;IF(No.5＿契約者【データ】!AD390="","",TEXT(No.5＿契約者【データ】!AD390,"yyyy/mm/dd"))&amp;"'"</f>
        <v>''</v>
      </c>
      <c r="H394" s="75" t="str">
        <f>"'"&amp;IF(No.5＿契約者【データ】!AE390="","",TEXT(No.5＿契約者【データ】!AE390,"hh:mm"))&amp;"'"</f>
        <v>''</v>
      </c>
      <c r="I394" s="82" t="s">
        <v>494</v>
      </c>
      <c r="J394" s="82" t="s">
        <v>494</v>
      </c>
      <c r="K394" s="82" t="s">
        <v>494</v>
      </c>
      <c r="L394" s="82" t="s">
        <v>494</v>
      </c>
      <c r="M394" s="82" t="s">
        <v>494</v>
      </c>
      <c r="N394" s="82" t="s">
        <v>494</v>
      </c>
      <c r="O394" s="82" t="s">
        <v>494</v>
      </c>
      <c r="P394" s="82" t="s">
        <v>494</v>
      </c>
      <c r="Q394" s="82" t="str">
        <f>"'"&amp;IF(No.5＿契約者【データ】!AH390="●","1","0")&amp;"'"</f>
        <v>'0'</v>
      </c>
      <c r="R394" s="75" t="s">
        <v>497</v>
      </c>
      <c r="S394" s="42" t="s">
        <v>448</v>
      </c>
      <c r="T394" s="75" t="s">
        <v>497</v>
      </c>
      <c r="U394" s="74" t="s">
        <v>497</v>
      </c>
      <c r="V394" s="49" t="str">
        <f t="shared" si="32"/>
        <v>'COMMON'</v>
      </c>
      <c r="W394" s="69" t="s">
        <v>449</v>
      </c>
      <c r="X394" s="49" t="str">
        <f t="shared" si="33"/>
        <v>'COMMON'</v>
      </c>
      <c r="Y394" s="49" t="str">
        <f t="shared" si="33"/>
        <v>'COMMON'</v>
      </c>
      <c r="Z394" s="69" t="s">
        <v>449</v>
      </c>
      <c r="AA394" s="49" t="str">
        <f t="shared" si="34"/>
        <v>'COMMON'</v>
      </c>
      <c r="AB394" s="67"/>
      <c r="AD394" s="70" t="str">
        <f t="shared" si="35"/>
        <v/>
      </c>
      <c r="AE394" s="67"/>
      <c r="AF394" s="67"/>
      <c r="AG394" s="67"/>
    </row>
    <row r="395" spans="1:33" ht="18" customHeight="1">
      <c r="A395" s="67"/>
      <c r="B395" s="49">
        <f t="shared" si="31"/>
        <v>389</v>
      </c>
      <c r="C395" s="73" t="str">
        <f>"'"&amp;プロジェクトデータ!$C$4&amp;"'"</f>
        <v>'80001'</v>
      </c>
      <c r="D395" s="80" t="s">
        <v>507</v>
      </c>
      <c r="E395" s="42" t="str">
        <f>"'"&amp;No.5＿契約者【データ】!E391&amp;"'"</f>
        <v>''</v>
      </c>
      <c r="F395" s="81" t="str">
        <f>"'"&amp;IF(No.5＿契約者【データ】!AD391="郵送","郵送",IF(No.5＿契約者【データ】!AD391="","","出席"))&amp;"'"</f>
        <v>''</v>
      </c>
      <c r="G395" s="75" t="str">
        <f>"'"&amp;IF(No.5＿契約者【データ】!AD391="","",TEXT(No.5＿契約者【データ】!AD391,"yyyy/mm/dd"))&amp;"'"</f>
        <v>''</v>
      </c>
      <c r="H395" s="75" t="str">
        <f>"'"&amp;IF(No.5＿契約者【データ】!AE391="","",TEXT(No.5＿契約者【データ】!AE391,"hh:mm"))&amp;"'"</f>
        <v>''</v>
      </c>
      <c r="I395" s="82" t="s">
        <v>494</v>
      </c>
      <c r="J395" s="82" t="s">
        <v>494</v>
      </c>
      <c r="K395" s="82" t="s">
        <v>494</v>
      </c>
      <c r="L395" s="82" t="s">
        <v>494</v>
      </c>
      <c r="M395" s="82" t="s">
        <v>494</v>
      </c>
      <c r="N395" s="82" t="s">
        <v>494</v>
      </c>
      <c r="O395" s="82" t="s">
        <v>494</v>
      </c>
      <c r="P395" s="82" t="s">
        <v>494</v>
      </c>
      <c r="Q395" s="82" t="str">
        <f>"'"&amp;IF(No.5＿契約者【データ】!AH391="●","1","0")&amp;"'"</f>
        <v>'0'</v>
      </c>
      <c r="R395" s="75" t="s">
        <v>497</v>
      </c>
      <c r="S395" s="42" t="s">
        <v>448</v>
      </c>
      <c r="T395" s="75" t="s">
        <v>497</v>
      </c>
      <c r="U395" s="74" t="s">
        <v>497</v>
      </c>
      <c r="V395" s="49" t="str">
        <f t="shared" si="32"/>
        <v>'COMMON'</v>
      </c>
      <c r="W395" s="69" t="s">
        <v>449</v>
      </c>
      <c r="X395" s="49" t="str">
        <f t="shared" si="33"/>
        <v>'COMMON'</v>
      </c>
      <c r="Y395" s="49" t="str">
        <f t="shared" si="33"/>
        <v>'COMMON'</v>
      </c>
      <c r="Z395" s="69" t="s">
        <v>449</v>
      </c>
      <c r="AA395" s="49" t="str">
        <f t="shared" si="34"/>
        <v>'COMMON'</v>
      </c>
      <c r="AB395" s="67"/>
      <c r="AD395" s="70" t="str">
        <f t="shared" si="35"/>
        <v/>
      </c>
      <c r="AE395" s="67"/>
      <c r="AF395" s="67"/>
      <c r="AG395" s="67"/>
    </row>
    <row r="396" spans="1:33" ht="18" customHeight="1">
      <c r="A396" s="67"/>
      <c r="B396" s="49">
        <f t="shared" si="31"/>
        <v>390</v>
      </c>
      <c r="C396" s="73" t="str">
        <f>"'"&amp;プロジェクトデータ!$C$4&amp;"'"</f>
        <v>'80001'</v>
      </c>
      <c r="D396" s="80" t="s">
        <v>507</v>
      </c>
      <c r="E396" s="42" t="str">
        <f>"'"&amp;No.5＿契約者【データ】!E392&amp;"'"</f>
        <v>''</v>
      </c>
      <c r="F396" s="81" t="str">
        <f>"'"&amp;IF(No.5＿契約者【データ】!AD392="郵送","郵送",IF(No.5＿契約者【データ】!AD392="","","出席"))&amp;"'"</f>
        <v>''</v>
      </c>
      <c r="G396" s="75" t="str">
        <f>"'"&amp;IF(No.5＿契約者【データ】!AD392="","",TEXT(No.5＿契約者【データ】!AD392,"yyyy/mm/dd"))&amp;"'"</f>
        <v>''</v>
      </c>
      <c r="H396" s="75" t="str">
        <f>"'"&amp;IF(No.5＿契約者【データ】!AE392="","",TEXT(No.5＿契約者【データ】!AE392,"hh:mm"))&amp;"'"</f>
        <v>''</v>
      </c>
      <c r="I396" s="82" t="s">
        <v>494</v>
      </c>
      <c r="J396" s="82" t="s">
        <v>494</v>
      </c>
      <c r="K396" s="82" t="s">
        <v>494</v>
      </c>
      <c r="L396" s="82" t="s">
        <v>494</v>
      </c>
      <c r="M396" s="82" t="s">
        <v>494</v>
      </c>
      <c r="N396" s="82" t="s">
        <v>494</v>
      </c>
      <c r="O396" s="82" t="s">
        <v>494</v>
      </c>
      <c r="P396" s="82" t="s">
        <v>494</v>
      </c>
      <c r="Q396" s="82" t="str">
        <f>"'"&amp;IF(No.5＿契約者【データ】!AH392="●","1","0")&amp;"'"</f>
        <v>'0'</v>
      </c>
      <c r="R396" s="75" t="s">
        <v>497</v>
      </c>
      <c r="S396" s="42" t="s">
        <v>448</v>
      </c>
      <c r="T396" s="75" t="s">
        <v>497</v>
      </c>
      <c r="U396" s="74" t="s">
        <v>497</v>
      </c>
      <c r="V396" s="49" t="str">
        <f t="shared" si="32"/>
        <v>'COMMON'</v>
      </c>
      <c r="W396" s="69" t="s">
        <v>449</v>
      </c>
      <c r="X396" s="49" t="str">
        <f t="shared" si="33"/>
        <v>'COMMON'</v>
      </c>
      <c r="Y396" s="49" t="str">
        <f t="shared" si="33"/>
        <v>'COMMON'</v>
      </c>
      <c r="Z396" s="69" t="s">
        <v>449</v>
      </c>
      <c r="AA396" s="49" t="str">
        <f t="shared" si="34"/>
        <v>'COMMON'</v>
      </c>
      <c r="AB396" s="67"/>
      <c r="AD396" s="70" t="str">
        <f t="shared" si="35"/>
        <v/>
      </c>
      <c r="AE396" s="67"/>
      <c r="AF396" s="67"/>
      <c r="AG396" s="67"/>
    </row>
    <row r="397" spans="1:33" ht="18" customHeight="1">
      <c r="A397" s="67"/>
      <c r="B397" s="49">
        <f t="shared" si="31"/>
        <v>391</v>
      </c>
      <c r="C397" s="73" t="str">
        <f>"'"&amp;プロジェクトデータ!$C$4&amp;"'"</f>
        <v>'80001'</v>
      </c>
      <c r="D397" s="80" t="s">
        <v>507</v>
      </c>
      <c r="E397" s="42" t="str">
        <f>"'"&amp;No.5＿契約者【データ】!E393&amp;"'"</f>
        <v>''</v>
      </c>
      <c r="F397" s="81" t="str">
        <f>"'"&amp;IF(No.5＿契約者【データ】!AD393="郵送","郵送",IF(No.5＿契約者【データ】!AD393="","","出席"))&amp;"'"</f>
        <v>''</v>
      </c>
      <c r="G397" s="75" t="str">
        <f>"'"&amp;IF(No.5＿契約者【データ】!AD393="","",TEXT(No.5＿契約者【データ】!AD393,"yyyy/mm/dd"))&amp;"'"</f>
        <v>''</v>
      </c>
      <c r="H397" s="75" t="str">
        <f>"'"&amp;IF(No.5＿契約者【データ】!AE393="","",TEXT(No.5＿契約者【データ】!AE393,"hh:mm"))&amp;"'"</f>
        <v>''</v>
      </c>
      <c r="I397" s="82" t="s">
        <v>494</v>
      </c>
      <c r="J397" s="82" t="s">
        <v>494</v>
      </c>
      <c r="K397" s="82" t="s">
        <v>494</v>
      </c>
      <c r="L397" s="82" t="s">
        <v>494</v>
      </c>
      <c r="M397" s="82" t="s">
        <v>494</v>
      </c>
      <c r="N397" s="82" t="s">
        <v>494</v>
      </c>
      <c r="O397" s="82" t="s">
        <v>494</v>
      </c>
      <c r="P397" s="82" t="s">
        <v>494</v>
      </c>
      <c r="Q397" s="82" t="str">
        <f>"'"&amp;IF(No.5＿契約者【データ】!AH393="●","1","0")&amp;"'"</f>
        <v>'0'</v>
      </c>
      <c r="R397" s="75" t="s">
        <v>497</v>
      </c>
      <c r="S397" s="42" t="s">
        <v>448</v>
      </c>
      <c r="T397" s="75" t="s">
        <v>497</v>
      </c>
      <c r="U397" s="74" t="s">
        <v>497</v>
      </c>
      <c r="V397" s="49" t="str">
        <f t="shared" si="32"/>
        <v>'COMMON'</v>
      </c>
      <c r="W397" s="69" t="s">
        <v>449</v>
      </c>
      <c r="X397" s="49" t="str">
        <f t="shared" si="33"/>
        <v>'COMMON'</v>
      </c>
      <c r="Y397" s="49" t="str">
        <f t="shared" si="33"/>
        <v>'COMMON'</v>
      </c>
      <c r="Z397" s="69" t="s">
        <v>449</v>
      </c>
      <c r="AA397" s="49" t="str">
        <f t="shared" si="34"/>
        <v>'COMMON'</v>
      </c>
      <c r="AB397" s="67"/>
      <c r="AD397" s="70" t="str">
        <f t="shared" si="35"/>
        <v/>
      </c>
      <c r="AE397" s="67"/>
      <c r="AF397" s="67"/>
      <c r="AG397" s="67"/>
    </row>
    <row r="398" spans="1:33" ht="18" customHeight="1">
      <c r="A398" s="67"/>
      <c r="B398" s="49">
        <f t="shared" si="31"/>
        <v>392</v>
      </c>
      <c r="C398" s="73" t="str">
        <f>"'"&amp;プロジェクトデータ!$C$4&amp;"'"</f>
        <v>'80001'</v>
      </c>
      <c r="D398" s="80" t="s">
        <v>507</v>
      </c>
      <c r="E398" s="42" t="str">
        <f>"'"&amp;No.5＿契約者【データ】!E394&amp;"'"</f>
        <v>''</v>
      </c>
      <c r="F398" s="81" t="str">
        <f>"'"&amp;IF(No.5＿契約者【データ】!AD394="郵送","郵送",IF(No.5＿契約者【データ】!AD394="","","出席"))&amp;"'"</f>
        <v>''</v>
      </c>
      <c r="G398" s="75" t="str">
        <f>"'"&amp;IF(No.5＿契約者【データ】!AD394="","",TEXT(No.5＿契約者【データ】!AD394,"yyyy/mm/dd"))&amp;"'"</f>
        <v>''</v>
      </c>
      <c r="H398" s="75" t="str">
        <f>"'"&amp;IF(No.5＿契約者【データ】!AE394="","",TEXT(No.5＿契約者【データ】!AE394,"hh:mm"))&amp;"'"</f>
        <v>''</v>
      </c>
      <c r="I398" s="82" t="s">
        <v>494</v>
      </c>
      <c r="J398" s="82" t="s">
        <v>494</v>
      </c>
      <c r="K398" s="82" t="s">
        <v>494</v>
      </c>
      <c r="L398" s="82" t="s">
        <v>494</v>
      </c>
      <c r="M398" s="82" t="s">
        <v>494</v>
      </c>
      <c r="N398" s="82" t="s">
        <v>494</v>
      </c>
      <c r="O398" s="82" t="s">
        <v>494</v>
      </c>
      <c r="P398" s="82" t="s">
        <v>494</v>
      </c>
      <c r="Q398" s="82" t="str">
        <f>"'"&amp;IF(No.5＿契約者【データ】!AH394="●","1","0")&amp;"'"</f>
        <v>'0'</v>
      </c>
      <c r="R398" s="75" t="s">
        <v>497</v>
      </c>
      <c r="S398" s="42" t="s">
        <v>448</v>
      </c>
      <c r="T398" s="75" t="s">
        <v>497</v>
      </c>
      <c r="U398" s="74" t="s">
        <v>497</v>
      </c>
      <c r="V398" s="49" t="str">
        <f t="shared" si="32"/>
        <v>'COMMON'</v>
      </c>
      <c r="W398" s="69" t="s">
        <v>449</v>
      </c>
      <c r="X398" s="49" t="str">
        <f t="shared" si="33"/>
        <v>'COMMON'</v>
      </c>
      <c r="Y398" s="49" t="str">
        <f t="shared" si="33"/>
        <v>'COMMON'</v>
      </c>
      <c r="Z398" s="69" t="s">
        <v>449</v>
      </c>
      <c r="AA398" s="49" t="str">
        <f t="shared" si="34"/>
        <v>'COMMON'</v>
      </c>
      <c r="AB398" s="67"/>
      <c r="AD398" s="70" t="str">
        <f t="shared" si="35"/>
        <v/>
      </c>
      <c r="AE398" s="67"/>
      <c r="AF398" s="67"/>
      <c r="AG398" s="67"/>
    </row>
    <row r="399" spans="1:33" ht="18" customHeight="1">
      <c r="A399" s="67"/>
      <c r="B399" s="49">
        <f t="shared" si="31"/>
        <v>393</v>
      </c>
      <c r="C399" s="73" t="str">
        <f>"'"&amp;プロジェクトデータ!$C$4&amp;"'"</f>
        <v>'80001'</v>
      </c>
      <c r="D399" s="80" t="s">
        <v>507</v>
      </c>
      <c r="E399" s="42" t="str">
        <f>"'"&amp;No.5＿契約者【データ】!E395&amp;"'"</f>
        <v>''</v>
      </c>
      <c r="F399" s="81" t="str">
        <f>"'"&amp;IF(No.5＿契約者【データ】!AD395="郵送","郵送",IF(No.5＿契約者【データ】!AD395="","","出席"))&amp;"'"</f>
        <v>''</v>
      </c>
      <c r="G399" s="75" t="str">
        <f>"'"&amp;IF(No.5＿契約者【データ】!AD395="","",TEXT(No.5＿契約者【データ】!AD395,"yyyy/mm/dd"))&amp;"'"</f>
        <v>''</v>
      </c>
      <c r="H399" s="75" t="str">
        <f>"'"&amp;IF(No.5＿契約者【データ】!AE395="","",TEXT(No.5＿契約者【データ】!AE395,"hh:mm"))&amp;"'"</f>
        <v>''</v>
      </c>
      <c r="I399" s="82" t="s">
        <v>494</v>
      </c>
      <c r="J399" s="82" t="s">
        <v>494</v>
      </c>
      <c r="K399" s="82" t="s">
        <v>494</v>
      </c>
      <c r="L399" s="82" t="s">
        <v>494</v>
      </c>
      <c r="M399" s="82" t="s">
        <v>494</v>
      </c>
      <c r="N399" s="82" t="s">
        <v>494</v>
      </c>
      <c r="O399" s="82" t="s">
        <v>494</v>
      </c>
      <c r="P399" s="82" t="s">
        <v>494</v>
      </c>
      <c r="Q399" s="82" t="str">
        <f>"'"&amp;IF(No.5＿契約者【データ】!AH395="●","1","0")&amp;"'"</f>
        <v>'0'</v>
      </c>
      <c r="R399" s="75" t="s">
        <v>497</v>
      </c>
      <c r="S399" s="42" t="s">
        <v>448</v>
      </c>
      <c r="T399" s="75" t="s">
        <v>497</v>
      </c>
      <c r="U399" s="74" t="s">
        <v>497</v>
      </c>
      <c r="V399" s="49" t="str">
        <f t="shared" si="32"/>
        <v>'COMMON'</v>
      </c>
      <c r="W399" s="69" t="s">
        <v>449</v>
      </c>
      <c r="X399" s="49" t="str">
        <f t="shared" si="33"/>
        <v>'COMMON'</v>
      </c>
      <c r="Y399" s="49" t="str">
        <f t="shared" si="33"/>
        <v>'COMMON'</v>
      </c>
      <c r="Z399" s="69" t="s">
        <v>449</v>
      </c>
      <c r="AA399" s="49" t="str">
        <f t="shared" si="34"/>
        <v>'COMMON'</v>
      </c>
      <c r="AB399" s="67"/>
      <c r="AD399" s="70" t="str">
        <f t="shared" si="35"/>
        <v/>
      </c>
      <c r="AE399" s="67"/>
      <c r="AF399" s="67"/>
      <c r="AG399" s="67"/>
    </row>
    <row r="400" spans="1:33" ht="18" customHeight="1">
      <c r="A400" s="67"/>
      <c r="B400" s="49">
        <f t="shared" si="31"/>
        <v>394</v>
      </c>
      <c r="C400" s="73" t="str">
        <f>"'"&amp;プロジェクトデータ!$C$4&amp;"'"</f>
        <v>'80001'</v>
      </c>
      <c r="D400" s="80" t="s">
        <v>507</v>
      </c>
      <c r="E400" s="42" t="str">
        <f>"'"&amp;No.5＿契約者【データ】!E396&amp;"'"</f>
        <v>''</v>
      </c>
      <c r="F400" s="81" t="str">
        <f>"'"&amp;IF(No.5＿契約者【データ】!AD396="郵送","郵送",IF(No.5＿契約者【データ】!AD396="","","出席"))&amp;"'"</f>
        <v>''</v>
      </c>
      <c r="G400" s="75" t="str">
        <f>"'"&amp;IF(No.5＿契約者【データ】!AD396="","",TEXT(No.5＿契約者【データ】!AD396,"yyyy/mm/dd"))&amp;"'"</f>
        <v>''</v>
      </c>
      <c r="H400" s="75" t="str">
        <f>"'"&amp;IF(No.5＿契約者【データ】!AE396="","",TEXT(No.5＿契約者【データ】!AE396,"hh:mm"))&amp;"'"</f>
        <v>''</v>
      </c>
      <c r="I400" s="82" t="s">
        <v>494</v>
      </c>
      <c r="J400" s="82" t="s">
        <v>494</v>
      </c>
      <c r="K400" s="82" t="s">
        <v>494</v>
      </c>
      <c r="L400" s="82" t="s">
        <v>494</v>
      </c>
      <c r="M400" s="82" t="s">
        <v>494</v>
      </c>
      <c r="N400" s="82" t="s">
        <v>494</v>
      </c>
      <c r="O400" s="82" t="s">
        <v>494</v>
      </c>
      <c r="P400" s="82" t="s">
        <v>494</v>
      </c>
      <c r="Q400" s="82" t="str">
        <f>"'"&amp;IF(No.5＿契約者【データ】!AH396="●","1","0")&amp;"'"</f>
        <v>'0'</v>
      </c>
      <c r="R400" s="75" t="s">
        <v>497</v>
      </c>
      <c r="S400" s="42" t="s">
        <v>448</v>
      </c>
      <c r="T400" s="75" t="s">
        <v>497</v>
      </c>
      <c r="U400" s="74" t="s">
        <v>497</v>
      </c>
      <c r="V400" s="49" t="str">
        <f t="shared" si="32"/>
        <v>'COMMON'</v>
      </c>
      <c r="W400" s="69" t="s">
        <v>449</v>
      </c>
      <c r="X400" s="49" t="str">
        <f t="shared" si="33"/>
        <v>'COMMON'</v>
      </c>
      <c r="Y400" s="49" t="str">
        <f t="shared" si="33"/>
        <v>'COMMON'</v>
      </c>
      <c r="Z400" s="69" t="s">
        <v>449</v>
      </c>
      <c r="AA400" s="49" t="str">
        <f t="shared" si="34"/>
        <v>'COMMON'</v>
      </c>
      <c r="AB400" s="67"/>
      <c r="AD400" s="70" t="str">
        <f t="shared" si="35"/>
        <v/>
      </c>
      <c r="AE400" s="67"/>
      <c r="AF400" s="67"/>
      <c r="AG400" s="67"/>
    </row>
    <row r="401" spans="1:33" ht="18" customHeight="1">
      <c r="A401" s="67"/>
      <c r="B401" s="49">
        <f t="shared" si="31"/>
        <v>395</v>
      </c>
      <c r="C401" s="73" t="str">
        <f>"'"&amp;プロジェクトデータ!$C$4&amp;"'"</f>
        <v>'80001'</v>
      </c>
      <c r="D401" s="80" t="s">
        <v>507</v>
      </c>
      <c r="E401" s="42" t="str">
        <f>"'"&amp;No.5＿契約者【データ】!E397&amp;"'"</f>
        <v>''</v>
      </c>
      <c r="F401" s="81" t="str">
        <f>"'"&amp;IF(No.5＿契約者【データ】!AD397="郵送","郵送",IF(No.5＿契約者【データ】!AD397="","","出席"))&amp;"'"</f>
        <v>''</v>
      </c>
      <c r="G401" s="75" t="str">
        <f>"'"&amp;IF(No.5＿契約者【データ】!AD397="","",TEXT(No.5＿契約者【データ】!AD397,"yyyy/mm/dd"))&amp;"'"</f>
        <v>''</v>
      </c>
      <c r="H401" s="75" t="str">
        <f>"'"&amp;IF(No.5＿契約者【データ】!AE397="","",TEXT(No.5＿契約者【データ】!AE397,"hh:mm"))&amp;"'"</f>
        <v>''</v>
      </c>
      <c r="I401" s="82" t="s">
        <v>494</v>
      </c>
      <c r="J401" s="82" t="s">
        <v>494</v>
      </c>
      <c r="K401" s="82" t="s">
        <v>494</v>
      </c>
      <c r="L401" s="82" t="s">
        <v>494</v>
      </c>
      <c r="M401" s="82" t="s">
        <v>494</v>
      </c>
      <c r="N401" s="82" t="s">
        <v>494</v>
      </c>
      <c r="O401" s="82" t="s">
        <v>494</v>
      </c>
      <c r="P401" s="82" t="s">
        <v>494</v>
      </c>
      <c r="Q401" s="82" t="str">
        <f>"'"&amp;IF(No.5＿契約者【データ】!AH397="●","1","0")&amp;"'"</f>
        <v>'0'</v>
      </c>
      <c r="R401" s="75" t="s">
        <v>497</v>
      </c>
      <c r="S401" s="42" t="s">
        <v>448</v>
      </c>
      <c r="T401" s="75" t="s">
        <v>497</v>
      </c>
      <c r="U401" s="74" t="s">
        <v>497</v>
      </c>
      <c r="V401" s="49" t="str">
        <f t="shared" si="32"/>
        <v>'COMMON'</v>
      </c>
      <c r="W401" s="69" t="s">
        <v>449</v>
      </c>
      <c r="X401" s="49" t="str">
        <f t="shared" si="33"/>
        <v>'COMMON'</v>
      </c>
      <c r="Y401" s="49" t="str">
        <f t="shared" si="33"/>
        <v>'COMMON'</v>
      </c>
      <c r="Z401" s="69" t="s">
        <v>449</v>
      </c>
      <c r="AA401" s="49" t="str">
        <f t="shared" si="34"/>
        <v>'COMMON'</v>
      </c>
      <c r="AB401" s="67"/>
      <c r="AD401" s="70" t="str">
        <f t="shared" si="35"/>
        <v/>
      </c>
      <c r="AE401" s="67"/>
      <c r="AF401" s="67"/>
      <c r="AG401" s="67"/>
    </row>
    <row r="402" spans="1:33" ht="18" customHeight="1">
      <c r="A402" s="67"/>
      <c r="B402" s="49">
        <f t="shared" si="31"/>
        <v>396</v>
      </c>
      <c r="C402" s="73" t="str">
        <f>"'"&amp;プロジェクトデータ!$C$4&amp;"'"</f>
        <v>'80001'</v>
      </c>
      <c r="D402" s="80" t="s">
        <v>507</v>
      </c>
      <c r="E402" s="42" t="str">
        <f>"'"&amp;No.5＿契約者【データ】!E398&amp;"'"</f>
        <v>''</v>
      </c>
      <c r="F402" s="81" t="str">
        <f>"'"&amp;IF(No.5＿契約者【データ】!AD398="郵送","郵送",IF(No.5＿契約者【データ】!AD398="","","出席"))&amp;"'"</f>
        <v>''</v>
      </c>
      <c r="G402" s="75" t="str">
        <f>"'"&amp;IF(No.5＿契約者【データ】!AD398="","",TEXT(No.5＿契約者【データ】!AD398,"yyyy/mm/dd"))&amp;"'"</f>
        <v>''</v>
      </c>
      <c r="H402" s="75" t="str">
        <f>"'"&amp;IF(No.5＿契約者【データ】!AE398="","",TEXT(No.5＿契約者【データ】!AE398,"hh:mm"))&amp;"'"</f>
        <v>''</v>
      </c>
      <c r="I402" s="82" t="s">
        <v>494</v>
      </c>
      <c r="J402" s="82" t="s">
        <v>494</v>
      </c>
      <c r="K402" s="82" t="s">
        <v>494</v>
      </c>
      <c r="L402" s="82" t="s">
        <v>494</v>
      </c>
      <c r="M402" s="82" t="s">
        <v>494</v>
      </c>
      <c r="N402" s="82" t="s">
        <v>494</v>
      </c>
      <c r="O402" s="82" t="s">
        <v>494</v>
      </c>
      <c r="P402" s="82" t="s">
        <v>494</v>
      </c>
      <c r="Q402" s="82" t="str">
        <f>"'"&amp;IF(No.5＿契約者【データ】!AH398="●","1","0")&amp;"'"</f>
        <v>'0'</v>
      </c>
      <c r="R402" s="75" t="s">
        <v>497</v>
      </c>
      <c r="S402" s="42" t="s">
        <v>448</v>
      </c>
      <c r="T402" s="75" t="s">
        <v>497</v>
      </c>
      <c r="U402" s="74" t="s">
        <v>497</v>
      </c>
      <c r="V402" s="49" t="str">
        <f t="shared" si="32"/>
        <v>'COMMON'</v>
      </c>
      <c r="W402" s="69" t="s">
        <v>449</v>
      </c>
      <c r="X402" s="49" t="str">
        <f t="shared" si="33"/>
        <v>'COMMON'</v>
      </c>
      <c r="Y402" s="49" t="str">
        <f t="shared" si="33"/>
        <v>'COMMON'</v>
      </c>
      <c r="Z402" s="69" t="s">
        <v>449</v>
      </c>
      <c r="AA402" s="49" t="str">
        <f t="shared" si="34"/>
        <v>'COMMON'</v>
      </c>
      <c r="AB402" s="67"/>
      <c r="AD402" s="70" t="str">
        <f t="shared" si="35"/>
        <v/>
      </c>
      <c r="AE402" s="67"/>
      <c r="AF402" s="67"/>
      <c r="AG402" s="67"/>
    </row>
    <row r="403" spans="1:33" ht="18" customHeight="1">
      <c r="A403" s="67"/>
      <c r="B403" s="49">
        <f t="shared" si="31"/>
        <v>397</v>
      </c>
      <c r="C403" s="73" t="str">
        <f>"'"&amp;プロジェクトデータ!$C$4&amp;"'"</f>
        <v>'80001'</v>
      </c>
      <c r="D403" s="80" t="s">
        <v>507</v>
      </c>
      <c r="E403" s="42" t="str">
        <f>"'"&amp;No.5＿契約者【データ】!E399&amp;"'"</f>
        <v>''</v>
      </c>
      <c r="F403" s="81" t="str">
        <f>"'"&amp;IF(No.5＿契約者【データ】!AD399="郵送","郵送",IF(No.5＿契約者【データ】!AD399="","","出席"))&amp;"'"</f>
        <v>''</v>
      </c>
      <c r="G403" s="75" t="str">
        <f>"'"&amp;IF(No.5＿契約者【データ】!AD399="","",TEXT(No.5＿契約者【データ】!AD399,"yyyy/mm/dd"))&amp;"'"</f>
        <v>''</v>
      </c>
      <c r="H403" s="75" t="str">
        <f>"'"&amp;IF(No.5＿契約者【データ】!AE399="","",TEXT(No.5＿契約者【データ】!AE399,"hh:mm"))&amp;"'"</f>
        <v>''</v>
      </c>
      <c r="I403" s="82" t="s">
        <v>494</v>
      </c>
      <c r="J403" s="82" t="s">
        <v>494</v>
      </c>
      <c r="K403" s="82" t="s">
        <v>494</v>
      </c>
      <c r="L403" s="82" t="s">
        <v>494</v>
      </c>
      <c r="M403" s="82" t="s">
        <v>494</v>
      </c>
      <c r="N403" s="82" t="s">
        <v>494</v>
      </c>
      <c r="O403" s="82" t="s">
        <v>494</v>
      </c>
      <c r="P403" s="82" t="s">
        <v>494</v>
      </c>
      <c r="Q403" s="82" t="str">
        <f>"'"&amp;IF(No.5＿契約者【データ】!AH399="●","1","0")&amp;"'"</f>
        <v>'0'</v>
      </c>
      <c r="R403" s="75" t="s">
        <v>497</v>
      </c>
      <c r="S403" s="42" t="s">
        <v>448</v>
      </c>
      <c r="T403" s="75" t="s">
        <v>497</v>
      </c>
      <c r="U403" s="74" t="s">
        <v>497</v>
      </c>
      <c r="V403" s="49" t="str">
        <f t="shared" si="32"/>
        <v>'COMMON'</v>
      </c>
      <c r="W403" s="69" t="s">
        <v>449</v>
      </c>
      <c r="X403" s="49" t="str">
        <f t="shared" si="33"/>
        <v>'COMMON'</v>
      </c>
      <c r="Y403" s="49" t="str">
        <f t="shared" si="33"/>
        <v>'COMMON'</v>
      </c>
      <c r="Z403" s="69" t="s">
        <v>449</v>
      </c>
      <c r="AA403" s="49" t="str">
        <f t="shared" si="34"/>
        <v>'COMMON'</v>
      </c>
      <c r="AB403" s="67"/>
      <c r="AD403" s="70" t="str">
        <f t="shared" si="35"/>
        <v/>
      </c>
      <c r="AE403" s="67"/>
      <c r="AF403" s="67"/>
      <c r="AG403" s="67"/>
    </row>
    <row r="404" spans="1:33" ht="18" customHeight="1">
      <c r="A404" s="67"/>
      <c r="B404" s="49">
        <f t="shared" si="31"/>
        <v>398</v>
      </c>
      <c r="C404" s="73" t="str">
        <f>"'"&amp;プロジェクトデータ!$C$4&amp;"'"</f>
        <v>'80001'</v>
      </c>
      <c r="D404" s="80" t="s">
        <v>507</v>
      </c>
      <c r="E404" s="42" t="str">
        <f>"'"&amp;No.5＿契約者【データ】!E400&amp;"'"</f>
        <v>''</v>
      </c>
      <c r="F404" s="81" t="str">
        <f>"'"&amp;IF(No.5＿契約者【データ】!AD400="郵送","郵送",IF(No.5＿契約者【データ】!AD400="","","出席"))&amp;"'"</f>
        <v>''</v>
      </c>
      <c r="G404" s="75" t="str">
        <f>"'"&amp;IF(No.5＿契約者【データ】!AD400="","",TEXT(No.5＿契約者【データ】!AD400,"yyyy/mm/dd"))&amp;"'"</f>
        <v>''</v>
      </c>
      <c r="H404" s="75" t="str">
        <f>"'"&amp;IF(No.5＿契約者【データ】!AE400="","",TEXT(No.5＿契約者【データ】!AE400,"hh:mm"))&amp;"'"</f>
        <v>''</v>
      </c>
      <c r="I404" s="82" t="s">
        <v>494</v>
      </c>
      <c r="J404" s="82" t="s">
        <v>494</v>
      </c>
      <c r="K404" s="82" t="s">
        <v>494</v>
      </c>
      <c r="L404" s="82" t="s">
        <v>494</v>
      </c>
      <c r="M404" s="82" t="s">
        <v>494</v>
      </c>
      <c r="N404" s="82" t="s">
        <v>494</v>
      </c>
      <c r="O404" s="82" t="s">
        <v>494</v>
      </c>
      <c r="P404" s="82" t="s">
        <v>494</v>
      </c>
      <c r="Q404" s="82" t="str">
        <f>"'"&amp;IF(No.5＿契約者【データ】!AH400="●","1","0")&amp;"'"</f>
        <v>'0'</v>
      </c>
      <c r="R404" s="75" t="s">
        <v>497</v>
      </c>
      <c r="S404" s="42" t="s">
        <v>448</v>
      </c>
      <c r="T404" s="75" t="s">
        <v>497</v>
      </c>
      <c r="U404" s="74" t="s">
        <v>497</v>
      </c>
      <c r="V404" s="49" t="str">
        <f t="shared" si="32"/>
        <v>'COMMON'</v>
      </c>
      <c r="W404" s="69" t="s">
        <v>449</v>
      </c>
      <c r="X404" s="49" t="str">
        <f t="shared" si="33"/>
        <v>'COMMON'</v>
      </c>
      <c r="Y404" s="49" t="str">
        <f t="shared" si="33"/>
        <v>'COMMON'</v>
      </c>
      <c r="Z404" s="69" t="s">
        <v>449</v>
      </c>
      <c r="AA404" s="49" t="str">
        <f t="shared" si="34"/>
        <v>'COMMON'</v>
      </c>
      <c r="AB404" s="67"/>
      <c r="AD404" s="70" t="str">
        <f t="shared" si="35"/>
        <v/>
      </c>
      <c r="AE404" s="67"/>
      <c r="AF404" s="67"/>
      <c r="AG404" s="67"/>
    </row>
    <row r="405" spans="1:33" ht="18" customHeight="1">
      <c r="A405" s="67"/>
      <c r="B405" s="49">
        <f t="shared" si="31"/>
        <v>399</v>
      </c>
      <c r="C405" s="73" t="str">
        <f>"'"&amp;プロジェクトデータ!$C$4&amp;"'"</f>
        <v>'80001'</v>
      </c>
      <c r="D405" s="80" t="s">
        <v>507</v>
      </c>
      <c r="E405" s="42" t="str">
        <f>"'"&amp;No.5＿契約者【データ】!E401&amp;"'"</f>
        <v>''</v>
      </c>
      <c r="F405" s="81" t="str">
        <f>"'"&amp;IF(No.5＿契約者【データ】!AD401="郵送","郵送",IF(No.5＿契約者【データ】!AD401="","","出席"))&amp;"'"</f>
        <v>''</v>
      </c>
      <c r="G405" s="75" t="str">
        <f>"'"&amp;IF(No.5＿契約者【データ】!AD401="","",TEXT(No.5＿契約者【データ】!AD401,"yyyy/mm/dd"))&amp;"'"</f>
        <v>''</v>
      </c>
      <c r="H405" s="75" t="str">
        <f>"'"&amp;IF(No.5＿契約者【データ】!AE401="","",TEXT(No.5＿契約者【データ】!AE401,"hh:mm"))&amp;"'"</f>
        <v>''</v>
      </c>
      <c r="I405" s="82" t="s">
        <v>494</v>
      </c>
      <c r="J405" s="82" t="s">
        <v>494</v>
      </c>
      <c r="K405" s="82" t="s">
        <v>494</v>
      </c>
      <c r="L405" s="82" t="s">
        <v>494</v>
      </c>
      <c r="M405" s="82" t="s">
        <v>494</v>
      </c>
      <c r="N405" s="82" t="s">
        <v>494</v>
      </c>
      <c r="O405" s="82" t="s">
        <v>494</v>
      </c>
      <c r="P405" s="82" t="s">
        <v>494</v>
      </c>
      <c r="Q405" s="82" t="str">
        <f>"'"&amp;IF(No.5＿契約者【データ】!AH401="●","1","0")&amp;"'"</f>
        <v>'0'</v>
      </c>
      <c r="R405" s="75" t="s">
        <v>497</v>
      </c>
      <c r="S405" s="42" t="s">
        <v>448</v>
      </c>
      <c r="T405" s="75" t="s">
        <v>497</v>
      </c>
      <c r="U405" s="74" t="s">
        <v>497</v>
      </c>
      <c r="V405" s="49" t="str">
        <f t="shared" si="32"/>
        <v>'COMMON'</v>
      </c>
      <c r="W405" s="69" t="s">
        <v>449</v>
      </c>
      <c r="X405" s="49" t="str">
        <f t="shared" si="33"/>
        <v>'COMMON'</v>
      </c>
      <c r="Y405" s="49" t="str">
        <f t="shared" si="33"/>
        <v>'COMMON'</v>
      </c>
      <c r="Z405" s="69" t="s">
        <v>449</v>
      </c>
      <c r="AA405" s="49" t="str">
        <f t="shared" si="34"/>
        <v>'COMMON'</v>
      </c>
      <c r="AB405" s="67"/>
      <c r="AD405" s="70" t="str">
        <f t="shared" si="35"/>
        <v/>
      </c>
      <c r="AE405" s="67"/>
      <c r="AF405" s="67"/>
      <c r="AG405" s="67"/>
    </row>
    <row r="406" spans="1:33" ht="18" customHeight="1">
      <c r="A406" s="67"/>
      <c r="B406" s="49">
        <f t="shared" si="31"/>
        <v>400</v>
      </c>
      <c r="C406" s="73" t="str">
        <f>"'"&amp;プロジェクトデータ!$C$4&amp;"'"</f>
        <v>'80001'</v>
      </c>
      <c r="D406" s="80" t="s">
        <v>507</v>
      </c>
      <c r="E406" s="42" t="str">
        <f>"'"&amp;No.5＿契約者【データ】!E402&amp;"'"</f>
        <v>''</v>
      </c>
      <c r="F406" s="81" t="str">
        <f>"'"&amp;IF(No.5＿契約者【データ】!AD402="郵送","郵送",IF(No.5＿契約者【データ】!AD402="","","出席"))&amp;"'"</f>
        <v>''</v>
      </c>
      <c r="G406" s="75" t="str">
        <f>"'"&amp;IF(No.5＿契約者【データ】!AD402="","",TEXT(No.5＿契約者【データ】!AD402,"yyyy/mm/dd"))&amp;"'"</f>
        <v>''</v>
      </c>
      <c r="H406" s="75" t="str">
        <f>"'"&amp;IF(No.5＿契約者【データ】!AE402="","",TEXT(No.5＿契約者【データ】!AE402,"hh:mm"))&amp;"'"</f>
        <v>''</v>
      </c>
      <c r="I406" s="82" t="s">
        <v>494</v>
      </c>
      <c r="J406" s="82" t="s">
        <v>494</v>
      </c>
      <c r="K406" s="82" t="s">
        <v>494</v>
      </c>
      <c r="L406" s="82" t="s">
        <v>494</v>
      </c>
      <c r="M406" s="82" t="s">
        <v>494</v>
      </c>
      <c r="N406" s="82" t="s">
        <v>494</v>
      </c>
      <c r="O406" s="82" t="s">
        <v>494</v>
      </c>
      <c r="P406" s="82" t="s">
        <v>494</v>
      </c>
      <c r="Q406" s="82" t="str">
        <f>"'"&amp;IF(No.5＿契約者【データ】!AH402="●","1","0")&amp;"'"</f>
        <v>'0'</v>
      </c>
      <c r="R406" s="75" t="s">
        <v>497</v>
      </c>
      <c r="S406" s="42" t="s">
        <v>448</v>
      </c>
      <c r="T406" s="75" t="s">
        <v>497</v>
      </c>
      <c r="U406" s="74" t="s">
        <v>497</v>
      </c>
      <c r="V406" s="49" t="str">
        <f t="shared" si="32"/>
        <v>'COMMON'</v>
      </c>
      <c r="W406" s="69" t="s">
        <v>449</v>
      </c>
      <c r="X406" s="49" t="str">
        <f t="shared" si="33"/>
        <v>'COMMON'</v>
      </c>
      <c r="Y406" s="49" t="str">
        <f t="shared" si="33"/>
        <v>'COMMON'</v>
      </c>
      <c r="Z406" s="69" t="s">
        <v>449</v>
      </c>
      <c r="AA406" s="49" t="str">
        <f t="shared" si="34"/>
        <v>'COMMON'</v>
      </c>
      <c r="AB406" s="67"/>
      <c r="AD406" s="70" t="str">
        <f t="shared" si="35"/>
        <v/>
      </c>
      <c r="AE406" s="67"/>
      <c r="AF406" s="67"/>
      <c r="AG406" s="67"/>
    </row>
    <row r="407" spans="1:33" ht="18" customHeight="1">
      <c r="A407" s="67"/>
      <c r="B407" s="49">
        <f t="shared" si="31"/>
        <v>401</v>
      </c>
      <c r="C407" s="73" t="str">
        <f>"'"&amp;プロジェクトデータ!$C$4&amp;"'"</f>
        <v>'80001'</v>
      </c>
      <c r="D407" s="80" t="s">
        <v>507</v>
      </c>
      <c r="E407" s="42" t="str">
        <f>"'"&amp;No.5＿契約者【データ】!E403&amp;"'"</f>
        <v>''</v>
      </c>
      <c r="F407" s="81" t="str">
        <f>"'"&amp;IF(No.5＿契約者【データ】!AD403="郵送","郵送",IF(No.5＿契約者【データ】!AD403="","","出席"))&amp;"'"</f>
        <v>''</v>
      </c>
      <c r="G407" s="75" t="str">
        <f>"'"&amp;IF(No.5＿契約者【データ】!AD403="","",TEXT(No.5＿契約者【データ】!AD403,"yyyy/mm/dd"))&amp;"'"</f>
        <v>''</v>
      </c>
      <c r="H407" s="75" t="str">
        <f>"'"&amp;IF(No.5＿契約者【データ】!AE403="","",TEXT(No.5＿契約者【データ】!AE403,"hh:mm"))&amp;"'"</f>
        <v>''</v>
      </c>
      <c r="I407" s="82" t="s">
        <v>494</v>
      </c>
      <c r="J407" s="82" t="s">
        <v>494</v>
      </c>
      <c r="K407" s="82" t="s">
        <v>494</v>
      </c>
      <c r="L407" s="82" t="s">
        <v>494</v>
      </c>
      <c r="M407" s="82" t="s">
        <v>494</v>
      </c>
      <c r="N407" s="82" t="s">
        <v>494</v>
      </c>
      <c r="O407" s="82" t="s">
        <v>494</v>
      </c>
      <c r="P407" s="82" t="s">
        <v>494</v>
      </c>
      <c r="Q407" s="82" t="str">
        <f>"'"&amp;IF(No.5＿契約者【データ】!AH403="●","1","0")&amp;"'"</f>
        <v>'0'</v>
      </c>
      <c r="R407" s="75" t="s">
        <v>497</v>
      </c>
      <c r="S407" s="42" t="s">
        <v>448</v>
      </c>
      <c r="T407" s="75" t="s">
        <v>497</v>
      </c>
      <c r="U407" s="74" t="s">
        <v>497</v>
      </c>
      <c r="V407" s="49" t="str">
        <f t="shared" si="32"/>
        <v>'COMMON'</v>
      </c>
      <c r="W407" s="69" t="s">
        <v>449</v>
      </c>
      <c r="X407" s="49" t="str">
        <f t="shared" si="33"/>
        <v>'COMMON'</v>
      </c>
      <c r="Y407" s="49" t="str">
        <f t="shared" si="33"/>
        <v>'COMMON'</v>
      </c>
      <c r="Z407" s="69" t="s">
        <v>449</v>
      </c>
      <c r="AA407" s="49" t="str">
        <f t="shared" si="34"/>
        <v>'COMMON'</v>
      </c>
      <c r="AB407" s="67"/>
      <c r="AD407" s="70" t="str">
        <f t="shared" si="35"/>
        <v/>
      </c>
      <c r="AE407" s="67"/>
      <c r="AF407" s="67"/>
      <c r="AG407" s="67"/>
    </row>
    <row r="408" spans="1:33" ht="18" customHeight="1">
      <c r="A408" s="67"/>
      <c r="B408" s="49">
        <f t="shared" si="31"/>
        <v>402</v>
      </c>
      <c r="C408" s="73" t="str">
        <f>"'"&amp;プロジェクトデータ!$C$4&amp;"'"</f>
        <v>'80001'</v>
      </c>
      <c r="D408" s="80" t="s">
        <v>507</v>
      </c>
      <c r="E408" s="42" t="str">
        <f>"'"&amp;No.5＿契約者【データ】!E404&amp;"'"</f>
        <v>''</v>
      </c>
      <c r="F408" s="81" t="str">
        <f>"'"&amp;IF(No.5＿契約者【データ】!AD404="郵送","郵送",IF(No.5＿契約者【データ】!AD404="","","出席"))&amp;"'"</f>
        <v>''</v>
      </c>
      <c r="G408" s="75" t="str">
        <f>"'"&amp;IF(No.5＿契約者【データ】!AD404="","",TEXT(No.5＿契約者【データ】!AD404,"yyyy/mm/dd"))&amp;"'"</f>
        <v>''</v>
      </c>
      <c r="H408" s="75" t="str">
        <f>"'"&amp;IF(No.5＿契約者【データ】!AE404="","",TEXT(No.5＿契約者【データ】!AE404,"hh:mm"))&amp;"'"</f>
        <v>''</v>
      </c>
      <c r="I408" s="82" t="s">
        <v>494</v>
      </c>
      <c r="J408" s="82" t="s">
        <v>494</v>
      </c>
      <c r="K408" s="82" t="s">
        <v>494</v>
      </c>
      <c r="L408" s="82" t="s">
        <v>494</v>
      </c>
      <c r="M408" s="82" t="s">
        <v>494</v>
      </c>
      <c r="N408" s="82" t="s">
        <v>494</v>
      </c>
      <c r="O408" s="82" t="s">
        <v>494</v>
      </c>
      <c r="P408" s="82" t="s">
        <v>494</v>
      </c>
      <c r="Q408" s="82" t="str">
        <f>"'"&amp;IF(No.5＿契約者【データ】!AH404="●","1","0")&amp;"'"</f>
        <v>'0'</v>
      </c>
      <c r="R408" s="75" t="s">
        <v>497</v>
      </c>
      <c r="S408" s="42" t="s">
        <v>448</v>
      </c>
      <c r="T408" s="75" t="s">
        <v>497</v>
      </c>
      <c r="U408" s="74" t="s">
        <v>497</v>
      </c>
      <c r="V408" s="49" t="str">
        <f t="shared" si="32"/>
        <v>'COMMON'</v>
      </c>
      <c r="W408" s="69" t="s">
        <v>449</v>
      </c>
      <c r="X408" s="49" t="str">
        <f t="shared" si="33"/>
        <v>'COMMON'</v>
      </c>
      <c r="Y408" s="49" t="str">
        <f t="shared" si="33"/>
        <v>'COMMON'</v>
      </c>
      <c r="Z408" s="69" t="s">
        <v>449</v>
      </c>
      <c r="AA408" s="49" t="str">
        <f t="shared" si="34"/>
        <v>'COMMON'</v>
      </c>
      <c r="AB408" s="67"/>
      <c r="AD408" s="70" t="str">
        <f t="shared" si="35"/>
        <v/>
      </c>
      <c r="AE408" s="67"/>
      <c r="AF408" s="67"/>
      <c r="AG408" s="67"/>
    </row>
    <row r="409" spans="1:33" ht="18" customHeight="1">
      <c r="A409" s="67"/>
      <c r="B409" s="49">
        <f t="shared" si="31"/>
        <v>403</v>
      </c>
      <c r="C409" s="73" t="str">
        <f>"'"&amp;プロジェクトデータ!$C$4&amp;"'"</f>
        <v>'80001'</v>
      </c>
      <c r="D409" s="80" t="s">
        <v>507</v>
      </c>
      <c r="E409" s="42" t="str">
        <f>"'"&amp;No.5＿契約者【データ】!E405&amp;"'"</f>
        <v>''</v>
      </c>
      <c r="F409" s="81" t="str">
        <f>"'"&amp;IF(No.5＿契約者【データ】!AD405="郵送","郵送",IF(No.5＿契約者【データ】!AD405="","","出席"))&amp;"'"</f>
        <v>''</v>
      </c>
      <c r="G409" s="75" t="str">
        <f>"'"&amp;IF(No.5＿契約者【データ】!AD405="","",TEXT(No.5＿契約者【データ】!AD405,"yyyy/mm/dd"))&amp;"'"</f>
        <v>''</v>
      </c>
      <c r="H409" s="75" t="str">
        <f>"'"&amp;IF(No.5＿契約者【データ】!AE405="","",TEXT(No.5＿契約者【データ】!AE405,"hh:mm"))&amp;"'"</f>
        <v>''</v>
      </c>
      <c r="I409" s="82" t="s">
        <v>494</v>
      </c>
      <c r="J409" s="82" t="s">
        <v>494</v>
      </c>
      <c r="K409" s="82" t="s">
        <v>494</v>
      </c>
      <c r="L409" s="82" t="s">
        <v>494</v>
      </c>
      <c r="M409" s="82" t="s">
        <v>494</v>
      </c>
      <c r="N409" s="82" t="s">
        <v>494</v>
      </c>
      <c r="O409" s="82" t="s">
        <v>494</v>
      </c>
      <c r="P409" s="82" t="s">
        <v>494</v>
      </c>
      <c r="Q409" s="82" t="str">
        <f>"'"&amp;IF(No.5＿契約者【データ】!AH405="●","1","0")&amp;"'"</f>
        <v>'0'</v>
      </c>
      <c r="R409" s="75" t="s">
        <v>497</v>
      </c>
      <c r="S409" s="42" t="s">
        <v>448</v>
      </c>
      <c r="T409" s="75" t="s">
        <v>497</v>
      </c>
      <c r="U409" s="74" t="s">
        <v>497</v>
      </c>
      <c r="V409" s="49" t="str">
        <f t="shared" si="32"/>
        <v>'COMMON'</v>
      </c>
      <c r="W409" s="69" t="s">
        <v>449</v>
      </c>
      <c r="X409" s="49" t="str">
        <f t="shared" si="33"/>
        <v>'COMMON'</v>
      </c>
      <c r="Y409" s="49" t="str">
        <f t="shared" si="33"/>
        <v>'COMMON'</v>
      </c>
      <c r="Z409" s="69" t="s">
        <v>449</v>
      </c>
      <c r="AA409" s="49" t="str">
        <f t="shared" si="34"/>
        <v>'COMMON'</v>
      </c>
      <c r="AB409" s="67"/>
      <c r="AD409" s="70" t="str">
        <f t="shared" si="35"/>
        <v/>
      </c>
      <c r="AE409" s="67"/>
      <c r="AF409" s="67"/>
      <c r="AG409" s="67"/>
    </row>
    <row r="410" spans="1:33" ht="18" customHeight="1">
      <c r="A410" s="67"/>
      <c r="B410" s="49">
        <f t="shared" si="31"/>
        <v>404</v>
      </c>
      <c r="C410" s="73" t="str">
        <f>"'"&amp;プロジェクトデータ!$C$4&amp;"'"</f>
        <v>'80001'</v>
      </c>
      <c r="D410" s="80" t="s">
        <v>507</v>
      </c>
      <c r="E410" s="42" t="str">
        <f>"'"&amp;No.5＿契約者【データ】!E406&amp;"'"</f>
        <v>''</v>
      </c>
      <c r="F410" s="81" t="str">
        <f>"'"&amp;IF(No.5＿契約者【データ】!AD406="郵送","郵送",IF(No.5＿契約者【データ】!AD406="","","出席"))&amp;"'"</f>
        <v>''</v>
      </c>
      <c r="G410" s="75" t="str">
        <f>"'"&amp;IF(No.5＿契約者【データ】!AD406="","",TEXT(No.5＿契約者【データ】!AD406,"yyyy/mm/dd"))&amp;"'"</f>
        <v>''</v>
      </c>
      <c r="H410" s="75" t="str">
        <f>"'"&amp;IF(No.5＿契約者【データ】!AE406="","",TEXT(No.5＿契約者【データ】!AE406,"hh:mm"))&amp;"'"</f>
        <v>''</v>
      </c>
      <c r="I410" s="82" t="s">
        <v>494</v>
      </c>
      <c r="J410" s="82" t="s">
        <v>494</v>
      </c>
      <c r="K410" s="82" t="s">
        <v>494</v>
      </c>
      <c r="L410" s="82" t="s">
        <v>494</v>
      </c>
      <c r="M410" s="82" t="s">
        <v>494</v>
      </c>
      <c r="N410" s="82" t="s">
        <v>494</v>
      </c>
      <c r="O410" s="82" t="s">
        <v>494</v>
      </c>
      <c r="P410" s="82" t="s">
        <v>494</v>
      </c>
      <c r="Q410" s="82" t="str">
        <f>"'"&amp;IF(No.5＿契約者【データ】!AH406="●","1","0")&amp;"'"</f>
        <v>'0'</v>
      </c>
      <c r="R410" s="75" t="s">
        <v>497</v>
      </c>
      <c r="S410" s="42" t="s">
        <v>448</v>
      </c>
      <c r="T410" s="75" t="s">
        <v>497</v>
      </c>
      <c r="U410" s="74" t="s">
        <v>497</v>
      </c>
      <c r="V410" s="49" t="str">
        <f t="shared" si="32"/>
        <v>'COMMON'</v>
      </c>
      <c r="W410" s="69" t="s">
        <v>449</v>
      </c>
      <c r="X410" s="49" t="str">
        <f t="shared" si="33"/>
        <v>'COMMON'</v>
      </c>
      <c r="Y410" s="49" t="str">
        <f t="shared" si="33"/>
        <v>'COMMON'</v>
      </c>
      <c r="Z410" s="69" t="s">
        <v>449</v>
      </c>
      <c r="AA410" s="49" t="str">
        <f t="shared" si="34"/>
        <v>'COMMON'</v>
      </c>
      <c r="AB410" s="67"/>
      <c r="AD410" s="70" t="str">
        <f t="shared" si="35"/>
        <v/>
      </c>
      <c r="AE410" s="67"/>
      <c r="AF410" s="67"/>
      <c r="AG410" s="67"/>
    </row>
    <row r="411" spans="1:33" ht="18" customHeight="1">
      <c r="A411" s="67"/>
      <c r="B411" s="49">
        <f t="shared" si="31"/>
        <v>405</v>
      </c>
      <c r="C411" s="73" t="str">
        <f>"'"&amp;プロジェクトデータ!$C$4&amp;"'"</f>
        <v>'80001'</v>
      </c>
      <c r="D411" s="80" t="s">
        <v>507</v>
      </c>
      <c r="E411" s="42" t="str">
        <f>"'"&amp;No.5＿契約者【データ】!E407&amp;"'"</f>
        <v>''</v>
      </c>
      <c r="F411" s="81" t="str">
        <f>"'"&amp;IF(No.5＿契約者【データ】!AD407="郵送","郵送",IF(No.5＿契約者【データ】!AD407="","","出席"))&amp;"'"</f>
        <v>''</v>
      </c>
      <c r="G411" s="75" t="str">
        <f>"'"&amp;IF(No.5＿契約者【データ】!AD407="","",TEXT(No.5＿契約者【データ】!AD407,"yyyy/mm/dd"))&amp;"'"</f>
        <v>''</v>
      </c>
      <c r="H411" s="75" t="str">
        <f>"'"&amp;IF(No.5＿契約者【データ】!AE407="","",TEXT(No.5＿契約者【データ】!AE407,"hh:mm"))&amp;"'"</f>
        <v>''</v>
      </c>
      <c r="I411" s="82" t="s">
        <v>494</v>
      </c>
      <c r="J411" s="82" t="s">
        <v>494</v>
      </c>
      <c r="K411" s="82" t="s">
        <v>494</v>
      </c>
      <c r="L411" s="82" t="s">
        <v>494</v>
      </c>
      <c r="M411" s="82" t="s">
        <v>494</v>
      </c>
      <c r="N411" s="82" t="s">
        <v>494</v>
      </c>
      <c r="O411" s="82" t="s">
        <v>494</v>
      </c>
      <c r="P411" s="82" t="s">
        <v>494</v>
      </c>
      <c r="Q411" s="82" t="str">
        <f>"'"&amp;IF(No.5＿契約者【データ】!AH407="●","1","0")&amp;"'"</f>
        <v>'0'</v>
      </c>
      <c r="R411" s="75" t="s">
        <v>497</v>
      </c>
      <c r="S411" s="42" t="s">
        <v>448</v>
      </c>
      <c r="T411" s="75" t="s">
        <v>497</v>
      </c>
      <c r="U411" s="74" t="s">
        <v>497</v>
      </c>
      <c r="V411" s="49" t="str">
        <f t="shared" si="32"/>
        <v>'COMMON'</v>
      </c>
      <c r="W411" s="69" t="s">
        <v>449</v>
      </c>
      <c r="X411" s="49" t="str">
        <f t="shared" si="33"/>
        <v>'COMMON'</v>
      </c>
      <c r="Y411" s="49" t="str">
        <f t="shared" si="33"/>
        <v>'COMMON'</v>
      </c>
      <c r="Z411" s="69" t="s">
        <v>449</v>
      </c>
      <c r="AA411" s="49" t="str">
        <f t="shared" si="34"/>
        <v>'COMMON'</v>
      </c>
      <c r="AB411" s="67"/>
      <c r="AD411" s="70" t="str">
        <f t="shared" si="35"/>
        <v/>
      </c>
      <c r="AE411" s="67"/>
      <c r="AF411" s="67"/>
      <c r="AG411" s="67"/>
    </row>
    <row r="412" spans="1:33" ht="18" customHeight="1">
      <c r="A412" s="67"/>
      <c r="B412" s="49">
        <f t="shared" si="31"/>
        <v>406</v>
      </c>
      <c r="C412" s="73" t="str">
        <f>"'"&amp;プロジェクトデータ!$C$4&amp;"'"</f>
        <v>'80001'</v>
      </c>
      <c r="D412" s="80" t="s">
        <v>507</v>
      </c>
      <c r="E412" s="42" t="str">
        <f>"'"&amp;No.5＿契約者【データ】!E408&amp;"'"</f>
        <v>''</v>
      </c>
      <c r="F412" s="81" t="str">
        <f>"'"&amp;IF(No.5＿契約者【データ】!AD408="郵送","郵送",IF(No.5＿契約者【データ】!AD408="","","出席"))&amp;"'"</f>
        <v>''</v>
      </c>
      <c r="G412" s="75" t="str">
        <f>"'"&amp;IF(No.5＿契約者【データ】!AD408="","",TEXT(No.5＿契約者【データ】!AD408,"yyyy/mm/dd"))&amp;"'"</f>
        <v>''</v>
      </c>
      <c r="H412" s="75" t="str">
        <f>"'"&amp;IF(No.5＿契約者【データ】!AE408="","",TEXT(No.5＿契約者【データ】!AE408,"hh:mm"))&amp;"'"</f>
        <v>''</v>
      </c>
      <c r="I412" s="82" t="s">
        <v>494</v>
      </c>
      <c r="J412" s="82" t="s">
        <v>494</v>
      </c>
      <c r="K412" s="82" t="s">
        <v>494</v>
      </c>
      <c r="L412" s="82" t="s">
        <v>494</v>
      </c>
      <c r="M412" s="82" t="s">
        <v>494</v>
      </c>
      <c r="N412" s="82" t="s">
        <v>494</v>
      </c>
      <c r="O412" s="82" t="s">
        <v>494</v>
      </c>
      <c r="P412" s="82" t="s">
        <v>494</v>
      </c>
      <c r="Q412" s="82" t="str">
        <f>"'"&amp;IF(No.5＿契約者【データ】!AH408="●","1","0")&amp;"'"</f>
        <v>'0'</v>
      </c>
      <c r="R412" s="75" t="s">
        <v>497</v>
      </c>
      <c r="S412" s="42" t="s">
        <v>448</v>
      </c>
      <c r="T412" s="75" t="s">
        <v>497</v>
      </c>
      <c r="U412" s="74" t="s">
        <v>497</v>
      </c>
      <c r="V412" s="49" t="str">
        <f t="shared" si="32"/>
        <v>'COMMON'</v>
      </c>
      <c r="W412" s="69" t="s">
        <v>449</v>
      </c>
      <c r="X412" s="49" t="str">
        <f t="shared" si="33"/>
        <v>'COMMON'</v>
      </c>
      <c r="Y412" s="49" t="str">
        <f t="shared" si="33"/>
        <v>'COMMON'</v>
      </c>
      <c r="Z412" s="69" t="s">
        <v>449</v>
      </c>
      <c r="AA412" s="49" t="str">
        <f t="shared" si="34"/>
        <v>'COMMON'</v>
      </c>
      <c r="AB412" s="67"/>
      <c r="AD412" s="70" t="str">
        <f t="shared" si="35"/>
        <v/>
      </c>
      <c r="AE412" s="67"/>
      <c r="AF412" s="67"/>
      <c r="AG412" s="67"/>
    </row>
    <row r="413" spans="1:33" ht="18" customHeight="1">
      <c r="A413" s="67"/>
      <c r="B413" s="49">
        <f t="shared" si="31"/>
        <v>407</v>
      </c>
      <c r="C413" s="73" t="str">
        <f>"'"&amp;プロジェクトデータ!$C$4&amp;"'"</f>
        <v>'80001'</v>
      </c>
      <c r="D413" s="80" t="s">
        <v>507</v>
      </c>
      <c r="E413" s="42" t="str">
        <f>"'"&amp;No.5＿契約者【データ】!E409&amp;"'"</f>
        <v>''</v>
      </c>
      <c r="F413" s="81" t="str">
        <f>"'"&amp;IF(No.5＿契約者【データ】!AD409="郵送","郵送",IF(No.5＿契約者【データ】!AD409="","","出席"))&amp;"'"</f>
        <v>''</v>
      </c>
      <c r="G413" s="75" t="str">
        <f>"'"&amp;IF(No.5＿契約者【データ】!AD409="","",TEXT(No.5＿契約者【データ】!AD409,"yyyy/mm/dd"))&amp;"'"</f>
        <v>''</v>
      </c>
      <c r="H413" s="75" t="str">
        <f>"'"&amp;IF(No.5＿契約者【データ】!AE409="","",TEXT(No.5＿契約者【データ】!AE409,"hh:mm"))&amp;"'"</f>
        <v>''</v>
      </c>
      <c r="I413" s="82" t="s">
        <v>494</v>
      </c>
      <c r="J413" s="82" t="s">
        <v>494</v>
      </c>
      <c r="K413" s="82" t="s">
        <v>494</v>
      </c>
      <c r="L413" s="82" t="s">
        <v>494</v>
      </c>
      <c r="M413" s="82" t="s">
        <v>494</v>
      </c>
      <c r="N413" s="82" t="s">
        <v>494</v>
      </c>
      <c r="O413" s="82" t="s">
        <v>494</v>
      </c>
      <c r="P413" s="82" t="s">
        <v>494</v>
      </c>
      <c r="Q413" s="82" t="str">
        <f>"'"&amp;IF(No.5＿契約者【データ】!AH409="●","1","0")&amp;"'"</f>
        <v>'0'</v>
      </c>
      <c r="R413" s="75" t="s">
        <v>497</v>
      </c>
      <c r="S413" s="42" t="s">
        <v>448</v>
      </c>
      <c r="T413" s="75" t="s">
        <v>497</v>
      </c>
      <c r="U413" s="74" t="s">
        <v>497</v>
      </c>
      <c r="V413" s="49" t="str">
        <f t="shared" si="32"/>
        <v>'COMMON'</v>
      </c>
      <c r="W413" s="69" t="s">
        <v>449</v>
      </c>
      <c r="X413" s="49" t="str">
        <f t="shared" si="33"/>
        <v>'COMMON'</v>
      </c>
      <c r="Y413" s="49" t="str">
        <f t="shared" si="33"/>
        <v>'COMMON'</v>
      </c>
      <c r="Z413" s="69" t="s">
        <v>449</v>
      </c>
      <c r="AA413" s="49" t="str">
        <f t="shared" si="34"/>
        <v>'COMMON'</v>
      </c>
      <c r="AB413" s="67"/>
      <c r="AD413" s="70" t="str">
        <f t="shared" si="35"/>
        <v/>
      </c>
      <c r="AE413" s="67"/>
      <c r="AF413" s="67"/>
      <c r="AG413" s="67"/>
    </row>
    <row r="414" spans="1:33" ht="18" customHeight="1">
      <c r="A414" s="67"/>
      <c r="B414" s="49">
        <f t="shared" si="31"/>
        <v>408</v>
      </c>
      <c r="C414" s="73" t="str">
        <f>"'"&amp;プロジェクトデータ!$C$4&amp;"'"</f>
        <v>'80001'</v>
      </c>
      <c r="D414" s="80" t="s">
        <v>507</v>
      </c>
      <c r="E414" s="42" t="str">
        <f>"'"&amp;No.5＿契約者【データ】!E410&amp;"'"</f>
        <v>''</v>
      </c>
      <c r="F414" s="81" t="str">
        <f>"'"&amp;IF(No.5＿契約者【データ】!AD410="郵送","郵送",IF(No.5＿契約者【データ】!AD410="","","出席"))&amp;"'"</f>
        <v>''</v>
      </c>
      <c r="G414" s="75" t="str">
        <f>"'"&amp;IF(No.5＿契約者【データ】!AD410="","",TEXT(No.5＿契約者【データ】!AD410,"yyyy/mm/dd"))&amp;"'"</f>
        <v>''</v>
      </c>
      <c r="H414" s="75" t="str">
        <f>"'"&amp;IF(No.5＿契約者【データ】!AE410="","",TEXT(No.5＿契約者【データ】!AE410,"hh:mm"))&amp;"'"</f>
        <v>''</v>
      </c>
      <c r="I414" s="82" t="s">
        <v>494</v>
      </c>
      <c r="J414" s="82" t="s">
        <v>494</v>
      </c>
      <c r="K414" s="82" t="s">
        <v>494</v>
      </c>
      <c r="L414" s="82" t="s">
        <v>494</v>
      </c>
      <c r="M414" s="82" t="s">
        <v>494</v>
      </c>
      <c r="N414" s="82" t="s">
        <v>494</v>
      </c>
      <c r="O414" s="82" t="s">
        <v>494</v>
      </c>
      <c r="P414" s="82" t="s">
        <v>494</v>
      </c>
      <c r="Q414" s="82" t="str">
        <f>"'"&amp;IF(No.5＿契約者【データ】!AH410="●","1","0")&amp;"'"</f>
        <v>'0'</v>
      </c>
      <c r="R414" s="75" t="s">
        <v>497</v>
      </c>
      <c r="S414" s="42" t="s">
        <v>448</v>
      </c>
      <c r="T414" s="75" t="s">
        <v>497</v>
      </c>
      <c r="U414" s="74" t="s">
        <v>497</v>
      </c>
      <c r="V414" s="49" t="str">
        <f t="shared" si="32"/>
        <v>'COMMON'</v>
      </c>
      <c r="W414" s="69" t="s">
        <v>449</v>
      </c>
      <c r="X414" s="49" t="str">
        <f t="shared" si="33"/>
        <v>'COMMON'</v>
      </c>
      <c r="Y414" s="49" t="str">
        <f t="shared" si="33"/>
        <v>'COMMON'</v>
      </c>
      <c r="Z414" s="69" t="s">
        <v>449</v>
      </c>
      <c r="AA414" s="49" t="str">
        <f t="shared" si="34"/>
        <v>'COMMON'</v>
      </c>
      <c r="AB414" s="67"/>
      <c r="AD414" s="70" t="str">
        <f t="shared" si="35"/>
        <v/>
      </c>
      <c r="AE414" s="67"/>
      <c r="AF414" s="67"/>
      <c r="AG414" s="67"/>
    </row>
    <row r="415" spans="1:33" ht="18" customHeight="1">
      <c r="A415" s="67"/>
      <c r="B415" s="49">
        <f t="shared" si="31"/>
        <v>409</v>
      </c>
      <c r="C415" s="73" t="str">
        <f>"'"&amp;プロジェクトデータ!$C$4&amp;"'"</f>
        <v>'80001'</v>
      </c>
      <c r="D415" s="80" t="s">
        <v>507</v>
      </c>
      <c r="E415" s="42" t="str">
        <f>"'"&amp;No.5＿契約者【データ】!E411&amp;"'"</f>
        <v>''</v>
      </c>
      <c r="F415" s="81" t="str">
        <f>"'"&amp;IF(No.5＿契約者【データ】!AD411="郵送","郵送",IF(No.5＿契約者【データ】!AD411="","","出席"))&amp;"'"</f>
        <v>''</v>
      </c>
      <c r="G415" s="75" t="str">
        <f>"'"&amp;IF(No.5＿契約者【データ】!AD411="","",TEXT(No.5＿契約者【データ】!AD411,"yyyy/mm/dd"))&amp;"'"</f>
        <v>''</v>
      </c>
      <c r="H415" s="75" t="str">
        <f>"'"&amp;IF(No.5＿契約者【データ】!AE411="","",TEXT(No.5＿契約者【データ】!AE411,"hh:mm"))&amp;"'"</f>
        <v>''</v>
      </c>
      <c r="I415" s="82" t="s">
        <v>494</v>
      </c>
      <c r="J415" s="82" t="s">
        <v>494</v>
      </c>
      <c r="K415" s="82" t="s">
        <v>494</v>
      </c>
      <c r="L415" s="82" t="s">
        <v>494</v>
      </c>
      <c r="M415" s="82" t="s">
        <v>494</v>
      </c>
      <c r="N415" s="82" t="s">
        <v>494</v>
      </c>
      <c r="O415" s="82" t="s">
        <v>494</v>
      </c>
      <c r="P415" s="82" t="s">
        <v>494</v>
      </c>
      <c r="Q415" s="82" t="str">
        <f>"'"&amp;IF(No.5＿契約者【データ】!AH411="●","1","0")&amp;"'"</f>
        <v>'0'</v>
      </c>
      <c r="R415" s="75" t="s">
        <v>497</v>
      </c>
      <c r="S415" s="42" t="s">
        <v>448</v>
      </c>
      <c r="T415" s="75" t="s">
        <v>497</v>
      </c>
      <c r="U415" s="74" t="s">
        <v>497</v>
      </c>
      <c r="V415" s="49" t="str">
        <f t="shared" si="32"/>
        <v>'COMMON'</v>
      </c>
      <c r="W415" s="69" t="s">
        <v>449</v>
      </c>
      <c r="X415" s="49" t="str">
        <f t="shared" si="33"/>
        <v>'COMMON'</v>
      </c>
      <c r="Y415" s="49" t="str">
        <f t="shared" si="33"/>
        <v>'COMMON'</v>
      </c>
      <c r="Z415" s="69" t="s">
        <v>449</v>
      </c>
      <c r="AA415" s="49" t="str">
        <f t="shared" si="34"/>
        <v>'COMMON'</v>
      </c>
      <c r="AB415" s="67"/>
      <c r="AD415" s="70" t="str">
        <f t="shared" si="35"/>
        <v/>
      </c>
      <c r="AE415" s="67"/>
      <c r="AF415" s="67"/>
      <c r="AG415" s="67"/>
    </row>
    <row r="416" spans="1:33" ht="18" customHeight="1">
      <c r="A416" s="67"/>
      <c r="B416" s="49">
        <f t="shared" si="31"/>
        <v>410</v>
      </c>
      <c r="C416" s="73" t="str">
        <f>"'"&amp;プロジェクトデータ!$C$4&amp;"'"</f>
        <v>'80001'</v>
      </c>
      <c r="D416" s="80" t="s">
        <v>507</v>
      </c>
      <c r="E416" s="42" t="str">
        <f>"'"&amp;No.5＿契約者【データ】!E412&amp;"'"</f>
        <v>''</v>
      </c>
      <c r="F416" s="81" t="str">
        <f>"'"&amp;IF(No.5＿契約者【データ】!AD412="郵送","郵送",IF(No.5＿契約者【データ】!AD412="","","出席"))&amp;"'"</f>
        <v>''</v>
      </c>
      <c r="G416" s="75" t="str">
        <f>"'"&amp;IF(No.5＿契約者【データ】!AD412="","",TEXT(No.5＿契約者【データ】!AD412,"yyyy/mm/dd"))&amp;"'"</f>
        <v>''</v>
      </c>
      <c r="H416" s="75" t="str">
        <f>"'"&amp;IF(No.5＿契約者【データ】!AE412="","",TEXT(No.5＿契約者【データ】!AE412,"hh:mm"))&amp;"'"</f>
        <v>''</v>
      </c>
      <c r="I416" s="82" t="s">
        <v>494</v>
      </c>
      <c r="J416" s="82" t="s">
        <v>494</v>
      </c>
      <c r="K416" s="82" t="s">
        <v>494</v>
      </c>
      <c r="L416" s="82" t="s">
        <v>494</v>
      </c>
      <c r="M416" s="82" t="s">
        <v>494</v>
      </c>
      <c r="N416" s="82" t="s">
        <v>494</v>
      </c>
      <c r="O416" s="82" t="s">
        <v>494</v>
      </c>
      <c r="P416" s="82" t="s">
        <v>494</v>
      </c>
      <c r="Q416" s="82" t="str">
        <f>"'"&amp;IF(No.5＿契約者【データ】!AH412="●","1","0")&amp;"'"</f>
        <v>'0'</v>
      </c>
      <c r="R416" s="75" t="s">
        <v>497</v>
      </c>
      <c r="S416" s="42" t="s">
        <v>448</v>
      </c>
      <c r="T416" s="75" t="s">
        <v>497</v>
      </c>
      <c r="U416" s="74" t="s">
        <v>497</v>
      </c>
      <c r="V416" s="49" t="str">
        <f t="shared" si="32"/>
        <v>'COMMON'</v>
      </c>
      <c r="W416" s="69" t="s">
        <v>449</v>
      </c>
      <c r="X416" s="49" t="str">
        <f t="shared" si="33"/>
        <v>'COMMON'</v>
      </c>
      <c r="Y416" s="49" t="str">
        <f t="shared" si="33"/>
        <v>'COMMON'</v>
      </c>
      <c r="Z416" s="69" t="s">
        <v>449</v>
      </c>
      <c r="AA416" s="49" t="str">
        <f t="shared" si="34"/>
        <v>'COMMON'</v>
      </c>
      <c r="AB416" s="67"/>
      <c r="AD416" s="70" t="str">
        <f t="shared" si="35"/>
        <v/>
      </c>
      <c r="AE416" s="67"/>
      <c r="AF416" s="67"/>
      <c r="AG416" s="67"/>
    </row>
    <row r="417" spans="1:33" ht="18" customHeight="1">
      <c r="A417" s="67"/>
      <c r="B417" s="49">
        <f t="shared" si="31"/>
        <v>411</v>
      </c>
      <c r="C417" s="73" t="str">
        <f>"'"&amp;プロジェクトデータ!$C$4&amp;"'"</f>
        <v>'80001'</v>
      </c>
      <c r="D417" s="80" t="s">
        <v>507</v>
      </c>
      <c r="E417" s="42" t="str">
        <f>"'"&amp;No.5＿契約者【データ】!E413&amp;"'"</f>
        <v>''</v>
      </c>
      <c r="F417" s="81" t="str">
        <f>"'"&amp;IF(No.5＿契約者【データ】!AD413="郵送","郵送",IF(No.5＿契約者【データ】!AD413="","","出席"))&amp;"'"</f>
        <v>''</v>
      </c>
      <c r="G417" s="75" t="str">
        <f>"'"&amp;IF(No.5＿契約者【データ】!AD413="","",TEXT(No.5＿契約者【データ】!AD413,"yyyy/mm/dd"))&amp;"'"</f>
        <v>''</v>
      </c>
      <c r="H417" s="75" t="str">
        <f>"'"&amp;IF(No.5＿契約者【データ】!AE413="","",TEXT(No.5＿契約者【データ】!AE413,"hh:mm"))&amp;"'"</f>
        <v>''</v>
      </c>
      <c r="I417" s="82" t="s">
        <v>494</v>
      </c>
      <c r="J417" s="82" t="s">
        <v>494</v>
      </c>
      <c r="K417" s="82" t="s">
        <v>494</v>
      </c>
      <c r="L417" s="82" t="s">
        <v>494</v>
      </c>
      <c r="M417" s="82" t="s">
        <v>494</v>
      </c>
      <c r="N417" s="82" t="s">
        <v>494</v>
      </c>
      <c r="O417" s="82" t="s">
        <v>494</v>
      </c>
      <c r="P417" s="82" t="s">
        <v>494</v>
      </c>
      <c r="Q417" s="82" t="str">
        <f>"'"&amp;IF(No.5＿契約者【データ】!AH413="●","1","0")&amp;"'"</f>
        <v>'0'</v>
      </c>
      <c r="R417" s="75" t="s">
        <v>497</v>
      </c>
      <c r="S417" s="42" t="s">
        <v>448</v>
      </c>
      <c r="T417" s="75" t="s">
        <v>497</v>
      </c>
      <c r="U417" s="74" t="s">
        <v>497</v>
      </c>
      <c r="V417" s="49" t="str">
        <f t="shared" si="32"/>
        <v>'COMMON'</v>
      </c>
      <c r="W417" s="69" t="s">
        <v>449</v>
      </c>
      <c r="X417" s="49" t="str">
        <f t="shared" si="33"/>
        <v>'COMMON'</v>
      </c>
      <c r="Y417" s="49" t="str">
        <f t="shared" si="33"/>
        <v>'COMMON'</v>
      </c>
      <c r="Z417" s="69" t="s">
        <v>449</v>
      </c>
      <c r="AA417" s="49" t="str">
        <f t="shared" si="34"/>
        <v>'COMMON'</v>
      </c>
      <c r="AB417" s="67"/>
      <c r="AD417" s="70" t="str">
        <f t="shared" si="35"/>
        <v/>
      </c>
      <c r="AE417" s="67"/>
      <c r="AF417" s="67"/>
      <c r="AG417" s="67"/>
    </row>
    <row r="418" spans="1:33" ht="18" customHeight="1">
      <c r="A418" s="67"/>
      <c r="B418" s="49">
        <f t="shared" si="31"/>
        <v>412</v>
      </c>
      <c r="C418" s="73" t="str">
        <f>"'"&amp;プロジェクトデータ!$C$4&amp;"'"</f>
        <v>'80001'</v>
      </c>
      <c r="D418" s="80" t="s">
        <v>507</v>
      </c>
      <c r="E418" s="42" t="str">
        <f>"'"&amp;No.5＿契約者【データ】!E414&amp;"'"</f>
        <v>''</v>
      </c>
      <c r="F418" s="81" t="str">
        <f>"'"&amp;IF(No.5＿契約者【データ】!AD414="郵送","郵送",IF(No.5＿契約者【データ】!AD414="","","出席"))&amp;"'"</f>
        <v>''</v>
      </c>
      <c r="G418" s="75" t="str">
        <f>"'"&amp;IF(No.5＿契約者【データ】!AD414="","",TEXT(No.5＿契約者【データ】!AD414,"yyyy/mm/dd"))&amp;"'"</f>
        <v>''</v>
      </c>
      <c r="H418" s="75" t="str">
        <f>"'"&amp;IF(No.5＿契約者【データ】!AE414="","",TEXT(No.5＿契約者【データ】!AE414,"hh:mm"))&amp;"'"</f>
        <v>''</v>
      </c>
      <c r="I418" s="82" t="s">
        <v>494</v>
      </c>
      <c r="J418" s="82" t="s">
        <v>494</v>
      </c>
      <c r="K418" s="82" t="s">
        <v>494</v>
      </c>
      <c r="L418" s="82" t="s">
        <v>494</v>
      </c>
      <c r="M418" s="82" t="s">
        <v>494</v>
      </c>
      <c r="N418" s="82" t="s">
        <v>494</v>
      </c>
      <c r="O418" s="82" t="s">
        <v>494</v>
      </c>
      <c r="P418" s="82" t="s">
        <v>494</v>
      </c>
      <c r="Q418" s="82" t="str">
        <f>"'"&amp;IF(No.5＿契約者【データ】!AH414="●","1","0")&amp;"'"</f>
        <v>'0'</v>
      </c>
      <c r="R418" s="75" t="s">
        <v>497</v>
      </c>
      <c r="S418" s="42" t="s">
        <v>448</v>
      </c>
      <c r="T418" s="75" t="s">
        <v>497</v>
      </c>
      <c r="U418" s="74" t="s">
        <v>497</v>
      </c>
      <c r="V418" s="49" t="str">
        <f t="shared" si="32"/>
        <v>'COMMON'</v>
      </c>
      <c r="W418" s="69" t="s">
        <v>449</v>
      </c>
      <c r="X418" s="49" t="str">
        <f t="shared" si="33"/>
        <v>'COMMON'</v>
      </c>
      <c r="Y418" s="49" t="str">
        <f t="shared" si="33"/>
        <v>'COMMON'</v>
      </c>
      <c r="Z418" s="69" t="s">
        <v>449</v>
      </c>
      <c r="AA418" s="49" t="str">
        <f t="shared" si="34"/>
        <v>'COMMON'</v>
      </c>
      <c r="AB418" s="67"/>
      <c r="AD418" s="70" t="str">
        <f t="shared" si="35"/>
        <v/>
      </c>
      <c r="AE418" s="67"/>
      <c r="AF418" s="67"/>
      <c r="AG418" s="67"/>
    </row>
    <row r="419" spans="1:33" ht="18" customHeight="1">
      <c r="A419" s="67"/>
      <c r="B419" s="49">
        <f t="shared" si="31"/>
        <v>413</v>
      </c>
      <c r="C419" s="73" t="str">
        <f>"'"&amp;プロジェクトデータ!$C$4&amp;"'"</f>
        <v>'80001'</v>
      </c>
      <c r="D419" s="80" t="s">
        <v>507</v>
      </c>
      <c r="E419" s="42" t="str">
        <f>"'"&amp;No.5＿契約者【データ】!E415&amp;"'"</f>
        <v>''</v>
      </c>
      <c r="F419" s="81" t="str">
        <f>"'"&amp;IF(No.5＿契約者【データ】!AD415="郵送","郵送",IF(No.5＿契約者【データ】!AD415="","","出席"))&amp;"'"</f>
        <v>''</v>
      </c>
      <c r="G419" s="75" t="str">
        <f>"'"&amp;IF(No.5＿契約者【データ】!AD415="","",TEXT(No.5＿契約者【データ】!AD415,"yyyy/mm/dd"))&amp;"'"</f>
        <v>''</v>
      </c>
      <c r="H419" s="75" t="str">
        <f>"'"&amp;IF(No.5＿契約者【データ】!AE415="","",TEXT(No.5＿契約者【データ】!AE415,"hh:mm"))&amp;"'"</f>
        <v>''</v>
      </c>
      <c r="I419" s="82" t="s">
        <v>494</v>
      </c>
      <c r="J419" s="82" t="s">
        <v>494</v>
      </c>
      <c r="K419" s="82" t="s">
        <v>494</v>
      </c>
      <c r="L419" s="82" t="s">
        <v>494</v>
      </c>
      <c r="M419" s="82" t="s">
        <v>494</v>
      </c>
      <c r="N419" s="82" t="s">
        <v>494</v>
      </c>
      <c r="O419" s="82" t="s">
        <v>494</v>
      </c>
      <c r="P419" s="82" t="s">
        <v>494</v>
      </c>
      <c r="Q419" s="82" t="str">
        <f>"'"&amp;IF(No.5＿契約者【データ】!AH415="●","1","0")&amp;"'"</f>
        <v>'0'</v>
      </c>
      <c r="R419" s="75" t="s">
        <v>497</v>
      </c>
      <c r="S419" s="42" t="s">
        <v>448</v>
      </c>
      <c r="T419" s="75" t="s">
        <v>497</v>
      </c>
      <c r="U419" s="74" t="s">
        <v>497</v>
      </c>
      <c r="V419" s="49" t="str">
        <f t="shared" si="32"/>
        <v>'COMMON'</v>
      </c>
      <c r="W419" s="69" t="s">
        <v>449</v>
      </c>
      <c r="X419" s="49" t="str">
        <f t="shared" si="33"/>
        <v>'COMMON'</v>
      </c>
      <c r="Y419" s="49" t="str">
        <f t="shared" si="33"/>
        <v>'COMMON'</v>
      </c>
      <c r="Z419" s="69" t="s">
        <v>449</v>
      </c>
      <c r="AA419" s="49" t="str">
        <f t="shared" si="34"/>
        <v>'COMMON'</v>
      </c>
      <c r="AB419" s="67"/>
      <c r="AD419" s="70" t="str">
        <f t="shared" si="35"/>
        <v/>
      </c>
      <c r="AE419" s="67"/>
      <c r="AF419" s="67"/>
      <c r="AG419" s="67"/>
    </row>
    <row r="420" spans="1:33" ht="18" customHeight="1">
      <c r="A420" s="67"/>
      <c r="B420" s="49">
        <f t="shared" si="31"/>
        <v>414</v>
      </c>
      <c r="C420" s="73" t="str">
        <f>"'"&amp;プロジェクトデータ!$C$4&amp;"'"</f>
        <v>'80001'</v>
      </c>
      <c r="D420" s="80" t="s">
        <v>507</v>
      </c>
      <c r="E420" s="42" t="str">
        <f>"'"&amp;No.5＿契約者【データ】!E416&amp;"'"</f>
        <v>''</v>
      </c>
      <c r="F420" s="81" t="str">
        <f>"'"&amp;IF(No.5＿契約者【データ】!AD416="郵送","郵送",IF(No.5＿契約者【データ】!AD416="","","出席"))&amp;"'"</f>
        <v>''</v>
      </c>
      <c r="G420" s="75" t="str">
        <f>"'"&amp;IF(No.5＿契約者【データ】!AD416="","",TEXT(No.5＿契約者【データ】!AD416,"yyyy/mm/dd"))&amp;"'"</f>
        <v>''</v>
      </c>
      <c r="H420" s="75" t="str">
        <f>"'"&amp;IF(No.5＿契約者【データ】!AE416="","",TEXT(No.5＿契約者【データ】!AE416,"hh:mm"))&amp;"'"</f>
        <v>''</v>
      </c>
      <c r="I420" s="82" t="s">
        <v>494</v>
      </c>
      <c r="J420" s="82" t="s">
        <v>494</v>
      </c>
      <c r="K420" s="82" t="s">
        <v>494</v>
      </c>
      <c r="L420" s="82" t="s">
        <v>494</v>
      </c>
      <c r="M420" s="82" t="s">
        <v>494</v>
      </c>
      <c r="N420" s="82" t="s">
        <v>494</v>
      </c>
      <c r="O420" s="82" t="s">
        <v>494</v>
      </c>
      <c r="P420" s="82" t="s">
        <v>494</v>
      </c>
      <c r="Q420" s="82" t="str">
        <f>"'"&amp;IF(No.5＿契約者【データ】!AH416="●","1","0")&amp;"'"</f>
        <v>'0'</v>
      </c>
      <c r="R420" s="75" t="s">
        <v>497</v>
      </c>
      <c r="S420" s="42" t="s">
        <v>448</v>
      </c>
      <c r="T420" s="75" t="s">
        <v>497</v>
      </c>
      <c r="U420" s="74" t="s">
        <v>497</v>
      </c>
      <c r="V420" s="49" t="str">
        <f t="shared" si="32"/>
        <v>'COMMON'</v>
      </c>
      <c r="W420" s="69" t="s">
        <v>449</v>
      </c>
      <c r="X420" s="49" t="str">
        <f t="shared" si="33"/>
        <v>'COMMON'</v>
      </c>
      <c r="Y420" s="49" t="str">
        <f t="shared" si="33"/>
        <v>'COMMON'</v>
      </c>
      <c r="Z420" s="69" t="s">
        <v>449</v>
      </c>
      <c r="AA420" s="49" t="str">
        <f t="shared" si="34"/>
        <v>'COMMON'</v>
      </c>
      <c r="AB420" s="67"/>
      <c r="AD420" s="70" t="str">
        <f t="shared" si="35"/>
        <v/>
      </c>
      <c r="AE420" s="67"/>
      <c r="AF420" s="67"/>
      <c r="AG420" s="67"/>
    </row>
    <row r="421" spans="1:33" ht="18" customHeight="1">
      <c r="A421" s="67"/>
      <c r="B421" s="49">
        <f t="shared" si="31"/>
        <v>415</v>
      </c>
      <c r="C421" s="73" t="str">
        <f>"'"&amp;プロジェクトデータ!$C$4&amp;"'"</f>
        <v>'80001'</v>
      </c>
      <c r="D421" s="80" t="s">
        <v>507</v>
      </c>
      <c r="E421" s="42" t="str">
        <f>"'"&amp;No.5＿契約者【データ】!E417&amp;"'"</f>
        <v>''</v>
      </c>
      <c r="F421" s="81" t="str">
        <f>"'"&amp;IF(No.5＿契約者【データ】!AD417="郵送","郵送",IF(No.5＿契約者【データ】!AD417="","","出席"))&amp;"'"</f>
        <v>''</v>
      </c>
      <c r="G421" s="75" t="str">
        <f>"'"&amp;IF(No.5＿契約者【データ】!AD417="","",TEXT(No.5＿契約者【データ】!AD417,"yyyy/mm/dd"))&amp;"'"</f>
        <v>''</v>
      </c>
      <c r="H421" s="75" t="str">
        <f>"'"&amp;IF(No.5＿契約者【データ】!AE417="","",TEXT(No.5＿契約者【データ】!AE417,"hh:mm"))&amp;"'"</f>
        <v>''</v>
      </c>
      <c r="I421" s="82" t="s">
        <v>494</v>
      </c>
      <c r="J421" s="82" t="s">
        <v>494</v>
      </c>
      <c r="K421" s="82" t="s">
        <v>494</v>
      </c>
      <c r="L421" s="82" t="s">
        <v>494</v>
      </c>
      <c r="M421" s="82" t="s">
        <v>494</v>
      </c>
      <c r="N421" s="82" t="s">
        <v>494</v>
      </c>
      <c r="O421" s="82" t="s">
        <v>494</v>
      </c>
      <c r="P421" s="82" t="s">
        <v>494</v>
      </c>
      <c r="Q421" s="82" t="str">
        <f>"'"&amp;IF(No.5＿契約者【データ】!AH417="●","1","0")&amp;"'"</f>
        <v>'0'</v>
      </c>
      <c r="R421" s="75" t="s">
        <v>497</v>
      </c>
      <c r="S421" s="42" t="s">
        <v>448</v>
      </c>
      <c r="T421" s="75" t="s">
        <v>497</v>
      </c>
      <c r="U421" s="74" t="s">
        <v>497</v>
      </c>
      <c r="V421" s="49" t="str">
        <f t="shared" si="32"/>
        <v>'COMMON'</v>
      </c>
      <c r="W421" s="69" t="s">
        <v>449</v>
      </c>
      <c r="X421" s="49" t="str">
        <f t="shared" si="33"/>
        <v>'COMMON'</v>
      </c>
      <c r="Y421" s="49" t="str">
        <f t="shared" si="33"/>
        <v>'COMMON'</v>
      </c>
      <c r="Z421" s="69" t="s">
        <v>449</v>
      </c>
      <c r="AA421" s="49" t="str">
        <f t="shared" si="34"/>
        <v>'COMMON'</v>
      </c>
      <c r="AB421" s="67"/>
      <c r="AD421" s="70" t="str">
        <f t="shared" si="35"/>
        <v/>
      </c>
      <c r="AE421" s="67"/>
      <c r="AF421" s="67"/>
      <c r="AG421" s="67"/>
    </row>
    <row r="422" spans="1:33" ht="18" customHeight="1">
      <c r="A422" s="67"/>
      <c r="B422" s="49">
        <f t="shared" si="31"/>
        <v>416</v>
      </c>
      <c r="C422" s="73" t="str">
        <f>"'"&amp;プロジェクトデータ!$C$4&amp;"'"</f>
        <v>'80001'</v>
      </c>
      <c r="D422" s="80" t="s">
        <v>507</v>
      </c>
      <c r="E422" s="42" t="str">
        <f>"'"&amp;No.5＿契約者【データ】!E418&amp;"'"</f>
        <v>''</v>
      </c>
      <c r="F422" s="81" t="str">
        <f>"'"&amp;IF(No.5＿契約者【データ】!AD418="郵送","郵送",IF(No.5＿契約者【データ】!AD418="","","出席"))&amp;"'"</f>
        <v>''</v>
      </c>
      <c r="G422" s="75" t="str">
        <f>"'"&amp;IF(No.5＿契約者【データ】!AD418="","",TEXT(No.5＿契約者【データ】!AD418,"yyyy/mm/dd"))&amp;"'"</f>
        <v>''</v>
      </c>
      <c r="H422" s="75" t="str">
        <f>"'"&amp;IF(No.5＿契約者【データ】!AE418="","",TEXT(No.5＿契約者【データ】!AE418,"hh:mm"))&amp;"'"</f>
        <v>''</v>
      </c>
      <c r="I422" s="82" t="s">
        <v>494</v>
      </c>
      <c r="J422" s="82" t="s">
        <v>494</v>
      </c>
      <c r="K422" s="82" t="s">
        <v>494</v>
      </c>
      <c r="L422" s="82" t="s">
        <v>494</v>
      </c>
      <c r="M422" s="82" t="s">
        <v>494</v>
      </c>
      <c r="N422" s="82" t="s">
        <v>494</v>
      </c>
      <c r="O422" s="82" t="s">
        <v>494</v>
      </c>
      <c r="P422" s="82" t="s">
        <v>494</v>
      </c>
      <c r="Q422" s="82" t="str">
        <f>"'"&amp;IF(No.5＿契約者【データ】!AH418="●","1","0")&amp;"'"</f>
        <v>'0'</v>
      </c>
      <c r="R422" s="75" t="s">
        <v>497</v>
      </c>
      <c r="S422" s="42" t="s">
        <v>448</v>
      </c>
      <c r="T422" s="75" t="s">
        <v>497</v>
      </c>
      <c r="U422" s="74" t="s">
        <v>497</v>
      </c>
      <c r="V422" s="49" t="str">
        <f t="shared" si="32"/>
        <v>'COMMON'</v>
      </c>
      <c r="W422" s="69" t="s">
        <v>449</v>
      </c>
      <c r="X422" s="49" t="str">
        <f t="shared" si="33"/>
        <v>'COMMON'</v>
      </c>
      <c r="Y422" s="49" t="str">
        <f t="shared" si="33"/>
        <v>'COMMON'</v>
      </c>
      <c r="Z422" s="69" t="s">
        <v>449</v>
      </c>
      <c r="AA422" s="49" t="str">
        <f t="shared" si="34"/>
        <v>'COMMON'</v>
      </c>
      <c r="AB422" s="67"/>
      <c r="AD422" s="70" t="str">
        <f t="shared" si="35"/>
        <v/>
      </c>
      <c r="AE422" s="67"/>
      <c r="AF422" s="67"/>
      <c r="AG422" s="67"/>
    </row>
    <row r="423" spans="1:33" ht="18" customHeight="1">
      <c r="A423" s="67"/>
      <c r="B423" s="49">
        <f t="shared" si="31"/>
        <v>417</v>
      </c>
      <c r="C423" s="73" t="str">
        <f>"'"&amp;プロジェクトデータ!$C$4&amp;"'"</f>
        <v>'80001'</v>
      </c>
      <c r="D423" s="80" t="s">
        <v>507</v>
      </c>
      <c r="E423" s="42" t="str">
        <f>"'"&amp;No.5＿契約者【データ】!E419&amp;"'"</f>
        <v>''</v>
      </c>
      <c r="F423" s="81" t="str">
        <f>"'"&amp;IF(No.5＿契約者【データ】!AD419="郵送","郵送",IF(No.5＿契約者【データ】!AD419="","","出席"))&amp;"'"</f>
        <v>''</v>
      </c>
      <c r="G423" s="75" t="str">
        <f>"'"&amp;IF(No.5＿契約者【データ】!AD419="","",TEXT(No.5＿契約者【データ】!AD419,"yyyy/mm/dd"))&amp;"'"</f>
        <v>''</v>
      </c>
      <c r="H423" s="75" t="str">
        <f>"'"&amp;IF(No.5＿契約者【データ】!AE419="","",TEXT(No.5＿契約者【データ】!AE419,"hh:mm"))&amp;"'"</f>
        <v>''</v>
      </c>
      <c r="I423" s="82" t="s">
        <v>494</v>
      </c>
      <c r="J423" s="82" t="s">
        <v>494</v>
      </c>
      <c r="K423" s="82" t="s">
        <v>494</v>
      </c>
      <c r="L423" s="82" t="s">
        <v>494</v>
      </c>
      <c r="M423" s="82" t="s">
        <v>494</v>
      </c>
      <c r="N423" s="82" t="s">
        <v>494</v>
      </c>
      <c r="O423" s="82" t="s">
        <v>494</v>
      </c>
      <c r="P423" s="82" t="s">
        <v>494</v>
      </c>
      <c r="Q423" s="82" t="str">
        <f>"'"&amp;IF(No.5＿契約者【データ】!AH419="●","1","0")&amp;"'"</f>
        <v>'0'</v>
      </c>
      <c r="R423" s="75" t="s">
        <v>497</v>
      </c>
      <c r="S423" s="42" t="s">
        <v>448</v>
      </c>
      <c r="T423" s="75" t="s">
        <v>497</v>
      </c>
      <c r="U423" s="74" t="s">
        <v>497</v>
      </c>
      <c r="V423" s="49" t="str">
        <f t="shared" si="32"/>
        <v>'COMMON'</v>
      </c>
      <c r="W423" s="69" t="s">
        <v>449</v>
      </c>
      <c r="X423" s="49" t="str">
        <f t="shared" si="33"/>
        <v>'COMMON'</v>
      </c>
      <c r="Y423" s="49" t="str">
        <f t="shared" si="33"/>
        <v>'COMMON'</v>
      </c>
      <c r="Z423" s="69" t="s">
        <v>449</v>
      </c>
      <c r="AA423" s="49" t="str">
        <f t="shared" si="34"/>
        <v>'COMMON'</v>
      </c>
      <c r="AB423" s="67"/>
      <c r="AD423" s="70" t="str">
        <f t="shared" si="35"/>
        <v/>
      </c>
      <c r="AE423" s="67"/>
      <c r="AF423" s="67"/>
      <c r="AG423" s="67"/>
    </row>
    <row r="424" spans="1:33" ht="18" customHeight="1">
      <c r="A424" s="67"/>
      <c r="B424" s="49">
        <f t="shared" si="31"/>
        <v>418</v>
      </c>
      <c r="C424" s="73" t="str">
        <f>"'"&amp;プロジェクトデータ!$C$4&amp;"'"</f>
        <v>'80001'</v>
      </c>
      <c r="D424" s="80" t="s">
        <v>507</v>
      </c>
      <c r="E424" s="42" t="str">
        <f>"'"&amp;No.5＿契約者【データ】!E420&amp;"'"</f>
        <v>''</v>
      </c>
      <c r="F424" s="81" t="str">
        <f>"'"&amp;IF(No.5＿契約者【データ】!AD420="郵送","郵送",IF(No.5＿契約者【データ】!AD420="","","出席"))&amp;"'"</f>
        <v>''</v>
      </c>
      <c r="G424" s="75" t="str">
        <f>"'"&amp;IF(No.5＿契約者【データ】!AD420="","",TEXT(No.5＿契約者【データ】!AD420,"yyyy/mm/dd"))&amp;"'"</f>
        <v>''</v>
      </c>
      <c r="H424" s="75" t="str">
        <f>"'"&amp;IF(No.5＿契約者【データ】!AE420="","",TEXT(No.5＿契約者【データ】!AE420,"hh:mm"))&amp;"'"</f>
        <v>''</v>
      </c>
      <c r="I424" s="82" t="s">
        <v>494</v>
      </c>
      <c r="J424" s="82" t="s">
        <v>494</v>
      </c>
      <c r="K424" s="82" t="s">
        <v>494</v>
      </c>
      <c r="L424" s="82" t="s">
        <v>494</v>
      </c>
      <c r="M424" s="82" t="s">
        <v>494</v>
      </c>
      <c r="N424" s="82" t="s">
        <v>494</v>
      </c>
      <c r="O424" s="82" t="s">
        <v>494</v>
      </c>
      <c r="P424" s="82" t="s">
        <v>494</v>
      </c>
      <c r="Q424" s="82" t="str">
        <f>"'"&amp;IF(No.5＿契約者【データ】!AH420="●","1","0")&amp;"'"</f>
        <v>'0'</v>
      </c>
      <c r="R424" s="75" t="s">
        <v>497</v>
      </c>
      <c r="S424" s="42" t="s">
        <v>448</v>
      </c>
      <c r="T424" s="75" t="s">
        <v>497</v>
      </c>
      <c r="U424" s="74" t="s">
        <v>497</v>
      </c>
      <c r="V424" s="49" t="str">
        <f t="shared" si="32"/>
        <v>'COMMON'</v>
      </c>
      <c r="W424" s="69" t="s">
        <v>449</v>
      </c>
      <c r="X424" s="49" t="str">
        <f t="shared" si="33"/>
        <v>'COMMON'</v>
      </c>
      <c r="Y424" s="49" t="str">
        <f t="shared" si="33"/>
        <v>'COMMON'</v>
      </c>
      <c r="Z424" s="69" t="s">
        <v>449</v>
      </c>
      <c r="AA424" s="49" t="str">
        <f t="shared" si="34"/>
        <v>'COMMON'</v>
      </c>
      <c r="AB424" s="67"/>
      <c r="AD424" s="70" t="str">
        <f t="shared" si="35"/>
        <v/>
      </c>
      <c r="AE424" s="67"/>
      <c r="AF424" s="67"/>
      <c r="AG424" s="67"/>
    </row>
    <row r="425" spans="1:33" ht="18" customHeight="1">
      <c r="A425" s="67"/>
      <c r="B425" s="49">
        <f t="shared" si="31"/>
        <v>419</v>
      </c>
      <c r="C425" s="73" t="str">
        <f>"'"&amp;プロジェクトデータ!$C$4&amp;"'"</f>
        <v>'80001'</v>
      </c>
      <c r="D425" s="80" t="s">
        <v>507</v>
      </c>
      <c r="E425" s="42" t="str">
        <f>"'"&amp;No.5＿契約者【データ】!E421&amp;"'"</f>
        <v>''</v>
      </c>
      <c r="F425" s="81" t="str">
        <f>"'"&amp;IF(No.5＿契約者【データ】!AD421="郵送","郵送",IF(No.5＿契約者【データ】!AD421="","","出席"))&amp;"'"</f>
        <v>''</v>
      </c>
      <c r="G425" s="75" t="str">
        <f>"'"&amp;IF(No.5＿契約者【データ】!AD421="","",TEXT(No.5＿契約者【データ】!AD421,"yyyy/mm/dd"))&amp;"'"</f>
        <v>''</v>
      </c>
      <c r="H425" s="75" t="str">
        <f>"'"&amp;IF(No.5＿契約者【データ】!AE421="","",TEXT(No.5＿契約者【データ】!AE421,"hh:mm"))&amp;"'"</f>
        <v>''</v>
      </c>
      <c r="I425" s="82" t="s">
        <v>494</v>
      </c>
      <c r="J425" s="82" t="s">
        <v>494</v>
      </c>
      <c r="K425" s="82" t="s">
        <v>494</v>
      </c>
      <c r="L425" s="82" t="s">
        <v>494</v>
      </c>
      <c r="M425" s="82" t="s">
        <v>494</v>
      </c>
      <c r="N425" s="82" t="s">
        <v>494</v>
      </c>
      <c r="O425" s="82" t="s">
        <v>494</v>
      </c>
      <c r="P425" s="82" t="s">
        <v>494</v>
      </c>
      <c r="Q425" s="82" t="str">
        <f>"'"&amp;IF(No.5＿契約者【データ】!AH421="●","1","0")&amp;"'"</f>
        <v>'0'</v>
      </c>
      <c r="R425" s="75" t="s">
        <v>497</v>
      </c>
      <c r="S425" s="42" t="s">
        <v>448</v>
      </c>
      <c r="T425" s="75" t="s">
        <v>497</v>
      </c>
      <c r="U425" s="74" t="s">
        <v>497</v>
      </c>
      <c r="V425" s="49" t="str">
        <f t="shared" si="32"/>
        <v>'COMMON'</v>
      </c>
      <c r="W425" s="69" t="s">
        <v>449</v>
      </c>
      <c r="X425" s="49" t="str">
        <f t="shared" si="33"/>
        <v>'COMMON'</v>
      </c>
      <c r="Y425" s="49" t="str">
        <f t="shared" si="33"/>
        <v>'COMMON'</v>
      </c>
      <c r="Z425" s="69" t="s">
        <v>449</v>
      </c>
      <c r="AA425" s="49" t="str">
        <f t="shared" si="34"/>
        <v>'COMMON'</v>
      </c>
      <c r="AB425" s="67"/>
      <c r="AD425" s="70" t="str">
        <f t="shared" si="35"/>
        <v/>
      </c>
      <c r="AE425" s="67"/>
      <c r="AF425" s="67"/>
      <c r="AG425" s="67"/>
    </row>
    <row r="426" spans="1:33" ht="18" customHeight="1">
      <c r="A426" s="67"/>
      <c r="B426" s="49">
        <f t="shared" si="31"/>
        <v>420</v>
      </c>
      <c r="C426" s="73" t="str">
        <f>"'"&amp;プロジェクトデータ!$C$4&amp;"'"</f>
        <v>'80001'</v>
      </c>
      <c r="D426" s="80" t="s">
        <v>507</v>
      </c>
      <c r="E426" s="42" t="str">
        <f>"'"&amp;No.5＿契約者【データ】!E422&amp;"'"</f>
        <v>''</v>
      </c>
      <c r="F426" s="81" t="str">
        <f>"'"&amp;IF(No.5＿契約者【データ】!AD422="郵送","郵送",IF(No.5＿契約者【データ】!AD422="","","出席"))&amp;"'"</f>
        <v>''</v>
      </c>
      <c r="G426" s="75" t="str">
        <f>"'"&amp;IF(No.5＿契約者【データ】!AD422="","",TEXT(No.5＿契約者【データ】!AD422,"yyyy/mm/dd"))&amp;"'"</f>
        <v>''</v>
      </c>
      <c r="H426" s="75" t="str">
        <f>"'"&amp;IF(No.5＿契約者【データ】!AE422="","",TEXT(No.5＿契約者【データ】!AE422,"hh:mm"))&amp;"'"</f>
        <v>''</v>
      </c>
      <c r="I426" s="82" t="s">
        <v>494</v>
      </c>
      <c r="J426" s="82" t="s">
        <v>494</v>
      </c>
      <c r="K426" s="82" t="s">
        <v>494</v>
      </c>
      <c r="L426" s="82" t="s">
        <v>494</v>
      </c>
      <c r="M426" s="82" t="s">
        <v>494</v>
      </c>
      <c r="N426" s="82" t="s">
        <v>494</v>
      </c>
      <c r="O426" s="82" t="s">
        <v>494</v>
      </c>
      <c r="P426" s="82" t="s">
        <v>494</v>
      </c>
      <c r="Q426" s="82" t="str">
        <f>"'"&amp;IF(No.5＿契約者【データ】!AH422="●","1","0")&amp;"'"</f>
        <v>'0'</v>
      </c>
      <c r="R426" s="75" t="s">
        <v>497</v>
      </c>
      <c r="S426" s="42" t="s">
        <v>448</v>
      </c>
      <c r="T426" s="75" t="s">
        <v>497</v>
      </c>
      <c r="U426" s="74" t="s">
        <v>497</v>
      </c>
      <c r="V426" s="49" t="str">
        <f t="shared" si="32"/>
        <v>'COMMON'</v>
      </c>
      <c r="W426" s="69" t="s">
        <v>449</v>
      </c>
      <c r="X426" s="49" t="str">
        <f t="shared" si="33"/>
        <v>'COMMON'</v>
      </c>
      <c r="Y426" s="49" t="str">
        <f t="shared" si="33"/>
        <v>'COMMON'</v>
      </c>
      <c r="Z426" s="69" t="s">
        <v>449</v>
      </c>
      <c r="AA426" s="49" t="str">
        <f t="shared" si="34"/>
        <v>'COMMON'</v>
      </c>
      <c r="AB426" s="67"/>
      <c r="AD426" s="70" t="str">
        <f t="shared" si="35"/>
        <v/>
      </c>
      <c r="AE426" s="67"/>
      <c r="AF426" s="67"/>
      <c r="AG426" s="67"/>
    </row>
    <row r="427" spans="1:33" ht="18" customHeight="1">
      <c r="A427" s="67"/>
      <c r="B427" s="49">
        <f t="shared" si="31"/>
        <v>421</v>
      </c>
      <c r="C427" s="73" t="str">
        <f>"'"&amp;プロジェクトデータ!$C$4&amp;"'"</f>
        <v>'80001'</v>
      </c>
      <c r="D427" s="80" t="s">
        <v>507</v>
      </c>
      <c r="E427" s="42" t="str">
        <f>"'"&amp;No.5＿契約者【データ】!E423&amp;"'"</f>
        <v>''</v>
      </c>
      <c r="F427" s="81" t="str">
        <f>"'"&amp;IF(No.5＿契約者【データ】!AD423="郵送","郵送",IF(No.5＿契約者【データ】!AD423="","","出席"))&amp;"'"</f>
        <v>''</v>
      </c>
      <c r="G427" s="75" t="str">
        <f>"'"&amp;IF(No.5＿契約者【データ】!AD423="","",TEXT(No.5＿契約者【データ】!AD423,"yyyy/mm/dd"))&amp;"'"</f>
        <v>''</v>
      </c>
      <c r="H427" s="75" t="str">
        <f>"'"&amp;IF(No.5＿契約者【データ】!AE423="","",TEXT(No.5＿契約者【データ】!AE423,"hh:mm"))&amp;"'"</f>
        <v>''</v>
      </c>
      <c r="I427" s="82" t="s">
        <v>494</v>
      </c>
      <c r="J427" s="82" t="s">
        <v>494</v>
      </c>
      <c r="K427" s="82" t="s">
        <v>494</v>
      </c>
      <c r="L427" s="82" t="s">
        <v>494</v>
      </c>
      <c r="M427" s="82" t="s">
        <v>494</v>
      </c>
      <c r="N427" s="82" t="s">
        <v>494</v>
      </c>
      <c r="O427" s="82" t="s">
        <v>494</v>
      </c>
      <c r="P427" s="82" t="s">
        <v>494</v>
      </c>
      <c r="Q427" s="82" t="str">
        <f>"'"&amp;IF(No.5＿契約者【データ】!AH423="●","1","0")&amp;"'"</f>
        <v>'0'</v>
      </c>
      <c r="R427" s="75" t="s">
        <v>497</v>
      </c>
      <c r="S427" s="42" t="s">
        <v>448</v>
      </c>
      <c r="T427" s="75" t="s">
        <v>497</v>
      </c>
      <c r="U427" s="74" t="s">
        <v>497</v>
      </c>
      <c r="V427" s="49" t="str">
        <f t="shared" si="32"/>
        <v>'COMMON'</v>
      </c>
      <c r="W427" s="69" t="s">
        <v>449</v>
      </c>
      <c r="X427" s="49" t="str">
        <f t="shared" si="33"/>
        <v>'COMMON'</v>
      </c>
      <c r="Y427" s="49" t="str">
        <f t="shared" si="33"/>
        <v>'COMMON'</v>
      </c>
      <c r="Z427" s="69" t="s">
        <v>449</v>
      </c>
      <c r="AA427" s="49" t="str">
        <f t="shared" si="34"/>
        <v>'COMMON'</v>
      </c>
      <c r="AB427" s="67"/>
      <c r="AD427" s="70" t="str">
        <f t="shared" si="35"/>
        <v/>
      </c>
      <c r="AE427" s="67"/>
      <c r="AF427" s="67"/>
      <c r="AG427" s="67"/>
    </row>
    <row r="428" spans="1:33" ht="18" customHeight="1">
      <c r="A428" s="67"/>
      <c r="B428" s="49">
        <f t="shared" si="31"/>
        <v>422</v>
      </c>
      <c r="C428" s="73" t="str">
        <f>"'"&amp;プロジェクトデータ!$C$4&amp;"'"</f>
        <v>'80001'</v>
      </c>
      <c r="D428" s="80" t="s">
        <v>507</v>
      </c>
      <c r="E428" s="42" t="str">
        <f>"'"&amp;No.5＿契約者【データ】!E424&amp;"'"</f>
        <v>''</v>
      </c>
      <c r="F428" s="81" t="str">
        <f>"'"&amp;IF(No.5＿契約者【データ】!AD424="郵送","郵送",IF(No.5＿契約者【データ】!AD424="","","出席"))&amp;"'"</f>
        <v>''</v>
      </c>
      <c r="G428" s="75" t="str">
        <f>"'"&amp;IF(No.5＿契約者【データ】!AD424="","",TEXT(No.5＿契約者【データ】!AD424,"yyyy/mm/dd"))&amp;"'"</f>
        <v>''</v>
      </c>
      <c r="H428" s="75" t="str">
        <f>"'"&amp;IF(No.5＿契約者【データ】!AE424="","",TEXT(No.5＿契約者【データ】!AE424,"hh:mm"))&amp;"'"</f>
        <v>''</v>
      </c>
      <c r="I428" s="82" t="s">
        <v>494</v>
      </c>
      <c r="J428" s="82" t="s">
        <v>494</v>
      </c>
      <c r="K428" s="82" t="s">
        <v>494</v>
      </c>
      <c r="L428" s="82" t="s">
        <v>494</v>
      </c>
      <c r="M428" s="82" t="s">
        <v>494</v>
      </c>
      <c r="N428" s="82" t="s">
        <v>494</v>
      </c>
      <c r="O428" s="82" t="s">
        <v>494</v>
      </c>
      <c r="P428" s="82" t="s">
        <v>494</v>
      </c>
      <c r="Q428" s="82" t="str">
        <f>"'"&amp;IF(No.5＿契約者【データ】!AH424="●","1","0")&amp;"'"</f>
        <v>'0'</v>
      </c>
      <c r="R428" s="75" t="s">
        <v>497</v>
      </c>
      <c r="S428" s="42" t="s">
        <v>448</v>
      </c>
      <c r="T428" s="75" t="s">
        <v>497</v>
      </c>
      <c r="U428" s="74" t="s">
        <v>497</v>
      </c>
      <c r="V428" s="49" t="str">
        <f t="shared" si="32"/>
        <v>'COMMON'</v>
      </c>
      <c r="W428" s="69" t="s">
        <v>449</v>
      </c>
      <c r="X428" s="49" t="str">
        <f t="shared" si="33"/>
        <v>'COMMON'</v>
      </c>
      <c r="Y428" s="49" t="str">
        <f t="shared" si="33"/>
        <v>'COMMON'</v>
      </c>
      <c r="Z428" s="69" t="s">
        <v>449</v>
      </c>
      <c r="AA428" s="49" t="str">
        <f t="shared" si="34"/>
        <v>'COMMON'</v>
      </c>
      <c r="AB428" s="67"/>
      <c r="AD428" s="70" t="str">
        <f t="shared" si="35"/>
        <v/>
      </c>
      <c r="AE428" s="67"/>
      <c r="AF428" s="67"/>
      <c r="AG428" s="67"/>
    </row>
    <row r="429" spans="1:33" ht="18" customHeight="1">
      <c r="A429" s="67"/>
      <c r="B429" s="49">
        <f t="shared" si="31"/>
        <v>423</v>
      </c>
      <c r="C429" s="73" t="str">
        <f>"'"&amp;プロジェクトデータ!$C$4&amp;"'"</f>
        <v>'80001'</v>
      </c>
      <c r="D429" s="80" t="s">
        <v>507</v>
      </c>
      <c r="E429" s="42" t="str">
        <f>"'"&amp;No.5＿契約者【データ】!E425&amp;"'"</f>
        <v>''</v>
      </c>
      <c r="F429" s="81" t="str">
        <f>"'"&amp;IF(No.5＿契約者【データ】!AD425="郵送","郵送",IF(No.5＿契約者【データ】!AD425="","","出席"))&amp;"'"</f>
        <v>''</v>
      </c>
      <c r="G429" s="75" t="str">
        <f>"'"&amp;IF(No.5＿契約者【データ】!AD425="","",TEXT(No.5＿契約者【データ】!AD425,"yyyy/mm/dd"))&amp;"'"</f>
        <v>''</v>
      </c>
      <c r="H429" s="75" t="str">
        <f>"'"&amp;IF(No.5＿契約者【データ】!AE425="","",TEXT(No.5＿契約者【データ】!AE425,"hh:mm"))&amp;"'"</f>
        <v>''</v>
      </c>
      <c r="I429" s="82" t="s">
        <v>494</v>
      </c>
      <c r="J429" s="82" t="s">
        <v>494</v>
      </c>
      <c r="K429" s="82" t="s">
        <v>494</v>
      </c>
      <c r="L429" s="82" t="s">
        <v>494</v>
      </c>
      <c r="M429" s="82" t="s">
        <v>494</v>
      </c>
      <c r="N429" s="82" t="s">
        <v>494</v>
      </c>
      <c r="O429" s="82" t="s">
        <v>494</v>
      </c>
      <c r="P429" s="82" t="s">
        <v>494</v>
      </c>
      <c r="Q429" s="82" t="str">
        <f>"'"&amp;IF(No.5＿契約者【データ】!AH425="●","1","0")&amp;"'"</f>
        <v>'0'</v>
      </c>
      <c r="R429" s="75" t="s">
        <v>497</v>
      </c>
      <c r="S429" s="42" t="s">
        <v>448</v>
      </c>
      <c r="T429" s="75" t="s">
        <v>497</v>
      </c>
      <c r="U429" s="74" t="s">
        <v>497</v>
      </c>
      <c r="V429" s="49" t="str">
        <f t="shared" si="32"/>
        <v>'COMMON'</v>
      </c>
      <c r="W429" s="69" t="s">
        <v>449</v>
      </c>
      <c r="X429" s="49" t="str">
        <f t="shared" si="33"/>
        <v>'COMMON'</v>
      </c>
      <c r="Y429" s="49" t="str">
        <f t="shared" si="33"/>
        <v>'COMMON'</v>
      </c>
      <c r="Z429" s="69" t="s">
        <v>449</v>
      </c>
      <c r="AA429" s="49" t="str">
        <f t="shared" si="34"/>
        <v>'COMMON'</v>
      </c>
      <c r="AB429" s="67"/>
      <c r="AD429" s="70" t="str">
        <f t="shared" si="35"/>
        <v/>
      </c>
      <c r="AE429" s="67"/>
      <c r="AF429" s="67"/>
      <c r="AG429" s="67"/>
    </row>
    <row r="430" spans="1:33" ht="18" customHeight="1">
      <c r="A430" s="67"/>
      <c r="B430" s="49">
        <f t="shared" si="31"/>
        <v>424</v>
      </c>
      <c r="C430" s="73" t="str">
        <f>"'"&amp;プロジェクトデータ!$C$4&amp;"'"</f>
        <v>'80001'</v>
      </c>
      <c r="D430" s="80" t="s">
        <v>507</v>
      </c>
      <c r="E430" s="42" t="str">
        <f>"'"&amp;No.5＿契約者【データ】!E426&amp;"'"</f>
        <v>''</v>
      </c>
      <c r="F430" s="81" t="str">
        <f>"'"&amp;IF(No.5＿契約者【データ】!AD426="郵送","郵送",IF(No.5＿契約者【データ】!AD426="","","出席"))&amp;"'"</f>
        <v>''</v>
      </c>
      <c r="G430" s="75" t="str">
        <f>"'"&amp;IF(No.5＿契約者【データ】!AD426="","",TEXT(No.5＿契約者【データ】!AD426,"yyyy/mm/dd"))&amp;"'"</f>
        <v>''</v>
      </c>
      <c r="H430" s="75" t="str">
        <f>"'"&amp;IF(No.5＿契約者【データ】!AE426="","",TEXT(No.5＿契約者【データ】!AE426,"hh:mm"))&amp;"'"</f>
        <v>''</v>
      </c>
      <c r="I430" s="82" t="s">
        <v>494</v>
      </c>
      <c r="J430" s="82" t="s">
        <v>494</v>
      </c>
      <c r="K430" s="82" t="s">
        <v>494</v>
      </c>
      <c r="L430" s="82" t="s">
        <v>494</v>
      </c>
      <c r="M430" s="82" t="s">
        <v>494</v>
      </c>
      <c r="N430" s="82" t="s">
        <v>494</v>
      </c>
      <c r="O430" s="82" t="s">
        <v>494</v>
      </c>
      <c r="P430" s="82" t="s">
        <v>494</v>
      </c>
      <c r="Q430" s="82" t="str">
        <f>"'"&amp;IF(No.5＿契約者【データ】!AH426="●","1","0")&amp;"'"</f>
        <v>'0'</v>
      </c>
      <c r="R430" s="75" t="s">
        <v>497</v>
      </c>
      <c r="S430" s="42" t="s">
        <v>448</v>
      </c>
      <c r="T430" s="75" t="s">
        <v>497</v>
      </c>
      <c r="U430" s="74" t="s">
        <v>497</v>
      </c>
      <c r="V430" s="49" t="str">
        <f t="shared" si="32"/>
        <v>'COMMON'</v>
      </c>
      <c r="W430" s="69" t="s">
        <v>449</v>
      </c>
      <c r="X430" s="49" t="str">
        <f t="shared" si="33"/>
        <v>'COMMON'</v>
      </c>
      <c r="Y430" s="49" t="str">
        <f t="shared" si="33"/>
        <v>'COMMON'</v>
      </c>
      <c r="Z430" s="69" t="s">
        <v>449</v>
      </c>
      <c r="AA430" s="49" t="str">
        <f t="shared" si="34"/>
        <v>'COMMON'</v>
      </c>
      <c r="AB430" s="67"/>
      <c r="AD430" s="70" t="str">
        <f t="shared" si="35"/>
        <v/>
      </c>
      <c r="AE430" s="67"/>
      <c r="AF430" s="67"/>
      <c r="AG430" s="67"/>
    </row>
    <row r="431" spans="1:33" ht="18" customHeight="1">
      <c r="A431" s="67"/>
      <c r="B431" s="49">
        <f t="shared" si="31"/>
        <v>425</v>
      </c>
      <c r="C431" s="73" t="str">
        <f>"'"&amp;プロジェクトデータ!$C$4&amp;"'"</f>
        <v>'80001'</v>
      </c>
      <c r="D431" s="80" t="s">
        <v>507</v>
      </c>
      <c r="E431" s="42" t="str">
        <f>"'"&amp;No.5＿契約者【データ】!E427&amp;"'"</f>
        <v>''</v>
      </c>
      <c r="F431" s="81" t="str">
        <f>"'"&amp;IF(No.5＿契約者【データ】!AD427="郵送","郵送",IF(No.5＿契約者【データ】!AD427="","","出席"))&amp;"'"</f>
        <v>''</v>
      </c>
      <c r="G431" s="75" t="str">
        <f>"'"&amp;IF(No.5＿契約者【データ】!AD427="","",TEXT(No.5＿契約者【データ】!AD427,"yyyy/mm/dd"))&amp;"'"</f>
        <v>''</v>
      </c>
      <c r="H431" s="75" t="str">
        <f>"'"&amp;IF(No.5＿契約者【データ】!AE427="","",TEXT(No.5＿契約者【データ】!AE427,"hh:mm"))&amp;"'"</f>
        <v>''</v>
      </c>
      <c r="I431" s="82" t="s">
        <v>494</v>
      </c>
      <c r="J431" s="82" t="s">
        <v>494</v>
      </c>
      <c r="K431" s="82" t="s">
        <v>494</v>
      </c>
      <c r="L431" s="82" t="s">
        <v>494</v>
      </c>
      <c r="M431" s="82" t="s">
        <v>494</v>
      </c>
      <c r="N431" s="82" t="s">
        <v>494</v>
      </c>
      <c r="O431" s="82" t="s">
        <v>494</v>
      </c>
      <c r="P431" s="82" t="s">
        <v>494</v>
      </c>
      <c r="Q431" s="82" t="str">
        <f>"'"&amp;IF(No.5＿契約者【データ】!AH427="●","1","0")&amp;"'"</f>
        <v>'0'</v>
      </c>
      <c r="R431" s="75" t="s">
        <v>497</v>
      </c>
      <c r="S431" s="42" t="s">
        <v>448</v>
      </c>
      <c r="T431" s="75" t="s">
        <v>497</v>
      </c>
      <c r="U431" s="74" t="s">
        <v>497</v>
      </c>
      <c r="V431" s="49" t="str">
        <f t="shared" si="32"/>
        <v>'COMMON'</v>
      </c>
      <c r="W431" s="69" t="s">
        <v>449</v>
      </c>
      <c r="X431" s="49" t="str">
        <f t="shared" si="33"/>
        <v>'COMMON'</v>
      </c>
      <c r="Y431" s="49" t="str">
        <f t="shared" si="33"/>
        <v>'COMMON'</v>
      </c>
      <c r="Z431" s="69" t="s">
        <v>449</v>
      </c>
      <c r="AA431" s="49" t="str">
        <f t="shared" si="34"/>
        <v>'COMMON'</v>
      </c>
      <c r="AB431" s="67"/>
      <c r="AD431" s="70" t="str">
        <f t="shared" si="35"/>
        <v/>
      </c>
      <c r="AE431" s="67"/>
      <c r="AF431" s="67"/>
      <c r="AG431" s="67"/>
    </row>
    <row r="432" spans="1:33" ht="18" customHeight="1">
      <c r="A432" s="67"/>
      <c r="B432" s="49">
        <f t="shared" si="31"/>
        <v>426</v>
      </c>
      <c r="C432" s="73" t="str">
        <f>"'"&amp;プロジェクトデータ!$C$4&amp;"'"</f>
        <v>'80001'</v>
      </c>
      <c r="D432" s="80" t="s">
        <v>507</v>
      </c>
      <c r="E432" s="42" t="str">
        <f>"'"&amp;No.5＿契約者【データ】!E428&amp;"'"</f>
        <v>''</v>
      </c>
      <c r="F432" s="81" t="str">
        <f>"'"&amp;IF(No.5＿契約者【データ】!AD428="郵送","郵送",IF(No.5＿契約者【データ】!AD428="","","出席"))&amp;"'"</f>
        <v>''</v>
      </c>
      <c r="G432" s="75" t="str">
        <f>"'"&amp;IF(No.5＿契約者【データ】!AD428="","",TEXT(No.5＿契約者【データ】!AD428,"yyyy/mm/dd"))&amp;"'"</f>
        <v>''</v>
      </c>
      <c r="H432" s="75" t="str">
        <f>"'"&amp;IF(No.5＿契約者【データ】!AE428="","",TEXT(No.5＿契約者【データ】!AE428,"hh:mm"))&amp;"'"</f>
        <v>''</v>
      </c>
      <c r="I432" s="82" t="s">
        <v>494</v>
      </c>
      <c r="J432" s="82" t="s">
        <v>494</v>
      </c>
      <c r="K432" s="82" t="s">
        <v>494</v>
      </c>
      <c r="L432" s="82" t="s">
        <v>494</v>
      </c>
      <c r="M432" s="82" t="s">
        <v>494</v>
      </c>
      <c r="N432" s="82" t="s">
        <v>494</v>
      </c>
      <c r="O432" s="82" t="s">
        <v>494</v>
      </c>
      <c r="P432" s="82" t="s">
        <v>494</v>
      </c>
      <c r="Q432" s="82" t="str">
        <f>"'"&amp;IF(No.5＿契約者【データ】!AH428="●","1","0")&amp;"'"</f>
        <v>'0'</v>
      </c>
      <c r="R432" s="75" t="s">
        <v>497</v>
      </c>
      <c r="S432" s="42" t="s">
        <v>448</v>
      </c>
      <c r="T432" s="75" t="s">
        <v>497</v>
      </c>
      <c r="U432" s="74" t="s">
        <v>497</v>
      </c>
      <c r="V432" s="49" t="str">
        <f t="shared" si="32"/>
        <v>'COMMON'</v>
      </c>
      <c r="W432" s="69" t="s">
        <v>449</v>
      </c>
      <c r="X432" s="49" t="str">
        <f t="shared" si="33"/>
        <v>'COMMON'</v>
      </c>
      <c r="Y432" s="49" t="str">
        <f t="shared" si="33"/>
        <v>'COMMON'</v>
      </c>
      <c r="Z432" s="69" t="s">
        <v>449</v>
      </c>
      <c r="AA432" s="49" t="str">
        <f t="shared" si="34"/>
        <v>'COMMON'</v>
      </c>
      <c r="AB432" s="67"/>
      <c r="AD432" s="70" t="str">
        <f t="shared" si="35"/>
        <v/>
      </c>
      <c r="AE432" s="67"/>
      <c r="AF432" s="67"/>
      <c r="AG432" s="67"/>
    </row>
    <row r="433" spans="1:33" ht="18" customHeight="1">
      <c r="A433" s="67"/>
      <c r="B433" s="49">
        <f t="shared" si="31"/>
        <v>427</v>
      </c>
      <c r="C433" s="73" t="str">
        <f>"'"&amp;プロジェクトデータ!$C$4&amp;"'"</f>
        <v>'80001'</v>
      </c>
      <c r="D433" s="80" t="s">
        <v>507</v>
      </c>
      <c r="E433" s="42" t="str">
        <f>"'"&amp;No.5＿契約者【データ】!E429&amp;"'"</f>
        <v>''</v>
      </c>
      <c r="F433" s="81" t="str">
        <f>"'"&amp;IF(No.5＿契約者【データ】!AD429="郵送","郵送",IF(No.5＿契約者【データ】!AD429="","","出席"))&amp;"'"</f>
        <v>''</v>
      </c>
      <c r="G433" s="75" t="str">
        <f>"'"&amp;IF(No.5＿契約者【データ】!AD429="","",TEXT(No.5＿契約者【データ】!AD429,"yyyy/mm/dd"))&amp;"'"</f>
        <v>''</v>
      </c>
      <c r="H433" s="75" t="str">
        <f>"'"&amp;IF(No.5＿契約者【データ】!AE429="","",TEXT(No.5＿契約者【データ】!AE429,"hh:mm"))&amp;"'"</f>
        <v>''</v>
      </c>
      <c r="I433" s="82" t="s">
        <v>494</v>
      </c>
      <c r="J433" s="82" t="s">
        <v>494</v>
      </c>
      <c r="K433" s="82" t="s">
        <v>494</v>
      </c>
      <c r="L433" s="82" t="s">
        <v>494</v>
      </c>
      <c r="M433" s="82" t="s">
        <v>494</v>
      </c>
      <c r="N433" s="82" t="s">
        <v>494</v>
      </c>
      <c r="O433" s="82" t="s">
        <v>494</v>
      </c>
      <c r="P433" s="82" t="s">
        <v>494</v>
      </c>
      <c r="Q433" s="82" t="str">
        <f>"'"&amp;IF(No.5＿契約者【データ】!AH429="●","1","0")&amp;"'"</f>
        <v>'0'</v>
      </c>
      <c r="R433" s="75" t="s">
        <v>497</v>
      </c>
      <c r="S433" s="42" t="s">
        <v>448</v>
      </c>
      <c r="T433" s="75" t="s">
        <v>497</v>
      </c>
      <c r="U433" s="74" t="s">
        <v>497</v>
      </c>
      <c r="V433" s="49" t="str">
        <f t="shared" si="32"/>
        <v>'COMMON'</v>
      </c>
      <c r="W433" s="69" t="s">
        <v>449</v>
      </c>
      <c r="X433" s="49" t="str">
        <f t="shared" si="33"/>
        <v>'COMMON'</v>
      </c>
      <c r="Y433" s="49" t="str">
        <f t="shared" si="33"/>
        <v>'COMMON'</v>
      </c>
      <c r="Z433" s="69" t="s">
        <v>449</v>
      </c>
      <c r="AA433" s="49" t="str">
        <f t="shared" si="34"/>
        <v>'COMMON'</v>
      </c>
      <c r="AB433" s="67"/>
      <c r="AD433" s="70" t="str">
        <f t="shared" si="35"/>
        <v/>
      </c>
      <c r="AE433" s="67"/>
      <c r="AF433" s="67"/>
      <c r="AG433" s="67"/>
    </row>
    <row r="434" spans="1:33" ht="18" customHeight="1">
      <c r="A434" s="67"/>
      <c r="B434" s="49">
        <f t="shared" si="31"/>
        <v>428</v>
      </c>
      <c r="C434" s="73" t="str">
        <f>"'"&amp;プロジェクトデータ!$C$4&amp;"'"</f>
        <v>'80001'</v>
      </c>
      <c r="D434" s="80" t="s">
        <v>507</v>
      </c>
      <c r="E434" s="42" t="str">
        <f>"'"&amp;No.5＿契約者【データ】!E430&amp;"'"</f>
        <v>''</v>
      </c>
      <c r="F434" s="81" t="str">
        <f>"'"&amp;IF(No.5＿契約者【データ】!AD430="郵送","郵送",IF(No.5＿契約者【データ】!AD430="","","出席"))&amp;"'"</f>
        <v>''</v>
      </c>
      <c r="G434" s="75" t="str">
        <f>"'"&amp;IF(No.5＿契約者【データ】!AD430="","",TEXT(No.5＿契約者【データ】!AD430,"yyyy/mm/dd"))&amp;"'"</f>
        <v>''</v>
      </c>
      <c r="H434" s="75" t="str">
        <f>"'"&amp;IF(No.5＿契約者【データ】!AE430="","",TEXT(No.5＿契約者【データ】!AE430,"hh:mm"))&amp;"'"</f>
        <v>''</v>
      </c>
      <c r="I434" s="82" t="s">
        <v>494</v>
      </c>
      <c r="J434" s="82" t="s">
        <v>494</v>
      </c>
      <c r="K434" s="82" t="s">
        <v>494</v>
      </c>
      <c r="L434" s="82" t="s">
        <v>494</v>
      </c>
      <c r="M434" s="82" t="s">
        <v>494</v>
      </c>
      <c r="N434" s="82" t="s">
        <v>494</v>
      </c>
      <c r="O434" s="82" t="s">
        <v>494</v>
      </c>
      <c r="P434" s="82" t="s">
        <v>494</v>
      </c>
      <c r="Q434" s="82" t="str">
        <f>"'"&amp;IF(No.5＿契約者【データ】!AH430="●","1","0")&amp;"'"</f>
        <v>'0'</v>
      </c>
      <c r="R434" s="75" t="s">
        <v>497</v>
      </c>
      <c r="S434" s="42" t="s">
        <v>448</v>
      </c>
      <c r="T434" s="75" t="s">
        <v>497</v>
      </c>
      <c r="U434" s="74" t="s">
        <v>497</v>
      </c>
      <c r="V434" s="49" t="str">
        <f t="shared" si="32"/>
        <v>'COMMON'</v>
      </c>
      <c r="W434" s="69" t="s">
        <v>449</v>
      </c>
      <c r="X434" s="49" t="str">
        <f t="shared" si="33"/>
        <v>'COMMON'</v>
      </c>
      <c r="Y434" s="49" t="str">
        <f t="shared" si="33"/>
        <v>'COMMON'</v>
      </c>
      <c r="Z434" s="69" t="s">
        <v>449</v>
      </c>
      <c r="AA434" s="49" t="str">
        <f t="shared" si="34"/>
        <v>'COMMON'</v>
      </c>
      <c r="AB434" s="67"/>
      <c r="AD434" s="70" t="str">
        <f t="shared" si="35"/>
        <v/>
      </c>
      <c r="AE434" s="67"/>
      <c r="AF434" s="67"/>
      <c r="AG434" s="67"/>
    </row>
    <row r="435" spans="1:33" ht="18" customHeight="1">
      <c r="A435" s="67"/>
      <c r="B435" s="49">
        <f t="shared" si="31"/>
        <v>429</v>
      </c>
      <c r="C435" s="73" t="str">
        <f>"'"&amp;プロジェクトデータ!$C$4&amp;"'"</f>
        <v>'80001'</v>
      </c>
      <c r="D435" s="80" t="s">
        <v>507</v>
      </c>
      <c r="E435" s="42" t="str">
        <f>"'"&amp;No.5＿契約者【データ】!E431&amp;"'"</f>
        <v>''</v>
      </c>
      <c r="F435" s="81" t="str">
        <f>"'"&amp;IF(No.5＿契約者【データ】!AD431="郵送","郵送",IF(No.5＿契約者【データ】!AD431="","","出席"))&amp;"'"</f>
        <v>''</v>
      </c>
      <c r="G435" s="75" t="str">
        <f>"'"&amp;IF(No.5＿契約者【データ】!AD431="","",TEXT(No.5＿契約者【データ】!AD431,"yyyy/mm/dd"))&amp;"'"</f>
        <v>''</v>
      </c>
      <c r="H435" s="75" t="str">
        <f>"'"&amp;IF(No.5＿契約者【データ】!AE431="","",TEXT(No.5＿契約者【データ】!AE431,"hh:mm"))&amp;"'"</f>
        <v>''</v>
      </c>
      <c r="I435" s="82" t="s">
        <v>494</v>
      </c>
      <c r="J435" s="82" t="s">
        <v>494</v>
      </c>
      <c r="K435" s="82" t="s">
        <v>494</v>
      </c>
      <c r="L435" s="82" t="s">
        <v>494</v>
      </c>
      <c r="M435" s="82" t="s">
        <v>494</v>
      </c>
      <c r="N435" s="82" t="s">
        <v>494</v>
      </c>
      <c r="O435" s="82" t="s">
        <v>494</v>
      </c>
      <c r="P435" s="82" t="s">
        <v>494</v>
      </c>
      <c r="Q435" s="82" t="str">
        <f>"'"&amp;IF(No.5＿契約者【データ】!AH431="●","1","0")&amp;"'"</f>
        <v>'0'</v>
      </c>
      <c r="R435" s="75" t="s">
        <v>497</v>
      </c>
      <c r="S435" s="42" t="s">
        <v>448</v>
      </c>
      <c r="T435" s="75" t="s">
        <v>497</v>
      </c>
      <c r="U435" s="74" t="s">
        <v>497</v>
      </c>
      <c r="V435" s="49" t="str">
        <f t="shared" si="32"/>
        <v>'COMMON'</v>
      </c>
      <c r="W435" s="69" t="s">
        <v>449</v>
      </c>
      <c r="X435" s="49" t="str">
        <f t="shared" si="33"/>
        <v>'COMMON'</v>
      </c>
      <c r="Y435" s="49" t="str">
        <f t="shared" si="33"/>
        <v>'COMMON'</v>
      </c>
      <c r="Z435" s="69" t="s">
        <v>449</v>
      </c>
      <c r="AA435" s="49" t="str">
        <f t="shared" si="34"/>
        <v>'COMMON'</v>
      </c>
      <c r="AB435" s="67"/>
      <c r="AD435" s="70" t="str">
        <f t="shared" si="35"/>
        <v/>
      </c>
      <c r="AE435" s="67"/>
      <c r="AF435" s="67"/>
      <c r="AG435" s="67"/>
    </row>
    <row r="436" spans="1:33" ht="18" customHeight="1">
      <c r="A436" s="67"/>
      <c r="B436" s="49">
        <f t="shared" si="31"/>
        <v>430</v>
      </c>
      <c r="C436" s="73" t="str">
        <f>"'"&amp;プロジェクトデータ!$C$4&amp;"'"</f>
        <v>'80001'</v>
      </c>
      <c r="D436" s="80" t="s">
        <v>507</v>
      </c>
      <c r="E436" s="42" t="str">
        <f>"'"&amp;No.5＿契約者【データ】!E432&amp;"'"</f>
        <v>''</v>
      </c>
      <c r="F436" s="81" t="str">
        <f>"'"&amp;IF(No.5＿契約者【データ】!AD432="郵送","郵送",IF(No.5＿契約者【データ】!AD432="","","出席"))&amp;"'"</f>
        <v>''</v>
      </c>
      <c r="G436" s="75" t="str">
        <f>"'"&amp;IF(No.5＿契約者【データ】!AD432="","",TEXT(No.5＿契約者【データ】!AD432,"yyyy/mm/dd"))&amp;"'"</f>
        <v>''</v>
      </c>
      <c r="H436" s="75" t="str">
        <f>"'"&amp;IF(No.5＿契約者【データ】!AE432="","",TEXT(No.5＿契約者【データ】!AE432,"hh:mm"))&amp;"'"</f>
        <v>''</v>
      </c>
      <c r="I436" s="82" t="s">
        <v>494</v>
      </c>
      <c r="J436" s="82" t="s">
        <v>494</v>
      </c>
      <c r="K436" s="82" t="s">
        <v>494</v>
      </c>
      <c r="L436" s="82" t="s">
        <v>494</v>
      </c>
      <c r="M436" s="82" t="s">
        <v>494</v>
      </c>
      <c r="N436" s="82" t="s">
        <v>494</v>
      </c>
      <c r="O436" s="82" t="s">
        <v>494</v>
      </c>
      <c r="P436" s="82" t="s">
        <v>494</v>
      </c>
      <c r="Q436" s="82" t="str">
        <f>"'"&amp;IF(No.5＿契約者【データ】!AH432="●","1","0")&amp;"'"</f>
        <v>'0'</v>
      </c>
      <c r="R436" s="75" t="s">
        <v>497</v>
      </c>
      <c r="S436" s="42" t="s">
        <v>448</v>
      </c>
      <c r="T436" s="75" t="s">
        <v>497</v>
      </c>
      <c r="U436" s="74" t="s">
        <v>497</v>
      </c>
      <c r="V436" s="49" t="str">
        <f t="shared" si="32"/>
        <v>'COMMON'</v>
      </c>
      <c r="W436" s="69" t="s">
        <v>449</v>
      </c>
      <c r="X436" s="49" t="str">
        <f t="shared" si="33"/>
        <v>'COMMON'</v>
      </c>
      <c r="Y436" s="49" t="str">
        <f t="shared" si="33"/>
        <v>'COMMON'</v>
      </c>
      <c r="Z436" s="69" t="s">
        <v>449</v>
      </c>
      <c r="AA436" s="49" t="str">
        <f t="shared" si="34"/>
        <v>'COMMON'</v>
      </c>
      <c r="AB436" s="67"/>
      <c r="AD436" s="70" t="str">
        <f t="shared" si="35"/>
        <v/>
      </c>
      <c r="AE436" s="67"/>
      <c r="AF436" s="67"/>
      <c r="AG436" s="67"/>
    </row>
    <row r="437" spans="1:33" ht="18" customHeight="1">
      <c r="A437" s="67"/>
      <c r="B437" s="49">
        <f t="shared" si="31"/>
        <v>431</v>
      </c>
      <c r="C437" s="73" t="str">
        <f>"'"&amp;プロジェクトデータ!$C$4&amp;"'"</f>
        <v>'80001'</v>
      </c>
      <c r="D437" s="80" t="s">
        <v>507</v>
      </c>
      <c r="E437" s="42" t="str">
        <f>"'"&amp;No.5＿契約者【データ】!E433&amp;"'"</f>
        <v>''</v>
      </c>
      <c r="F437" s="81" t="str">
        <f>"'"&amp;IF(No.5＿契約者【データ】!AD433="郵送","郵送",IF(No.5＿契約者【データ】!AD433="","","出席"))&amp;"'"</f>
        <v>''</v>
      </c>
      <c r="G437" s="75" t="str">
        <f>"'"&amp;IF(No.5＿契約者【データ】!AD433="","",TEXT(No.5＿契約者【データ】!AD433,"yyyy/mm/dd"))&amp;"'"</f>
        <v>''</v>
      </c>
      <c r="H437" s="75" t="str">
        <f>"'"&amp;IF(No.5＿契約者【データ】!AE433="","",TEXT(No.5＿契約者【データ】!AE433,"hh:mm"))&amp;"'"</f>
        <v>''</v>
      </c>
      <c r="I437" s="82" t="s">
        <v>494</v>
      </c>
      <c r="J437" s="82" t="s">
        <v>494</v>
      </c>
      <c r="K437" s="82" t="s">
        <v>494</v>
      </c>
      <c r="L437" s="82" t="s">
        <v>494</v>
      </c>
      <c r="M437" s="82" t="s">
        <v>494</v>
      </c>
      <c r="N437" s="82" t="s">
        <v>494</v>
      </c>
      <c r="O437" s="82" t="s">
        <v>494</v>
      </c>
      <c r="P437" s="82" t="s">
        <v>494</v>
      </c>
      <c r="Q437" s="82" t="str">
        <f>"'"&amp;IF(No.5＿契約者【データ】!AH433="●","1","0")&amp;"'"</f>
        <v>'0'</v>
      </c>
      <c r="R437" s="75" t="s">
        <v>497</v>
      </c>
      <c r="S437" s="42" t="s">
        <v>448</v>
      </c>
      <c r="T437" s="75" t="s">
        <v>497</v>
      </c>
      <c r="U437" s="74" t="s">
        <v>497</v>
      </c>
      <c r="V437" s="49" t="str">
        <f t="shared" si="32"/>
        <v>'COMMON'</v>
      </c>
      <c r="W437" s="69" t="s">
        <v>449</v>
      </c>
      <c r="X437" s="49" t="str">
        <f t="shared" si="33"/>
        <v>'COMMON'</v>
      </c>
      <c r="Y437" s="49" t="str">
        <f t="shared" si="33"/>
        <v>'COMMON'</v>
      </c>
      <c r="Z437" s="69" t="s">
        <v>449</v>
      </c>
      <c r="AA437" s="49" t="str">
        <f t="shared" si="34"/>
        <v>'COMMON'</v>
      </c>
      <c r="AB437" s="67"/>
      <c r="AD437" s="70" t="str">
        <f t="shared" si="35"/>
        <v/>
      </c>
      <c r="AE437" s="67"/>
      <c r="AF437" s="67"/>
      <c r="AG437" s="67"/>
    </row>
    <row r="438" spans="1:33" ht="18" customHeight="1">
      <c r="A438" s="67"/>
      <c r="B438" s="49">
        <f t="shared" si="31"/>
        <v>432</v>
      </c>
      <c r="C438" s="73" t="str">
        <f>"'"&amp;プロジェクトデータ!$C$4&amp;"'"</f>
        <v>'80001'</v>
      </c>
      <c r="D438" s="80" t="s">
        <v>507</v>
      </c>
      <c r="E438" s="42" t="str">
        <f>"'"&amp;No.5＿契約者【データ】!E434&amp;"'"</f>
        <v>''</v>
      </c>
      <c r="F438" s="81" t="str">
        <f>"'"&amp;IF(No.5＿契約者【データ】!AD434="郵送","郵送",IF(No.5＿契約者【データ】!AD434="","","出席"))&amp;"'"</f>
        <v>''</v>
      </c>
      <c r="G438" s="75" t="str">
        <f>"'"&amp;IF(No.5＿契約者【データ】!AD434="","",TEXT(No.5＿契約者【データ】!AD434,"yyyy/mm/dd"))&amp;"'"</f>
        <v>''</v>
      </c>
      <c r="H438" s="75" t="str">
        <f>"'"&amp;IF(No.5＿契約者【データ】!AE434="","",TEXT(No.5＿契約者【データ】!AE434,"hh:mm"))&amp;"'"</f>
        <v>''</v>
      </c>
      <c r="I438" s="82" t="s">
        <v>494</v>
      </c>
      <c r="J438" s="82" t="s">
        <v>494</v>
      </c>
      <c r="K438" s="82" t="s">
        <v>494</v>
      </c>
      <c r="L438" s="82" t="s">
        <v>494</v>
      </c>
      <c r="M438" s="82" t="s">
        <v>494</v>
      </c>
      <c r="N438" s="82" t="s">
        <v>494</v>
      </c>
      <c r="O438" s="82" t="s">
        <v>494</v>
      </c>
      <c r="P438" s="82" t="s">
        <v>494</v>
      </c>
      <c r="Q438" s="82" t="str">
        <f>"'"&amp;IF(No.5＿契約者【データ】!AH434="●","1","0")&amp;"'"</f>
        <v>'0'</v>
      </c>
      <c r="R438" s="75" t="s">
        <v>497</v>
      </c>
      <c r="S438" s="42" t="s">
        <v>448</v>
      </c>
      <c r="T438" s="75" t="s">
        <v>497</v>
      </c>
      <c r="U438" s="74" t="s">
        <v>497</v>
      </c>
      <c r="V438" s="49" t="str">
        <f t="shared" si="32"/>
        <v>'COMMON'</v>
      </c>
      <c r="W438" s="69" t="s">
        <v>449</v>
      </c>
      <c r="X438" s="49" t="str">
        <f t="shared" si="33"/>
        <v>'COMMON'</v>
      </c>
      <c r="Y438" s="49" t="str">
        <f t="shared" si="33"/>
        <v>'COMMON'</v>
      </c>
      <c r="Z438" s="69" t="s">
        <v>449</v>
      </c>
      <c r="AA438" s="49" t="str">
        <f t="shared" si="34"/>
        <v>'COMMON'</v>
      </c>
      <c r="AB438" s="67"/>
      <c r="AD438" s="70" t="str">
        <f t="shared" si="35"/>
        <v/>
      </c>
      <c r="AE438" s="67"/>
      <c r="AF438" s="67"/>
      <c r="AG438" s="67"/>
    </row>
    <row r="439" spans="1:33" ht="18" customHeight="1">
      <c r="A439" s="67"/>
      <c r="B439" s="49">
        <f t="shared" si="31"/>
        <v>433</v>
      </c>
      <c r="C439" s="73" t="str">
        <f>"'"&amp;プロジェクトデータ!$C$4&amp;"'"</f>
        <v>'80001'</v>
      </c>
      <c r="D439" s="80" t="s">
        <v>507</v>
      </c>
      <c r="E439" s="42" t="str">
        <f>"'"&amp;No.5＿契約者【データ】!E435&amp;"'"</f>
        <v>''</v>
      </c>
      <c r="F439" s="81" t="str">
        <f>"'"&amp;IF(No.5＿契約者【データ】!AD435="郵送","郵送",IF(No.5＿契約者【データ】!AD435="","","出席"))&amp;"'"</f>
        <v>''</v>
      </c>
      <c r="G439" s="75" t="str">
        <f>"'"&amp;IF(No.5＿契約者【データ】!AD435="","",TEXT(No.5＿契約者【データ】!AD435,"yyyy/mm/dd"))&amp;"'"</f>
        <v>''</v>
      </c>
      <c r="H439" s="75" t="str">
        <f>"'"&amp;IF(No.5＿契約者【データ】!AE435="","",TEXT(No.5＿契約者【データ】!AE435,"hh:mm"))&amp;"'"</f>
        <v>''</v>
      </c>
      <c r="I439" s="82" t="s">
        <v>494</v>
      </c>
      <c r="J439" s="82" t="s">
        <v>494</v>
      </c>
      <c r="K439" s="82" t="s">
        <v>494</v>
      </c>
      <c r="L439" s="82" t="s">
        <v>494</v>
      </c>
      <c r="M439" s="82" t="s">
        <v>494</v>
      </c>
      <c r="N439" s="82" t="s">
        <v>494</v>
      </c>
      <c r="O439" s="82" t="s">
        <v>494</v>
      </c>
      <c r="P439" s="82" t="s">
        <v>494</v>
      </c>
      <c r="Q439" s="82" t="str">
        <f>"'"&amp;IF(No.5＿契約者【データ】!AH435="●","1","0")&amp;"'"</f>
        <v>'0'</v>
      </c>
      <c r="R439" s="75" t="s">
        <v>497</v>
      </c>
      <c r="S439" s="42" t="s">
        <v>448</v>
      </c>
      <c r="T439" s="75" t="s">
        <v>497</v>
      </c>
      <c r="U439" s="74" t="s">
        <v>497</v>
      </c>
      <c r="V439" s="49" t="str">
        <f t="shared" si="32"/>
        <v>'COMMON'</v>
      </c>
      <c r="W439" s="69" t="s">
        <v>449</v>
      </c>
      <c r="X439" s="49" t="str">
        <f t="shared" si="33"/>
        <v>'COMMON'</v>
      </c>
      <c r="Y439" s="49" t="str">
        <f t="shared" si="33"/>
        <v>'COMMON'</v>
      </c>
      <c r="Z439" s="69" t="s">
        <v>449</v>
      </c>
      <c r="AA439" s="49" t="str">
        <f t="shared" si="34"/>
        <v>'COMMON'</v>
      </c>
      <c r="AB439" s="67"/>
      <c r="AD439" s="70" t="str">
        <f t="shared" si="35"/>
        <v/>
      </c>
      <c r="AE439" s="67"/>
      <c r="AF439" s="67"/>
      <c r="AG439" s="67"/>
    </row>
    <row r="440" spans="1:33" ht="18" customHeight="1">
      <c r="A440" s="67"/>
      <c r="B440" s="49">
        <f t="shared" si="31"/>
        <v>434</v>
      </c>
      <c r="C440" s="73" t="str">
        <f>"'"&amp;プロジェクトデータ!$C$4&amp;"'"</f>
        <v>'80001'</v>
      </c>
      <c r="D440" s="80" t="s">
        <v>507</v>
      </c>
      <c r="E440" s="42" t="str">
        <f>"'"&amp;No.5＿契約者【データ】!E436&amp;"'"</f>
        <v>''</v>
      </c>
      <c r="F440" s="81" t="str">
        <f>"'"&amp;IF(No.5＿契約者【データ】!AD436="郵送","郵送",IF(No.5＿契約者【データ】!AD436="","","出席"))&amp;"'"</f>
        <v>''</v>
      </c>
      <c r="G440" s="75" t="str">
        <f>"'"&amp;IF(No.5＿契約者【データ】!AD436="","",TEXT(No.5＿契約者【データ】!AD436,"yyyy/mm/dd"))&amp;"'"</f>
        <v>''</v>
      </c>
      <c r="H440" s="75" t="str">
        <f>"'"&amp;IF(No.5＿契約者【データ】!AE436="","",TEXT(No.5＿契約者【データ】!AE436,"hh:mm"))&amp;"'"</f>
        <v>''</v>
      </c>
      <c r="I440" s="82" t="s">
        <v>494</v>
      </c>
      <c r="J440" s="82" t="s">
        <v>494</v>
      </c>
      <c r="K440" s="82" t="s">
        <v>494</v>
      </c>
      <c r="L440" s="82" t="s">
        <v>494</v>
      </c>
      <c r="M440" s="82" t="s">
        <v>494</v>
      </c>
      <c r="N440" s="82" t="s">
        <v>494</v>
      </c>
      <c r="O440" s="82" t="s">
        <v>494</v>
      </c>
      <c r="P440" s="82" t="s">
        <v>494</v>
      </c>
      <c r="Q440" s="82" t="str">
        <f>"'"&amp;IF(No.5＿契約者【データ】!AH436="●","1","0")&amp;"'"</f>
        <v>'0'</v>
      </c>
      <c r="R440" s="75" t="s">
        <v>497</v>
      </c>
      <c r="S440" s="42" t="s">
        <v>448</v>
      </c>
      <c r="T440" s="75" t="s">
        <v>497</v>
      </c>
      <c r="U440" s="74" t="s">
        <v>497</v>
      </c>
      <c r="V440" s="49" t="str">
        <f t="shared" si="32"/>
        <v>'COMMON'</v>
      </c>
      <c r="W440" s="69" t="s">
        <v>449</v>
      </c>
      <c r="X440" s="49" t="str">
        <f t="shared" si="33"/>
        <v>'COMMON'</v>
      </c>
      <c r="Y440" s="49" t="str">
        <f t="shared" si="33"/>
        <v>'COMMON'</v>
      </c>
      <c r="Z440" s="69" t="s">
        <v>449</v>
      </c>
      <c r="AA440" s="49" t="str">
        <f t="shared" si="34"/>
        <v>'COMMON'</v>
      </c>
      <c r="AB440" s="67"/>
      <c r="AD440" s="70" t="str">
        <f t="shared" si="35"/>
        <v/>
      </c>
      <c r="AE440" s="67"/>
      <c r="AF440" s="67"/>
      <c r="AG440" s="67"/>
    </row>
    <row r="441" spans="1:33" ht="18" customHeight="1">
      <c r="A441" s="67"/>
      <c r="B441" s="49">
        <f t="shared" si="31"/>
        <v>435</v>
      </c>
      <c r="C441" s="73" t="str">
        <f>"'"&amp;プロジェクトデータ!$C$4&amp;"'"</f>
        <v>'80001'</v>
      </c>
      <c r="D441" s="80" t="s">
        <v>507</v>
      </c>
      <c r="E441" s="42" t="str">
        <f>"'"&amp;No.5＿契約者【データ】!E437&amp;"'"</f>
        <v>''</v>
      </c>
      <c r="F441" s="81" t="str">
        <f>"'"&amp;IF(No.5＿契約者【データ】!AD437="郵送","郵送",IF(No.5＿契約者【データ】!AD437="","","出席"))&amp;"'"</f>
        <v>''</v>
      </c>
      <c r="G441" s="75" t="str">
        <f>"'"&amp;IF(No.5＿契約者【データ】!AD437="","",TEXT(No.5＿契約者【データ】!AD437,"yyyy/mm/dd"))&amp;"'"</f>
        <v>''</v>
      </c>
      <c r="H441" s="75" t="str">
        <f>"'"&amp;IF(No.5＿契約者【データ】!AE437="","",TEXT(No.5＿契約者【データ】!AE437,"hh:mm"))&amp;"'"</f>
        <v>''</v>
      </c>
      <c r="I441" s="82" t="s">
        <v>494</v>
      </c>
      <c r="J441" s="82" t="s">
        <v>494</v>
      </c>
      <c r="K441" s="82" t="s">
        <v>494</v>
      </c>
      <c r="L441" s="82" t="s">
        <v>494</v>
      </c>
      <c r="M441" s="82" t="s">
        <v>494</v>
      </c>
      <c r="N441" s="82" t="s">
        <v>494</v>
      </c>
      <c r="O441" s="82" t="s">
        <v>494</v>
      </c>
      <c r="P441" s="82" t="s">
        <v>494</v>
      </c>
      <c r="Q441" s="82" t="str">
        <f>"'"&amp;IF(No.5＿契約者【データ】!AH437="●","1","0")&amp;"'"</f>
        <v>'0'</v>
      </c>
      <c r="R441" s="75" t="s">
        <v>497</v>
      </c>
      <c r="S441" s="42" t="s">
        <v>448</v>
      </c>
      <c r="T441" s="75" t="s">
        <v>497</v>
      </c>
      <c r="U441" s="74" t="s">
        <v>497</v>
      </c>
      <c r="V441" s="49" t="str">
        <f t="shared" si="32"/>
        <v>'COMMON'</v>
      </c>
      <c r="W441" s="69" t="s">
        <v>449</v>
      </c>
      <c r="X441" s="49" t="str">
        <f t="shared" si="33"/>
        <v>'COMMON'</v>
      </c>
      <c r="Y441" s="49" t="str">
        <f t="shared" si="33"/>
        <v>'COMMON'</v>
      </c>
      <c r="Z441" s="69" t="s">
        <v>449</v>
      </c>
      <c r="AA441" s="49" t="str">
        <f t="shared" si="34"/>
        <v>'COMMON'</v>
      </c>
      <c r="AB441" s="67"/>
      <c r="AD441" s="70" t="str">
        <f t="shared" si="35"/>
        <v/>
      </c>
      <c r="AE441" s="67"/>
      <c r="AF441" s="67"/>
      <c r="AG441" s="67"/>
    </row>
    <row r="442" spans="1:33" ht="18" customHeight="1">
      <c r="A442" s="67"/>
      <c r="B442" s="49">
        <f t="shared" si="31"/>
        <v>436</v>
      </c>
      <c r="C442" s="73" t="str">
        <f>"'"&amp;プロジェクトデータ!$C$4&amp;"'"</f>
        <v>'80001'</v>
      </c>
      <c r="D442" s="80" t="s">
        <v>507</v>
      </c>
      <c r="E442" s="42" t="str">
        <f>"'"&amp;No.5＿契約者【データ】!E438&amp;"'"</f>
        <v>''</v>
      </c>
      <c r="F442" s="81" t="str">
        <f>"'"&amp;IF(No.5＿契約者【データ】!AD438="郵送","郵送",IF(No.5＿契約者【データ】!AD438="","","出席"))&amp;"'"</f>
        <v>''</v>
      </c>
      <c r="G442" s="75" t="str">
        <f>"'"&amp;IF(No.5＿契約者【データ】!AD438="","",TEXT(No.5＿契約者【データ】!AD438,"yyyy/mm/dd"))&amp;"'"</f>
        <v>''</v>
      </c>
      <c r="H442" s="75" t="str">
        <f>"'"&amp;IF(No.5＿契約者【データ】!AE438="","",TEXT(No.5＿契約者【データ】!AE438,"hh:mm"))&amp;"'"</f>
        <v>''</v>
      </c>
      <c r="I442" s="82" t="s">
        <v>494</v>
      </c>
      <c r="J442" s="82" t="s">
        <v>494</v>
      </c>
      <c r="K442" s="82" t="s">
        <v>494</v>
      </c>
      <c r="L442" s="82" t="s">
        <v>494</v>
      </c>
      <c r="M442" s="82" t="s">
        <v>494</v>
      </c>
      <c r="N442" s="82" t="s">
        <v>494</v>
      </c>
      <c r="O442" s="82" t="s">
        <v>494</v>
      </c>
      <c r="P442" s="82" t="s">
        <v>494</v>
      </c>
      <c r="Q442" s="82" t="str">
        <f>"'"&amp;IF(No.5＿契約者【データ】!AH438="●","1","0")&amp;"'"</f>
        <v>'0'</v>
      </c>
      <c r="R442" s="75" t="s">
        <v>497</v>
      </c>
      <c r="S442" s="42" t="s">
        <v>448</v>
      </c>
      <c r="T442" s="75" t="s">
        <v>497</v>
      </c>
      <c r="U442" s="74" t="s">
        <v>497</v>
      </c>
      <c r="V442" s="49" t="str">
        <f t="shared" si="32"/>
        <v>'COMMON'</v>
      </c>
      <c r="W442" s="69" t="s">
        <v>449</v>
      </c>
      <c r="X442" s="49" t="str">
        <f t="shared" si="33"/>
        <v>'COMMON'</v>
      </c>
      <c r="Y442" s="49" t="str">
        <f t="shared" si="33"/>
        <v>'COMMON'</v>
      </c>
      <c r="Z442" s="69" t="s">
        <v>449</v>
      </c>
      <c r="AA442" s="49" t="str">
        <f t="shared" si="34"/>
        <v>'COMMON'</v>
      </c>
      <c r="AB442" s="67"/>
      <c r="AD442" s="70" t="str">
        <f t="shared" si="35"/>
        <v/>
      </c>
      <c r="AE442" s="67"/>
      <c r="AF442" s="67"/>
      <c r="AG442" s="67"/>
    </row>
    <row r="443" spans="1:33" ht="18" customHeight="1">
      <c r="A443" s="67"/>
      <c r="B443" s="49">
        <f t="shared" si="31"/>
        <v>437</v>
      </c>
      <c r="C443" s="73" t="str">
        <f>"'"&amp;プロジェクトデータ!$C$4&amp;"'"</f>
        <v>'80001'</v>
      </c>
      <c r="D443" s="80" t="s">
        <v>507</v>
      </c>
      <c r="E443" s="42" t="str">
        <f>"'"&amp;No.5＿契約者【データ】!E439&amp;"'"</f>
        <v>''</v>
      </c>
      <c r="F443" s="81" t="str">
        <f>"'"&amp;IF(No.5＿契約者【データ】!AD439="郵送","郵送",IF(No.5＿契約者【データ】!AD439="","","出席"))&amp;"'"</f>
        <v>''</v>
      </c>
      <c r="G443" s="75" t="str">
        <f>"'"&amp;IF(No.5＿契約者【データ】!AD439="","",TEXT(No.5＿契約者【データ】!AD439,"yyyy/mm/dd"))&amp;"'"</f>
        <v>''</v>
      </c>
      <c r="H443" s="75" t="str">
        <f>"'"&amp;IF(No.5＿契約者【データ】!AE439="","",TEXT(No.5＿契約者【データ】!AE439,"hh:mm"))&amp;"'"</f>
        <v>''</v>
      </c>
      <c r="I443" s="82" t="s">
        <v>494</v>
      </c>
      <c r="J443" s="82" t="s">
        <v>494</v>
      </c>
      <c r="K443" s="82" t="s">
        <v>494</v>
      </c>
      <c r="L443" s="82" t="s">
        <v>494</v>
      </c>
      <c r="M443" s="82" t="s">
        <v>494</v>
      </c>
      <c r="N443" s="82" t="s">
        <v>494</v>
      </c>
      <c r="O443" s="82" t="s">
        <v>494</v>
      </c>
      <c r="P443" s="82" t="s">
        <v>494</v>
      </c>
      <c r="Q443" s="82" t="str">
        <f>"'"&amp;IF(No.5＿契約者【データ】!AH439="●","1","0")&amp;"'"</f>
        <v>'0'</v>
      </c>
      <c r="R443" s="75" t="s">
        <v>497</v>
      </c>
      <c r="S443" s="42" t="s">
        <v>448</v>
      </c>
      <c r="T443" s="75" t="s">
        <v>497</v>
      </c>
      <c r="U443" s="74" t="s">
        <v>497</v>
      </c>
      <c r="V443" s="49" t="str">
        <f t="shared" si="32"/>
        <v>'COMMON'</v>
      </c>
      <c r="W443" s="69" t="s">
        <v>449</v>
      </c>
      <c r="X443" s="49" t="str">
        <f t="shared" si="33"/>
        <v>'COMMON'</v>
      </c>
      <c r="Y443" s="49" t="str">
        <f t="shared" si="33"/>
        <v>'COMMON'</v>
      </c>
      <c r="Z443" s="69" t="s">
        <v>449</v>
      </c>
      <c r="AA443" s="49" t="str">
        <f t="shared" si="34"/>
        <v>'COMMON'</v>
      </c>
      <c r="AB443" s="67"/>
      <c r="AD443" s="70" t="str">
        <f t="shared" si="35"/>
        <v/>
      </c>
      <c r="AE443" s="67"/>
      <c r="AF443" s="67"/>
      <c r="AG443" s="67"/>
    </row>
    <row r="444" spans="1:33" ht="18" customHeight="1">
      <c r="A444" s="67"/>
      <c r="B444" s="49">
        <f t="shared" si="31"/>
        <v>438</v>
      </c>
      <c r="C444" s="73" t="str">
        <f>"'"&amp;プロジェクトデータ!$C$4&amp;"'"</f>
        <v>'80001'</v>
      </c>
      <c r="D444" s="80" t="s">
        <v>507</v>
      </c>
      <c r="E444" s="42" t="str">
        <f>"'"&amp;No.5＿契約者【データ】!E440&amp;"'"</f>
        <v>''</v>
      </c>
      <c r="F444" s="81" t="str">
        <f>"'"&amp;IF(No.5＿契約者【データ】!AD440="郵送","郵送",IF(No.5＿契約者【データ】!AD440="","","出席"))&amp;"'"</f>
        <v>''</v>
      </c>
      <c r="G444" s="75" t="str">
        <f>"'"&amp;IF(No.5＿契約者【データ】!AD440="","",TEXT(No.5＿契約者【データ】!AD440,"yyyy/mm/dd"))&amp;"'"</f>
        <v>''</v>
      </c>
      <c r="H444" s="75" t="str">
        <f>"'"&amp;IF(No.5＿契約者【データ】!AE440="","",TEXT(No.5＿契約者【データ】!AE440,"hh:mm"))&amp;"'"</f>
        <v>''</v>
      </c>
      <c r="I444" s="82" t="s">
        <v>494</v>
      </c>
      <c r="J444" s="82" t="s">
        <v>494</v>
      </c>
      <c r="K444" s="82" t="s">
        <v>494</v>
      </c>
      <c r="L444" s="82" t="s">
        <v>494</v>
      </c>
      <c r="M444" s="82" t="s">
        <v>494</v>
      </c>
      <c r="N444" s="82" t="s">
        <v>494</v>
      </c>
      <c r="O444" s="82" t="s">
        <v>494</v>
      </c>
      <c r="P444" s="82" t="s">
        <v>494</v>
      </c>
      <c r="Q444" s="82" t="str">
        <f>"'"&amp;IF(No.5＿契約者【データ】!AH440="●","1","0")&amp;"'"</f>
        <v>'0'</v>
      </c>
      <c r="R444" s="75" t="s">
        <v>497</v>
      </c>
      <c r="S444" s="42" t="s">
        <v>448</v>
      </c>
      <c r="T444" s="75" t="s">
        <v>497</v>
      </c>
      <c r="U444" s="74" t="s">
        <v>497</v>
      </c>
      <c r="V444" s="49" t="str">
        <f t="shared" si="32"/>
        <v>'COMMON'</v>
      </c>
      <c r="W444" s="69" t="s">
        <v>449</v>
      </c>
      <c r="X444" s="49" t="str">
        <f t="shared" si="33"/>
        <v>'COMMON'</v>
      </c>
      <c r="Y444" s="49" t="str">
        <f t="shared" si="33"/>
        <v>'COMMON'</v>
      </c>
      <c r="Z444" s="69" t="s">
        <v>449</v>
      </c>
      <c r="AA444" s="49" t="str">
        <f t="shared" si="34"/>
        <v>'COMMON'</v>
      </c>
      <c r="AB444" s="67"/>
      <c r="AD444" s="70" t="str">
        <f t="shared" si="35"/>
        <v/>
      </c>
      <c r="AE444" s="67"/>
      <c r="AF444" s="67"/>
      <c r="AG444" s="67"/>
    </row>
    <row r="445" spans="1:33" ht="18" customHeight="1">
      <c r="A445" s="67"/>
      <c r="B445" s="49">
        <f t="shared" si="31"/>
        <v>439</v>
      </c>
      <c r="C445" s="73" t="str">
        <f>"'"&amp;プロジェクトデータ!$C$4&amp;"'"</f>
        <v>'80001'</v>
      </c>
      <c r="D445" s="80" t="s">
        <v>507</v>
      </c>
      <c r="E445" s="42" t="str">
        <f>"'"&amp;No.5＿契約者【データ】!E441&amp;"'"</f>
        <v>''</v>
      </c>
      <c r="F445" s="81" t="str">
        <f>"'"&amp;IF(No.5＿契約者【データ】!AD441="郵送","郵送",IF(No.5＿契約者【データ】!AD441="","","出席"))&amp;"'"</f>
        <v>''</v>
      </c>
      <c r="G445" s="75" t="str">
        <f>"'"&amp;IF(No.5＿契約者【データ】!AD441="","",TEXT(No.5＿契約者【データ】!AD441,"yyyy/mm/dd"))&amp;"'"</f>
        <v>''</v>
      </c>
      <c r="H445" s="75" t="str">
        <f>"'"&amp;IF(No.5＿契約者【データ】!AE441="","",TEXT(No.5＿契約者【データ】!AE441,"hh:mm"))&amp;"'"</f>
        <v>''</v>
      </c>
      <c r="I445" s="82" t="s">
        <v>494</v>
      </c>
      <c r="J445" s="82" t="s">
        <v>494</v>
      </c>
      <c r="K445" s="82" t="s">
        <v>494</v>
      </c>
      <c r="L445" s="82" t="s">
        <v>494</v>
      </c>
      <c r="M445" s="82" t="s">
        <v>494</v>
      </c>
      <c r="N445" s="82" t="s">
        <v>494</v>
      </c>
      <c r="O445" s="82" t="s">
        <v>494</v>
      </c>
      <c r="P445" s="82" t="s">
        <v>494</v>
      </c>
      <c r="Q445" s="82" t="str">
        <f>"'"&amp;IF(No.5＿契約者【データ】!AH441="●","1","0")&amp;"'"</f>
        <v>'0'</v>
      </c>
      <c r="R445" s="75" t="s">
        <v>497</v>
      </c>
      <c r="S445" s="42" t="s">
        <v>448</v>
      </c>
      <c r="T445" s="75" t="s">
        <v>497</v>
      </c>
      <c r="U445" s="74" t="s">
        <v>497</v>
      </c>
      <c r="V445" s="49" t="str">
        <f t="shared" si="32"/>
        <v>'COMMON'</v>
      </c>
      <c r="W445" s="69" t="s">
        <v>449</v>
      </c>
      <c r="X445" s="49" t="str">
        <f t="shared" si="33"/>
        <v>'COMMON'</v>
      </c>
      <c r="Y445" s="49" t="str">
        <f t="shared" si="33"/>
        <v>'COMMON'</v>
      </c>
      <c r="Z445" s="69" t="s">
        <v>449</v>
      </c>
      <c r="AA445" s="49" t="str">
        <f t="shared" si="34"/>
        <v>'COMMON'</v>
      </c>
      <c r="AB445" s="67"/>
      <c r="AD445" s="70" t="str">
        <f t="shared" si="35"/>
        <v/>
      </c>
      <c r="AE445" s="67"/>
      <c r="AF445" s="67"/>
      <c r="AG445" s="67"/>
    </row>
    <row r="446" spans="1:33" ht="18" customHeight="1">
      <c r="A446" s="67"/>
      <c r="B446" s="49">
        <f t="shared" si="31"/>
        <v>440</v>
      </c>
      <c r="C446" s="73" t="str">
        <f>"'"&amp;プロジェクトデータ!$C$4&amp;"'"</f>
        <v>'80001'</v>
      </c>
      <c r="D446" s="80" t="s">
        <v>507</v>
      </c>
      <c r="E446" s="42" t="str">
        <f>"'"&amp;No.5＿契約者【データ】!E442&amp;"'"</f>
        <v>''</v>
      </c>
      <c r="F446" s="81" t="str">
        <f>"'"&amp;IF(No.5＿契約者【データ】!AD442="郵送","郵送",IF(No.5＿契約者【データ】!AD442="","","出席"))&amp;"'"</f>
        <v>''</v>
      </c>
      <c r="G446" s="75" t="str">
        <f>"'"&amp;IF(No.5＿契約者【データ】!AD442="","",TEXT(No.5＿契約者【データ】!AD442,"yyyy/mm/dd"))&amp;"'"</f>
        <v>''</v>
      </c>
      <c r="H446" s="75" t="str">
        <f>"'"&amp;IF(No.5＿契約者【データ】!AE442="","",TEXT(No.5＿契約者【データ】!AE442,"hh:mm"))&amp;"'"</f>
        <v>''</v>
      </c>
      <c r="I446" s="82" t="s">
        <v>494</v>
      </c>
      <c r="J446" s="82" t="s">
        <v>494</v>
      </c>
      <c r="K446" s="82" t="s">
        <v>494</v>
      </c>
      <c r="L446" s="82" t="s">
        <v>494</v>
      </c>
      <c r="M446" s="82" t="s">
        <v>494</v>
      </c>
      <c r="N446" s="82" t="s">
        <v>494</v>
      </c>
      <c r="O446" s="82" t="s">
        <v>494</v>
      </c>
      <c r="P446" s="82" t="s">
        <v>494</v>
      </c>
      <c r="Q446" s="82" t="str">
        <f>"'"&amp;IF(No.5＿契約者【データ】!AH442="●","1","0")&amp;"'"</f>
        <v>'0'</v>
      </c>
      <c r="R446" s="75" t="s">
        <v>497</v>
      </c>
      <c r="S446" s="42" t="s">
        <v>448</v>
      </c>
      <c r="T446" s="75" t="s">
        <v>497</v>
      </c>
      <c r="U446" s="74" t="s">
        <v>497</v>
      </c>
      <c r="V446" s="49" t="str">
        <f t="shared" si="32"/>
        <v>'COMMON'</v>
      </c>
      <c r="W446" s="69" t="s">
        <v>449</v>
      </c>
      <c r="X446" s="49" t="str">
        <f t="shared" si="33"/>
        <v>'COMMON'</v>
      </c>
      <c r="Y446" s="49" t="str">
        <f t="shared" si="33"/>
        <v>'COMMON'</v>
      </c>
      <c r="Z446" s="69" t="s">
        <v>449</v>
      </c>
      <c r="AA446" s="49" t="str">
        <f t="shared" si="34"/>
        <v>'COMMON'</v>
      </c>
      <c r="AB446" s="67"/>
      <c r="AD446" s="70" t="str">
        <f t="shared" si="35"/>
        <v/>
      </c>
      <c r="AE446" s="67"/>
      <c r="AF446" s="67"/>
      <c r="AG446" s="67"/>
    </row>
    <row r="447" spans="1:33" ht="18" customHeight="1">
      <c r="A447" s="67"/>
      <c r="B447" s="49">
        <f t="shared" si="31"/>
        <v>441</v>
      </c>
      <c r="C447" s="73" t="str">
        <f>"'"&amp;プロジェクトデータ!$C$4&amp;"'"</f>
        <v>'80001'</v>
      </c>
      <c r="D447" s="80" t="s">
        <v>507</v>
      </c>
      <c r="E447" s="42" t="str">
        <f>"'"&amp;No.5＿契約者【データ】!E443&amp;"'"</f>
        <v>''</v>
      </c>
      <c r="F447" s="81" t="str">
        <f>"'"&amp;IF(No.5＿契約者【データ】!AD443="郵送","郵送",IF(No.5＿契約者【データ】!AD443="","","出席"))&amp;"'"</f>
        <v>''</v>
      </c>
      <c r="G447" s="75" t="str">
        <f>"'"&amp;IF(No.5＿契約者【データ】!AD443="","",TEXT(No.5＿契約者【データ】!AD443,"yyyy/mm/dd"))&amp;"'"</f>
        <v>''</v>
      </c>
      <c r="H447" s="75" t="str">
        <f>"'"&amp;IF(No.5＿契約者【データ】!AE443="","",TEXT(No.5＿契約者【データ】!AE443,"hh:mm"))&amp;"'"</f>
        <v>''</v>
      </c>
      <c r="I447" s="82" t="s">
        <v>494</v>
      </c>
      <c r="J447" s="82" t="s">
        <v>494</v>
      </c>
      <c r="K447" s="82" t="s">
        <v>494</v>
      </c>
      <c r="L447" s="82" t="s">
        <v>494</v>
      </c>
      <c r="M447" s="82" t="s">
        <v>494</v>
      </c>
      <c r="N447" s="82" t="s">
        <v>494</v>
      </c>
      <c r="O447" s="82" t="s">
        <v>494</v>
      </c>
      <c r="P447" s="82" t="s">
        <v>494</v>
      </c>
      <c r="Q447" s="82" t="str">
        <f>"'"&amp;IF(No.5＿契約者【データ】!AH443="●","1","0")&amp;"'"</f>
        <v>'0'</v>
      </c>
      <c r="R447" s="75" t="s">
        <v>497</v>
      </c>
      <c r="S447" s="42" t="s">
        <v>448</v>
      </c>
      <c r="T447" s="75" t="s">
        <v>497</v>
      </c>
      <c r="U447" s="74" t="s">
        <v>497</v>
      </c>
      <c r="V447" s="49" t="str">
        <f t="shared" si="32"/>
        <v>'COMMON'</v>
      </c>
      <c r="W447" s="69" t="s">
        <v>449</v>
      </c>
      <c r="X447" s="49" t="str">
        <f t="shared" si="33"/>
        <v>'COMMON'</v>
      </c>
      <c r="Y447" s="49" t="str">
        <f t="shared" si="33"/>
        <v>'COMMON'</v>
      </c>
      <c r="Z447" s="69" t="s">
        <v>449</v>
      </c>
      <c r="AA447" s="49" t="str">
        <f t="shared" si="34"/>
        <v>'COMMON'</v>
      </c>
      <c r="AB447" s="67"/>
      <c r="AD447" s="70" t="str">
        <f t="shared" si="35"/>
        <v/>
      </c>
      <c r="AE447" s="67"/>
      <c r="AF447" s="67"/>
      <c r="AG447" s="67"/>
    </row>
    <row r="448" spans="1:33" ht="18" customHeight="1">
      <c r="A448" s="67"/>
      <c r="B448" s="49">
        <f t="shared" si="31"/>
        <v>442</v>
      </c>
      <c r="C448" s="73" t="str">
        <f>"'"&amp;プロジェクトデータ!$C$4&amp;"'"</f>
        <v>'80001'</v>
      </c>
      <c r="D448" s="80" t="s">
        <v>507</v>
      </c>
      <c r="E448" s="42" t="str">
        <f>"'"&amp;No.5＿契約者【データ】!E444&amp;"'"</f>
        <v>''</v>
      </c>
      <c r="F448" s="81" t="str">
        <f>"'"&amp;IF(No.5＿契約者【データ】!AD444="郵送","郵送",IF(No.5＿契約者【データ】!AD444="","","出席"))&amp;"'"</f>
        <v>''</v>
      </c>
      <c r="G448" s="75" t="str">
        <f>"'"&amp;IF(No.5＿契約者【データ】!AD444="","",TEXT(No.5＿契約者【データ】!AD444,"yyyy/mm/dd"))&amp;"'"</f>
        <v>''</v>
      </c>
      <c r="H448" s="75" t="str">
        <f>"'"&amp;IF(No.5＿契約者【データ】!AE444="","",TEXT(No.5＿契約者【データ】!AE444,"hh:mm"))&amp;"'"</f>
        <v>''</v>
      </c>
      <c r="I448" s="82" t="s">
        <v>494</v>
      </c>
      <c r="J448" s="82" t="s">
        <v>494</v>
      </c>
      <c r="K448" s="82" t="s">
        <v>494</v>
      </c>
      <c r="L448" s="82" t="s">
        <v>494</v>
      </c>
      <c r="M448" s="82" t="s">
        <v>494</v>
      </c>
      <c r="N448" s="82" t="s">
        <v>494</v>
      </c>
      <c r="O448" s="82" t="s">
        <v>494</v>
      </c>
      <c r="P448" s="82" t="s">
        <v>494</v>
      </c>
      <c r="Q448" s="82" t="str">
        <f>"'"&amp;IF(No.5＿契約者【データ】!AH444="●","1","0")&amp;"'"</f>
        <v>'0'</v>
      </c>
      <c r="R448" s="75" t="s">
        <v>497</v>
      </c>
      <c r="S448" s="42" t="s">
        <v>448</v>
      </c>
      <c r="T448" s="75" t="s">
        <v>497</v>
      </c>
      <c r="U448" s="74" t="s">
        <v>497</v>
      </c>
      <c r="V448" s="49" t="str">
        <f t="shared" si="32"/>
        <v>'COMMON'</v>
      </c>
      <c r="W448" s="69" t="s">
        <v>449</v>
      </c>
      <c r="X448" s="49" t="str">
        <f t="shared" si="33"/>
        <v>'COMMON'</v>
      </c>
      <c r="Y448" s="49" t="str">
        <f t="shared" si="33"/>
        <v>'COMMON'</v>
      </c>
      <c r="Z448" s="69" t="s">
        <v>449</v>
      </c>
      <c r="AA448" s="49" t="str">
        <f t="shared" si="34"/>
        <v>'COMMON'</v>
      </c>
      <c r="AB448" s="67"/>
      <c r="AD448" s="70" t="str">
        <f t="shared" si="35"/>
        <v/>
      </c>
      <c r="AE448" s="67"/>
      <c r="AF448" s="67"/>
      <c r="AG448" s="67"/>
    </row>
    <row r="449" spans="1:33" ht="18" customHeight="1">
      <c r="A449" s="67"/>
      <c r="B449" s="49">
        <f t="shared" si="31"/>
        <v>443</v>
      </c>
      <c r="C449" s="73" t="str">
        <f>"'"&amp;プロジェクトデータ!$C$4&amp;"'"</f>
        <v>'80001'</v>
      </c>
      <c r="D449" s="80" t="s">
        <v>507</v>
      </c>
      <c r="E449" s="42" t="str">
        <f>"'"&amp;No.5＿契約者【データ】!E445&amp;"'"</f>
        <v>''</v>
      </c>
      <c r="F449" s="81" t="str">
        <f>"'"&amp;IF(No.5＿契約者【データ】!AD445="郵送","郵送",IF(No.5＿契約者【データ】!AD445="","","出席"))&amp;"'"</f>
        <v>''</v>
      </c>
      <c r="G449" s="75" t="str">
        <f>"'"&amp;IF(No.5＿契約者【データ】!AD445="","",TEXT(No.5＿契約者【データ】!AD445,"yyyy/mm/dd"))&amp;"'"</f>
        <v>''</v>
      </c>
      <c r="H449" s="75" t="str">
        <f>"'"&amp;IF(No.5＿契約者【データ】!AE445="","",TEXT(No.5＿契約者【データ】!AE445,"hh:mm"))&amp;"'"</f>
        <v>''</v>
      </c>
      <c r="I449" s="82" t="s">
        <v>494</v>
      </c>
      <c r="J449" s="82" t="s">
        <v>494</v>
      </c>
      <c r="K449" s="82" t="s">
        <v>494</v>
      </c>
      <c r="L449" s="82" t="s">
        <v>494</v>
      </c>
      <c r="M449" s="82" t="s">
        <v>494</v>
      </c>
      <c r="N449" s="82" t="s">
        <v>494</v>
      </c>
      <c r="O449" s="82" t="s">
        <v>494</v>
      </c>
      <c r="P449" s="82" t="s">
        <v>494</v>
      </c>
      <c r="Q449" s="82" t="str">
        <f>"'"&amp;IF(No.5＿契約者【データ】!AH445="●","1","0")&amp;"'"</f>
        <v>'0'</v>
      </c>
      <c r="R449" s="75" t="s">
        <v>497</v>
      </c>
      <c r="S449" s="42" t="s">
        <v>448</v>
      </c>
      <c r="T449" s="75" t="s">
        <v>497</v>
      </c>
      <c r="U449" s="74" t="s">
        <v>497</v>
      </c>
      <c r="V449" s="49" t="str">
        <f t="shared" si="32"/>
        <v>'COMMON'</v>
      </c>
      <c r="W449" s="69" t="s">
        <v>449</v>
      </c>
      <c r="X449" s="49" t="str">
        <f t="shared" si="33"/>
        <v>'COMMON'</v>
      </c>
      <c r="Y449" s="49" t="str">
        <f t="shared" si="33"/>
        <v>'COMMON'</v>
      </c>
      <c r="Z449" s="69" t="s">
        <v>449</v>
      </c>
      <c r="AA449" s="49" t="str">
        <f t="shared" si="34"/>
        <v>'COMMON'</v>
      </c>
      <c r="AB449" s="67"/>
      <c r="AD449" s="70" t="str">
        <f t="shared" si="35"/>
        <v/>
      </c>
      <c r="AE449" s="67"/>
      <c r="AF449" s="67"/>
      <c r="AG449" s="67"/>
    </row>
    <row r="450" spans="1:33" ht="18" customHeight="1">
      <c r="A450" s="67"/>
      <c r="B450" s="49">
        <f t="shared" si="31"/>
        <v>444</v>
      </c>
      <c r="C450" s="73" t="str">
        <f>"'"&amp;プロジェクトデータ!$C$4&amp;"'"</f>
        <v>'80001'</v>
      </c>
      <c r="D450" s="80" t="s">
        <v>507</v>
      </c>
      <c r="E450" s="42" t="str">
        <f>"'"&amp;No.5＿契約者【データ】!E446&amp;"'"</f>
        <v>''</v>
      </c>
      <c r="F450" s="81" t="str">
        <f>"'"&amp;IF(No.5＿契約者【データ】!AD446="郵送","郵送",IF(No.5＿契約者【データ】!AD446="","","出席"))&amp;"'"</f>
        <v>''</v>
      </c>
      <c r="G450" s="75" t="str">
        <f>"'"&amp;IF(No.5＿契約者【データ】!AD446="","",TEXT(No.5＿契約者【データ】!AD446,"yyyy/mm/dd"))&amp;"'"</f>
        <v>''</v>
      </c>
      <c r="H450" s="75" t="str">
        <f>"'"&amp;IF(No.5＿契約者【データ】!AE446="","",TEXT(No.5＿契約者【データ】!AE446,"hh:mm"))&amp;"'"</f>
        <v>''</v>
      </c>
      <c r="I450" s="82" t="s">
        <v>494</v>
      </c>
      <c r="J450" s="82" t="s">
        <v>494</v>
      </c>
      <c r="K450" s="82" t="s">
        <v>494</v>
      </c>
      <c r="L450" s="82" t="s">
        <v>494</v>
      </c>
      <c r="M450" s="82" t="s">
        <v>494</v>
      </c>
      <c r="N450" s="82" t="s">
        <v>494</v>
      </c>
      <c r="O450" s="82" t="s">
        <v>494</v>
      </c>
      <c r="P450" s="82" t="s">
        <v>494</v>
      </c>
      <c r="Q450" s="82" t="str">
        <f>"'"&amp;IF(No.5＿契約者【データ】!AH446="●","1","0")&amp;"'"</f>
        <v>'0'</v>
      </c>
      <c r="R450" s="75" t="s">
        <v>497</v>
      </c>
      <c r="S450" s="42" t="s">
        <v>448</v>
      </c>
      <c r="T450" s="75" t="s">
        <v>497</v>
      </c>
      <c r="U450" s="74" t="s">
        <v>497</v>
      </c>
      <c r="V450" s="49" t="str">
        <f t="shared" si="32"/>
        <v>'COMMON'</v>
      </c>
      <c r="W450" s="69" t="s">
        <v>449</v>
      </c>
      <c r="X450" s="49" t="str">
        <f t="shared" si="33"/>
        <v>'COMMON'</v>
      </c>
      <c r="Y450" s="49" t="str">
        <f t="shared" si="33"/>
        <v>'COMMON'</v>
      </c>
      <c r="Z450" s="69" t="s">
        <v>449</v>
      </c>
      <c r="AA450" s="49" t="str">
        <f t="shared" si="34"/>
        <v>'COMMON'</v>
      </c>
      <c r="AB450" s="67"/>
      <c r="AD450" s="70" t="str">
        <f t="shared" si="35"/>
        <v/>
      </c>
      <c r="AE450" s="67"/>
      <c r="AF450" s="67"/>
      <c r="AG450" s="67"/>
    </row>
    <row r="451" spans="1:33" ht="18" customHeight="1">
      <c r="A451" s="67"/>
      <c r="B451" s="49">
        <f t="shared" si="31"/>
        <v>445</v>
      </c>
      <c r="C451" s="73" t="str">
        <f>"'"&amp;プロジェクトデータ!$C$4&amp;"'"</f>
        <v>'80001'</v>
      </c>
      <c r="D451" s="80" t="s">
        <v>507</v>
      </c>
      <c r="E451" s="42" t="str">
        <f>"'"&amp;No.5＿契約者【データ】!E447&amp;"'"</f>
        <v>''</v>
      </c>
      <c r="F451" s="81" t="str">
        <f>"'"&amp;IF(No.5＿契約者【データ】!AD447="郵送","郵送",IF(No.5＿契約者【データ】!AD447="","","出席"))&amp;"'"</f>
        <v>''</v>
      </c>
      <c r="G451" s="75" t="str">
        <f>"'"&amp;IF(No.5＿契約者【データ】!AD447="","",TEXT(No.5＿契約者【データ】!AD447,"yyyy/mm/dd"))&amp;"'"</f>
        <v>''</v>
      </c>
      <c r="H451" s="75" t="str">
        <f>"'"&amp;IF(No.5＿契約者【データ】!AE447="","",TEXT(No.5＿契約者【データ】!AE447,"hh:mm"))&amp;"'"</f>
        <v>''</v>
      </c>
      <c r="I451" s="82" t="s">
        <v>494</v>
      </c>
      <c r="J451" s="82" t="s">
        <v>494</v>
      </c>
      <c r="K451" s="82" t="s">
        <v>494</v>
      </c>
      <c r="L451" s="82" t="s">
        <v>494</v>
      </c>
      <c r="M451" s="82" t="s">
        <v>494</v>
      </c>
      <c r="N451" s="82" t="s">
        <v>494</v>
      </c>
      <c r="O451" s="82" t="s">
        <v>494</v>
      </c>
      <c r="P451" s="82" t="s">
        <v>494</v>
      </c>
      <c r="Q451" s="82" t="str">
        <f>"'"&amp;IF(No.5＿契約者【データ】!AH447="●","1","0")&amp;"'"</f>
        <v>'0'</v>
      </c>
      <c r="R451" s="75" t="s">
        <v>497</v>
      </c>
      <c r="S451" s="42" t="s">
        <v>448</v>
      </c>
      <c r="T451" s="75" t="s">
        <v>497</v>
      </c>
      <c r="U451" s="74" t="s">
        <v>497</v>
      </c>
      <c r="V451" s="49" t="str">
        <f t="shared" si="32"/>
        <v>'COMMON'</v>
      </c>
      <c r="W451" s="69" t="s">
        <v>449</v>
      </c>
      <c r="X451" s="49" t="str">
        <f t="shared" si="33"/>
        <v>'COMMON'</v>
      </c>
      <c r="Y451" s="49" t="str">
        <f t="shared" si="33"/>
        <v>'COMMON'</v>
      </c>
      <c r="Z451" s="69" t="s">
        <v>449</v>
      </c>
      <c r="AA451" s="49" t="str">
        <f t="shared" si="34"/>
        <v>'COMMON'</v>
      </c>
      <c r="AB451" s="67"/>
      <c r="AD451" s="70" t="str">
        <f t="shared" si="35"/>
        <v/>
      </c>
      <c r="AE451" s="67"/>
      <c r="AF451" s="67"/>
      <c r="AG451" s="67"/>
    </row>
    <row r="452" spans="1:33" ht="18" customHeight="1">
      <c r="A452" s="67"/>
      <c r="B452" s="49">
        <f t="shared" si="31"/>
        <v>446</v>
      </c>
      <c r="C452" s="73" t="str">
        <f>"'"&amp;プロジェクトデータ!$C$4&amp;"'"</f>
        <v>'80001'</v>
      </c>
      <c r="D452" s="80" t="s">
        <v>507</v>
      </c>
      <c r="E452" s="42" t="str">
        <f>"'"&amp;No.5＿契約者【データ】!E448&amp;"'"</f>
        <v>''</v>
      </c>
      <c r="F452" s="81" t="str">
        <f>"'"&amp;IF(No.5＿契約者【データ】!AD448="郵送","郵送",IF(No.5＿契約者【データ】!AD448="","","出席"))&amp;"'"</f>
        <v>''</v>
      </c>
      <c r="G452" s="75" t="str">
        <f>"'"&amp;IF(No.5＿契約者【データ】!AD448="","",TEXT(No.5＿契約者【データ】!AD448,"yyyy/mm/dd"))&amp;"'"</f>
        <v>''</v>
      </c>
      <c r="H452" s="75" t="str">
        <f>"'"&amp;IF(No.5＿契約者【データ】!AE448="","",TEXT(No.5＿契約者【データ】!AE448,"hh:mm"))&amp;"'"</f>
        <v>''</v>
      </c>
      <c r="I452" s="82" t="s">
        <v>494</v>
      </c>
      <c r="J452" s="82" t="s">
        <v>494</v>
      </c>
      <c r="K452" s="82" t="s">
        <v>494</v>
      </c>
      <c r="L452" s="82" t="s">
        <v>494</v>
      </c>
      <c r="M452" s="82" t="s">
        <v>494</v>
      </c>
      <c r="N452" s="82" t="s">
        <v>494</v>
      </c>
      <c r="O452" s="82" t="s">
        <v>494</v>
      </c>
      <c r="P452" s="82" t="s">
        <v>494</v>
      </c>
      <c r="Q452" s="82" t="str">
        <f>"'"&amp;IF(No.5＿契約者【データ】!AH448="●","1","0")&amp;"'"</f>
        <v>'0'</v>
      </c>
      <c r="R452" s="75" t="s">
        <v>497</v>
      </c>
      <c r="S452" s="42" t="s">
        <v>448</v>
      </c>
      <c r="T452" s="75" t="s">
        <v>497</v>
      </c>
      <c r="U452" s="74" t="s">
        <v>497</v>
      </c>
      <c r="V452" s="49" t="str">
        <f t="shared" si="32"/>
        <v>'COMMON'</v>
      </c>
      <c r="W452" s="69" t="s">
        <v>449</v>
      </c>
      <c r="X452" s="49" t="str">
        <f t="shared" si="33"/>
        <v>'COMMON'</v>
      </c>
      <c r="Y452" s="49" t="str">
        <f t="shared" si="33"/>
        <v>'COMMON'</v>
      </c>
      <c r="Z452" s="69" t="s">
        <v>449</v>
      </c>
      <c r="AA452" s="49" t="str">
        <f t="shared" si="34"/>
        <v>'COMMON'</v>
      </c>
      <c r="AB452" s="67"/>
      <c r="AD452" s="70" t="str">
        <f t="shared" si="35"/>
        <v/>
      </c>
      <c r="AE452" s="67"/>
      <c r="AF452" s="67"/>
      <c r="AG452" s="67"/>
    </row>
    <row r="453" spans="1:33" ht="18" customHeight="1">
      <c r="A453" s="67"/>
      <c r="B453" s="49">
        <f t="shared" si="31"/>
        <v>447</v>
      </c>
      <c r="C453" s="73" t="str">
        <f>"'"&amp;プロジェクトデータ!$C$4&amp;"'"</f>
        <v>'80001'</v>
      </c>
      <c r="D453" s="80" t="s">
        <v>507</v>
      </c>
      <c r="E453" s="42" t="str">
        <f>"'"&amp;No.5＿契約者【データ】!E449&amp;"'"</f>
        <v>''</v>
      </c>
      <c r="F453" s="81" t="str">
        <f>"'"&amp;IF(No.5＿契約者【データ】!AD449="郵送","郵送",IF(No.5＿契約者【データ】!AD449="","","出席"))&amp;"'"</f>
        <v>''</v>
      </c>
      <c r="G453" s="75" t="str">
        <f>"'"&amp;IF(No.5＿契約者【データ】!AD449="","",TEXT(No.5＿契約者【データ】!AD449,"yyyy/mm/dd"))&amp;"'"</f>
        <v>''</v>
      </c>
      <c r="H453" s="75" t="str">
        <f>"'"&amp;IF(No.5＿契約者【データ】!AE449="","",TEXT(No.5＿契約者【データ】!AE449,"hh:mm"))&amp;"'"</f>
        <v>''</v>
      </c>
      <c r="I453" s="82" t="s">
        <v>494</v>
      </c>
      <c r="J453" s="82" t="s">
        <v>494</v>
      </c>
      <c r="K453" s="82" t="s">
        <v>494</v>
      </c>
      <c r="L453" s="82" t="s">
        <v>494</v>
      </c>
      <c r="M453" s="82" t="s">
        <v>494</v>
      </c>
      <c r="N453" s="82" t="s">
        <v>494</v>
      </c>
      <c r="O453" s="82" t="s">
        <v>494</v>
      </c>
      <c r="P453" s="82" t="s">
        <v>494</v>
      </c>
      <c r="Q453" s="82" t="str">
        <f>"'"&amp;IF(No.5＿契約者【データ】!AH449="●","1","0")&amp;"'"</f>
        <v>'0'</v>
      </c>
      <c r="R453" s="75" t="s">
        <v>497</v>
      </c>
      <c r="S453" s="42" t="s">
        <v>448</v>
      </c>
      <c r="T453" s="75" t="s">
        <v>497</v>
      </c>
      <c r="U453" s="74" t="s">
        <v>497</v>
      </c>
      <c r="V453" s="49" t="str">
        <f t="shared" si="32"/>
        <v>'COMMON'</v>
      </c>
      <c r="W453" s="69" t="s">
        <v>449</v>
      </c>
      <c r="X453" s="49" t="str">
        <f t="shared" si="33"/>
        <v>'COMMON'</v>
      </c>
      <c r="Y453" s="49" t="str">
        <f t="shared" si="33"/>
        <v>'COMMON'</v>
      </c>
      <c r="Z453" s="69" t="s">
        <v>449</v>
      </c>
      <c r="AA453" s="49" t="str">
        <f t="shared" si="34"/>
        <v>'COMMON'</v>
      </c>
      <c r="AB453" s="67"/>
      <c r="AD453" s="70" t="str">
        <f t="shared" si="35"/>
        <v/>
      </c>
      <c r="AE453" s="67"/>
      <c r="AF453" s="67"/>
      <c r="AG453" s="67"/>
    </row>
    <row r="454" spans="1:33" ht="18" customHeight="1">
      <c r="A454" s="67"/>
      <c r="B454" s="49">
        <f t="shared" si="31"/>
        <v>448</v>
      </c>
      <c r="C454" s="73" t="str">
        <f>"'"&amp;プロジェクトデータ!$C$4&amp;"'"</f>
        <v>'80001'</v>
      </c>
      <c r="D454" s="80" t="s">
        <v>507</v>
      </c>
      <c r="E454" s="42" t="str">
        <f>"'"&amp;No.5＿契約者【データ】!E450&amp;"'"</f>
        <v>''</v>
      </c>
      <c r="F454" s="81" t="str">
        <f>"'"&amp;IF(No.5＿契約者【データ】!AD450="郵送","郵送",IF(No.5＿契約者【データ】!AD450="","","出席"))&amp;"'"</f>
        <v>''</v>
      </c>
      <c r="G454" s="75" t="str">
        <f>"'"&amp;IF(No.5＿契約者【データ】!AD450="","",TEXT(No.5＿契約者【データ】!AD450,"yyyy/mm/dd"))&amp;"'"</f>
        <v>''</v>
      </c>
      <c r="H454" s="75" t="str">
        <f>"'"&amp;IF(No.5＿契約者【データ】!AE450="","",TEXT(No.5＿契約者【データ】!AE450,"hh:mm"))&amp;"'"</f>
        <v>''</v>
      </c>
      <c r="I454" s="82" t="s">
        <v>494</v>
      </c>
      <c r="J454" s="82" t="s">
        <v>494</v>
      </c>
      <c r="K454" s="82" t="s">
        <v>494</v>
      </c>
      <c r="L454" s="82" t="s">
        <v>494</v>
      </c>
      <c r="M454" s="82" t="s">
        <v>494</v>
      </c>
      <c r="N454" s="82" t="s">
        <v>494</v>
      </c>
      <c r="O454" s="82" t="s">
        <v>494</v>
      </c>
      <c r="P454" s="82" t="s">
        <v>494</v>
      </c>
      <c r="Q454" s="82" t="str">
        <f>"'"&amp;IF(No.5＿契約者【データ】!AH450="●","1","0")&amp;"'"</f>
        <v>'0'</v>
      </c>
      <c r="R454" s="75" t="s">
        <v>497</v>
      </c>
      <c r="S454" s="42" t="s">
        <v>448</v>
      </c>
      <c r="T454" s="75" t="s">
        <v>497</v>
      </c>
      <c r="U454" s="74" t="s">
        <v>497</v>
      </c>
      <c r="V454" s="49" t="str">
        <f t="shared" si="32"/>
        <v>'COMMON'</v>
      </c>
      <c r="W454" s="69" t="s">
        <v>449</v>
      </c>
      <c r="X454" s="49" t="str">
        <f t="shared" si="33"/>
        <v>'COMMON'</v>
      </c>
      <c r="Y454" s="49" t="str">
        <f t="shared" si="33"/>
        <v>'COMMON'</v>
      </c>
      <c r="Z454" s="69" t="s">
        <v>449</v>
      </c>
      <c r="AA454" s="49" t="str">
        <f t="shared" si="34"/>
        <v>'COMMON'</v>
      </c>
      <c r="AB454" s="67"/>
      <c r="AD454" s="70" t="str">
        <f t="shared" si="35"/>
        <v/>
      </c>
      <c r="AE454" s="67"/>
      <c r="AF454" s="67"/>
      <c r="AG454" s="67"/>
    </row>
    <row r="455" spans="1:33" ht="18" customHeight="1">
      <c r="A455" s="67"/>
      <c r="B455" s="49">
        <f t="shared" ref="B455:B506" si="36">ROW()-6</f>
        <v>449</v>
      </c>
      <c r="C455" s="73" t="str">
        <f>"'"&amp;プロジェクトデータ!$C$4&amp;"'"</f>
        <v>'80001'</v>
      </c>
      <c r="D455" s="80" t="s">
        <v>507</v>
      </c>
      <c r="E455" s="42" t="str">
        <f>"'"&amp;No.5＿契約者【データ】!E451&amp;"'"</f>
        <v>''</v>
      </c>
      <c r="F455" s="81" t="str">
        <f>"'"&amp;IF(No.5＿契約者【データ】!AD451="郵送","郵送",IF(No.5＿契約者【データ】!AD451="","","出席"))&amp;"'"</f>
        <v>''</v>
      </c>
      <c r="G455" s="75" t="str">
        <f>"'"&amp;IF(No.5＿契約者【データ】!AD451="","",TEXT(No.5＿契約者【データ】!AD451,"yyyy/mm/dd"))&amp;"'"</f>
        <v>''</v>
      </c>
      <c r="H455" s="75" t="str">
        <f>"'"&amp;IF(No.5＿契約者【データ】!AE451="","",TEXT(No.5＿契約者【データ】!AE451,"hh:mm"))&amp;"'"</f>
        <v>''</v>
      </c>
      <c r="I455" s="82" t="s">
        <v>494</v>
      </c>
      <c r="J455" s="82" t="s">
        <v>494</v>
      </c>
      <c r="K455" s="82" t="s">
        <v>494</v>
      </c>
      <c r="L455" s="82" t="s">
        <v>494</v>
      </c>
      <c r="M455" s="82" t="s">
        <v>494</v>
      </c>
      <c r="N455" s="82" t="s">
        <v>494</v>
      </c>
      <c r="O455" s="82" t="s">
        <v>494</v>
      </c>
      <c r="P455" s="82" t="s">
        <v>494</v>
      </c>
      <c r="Q455" s="82" t="str">
        <f>"'"&amp;IF(No.5＿契約者【データ】!AH451="●","1","0")&amp;"'"</f>
        <v>'0'</v>
      </c>
      <c r="R455" s="75" t="s">
        <v>497</v>
      </c>
      <c r="S455" s="42" t="s">
        <v>448</v>
      </c>
      <c r="T455" s="75" t="s">
        <v>497</v>
      </c>
      <c r="U455" s="74" t="s">
        <v>497</v>
      </c>
      <c r="V455" s="49" t="str">
        <f t="shared" ref="V455:V506" si="37">"'COMMON'"</f>
        <v>'COMMON'</v>
      </c>
      <c r="W455" s="69" t="s">
        <v>449</v>
      </c>
      <c r="X455" s="49" t="str">
        <f t="shared" ref="X455:Y506" si="38">"'COMMON'"</f>
        <v>'COMMON'</v>
      </c>
      <c r="Y455" s="49" t="str">
        <f t="shared" si="38"/>
        <v>'COMMON'</v>
      </c>
      <c r="Z455" s="69" t="s">
        <v>449</v>
      </c>
      <c r="AA455" s="49" t="str">
        <f t="shared" ref="AA455:AA506" si="39">"'COMMON'"</f>
        <v>'COMMON'</v>
      </c>
      <c r="AB455" s="67"/>
      <c r="AD455" s="70" t="str">
        <f t="shared" si="35"/>
        <v/>
      </c>
      <c r="AE455" s="67"/>
      <c r="AF455" s="67"/>
      <c r="AG455" s="67"/>
    </row>
    <row r="456" spans="1:33" ht="18" customHeight="1">
      <c r="A456" s="67"/>
      <c r="B456" s="49">
        <f t="shared" si="36"/>
        <v>450</v>
      </c>
      <c r="C456" s="73" t="str">
        <f>"'"&amp;プロジェクトデータ!$C$4&amp;"'"</f>
        <v>'80001'</v>
      </c>
      <c r="D456" s="80" t="s">
        <v>507</v>
      </c>
      <c r="E456" s="42" t="str">
        <f>"'"&amp;No.5＿契約者【データ】!E452&amp;"'"</f>
        <v>''</v>
      </c>
      <c r="F456" s="81" t="str">
        <f>"'"&amp;IF(No.5＿契約者【データ】!AD452="郵送","郵送",IF(No.5＿契約者【データ】!AD452="","","出席"))&amp;"'"</f>
        <v>''</v>
      </c>
      <c r="G456" s="75" t="str">
        <f>"'"&amp;IF(No.5＿契約者【データ】!AD452="","",TEXT(No.5＿契約者【データ】!AD452,"yyyy/mm/dd"))&amp;"'"</f>
        <v>''</v>
      </c>
      <c r="H456" s="75" t="str">
        <f>"'"&amp;IF(No.5＿契約者【データ】!AE452="","",TEXT(No.5＿契約者【データ】!AE452,"hh:mm"))&amp;"'"</f>
        <v>''</v>
      </c>
      <c r="I456" s="82" t="s">
        <v>494</v>
      </c>
      <c r="J456" s="82" t="s">
        <v>494</v>
      </c>
      <c r="K456" s="82" t="s">
        <v>494</v>
      </c>
      <c r="L456" s="82" t="s">
        <v>494</v>
      </c>
      <c r="M456" s="82" t="s">
        <v>494</v>
      </c>
      <c r="N456" s="82" t="s">
        <v>494</v>
      </c>
      <c r="O456" s="82" t="s">
        <v>494</v>
      </c>
      <c r="P456" s="82" t="s">
        <v>494</v>
      </c>
      <c r="Q456" s="82" t="str">
        <f>"'"&amp;IF(No.5＿契約者【データ】!AH452="●","1","0")&amp;"'"</f>
        <v>'0'</v>
      </c>
      <c r="R456" s="75" t="s">
        <v>497</v>
      </c>
      <c r="S456" s="42" t="s">
        <v>448</v>
      </c>
      <c r="T456" s="75" t="s">
        <v>497</v>
      </c>
      <c r="U456" s="74" t="s">
        <v>497</v>
      </c>
      <c r="V456" s="49" t="str">
        <f t="shared" si="37"/>
        <v>'COMMON'</v>
      </c>
      <c r="W456" s="69" t="s">
        <v>449</v>
      </c>
      <c r="X456" s="49" t="str">
        <f t="shared" si="38"/>
        <v>'COMMON'</v>
      </c>
      <c r="Y456" s="49" t="str">
        <f t="shared" si="38"/>
        <v>'COMMON'</v>
      </c>
      <c r="Z456" s="69" t="s">
        <v>449</v>
      </c>
      <c r="AA456" s="49" t="str">
        <f t="shared" si="39"/>
        <v>'COMMON'</v>
      </c>
      <c r="AB456" s="67"/>
      <c r="AD456" s="70" t="str">
        <f t="shared" ref="AD456:AD506" si="40">IF(F456="''","","INSERT INTO "&amp;$C$3&amp;" ("&amp;_xlfn.TEXTJOIN(",",FALSE,$C$5:$AA$5)&amp;") VALUES ("&amp;_xlfn.TEXTJOIN(",",FALSE,C456:AA456)&amp;");")</f>
        <v/>
      </c>
      <c r="AE456" s="67"/>
      <c r="AF456" s="67"/>
      <c r="AG456" s="67"/>
    </row>
    <row r="457" spans="1:33" ht="18" customHeight="1">
      <c r="A457" s="67"/>
      <c r="B457" s="49">
        <f t="shared" si="36"/>
        <v>451</v>
      </c>
      <c r="C457" s="73" t="str">
        <f>"'"&amp;プロジェクトデータ!$C$4&amp;"'"</f>
        <v>'80001'</v>
      </c>
      <c r="D457" s="80" t="s">
        <v>507</v>
      </c>
      <c r="E457" s="42" t="str">
        <f>"'"&amp;No.5＿契約者【データ】!E453&amp;"'"</f>
        <v>''</v>
      </c>
      <c r="F457" s="81" t="str">
        <f>"'"&amp;IF(No.5＿契約者【データ】!AD453="郵送","郵送",IF(No.5＿契約者【データ】!AD453="","","出席"))&amp;"'"</f>
        <v>''</v>
      </c>
      <c r="G457" s="75" t="str">
        <f>"'"&amp;IF(No.5＿契約者【データ】!AD453="","",TEXT(No.5＿契約者【データ】!AD453,"yyyy/mm/dd"))&amp;"'"</f>
        <v>''</v>
      </c>
      <c r="H457" s="75" t="str">
        <f>"'"&amp;IF(No.5＿契約者【データ】!AE453="","",TEXT(No.5＿契約者【データ】!AE453,"hh:mm"))&amp;"'"</f>
        <v>''</v>
      </c>
      <c r="I457" s="82" t="s">
        <v>494</v>
      </c>
      <c r="J457" s="82" t="s">
        <v>494</v>
      </c>
      <c r="K457" s="82" t="s">
        <v>494</v>
      </c>
      <c r="L457" s="82" t="s">
        <v>494</v>
      </c>
      <c r="M457" s="82" t="s">
        <v>494</v>
      </c>
      <c r="N457" s="82" t="s">
        <v>494</v>
      </c>
      <c r="O457" s="82" t="s">
        <v>494</v>
      </c>
      <c r="P457" s="82" t="s">
        <v>494</v>
      </c>
      <c r="Q457" s="82" t="str">
        <f>"'"&amp;IF(No.5＿契約者【データ】!AH453="●","1","0")&amp;"'"</f>
        <v>'0'</v>
      </c>
      <c r="R457" s="75" t="s">
        <v>497</v>
      </c>
      <c r="S457" s="42" t="s">
        <v>448</v>
      </c>
      <c r="T457" s="75" t="s">
        <v>497</v>
      </c>
      <c r="U457" s="74" t="s">
        <v>497</v>
      </c>
      <c r="V457" s="49" t="str">
        <f t="shared" si="37"/>
        <v>'COMMON'</v>
      </c>
      <c r="W457" s="69" t="s">
        <v>449</v>
      </c>
      <c r="X457" s="49" t="str">
        <f t="shared" si="38"/>
        <v>'COMMON'</v>
      </c>
      <c r="Y457" s="49" t="str">
        <f t="shared" si="38"/>
        <v>'COMMON'</v>
      </c>
      <c r="Z457" s="69" t="s">
        <v>449</v>
      </c>
      <c r="AA457" s="49" t="str">
        <f t="shared" si="39"/>
        <v>'COMMON'</v>
      </c>
      <c r="AB457" s="67"/>
      <c r="AD457" s="70" t="str">
        <f t="shared" si="40"/>
        <v/>
      </c>
      <c r="AE457" s="67"/>
      <c r="AF457" s="67"/>
      <c r="AG457" s="67"/>
    </row>
    <row r="458" spans="1:33" ht="18" customHeight="1">
      <c r="A458" s="67"/>
      <c r="B458" s="49">
        <f t="shared" si="36"/>
        <v>452</v>
      </c>
      <c r="C458" s="73" t="str">
        <f>"'"&amp;プロジェクトデータ!$C$4&amp;"'"</f>
        <v>'80001'</v>
      </c>
      <c r="D458" s="80" t="s">
        <v>507</v>
      </c>
      <c r="E458" s="42" t="str">
        <f>"'"&amp;No.5＿契約者【データ】!E454&amp;"'"</f>
        <v>''</v>
      </c>
      <c r="F458" s="81" t="str">
        <f>"'"&amp;IF(No.5＿契約者【データ】!AD454="郵送","郵送",IF(No.5＿契約者【データ】!AD454="","","出席"))&amp;"'"</f>
        <v>''</v>
      </c>
      <c r="G458" s="75" t="str">
        <f>"'"&amp;IF(No.5＿契約者【データ】!AD454="","",TEXT(No.5＿契約者【データ】!AD454,"yyyy/mm/dd"))&amp;"'"</f>
        <v>''</v>
      </c>
      <c r="H458" s="75" t="str">
        <f>"'"&amp;IF(No.5＿契約者【データ】!AE454="","",TEXT(No.5＿契約者【データ】!AE454,"hh:mm"))&amp;"'"</f>
        <v>''</v>
      </c>
      <c r="I458" s="82" t="s">
        <v>494</v>
      </c>
      <c r="J458" s="82" t="s">
        <v>494</v>
      </c>
      <c r="K458" s="82" t="s">
        <v>494</v>
      </c>
      <c r="L458" s="82" t="s">
        <v>494</v>
      </c>
      <c r="M458" s="82" t="s">
        <v>494</v>
      </c>
      <c r="N458" s="82" t="s">
        <v>494</v>
      </c>
      <c r="O458" s="82" t="s">
        <v>494</v>
      </c>
      <c r="P458" s="82" t="s">
        <v>494</v>
      </c>
      <c r="Q458" s="82" t="str">
        <f>"'"&amp;IF(No.5＿契約者【データ】!AH454="●","1","0")&amp;"'"</f>
        <v>'0'</v>
      </c>
      <c r="R458" s="75" t="s">
        <v>497</v>
      </c>
      <c r="S458" s="42" t="s">
        <v>448</v>
      </c>
      <c r="T458" s="75" t="s">
        <v>497</v>
      </c>
      <c r="U458" s="74" t="s">
        <v>497</v>
      </c>
      <c r="V458" s="49" t="str">
        <f t="shared" si="37"/>
        <v>'COMMON'</v>
      </c>
      <c r="W458" s="69" t="s">
        <v>449</v>
      </c>
      <c r="X458" s="49" t="str">
        <f t="shared" si="38"/>
        <v>'COMMON'</v>
      </c>
      <c r="Y458" s="49" t="str">
        <f t="shared" si="38"/>
        <v>'COMMON'</v>
      </c>
      <c r="Z458" s="69" t="s">
        <v>449</v>
      </c>
      <c r="AA458" s="49" t="str">
        <f t="shared" si="39"/>
        <v>'COMMON'</v>
      </c>
      <c r="AB458" s="67"/>
      <c r="AD458" s="70" t="str">
        <f t="shared" si="40"/>
        <v/>
      </c>
      <c r="AE458" s="67"/>
      <c r="AF458" s="67"/>
      <c r="AG458" s="67"/>
    </row>
    <row r="459" spans="1:33" ht="18" customHeight="1">
      <c r="A459" s="67"/>
      <c r="B459" s="49">
        <f t="shared" si="36"/>
        <v>453</v>
      </c>
      <c r="C459" s="73" t="str">
        <f>"'"&amp;プロジェクトデータ!$C$4&amp;"'"</f>
        <v>'80001'</v>
      </c>
      <c r="D459" s="80" t="s">
        <v>507</v>
      </c>
      <c r="E459" s="42" t="str">
        <f>"'"&amp;No.5＿契約者【データ】!E455&amp;"'"</f>
        <v>''</v>
      </c>
      <c r="F459" s="81" t="str">
        <f>"'"&amp;IF(No.5＿契約者【データ】!AD455="郵送","郵送",IF(No.5＿契約者【データ】!AD455="","","出席"))&amp;"'"</f>
        <v>''</v>
      </c>
      <c r="G459" s="75" t="str">
        <f>"'"&amp;IF(No.5＿契約者【データ】!AD455="","",TEXT(No.5＿契約者【データ】!AD455,"yyyy/mm/dd"))&amp;"'"</f>
        <v>''</v>
      </c>
      <c r="H459" s="75" t="str">
        <f>"'"&amp;IF(No.5＿契約者【データ】!AE455="","",TEXT(No.5＿契約者【データ】!AE455,"hh:mm"))&amp;"'"</f>
        <v>''</v>
      </c>
      <c r="I459" s="82" t="s">
        <v>494</v>
      </c>
      <c r="J459" s="82" t="s">
        <v>494</v>
      </c>
      <c r="K459" s="82" t="s">
        <v>494</v>
      </c>
      <c r="L459" s="82" t="s">
        <v>494</v>
      </c>
      <c r="M459" s="82" t="s">
        <v>494</v>
      </c>
      <c r="N459" s="82" t="s">
        <v>494</v>
      </c>
      <c r="O459" s="82" t="s">
        <v>494</v>
      </c>
      <c r="P459" s="82" t="s">
        <v>494</v>
      </c>
      <c r="Q459" s="82" t="str">
        <f>"'"&amp;IF(No.5＿契約者【データ】!AH455="●","1","0")&amp;"'"</f>
        <v>'0'</v>
      </c>
      <c r="R459" s="75" t="s">
        <v>497</v>
      </c>
      <c r="S459" s="42" t="s">
        <v>448</v>
      </c>
      <c r="T459" s="75" t="s">
        <v>497</v>
      </c>
      <c r="U459" s="74" t="s">
        <v>497</v>
      </c>
      <c r="V459" s="49" t="str">
        <f t="shared" si="37"/>
        <v>'COMMON'</v>
      </c>
      <c r="W459" s="69" t="s">
        <v>449</v>
      </c>
      <c r="X459" s="49" t="str">
        <f t="shared" si="38"/>
        <v>'COMMON'</v>
      </c>
      <c r="Y459" s="49" t="str">
        <f t="shared" si="38"/>
        <v>'COMMON'</v>
      </c>
      <c r="Z459" s="69" t="s">
        <v>449</v>
      </c>
      <c r="AA459" s="49" t="str">
        <f t="shared" si="39"/>
        <v>'COMMON'</v>
      </c>
      <c r="AB459" s="67"/>
      <c r="AD459" s="70" t="str">
        <f t="shared" si="40"/>
        <v/>
      </c>
      <c r="AE459" s="67"/>
      <c r="AF459" s="67"/>
      <c r="AG459" s="67"/>
    </row>
    <row r="460" spans="1:33" ht="18" customHeight="1">
      <c r="A460" s="67"/>
      <c r="B460" s="49">
        <f t="shared" si="36"/>
        <v>454</v>
      </c>
      <c r="C460" s="73" t="str">
        <f>"'"&amp;プロジェクトデータ!$C$4&amp;"'"</f>
        <v>'80001'</v>
      </c>
      <c r="D460" s="80" t="s">
        <v>507</v>
      </c>
      <c r="E460" s="42" t="str">
        <f>"'"&amp;No.5＿契約者【データ】!E456&amp;"'"</f>
        <v>''</v>
      </c>
      <c r="F460" s="81" t="str">
        <f>"'"&amp;IF(No.5＿契約者【データ】!AD456="郵送","郵送",IF(No.5＿契約者【データ】!AD456="","","出席"))&amp;"'"</f>
        <v>''</v>
      </c>
      <c r="G460" s="75" t="str">
        <f>"'"&amp;IF(No.5＿契約者【データ】!AD456="","",TEXT(No.5＿契約者【データ】!AD456,"yyyy/mm/dd"))&amp;"'"</f>
        <v>''</v>
      </c>
      <c r="H460" s="75" t="str">
        <f>"'"&amp;IF(No.5＿契約者【データ】!AE456="","",TEXT(No.5＿契約者【データ】!AE456,"hh:mm"))&amp;"'"</f>
        <v>''</v>
      </c>
      <c r="I460" s="82" t="s">
        <v>494</v>
      </c>
      <c r="J460" s="82" t="s">
        <v>494</v>
      </c>
      <c r="K460" s="82" t="s">
        <v>494</v>
      </c>
      <c r="L460" s="82" t="s">
        <v>494</v>
      </c>
      <c r="M460" s="82" t="s">
        <v>494</v>
      </c>
      <c r="N460" s="82" t="s">
        <v>494</v>
      </c>
      <c r="O460" s="82" t="s">
        <v>494</v>
      </c>
      <c r="P460" s="82" t="s">
        <v>494</v>
      </c>
      <c r="Q460" s="82" t="str">
        <f>"'"&amp;IF(No.5＿契約者【データ】!AH456="●","1","0")&amp;"'"</f>
        <v>'0'</v>
      </c>
      <c r="R460" s="75" t="s">
        <v>497</v>
      </c>
      <c r="S460" s="42" t="s">
        <v>448</v>
      </c>
      <c r="T460" s="75" t="s">
        <v>497</v>
      </c>
      <c r="U460" s="74" t="s">
        <v>497</v>
      </c>
      <c r="V460" s="49" t="str">
        <f t="shared" si="37"/>
        <v>'COMMON'</v>
      </c>
      <c r="W460" s="69" t="s">
        <v>449</v>
      </c>
      <c r="X460" s="49" t="str">
        <f t="shared" si="38"/>
        <v>'COMMON'</v>
      </c>
      <c r="Y460" s="49" t="str">
        <f t="shared" si="38"/>
        <v>'COMMON'</v>
      </c>
      <c r="Z460" s="69" t="s">
        <v>449</v>
      </c>
      <c r="AA460" s="49" t="str">
        <f t="shared" si="39"/>
        <v>'COMMON'</v>
      </c>
      <c r="AB460" s="67"/>
      <c r="AD460" s="70" t="str">
        <f t="shared" si="40"/>
        <v/>
      </c>
      <c r="AE460" s="67"/>
      <c r="AF460" s="67"/>
      <c r="AG460" s="67"/>
    </row>
    <row r="461" spans="1:33" ht="18" customHeight="1">
      <c r="A461" s="67"/>
      <c r="B461" s="49">
        <f t="shared" si="36"/>
        <v>455</v>
      </c>
      <c r="C461" s="73" t="str">
        <f>"'"&amp;プロジェクトデータ!$C$4&amp;"'"</f>
        <v>'80001'</v>
      </c>
      <c r="D461" s="80" t="s">
        <v>507</v>
      </c>
      <c r="E461" s="42" t="str">
        <f>"'"&amp;No.5＿契約者【データ】!E457&amp;"'"</f>
        <v>''</v>
      </c>
      <c r="F461" s="81" t="str">
        <f>"'"&amp;IF(No.5＿契約者【データ】!AD457="郵送","郵送",IF(No.5＿契約者【データ】!AD457="","","出席"))&amp;"'"</f>
        <v>''</v>
      </c>
      <c r="G461" s="75" t="str">
        <f>"'"&amp;IF(No.5＿契約者【データ】!AD457="","",TEXT(No.5＿契約者【データ】!AD457,"yyyy/mm/dd"))&amp;"'"</f>
        <v>''</v>
      </c>
      <c r="H461" s="75" t="str">
        <f>"'"&amp;IF(No.5＿契約者【データ】!AE457="","",TEXT(No.5＿契約者【データ】!AE457,"hh:mm"))&amp;"'"</f>
        <v>''</v>
      </c>
      <c r="I461" s="82" t="s">
        <v>494</v>
      </c>
      <c r="J461" s="82" t="s">
        <v>494</v>
      </c>
      <c r="K461" s="82" t="s">
        <v>494</v>
      </c>
      <c r="L461" s="82" t="s">
        <v>494</v>
      </c>
      <c r="M461" s="82" t="s">
        <v>494</v>
      </c>
      <c r="N461" s="82" t="s">
        <v>494</v>
      </c>
      <c r="O461" s="82" t="s">
        <v>494</v>
      </c>
      <c r="P461" s="82" t="s">
        <v>494</v>
      </c>
      <c r="Q461" s="82" t="str">
        <f>"'"&amp;IF(No.5＿契約者【データ】!AH457="●","1","0")&amp;"'"</f>
        <v>'0'</v>
      </c>
      <c r="R461" s="75" t="s">
        <v>497</v>
      </c>
      <c r="S461" s="42" t="s">
        <v>448</v>
      </c>
      <c r="T461" s="75" t="s">
        <v>497</v>
      </c>
      <c r="U461" s="74" t="s">
        <v>497</v>
      </c>
      <c r="V461" s="49" t="str">
        <f t="shared" si="37"/>
        <v>'COMMON'</v>
      </c>
      <c r="W461" s="69" t="s">
        <v>449</v>
      </c>
      <c r="X461" s="49" t="str">
        <f t="shared" si="38"/>
        <v>'COMMON'</v>
      </c>
      <c r="Y461" s="49" t="str">
        <f t="shared" si="38"/>
        <v>'COMMON'</v>
      </c>
      <c r="Z461" s="69" t="s">
        <v>449</v>
      </c>
      <c r="AA461" s="49" t="str">
        <f t="shared" si="39"/>
        <v>'COMMON'</v>
      </c>
      <c r="AB461" s="67"/>
      <c r="AD461" s="70" t="str">
        <f t="shared" si="40"/>
        <v/>
      </c>
      <c r="AE461" s="67"/>
      <c r="AF461" s="67"/>
      <c r="AG461" s="67"/>
    </row>
    <row r="462" spans="1:33" ht="18" customHeight="1">
      <c r="A462" s="67"/>
      <c r="B462" s="49">
        <f t="shared" si="36"/>
        <v>456</v>
      </c>
      <c r="C462" s="73" t="str">
        <f>"'"&amp;プロジェクトデータ!$C$4&amp;"'"</f>
        <v>'80001'</v>
      </c>
      <c r="D462" s="80" t="s">
        <v>507</v>
      </c>
      <c r="E462" s="42" t="str">
        <f>"'"&amp;No.5＿契約者【データ】!E458&amp;"'"</f>
        <v>''</v>
      </c>
      <c r="F462" s="81" t="str">
        <f>"'"&amp;IF(No.5＿契約者【データ】!AD458="郵送","郵送",IF(No.5＿契約者【データ】!AD458="","","出席"))&amp;"'"</f>
        <v>''</v>
      </c>
      <c r="G462" s="75" t="str">
        <f>"'"&amp;IF(No.5＿契約者【データ】!AD458="","",TEXT(No.5＿契約者【データ】!AD458,"yyyy/mm/dd"))&amp;"'"</f>
        <v>''</v>
      </c>
      <c r="H462" s="75" t="str">
        <f>"'"&amp;IF(No.5＿契約者【データ】!AE458="","",TEXT(No.5＿契約者【データ】!AE458,"hh:mm"))&amp;"'"</f>
        <v>''</v>
      </c>
      <c r="I462" s="82" t="s">
        <v>494</v>
      </c>
      <c r="J462" s="82" t="s">
        <v>494</v>
      </c>
      <c r="K462" s="82" t="s">
        <v>494</v>
      </c>
      <c r="L462" s="82" t="s">
        <v>494</v>
      </c>
      <c r="M462" s="82" t="s">
        <v>494</v>
      </c>
      <c r="N462" s="82" t="s">
        <v>494</v>
      </c>
      <c r="O462" s="82" t="s">
        <v>494</v>
      </c>
      <c r="P462" s="82" t="s">
        <v>494</v>
      </c>
      <c r="Q462" s="82" t="str">
        <f>"'"&amp;IF(No.5＿契約者【データ】!AH458="●","1","0")&amp;"'"</f>
        <v>'0'</v>
      </c>
      <c r="R462" s="75" t="s">
        <v>497</v>
      </c>
      <c r="S462" s="42" t="s">
        <v>448</v>
      </c>
      <c r="T462" s="75" t="s">
        <v>497</v>
      </c>
      <c r="U462" s="74" t="s">
        <v>497</v>
      </c>
      <c r="V462" s="49" t="str">
        <f t="shared" si="37"/>
        <v>'COMMON'</v>
      </c>
      <c r="W462" s="69" t="s">
        <v>449</v>
      </c>
      <c r="X462" s="49" t="str">
        <f t="shared" si="38"/>
        <v>'COMMON'</v>
      </c>
      <c r="Y462" s="49" t="str">
        <f t="shared" si="38"/>
        <v>'COMMON'</v>
      </c>
      <c r="Z462" s="69" t="s">
        <v>449</v>
      </c>
      <c r="AA462" s="49" t="str">
        <f t="shared" si="39"/>
        <v>'COMMON'</v>
      </c>
      <c r="AB462" s="67"/>
      <c r="AD462" s="70" t="str">
        <f t="shared" si="40"/>
        <v/>
      </c>
      <c r="AE462" s="67"/>
      <c r="AF462" s="67"/>
      <c r="AG462" s="67"/>
    </row>
    <row r="463" spans="1:33" ht="18" customHeight="1">
      <c r="A463" s="67"/>
      <c r="B463" s="49">
        <f t="shared" si="36"/>
        <v>457</v>
      </c>
      <c r="C463" s="73" t="str">
        <f>"'"&amp;プロジェクトデータ!$C$4&amp;"'"</f>
        <v>'80001'</v>
      </c>
      <c r="D463" s="80" t="s">
        <v>507</v>
      </c>
      <c r="E463" s="42" t="str">
        <f>"'"&amp;No.5＿契約者【データ】!E459&amp;"'"</f>
        <v>''</v>
      </c>
      <c r="F463" s="81" t="str">
        <f>"'"&amp;IF(No.5＿契約者【データ】!AD459="郵送","郵送",IF(No.5＿契約者【データ】!AD459="","","出席"))&amp;"'"</f>
        <v>''</v>
      </c>
      <c r="G463" s="75" t="str">
        <f>"'"&amp;IF(No.5＿契約者【データ】!AD459="","",TEXT(No.5＿契約者【データ】!AD459,"yyyy/mm/dd"))&amp;"'"</f>
        <v>''</v>
      </c>
      <c r="H463" s="75" t="str">
        <f>"'"&amp;IF(No.5＿契約者【データ】!AE459="","",TEXT(No.5＿契約者【データ】!AE459,"hh:mm"))&amp;"'"</f>
        <v>''</v>
      </c>
      <c r="I463" s="82" t="s">
        <v>494</v>
      </c>
      <c r="J463" s="82" t="s">
        <v>494</v>
      </c>
      <c r="K463" s="82" t="s">
        <v>494</v>
      </c>
      <c r="L463" s="82" t="s">
        <v>494</v>
      </c>
      <c r="M463" s="82" t="s">
        <v>494</v>
      </c>
      <c r="N463" s="82" t="s">
        <v>494</v>
      </c>
      <c r="O463" s="82" t="s">
        <v>494</v>
      </c>
      <c r="P463" s="82" t="s">
        <v>494</v>
      </c>
      <c r="Q463" s="82" t="str">
        <f>"'"&amp;IF(No.5＿契約者【データ】!AH459="●","1","0")&amp;"'"</f>
        <v>'0'</v>
      </c>
      <c r="R463" s="75" t="s">
        <v>497</v>
      </c>
      <c r="S463" s="42" t="s">
        <v>448</v>
      </c>
      <c r="T463" s="75" t="s">
        <v>497</v>
      </c>
      <c r="U463" s="74" t="s">
        <v>497</v>
      </c>
      <c r="V463" s="49" t="str">
        <f t="shared" si="37"/>
        <v>'COMMON'</v>
      </c>
      <c r="W463" s="69" t="s">
        <v>449</v>
      </c>
      <c r="X463" s="49" t="str">
        <f t="shared" si="38"/>
        <v>'COMMON'</v>
      </c>
      <c r="Y463" s="49" t="str">
        <f t="shared" si="38"/>
        <v>'COMMON'</v>
      </c>
      <c r="Z463" s="69" t="s">
        <v>449</v>
      </c>
      <c r="AA463" s="49" t="str">
        <f t="shared" si="39"/>
        <v>'COMMON'</v>
      </c>
      <c r="AB463" s="67"/>
      <c r="AD463" s="70" t="str">
        <f t="shared" si="40"/>
        <v/>
      </c>
      <c r="AE463" s="67"/>
      <c r="AF463" s="67"/>
      <c r="AG463" s="67"/>
    </row>
    <row r="464" spans="1:33" ht="18" customHeight="1">
      <c r="A464" s="67"/>
      <c r="B464" s="49">
        <f t="shared" si="36"/>
        <v>458</v>
      </c>
      <c r="C464" s="73" t="str">
        <f>"'"&amp;プロジェクトデータ!$C$4&amp;"'"</f>
        <v>'80001'</v>
      </c>
      <c r="D464" s="80" t="s">
        <v>507</v>
      </c>
      <c r="E464" s="42" t="str">
        <f>"'"&amp;No.5＿契約者【データ】!E460&amp;"'"</f>
        <v>''</v>
      </c>
      <c r="F464" s="81" t="str">
        <f>"'"&amp;IF(No.5＿契約者【データ】!AD460="郵送","郵送",IF(No.5＿契約者【データ】!AD460="","","出席"))&amp;"'"</f>
        <v>''</v>
      </c>
      <c r="G464" s="75" t="str">
        <f>"'"&amp;IF(No.5＿契約者【データ】!AD460="","",TEXT(No.5＿契約者【データ】!AD460,"yyyy/mm/dd"))&amp;"'"</f>
        <v>''</v>
      </c>
      <c r="H464" s="75" t="str">
        <f>"'"&amp;IF(No.5＿契約者【データ】!AE460="","",TEXT(No.5＿契約者【データ】!AE460,"hh:mm"))&amp;"'"</f>
        <v>''</v>
      </c>
      <c r="I464" s="82" t="s">
        <v>494</v>
      </c>
      <c r="J464" s="82" t="s">
        <v>494</v>
      </c>
      <c r="K464" s="82" t="s">
        <v>494</v>
      </c>
      <c r="L464" s="82" t="s">
        <v>494</v>
      </c>
      <c r="M464" s="82" t="s">
        <v>494</v>
      </c>
      <c r="N464" s="82" t="s">
        <v>494</v>
      </c>
      <c r="O464" s="82" t="s">
        <v>494</v>
      </c>
      <c r="P464" s="82" t="s">
        <v>494</v>
      </c>
      <c r="Q464" s="82" t="str">
        <f>"'"&amp;IF(No.5＿契約者【データ】!AH460="●","1","0")&amp;"'"</f>
        <v>'0'</v>
      </c>
      <c r="R464" s="75" t="s">
        <v>497</v>
      </c>
      <c r="S464" s="42" t="s">
        <v>448</v>
      </c>
      <c r="T464" s="75" t="s">
        <v>497</v>
      </c>
      <c r="U464" s="74" t="s">
        <v>497</v>
      </c>
      <c r="V464" s="49" t="str">
        <f t="shared" si="37"/>
        <v>'COMMON'</v>
      </c>
      <c r="W464" s="69" t="s">
        <v>449</v>
      </c>
      <c r="X464" s="49" t="str">
        <f t="shared" si="38"/>
        <v>'COMMON'</v>
      </c>
      <c r="Y464" s="49" t="str">
        <f t="shared" si="38"/>
        <v>'COMMON'</v>
      </c>
      <c r="Z464" s="69" t="s">
        <v>449</v>
      </c>
      <c r="AA464" s="49" t="str">
        <f t="shared" si="39"/>
        <v>'COMMON'</v>
      </c>
      <c r="AB464" s="67"/>
      <c r="AD464" s="70" t="str">
        <f t="shared" si="40"/>
        <v/>
      </c>
      <c r="AE464" s="67"/>
      <c r="AF464" s="67"/>
      <c r="AG464" s="67"/>
    </row>
    <row r="465" spans="1:33" ht="18" customHeight="1">
      <c r="A465" s="67"/>
      <c r="B465" s="49">
        <f t="shared" si="36"/>
        <v>459</v>
      </c>
      <c r="C465" s="73" t="str">
        <f>"'"&amp;プロジェクトデータ!$C$4&amp;"'"</f>
        <v>'80001'</v>
      </c>
      <c r="D465" s="80" t="s">
        <v>507</v>
      </c>
      <c r="E465" s="42" t="str">
        <f>"'"&amp;No.5＿契約者【データ】!E461&amp;"'"</f>
        <v>''</v>
      </c>
      <c r="F465" s="81" t="str">
        <f>"'"&amp;IF(No.5＿契約者【データ】!AD461="郵送","郵送",IF(No.5＿契約者【データ】!AD461="","","出席"))&amp;"'"</f>
        <v>''</v>
      </c>
      <c r="G465" s="75" t="str">
        <f>"'"&amp;IF(No.5＿契約者【データ】!AD461="","",TEXT(No.5＿契約者【データ】!AD461,"yyyy/mm/dd"))&amp;"'"</f>
        <v>''</v>
      </c>
      <c r="H465" s="75" t="str">
        <f>"'"&amp;IF(No.5＿契約者【データ】!AE461="","",TEXT(No.5＿契約者【データ】!AE461,"hh:mm"))&amp;"'"</f>
        <v>''</v>
      </c>
      <c r="I465" s="82" t="s">
        <v>494</v>
      </c>
      <c r="J465" s="82" t="s">
        <v>494</v>
      </c>
      <c r="K465" s="82" t="s">
        <v>494</v>
      </c>
      <c r="L465" s="82" t="s">
        <v>494</v>
      </c>
      <c r="M465" s="82" t="s">
        <v>494</v>
      </c>
      <c r="N465" s="82" t="s">
        <v>494</v>
      </c>
      <c r="O465" s="82" t="s">
        <v>494</v>
      </c>
      <c r="P465" s="82" t="s">
        <v>494</v>
      </c>
      <c r="Q465" s="82" t="str">
        <f>"'"&amp;IF(No.5＿契約者【データ】!AH461="●","1","0")&amp;"'"</f>
        <v>'0'</v>
      </c>
      <c r="R465" s="75" t="s">
        <v>497</v>
      </c>
      <c r="S465" s="42" t="s">
        <v>448</v>
      </c>
      <c r="T465" s="75" t="s">
        <v>497</v>
      </c>
      <c r="U465" s="74" t="s">
        <v>497</v>
      </c>
      <c r="V465" s="49" t="str">
        <f t="shared" si="37"/>
        <v>'COMMON'</v>
      </c>
      <c r="W465" s="69" t="s">
        <v>449</v>
      </c>
      <c r="X465" s="49" t="str">
        <f t="shared" si="38"/>
        <v>'COMMON'</v>
      </c>
      <c r="Y465" s="49" t="str">
        <f t="shared" si="38"/>
        <v>'COMMON'</v>
      </c>
      <c r="Z465" s="69" t="s">
        <v>449</v>
      </c>
      <c r="AA465" s="49" t="str">
        <f t="shared" si="39"/>
        <v>'COMMON'</v>
      </c>
      <c r="AB465" s="67"/>
      <c r="AD465" s="70" t="str">
        <f t="shared" si="40"/>
        <v/>
      </c>
      <c r="AE465" s="67"/>
      <c r="AF465" s="67"/>
      <c r="AG465" s="67"/>
    </row>
    <row r="466" spans="1:33" ht="18" customHeight="1">
      <c r="A466" s="67"/>
      <c r="B466" s="49">
        <f t="shared" si="36"/>
        <v>460</v>
      </c>
      <c r="C466" s="73" t="str">
        <f>"'"&amp;プロジェクトデータ!$C$4&amp;"'"</f>
        <v>'80001'</v>
      </c>
      <c r="D466" s="80" t="s">
        <v>507</v>
      </c>
      <c r="E466" s="42" t="str">
        <f>"'"&amp;No.5＿契約者【データ】!E462&amp;"'"</f>
        <v>''</v>
      </c>
      <c r="F466" s="81" t="str">
        <f>"'"&amp;IF(No.5＿契約者【データ】!AD462="郵送","郵送",IF(No.5＿契約者【データ】!AD462="","","出席"))&amp;"'"</f>
        <v>''</v>
      </c>
      <c r="G466" s="75" t="str">
        <f>"'"&amp;IF(No.5＿契約者【データ】!AD462="","",TEXT(No.5＿契約者【データ】!AD462,"yyyy/mm/dd"))&amp;"'"</f>
        <v>''</v>
      </c>
      <c r="H466" s="75" t="str">
        <f>"'"&amp;IF(No.5＿契約者【データ】!AE462="","",TEXT(No.5＿契約者【データ】!AE462,"hh:mm"))&amp;"'"</f>
        <v>''</v>
      </c>
      <c r="I466" s="82" t="s">
        <v>494</v>
      </c>
      <c r="J466" s="82" t="s">
        <v>494</v>
      </c>
      <c r="K466" s="82" t="s">
        <v>494</v>
      </c>
      <c r="L466" s="82" t="s">
        <v>494</v>
      </c>
      <c r="M466" s="82" t="s">
        <v>494</v>
      </c>
      <c r="N466" s="82" t="s">
        <v>494</v>
      </c>
      <c r="O466" s="82" t="s">
        <v>494</v>
      </c>
      <c r="P466" s="82" t="s">
        <v>494</v>
      </c>
      <c r="Q466" s="82" t="str">
        <f>"'"&amp;IF(No.5＿契約者【データ】!AH462="●","1","0")&amp;"'"</f>
        <v>'0'</v>
      </c>
      <c r="R466" s="75" t="s">
        <v>497</v>
      </c>
      <c r="S466" s="42" t="s">
        <v>448</v>
      </c>
      <c r="T466" s="75" t="s">
        <v>497</v>
      </c>
      <c r="U466" s="74" t="s">
        <v>497</v>
      </c>
      <c r="V466" s="49" t="str">
        <f t="shared" si="37"/>
        <v>'COMMON'</v>
      </c>
      <c r="W466" s="69" t="s">
        <v>449</v>
      </c>
      <c r="X466" s="49" t="str">
        <f t="shared" si="38"/>
        <v>'COMMON'</v>
      </c>
      <c r="Y466" s="49" t="str">
        <f t="shared" si="38"/>
        <v>'COMMON'</v>
      </c>
      <c r="Z466" s="69" t="s">
        <v>449</v>
      </c>
      <c r="AA466" s="49" t="str">
        <f t="shared" si="39"/>
        <v>'COMMON'</v>
      </c>
      <c r="AB466" s="67"/>
      <c r="AD466" s="70" t="str">
        <f t="shared" si="40"/>
        <v/>
      </c>
      <c r="AE466" s="67"/>
      <c r="AF466" s="67"/>
      <c r="AG466" s="67"/>
    </row>
    <row r="467" spans="1:33" ht="18" customHeight="1">
      <c r="A467" s="67"/>
      <c r="B467" s="49">
        <f t="shared" si="36"/>
        <v>461</v>
      </c>
      <c r="C467" s="73" t="str">
        <f>"'"&amp;プロジェクトデータ!$C$4&amp;"'"</f>
        <v>'80001'</v>
      </c>
      <c r="D467" s="80" t="s">
        <v>507</v>
      </c>
      <c r="E467" s="42" t="str">
        <f>"'"&amp;No.5＿契約者【データ】!E463&amp;"'"</f>
        <v>''</v>
      </c>
      <c r="F467" s="81" t="str">
        <f>"'"&amp;IF(No.5＿契約者【データ】!AD463="郵送","郵送",IF(No.5＿契約者【データ】!AD463="","","出席"))&amp;"'"</f>
        <v>''</v>
      </c>
      <c r="G467" s="75" t="str">
        <f>"'"&amp;IF(No.5＿契約者【データ】!AD463="","",TEXT(No.5＿契約者【データ】!AD463,"yyyy/mm/dd"))&amp;"'"</f>
        <v>''</v>
      </c>
      <c r="H467" s="75" t="str">
        <f>"'"&amp;IF(No.5＿契約者【データ】!AE463="","",TEXT(No.5＿契約者【データ】!AE463,"hh:mm"))&amp;"'"</f>
        <v>''</v>
      </c>
      <c r="I467" s="82" t="s">
        <v>494</v>
      </c>
      <c r="J467" s="82" t="s">
        <v>494</v>
      </c>
      <c r="K467" s="82" t="s">
        <v>494</v>
      </c>
      <c r="L467" s="82" t="s">
        <v>494</v>
      </c>
      <c r="M467" s="82" t="s">
        <v>494</v>
      </c>
      <c r="N467" s="82" t="s">
        <v>494</v>
      </c>
      <c r="O467" s="82" t="s">
        <v>494</v>
      </c>
      <c r="P467" s="82" t="s">
        <v>494</v>
      </c>
      <c r="Q467" s="82" t="str">
        <f>"'"&amp;IF(No.5＿契約者【データ】!AH463="●","1","0")&amp;"'"</f>
        <v>'0'</v>
      </c>
      <c r="R467" s="75" t="s">
        <v>497</v>
      </c>
      <c r="S467" s="42" t="s">
        <v>448</v>
      </c>
      <c r="T467" s="75" t="s">
        <v>497</v>
      </c>
      <c r="U467" s="74" t="s">
        <v>497</v>
      </c>
      <c r="V467" s="49" t="str">
        <f t="shared" si="37"/>
        <v>'COMMON'</v>
      </c>
      <c r="W467" s="69" t="s">
        <v>449</v>
      </c>
      <c r="X467" s="49" t="str">
        <f t="shared" si="38"/>
        <v>'COMMON'</v>
      </c>
      <c r="Y467" s="49" t="str">
        <f t="shared" si="38"/>
        <v>'COMMON'</v>
      </c>
      <c r="Z467" s="69" t="s">
        <v>449</v>
      </c>
      <c r="AA467" s="49" t="str">
        <f t="shared" si="39"/>
        <v>'COMMON'</v>
      </c>
      <c r="AB467" s="67"/>
      <c r="AD467" s="70" t="str">
        <f t="shared" si="40"/>
        <v/>
      </c>
      <c r="AE467" s="67"/>
      <c r="AF467" s="67"/>
      <c r="AG467" s="67"/>
    </row>
    <row r="468" spans="1:33" ht="18" customHeight="1">
      <c r="A468" s="67"/>
      <c r="B468" s="49">
        <f t="shared" si="36"/>
        <v>462</v>
      </c>
      <c r="C468" s="73" t="str">
        <f>"'"&amp;プロジェクトデータ!$C$4&amp;"'"</f>
        <v>'80001'</v>
      </c>
      <c r="D468" s="80" t="s">
        <v>507</v>
      </c>
      <c r="E468" s="42" t="str">
        <f>"'"&amp;No.5＿契約者【データ】!E464&amp;"'"</f>
        <v>''</v>
      </c>
      <c r="F468" s="81" t="str">
        <f>"'"&amp;IF(No.5＿契約者【データ】!AD464="郵送","郵送",IF(No.5＿契約者【データ】!AD464="","","出席"))&amp;"'"</f>
        <v>''</v>
      </c>
      <c r="G468" s="75" t="str">
        <f>"'"&amp;IF(No.5＿契約者【データ】!AD464="","",TEXT(No.5＿契約者【データ】!AD464,"yyyy/mm/dd"))&amp;"'"</f>
        <v>''</v>
      </c>
      <c r="H468" s="75" t="str">
        <f>"'"&amp;IF(No.5＿契約者【データ】!AE464="","",TEXT(No.5＿契約者【データ】!AE464,"hh:mm"))&amp;"'"</f>
        <v>''</v>
      </c>
      <c r="I468" s="82" t="s">
        <v>494</v>
      </c>
      <c r="J468" s="82" t="s">
        <v>494</v>
      </c>
      <c r="K468" s="82" t="s">
        <v>494</v>
      </c>
      <c r="L468" s="82" t="s">
        <v>494</v>
      </c>
      <c r="M468" s="82" t="s">
        <v>494</v>
      </c>
      <c r="N468" s="82" t="s">
        <v>494</v>
      </c>
      <c r="O468" s="82" t="s">
        <v>494</v>
      </c>
      <c r="P468" s="82" t="s">
        <v>494</v>
      </c>
      <c r="Q468" s="82" t="str">
        <f>"'"&amp;IF(No.5＿契約者【データ】!AH464="●","1","0")&amp;"'"</f>
        <v>'0'</v>
      </c>
      <c r="R468" s="75" t="s">
        <v>497</v>
      </c>
      <c r="S468" s="42" t="s">
        <v>448</v>
      </c>
      <c r="T468" s="75" t="s">
        <v>497</v>
      </c>
      <c r="U468" s="74" t="s">
        <v>497</v>
      </c>
      <c r="V468" s="49" t="str">
        <f t="shared" si="37"/>
        <v>'COMMON'</v>
      </c>
      <c r="W468" s="69" t="s">
        <v>449</v>
      </c>
      <c r="X468" s="49" t="str">
        <f t="shared" si="38"/>
        <v>'COMMON'</v>
      </c>
      <c r="Y468" s="49" t="str">
        <f t="shared" si="38"/>
        <v>'COMMON'</v>
      </c>
      <c r="Z468" s="69" t="s">
        <v>449</v>
      </c>
      <c r="AA468" s="49" t="str">
        <f t="shared" si="39"/>
        <v>'COMMON'</v>
      </c>
      <c r="AB468" s="67"/>
      <c r="AD468" s="70" t="str">
        <f t="shared" si="40"/>
        <v/>
      </c>
      <c r="AE468" s="67"/>
      <c r="AF468" s="67"/>
      <c r="AG468" s="67"/>
    </row>
    <row r="469" spans="1:33" ht="18" customHeight="1">
      <c r="A469" s="67"/>
      <c r="B469" s="49">
        <f t="shared" si="36"/>
        <v>463</v>
      </c>
      <c r="C469" s="73" t="str">
        <f>"'"&amp;プロジェクトデータ!$C$4&amp;"'"</f>
        <v>'80001'</v>
      </c>
      <c r="D469" s="80" t="s">
        <v>507</v>
      </c>
      <c r="E469" s="42" t="str">
        <f>"'"&amp;No.5＿契約者【データ】!E465&amp;"'"</f>
        <v>''</v>
      </c>
      <c r="F469" s="81" t="str">
        <f>"'"&amp;IF(No.5＿契約者【データ】!AD465="郵送","郵送",IF(No.5＿契約者【データ】!AD465="","","出席"))&amp;"'"</f>
        <v>''</v>
      </c>
      <c r="G469" s="75" t="str">
        <f>"'"&amp;IF(No.5＿契約者【データ】!AD465="","",TEXT(No.5＿契約者【データ】!AD465,"yyyy/mm/dd"))&amp;"'"</f>
        <v>''</v>
      </c>
      <c r="H469" s="75" t="str">
        <f>"'"&amp;IF(No.5＿契約者【データ】!AE465="","",TEXT(No.5＿契約者【データ】!AE465,"hh:mm"))&amp;"'"</f>
        <v>''</v>
      </c>
      <c r="I469" s="82" t="s">
        <v>494</v>
      </c>
      <c r="J469" s="82" t="s">
        <v>494</v>
      </c>
      <c r="K469" s="82" t="s">
        <v>494</v>
      </c>
      <c r="L469" s="82" t="s">
        <v>494</v>
      </c>
      <c r="M469" s="82" t="s">
        <v>494</v>
      </c>
      <c r="N469" s="82" t="s">
        <v>494</v>
      </c>
      <c r="O469" s="82" t="s">
        <v>494</v>
      </c>
      <c r="P469" s="82" t="s">
        <v>494</v>
      </c>
      <c r="Q469" s="82" t="str">
        <f>"'"&amp;IF(No.5＿契約者【データ】!AH465="●","1","0")&amp;"'"</f>
        <v>'0'</v>
      </c>
      <c r="R469" s="75" t="s">
        <v>497</v>
      </c>
      <c r="S469" s="42" t="s">
        <v>448</v>
      </c>
      <c r="T469" s="75" t="s">
        <v>497</v>
      </c>
      <c r="U469" s="74" t="s">
        <v>497</v>
      </c>
      <c r="V469" s="49" t="str">
        <f t="shared" si="37"/>
        <v>'COMMON'</v>
      </c>
      <c r="W469" s="69" t="s">
        <v>449</v>
      </c>
      <c r="X469" s="49" t="str">
        <f t="shared" si="38"/>
        <v>'COMMON'</v>
      </c>
      <c r="Y469" s="49" t="str">
        <f t="shared" si="38"/>
        <v>'COMMON'</v>
      </c>
      <c r="Z469" s="69" t="s">
        <v>449</v>
      </c>
      <c r="AA469" s="49" t="str">
        <f t="shared" si="39"/>
        <v>'COMMON'</v>
      </c>
      <c r="AB469" s="67"/>
      <c r="AD469" s="70" t="str">
        <f t="shared" si="40"/>
        <v/>
      </c>
      <c r="AE469" s="67"/>
      <c r="AF469" s="67"/>
      <c r="AG469" s="67"/>
    </row>
    <row r="470" spans="1:33" ht="18" customHeight="1">
      <c r="A470" s="67"/>
      <c r="B470" s="49">
        <f t="shared" si="36"/>
        <v>464</v>
      </c>
      <c r="C470" s="73" t="str">
        <f>"'"&amp;プロジェクトデータ!$C$4&amp;"'"</f>
        <v>'80001'</v>
      </c>
      <c r="D470" s="80" t="s">
        <v>507</v>
      </c>
      <c r="E470" s="42" t="str">
        <f>"'"&amp;No.5＿契約者【データ】!E466&amp;"'"</f>
        <v>''</v>
      </c>
      <c r="F470" s="81" t="str">
        <f>"'"&amp;IF(No.5＿契約者【データ】!AD466="郵送","郵送",IF(No.5＿契約者【データ】!AD466="","","出席"))&amp;"'"</f>
        <v>''</v>
      </c>
      <c r="G470" s="75" t="str">
        <f>"'"&amp;IF(No.5＿契約者【データ】!AD466="","",TEXT(No.5＿契約者【データ】!AD466,"yyyy/mm/dd"))&amp;"'"</f>
        <v>''</v>
      </c>
      <c r="H470" s="75" t="str">
        <f>"'"&amp;IF(No.5＿契約者【データ】!AE466="","",TEXT(No.5＿契約者【データ】!AE466,"hh:mm"))&amp;"'"</f>
        <v>''</v>
      </c>
      <c r="I470" s="82" t="s">
        <v>494</v>
      </c>
      <c r="J470" s="82" t="s">
        <v>494</v>
      </c>
      <c r="K470" s="82" t="s">
        <v>494</v>
      </c>
      <c r="L470" s="82" t="s">
        <v>494</v>
      </c>
      <c r="M470" s="82" t="s">
        <v>494</v>
      </c>
      <c r="N470" s="82" t="s">
        <v>494</v>
      </c>
      <c r="O470" s="82" t="s">
        <v>494</v>
      </c>
      <c r="P470" s="82" t="s">
        <v>494</v>
      </c>
      <c r="Q470" s="82" t="str">
        <f>"'"&amp;IF(No.5＿契約者【データ】!AH466="●","1","0")&amp;"'"</f>
        <v>'0'</v>
      </c>
      <c r="R470" s="75" t="s">
        <v>497</v>
      </c>
      <c r="S470" s="42" t="s">
        <v>448</v>
      </c>
      <c r="T470" s="75" t="s">
        <v>497</v>
      </c>
      <c r="U470" s="74" t="s">
        <v>497</v>
      </c>
      <c r="V470" s="49" t="str">
        <f t="shared" si="37"/>
        <v>'COMMON'</v>
      </c>
      <c r="W470" s="69" t="s">
        <v>449</v>
      </c>
      <c r="X470" s="49" t="str">
        <f t="shared" si="38"/>
        <v>'COMMON'</v>
      </c>
      <c r="Y470" s="49" t="str">
        <f t="shared" si="38"/>
        <v>'COMMON'</v>
      </c>
      <c r="Z470" s="69" t="s">
        <v>449</v>
      </c>
      <c r="AA470" s="49" t="str">
        <f t="shared" si="39"/>
        <v>'COMMON'</v>
      </c>
      <c r="AB470" s="67"/>
      <c r="AD470" s="70" t="str">
        <f t="shared" si="40"/>
        <v/>
      </c>
      <c r="AE470" s="67"/>
      <c r="AF470" s="67"/>
      <c r="AG470" s="67"/>
    </row>
    <row r="471" spans="1:33" ht="18" customHeight="1">
      <c r="A471" s="67"/>
      <c r="B471" s="49">
        <f t="shared" si="36"/>
        <v>465</v>
      </c>
      <c r="C471" s="73" t="str">
        <f>"'"&amp;プロジェクトデータ!$C$4&amp;"'"</f>
        <v>'80001'</v>
      </c>
      <c r="D471" s="80" t="s">
        <v>507</v>
      </c>
      <c r="E471" s="42" t="str">
        <f>"'"&amp;No.5＿契約者【データ】!E467&amp;"'"</f>
        <v>''</v>
      </c>
      <c r="F471" s="81" t="str">
        <f>"'"&amp;IF(No.5＿契約者【データ】!AD467="郵送","郵送",IF(No.5＿契約者【データ】!AD467="","","出席"))&amp;"'"</f>
        <v>''</v>
      </c>
      <c r="G471" s="75" t="str">
        <f>"'"&amp;IF(No.5＿契約者【データ】!AD467="","",TEXT(No.5＿契約者【データ】!AD467,"yyyy/mm/dd"))&amp;"'"</f>
        <v>''</v>
      </c>
      <c r="H471" s="75" t="str">
        <f>"'"&amp;IF(No.5＿契約者【データ】!AE467="","",TEXT(No.5＿契約者【データ】!AE467,"hh:mm"))&amp;"'"</f>
        <v>''</v>
      </c>
      <c r="I471" s="82" t="s">
        <v>494</v>
      </c>
      <c r="J471" s="82" t="s">
        <v>494</v>
      </c>
      <c r="K471" s="82" t="s">
        <v>494</v>
      </c>
      <c r="L471" s="82" t="s">
        <v>494</v>
      </c>
      <c r="M471" s="82" t="s">
        <v>494</v>
      </c>
      <c r="N471" s="82" t="s">
        <v>494</v>
      </c>
      <c r="O471" s="82" t="s">
        <v>494</v>
      </c>
      <c r="P471" s="82" t="s">
        <v>494</v>
      </c>
      <c r="Q471" s="82" t="str">
        <f>"'"&amp;IF(No.5＿契約者【データ】!AH467="●","1","0")&amp;"'"</f>
        <v>'0'</v>
      </c>
      <c r="R471" s="75" t="s">
        <v>497</v>
      </c>
      <c r="S471" s="42" t="s">
        <v>448</v>
      </c>
      <c r="T471" s="75" t="s">
        <v>497</v>
      </c>
      <c r="U471" s="74" t="s">
        <v>497</v>
      </c>
      <c r="V471" s="49" t="str">
        <f t="shared" si="37"/>
        <v>'COMMON'</v>
      </c>
      <c r="W471" s="69" t="s">
        <v>449</v>
      </c>
      <c r="X471" s="49" t="str">
        <f t="shared" si="38"/>
        <v>'COMMON'</v>
      </c>
      <c r="Y471" s="49" t="str">
        <f t="shared" si="38"/>
        <v>'COMMON'</v>
      </c>
      <c r="Z471" s="69" t="s">
        <v>449</v>
      </c>
      <c r="AA471" s="49" t="str">
        <f t="shared" si="39"/>
        <v>'COMMON'</v>
      </c>
      <c r="AB471" s="67"/>
      <c r="AD471" s="70" t="str">
        <f t="shared" si="40"/>
        <v/>
      </c>
      <c r="AE471" s="67"/>
      <c r="AF471" s="67"/>
      <c r="AG471" s="67"/>
    </row>
    <row r="472" spans="1:33" ht="18" customHeight="1">
      <c r="A472" s="67"/>
      <c r="B472" s="49">
        <f t="shared" si="36"/>
        <v>466</v>
      </c>
      <c r="C472" s="73" t="str">
        <f>"'"&amp;プロジェクトデータ!$C$4&amp;"'"</f>
        <v>'80001'</v>
      </c>
      <c r="D472" s="80" t="s">
        <v>507</v>
      </c>
      <c r="E472" s="42" t="str">
        <f>"'"&amp;No.5＿契約者【データ】!E468&amp;"'"</f>
        <v>''</v>
      </c>
      <c r="F472" s="81" t="str">
        <f>"'"&amp;IF(No.5＿契約者【データ】!AD468="郵送","郵送",IF(No.5＿契約者【データ】!AD468="","","出席"))&amp;"'"</f>
        <v>''</v>
      </c>
      <c r="G472" s="75" t="str">
        <f>"'"&amp;IF(No.5＿契約者【データ】!AD468="","",TEXT(No.5＿契約者【データ】!AD468,"yyyy/mm/dd"))&amp;"'"</f>
        <v>''</v>
      </c>
      <c r="H472" s="75" t="str">
        <f>"'"&amp;IF(No.5＿契約者【データ】!AE468="","",TEXT(No.5＿契約者【データ】!AE468,"hh:mm"))&amp;"'"</f>
        <v>''</v>
      </c>
      <c r="I472" s="82" t="s">
        <v>494</v>
      </c>
      <c r="J472" s="82" t="s">
        <v>494</v>
      </c>
      <c r="K472" s="82" t="s">
        <v>494</v>
      </c>
      <c r="L472" s="82" t="s">
        <v>494</v>
      </c>
      <c r="M472" s="82" t="s">
        <v>494</v>
      </c>
      <c r="N472" s="82" t="s">
        <v>494</v>
      </c>
      <c r="O472" s="82" t="s">
        <v>494</v>
      </c>
      <c r="P472" s="82" t="s">
        <v>494</v>
      </c>
      <c r="Q472" s="82" t="str">
        <f>"'"&amp;IF(No.5＿契約者【データ】!AH468="●","1","0")&amp;"'"</f>
        <v>'0'</v>
      </c>
      <c r="R472" s="75" t="s">
        <v>497</v>
      </c>
      <c r="S472" s="42" t="s">
        <v>448</v>
      </c>
      <c r="T472" s="75" t="s">
        <v>497</v>
      </c>
      <c r="U472" s="74" t="s">
        <v>497</v>
      </c>
      <c r="V472" s="49" t="str">
        <f t="shared" si="37"/>
        <v>'COMMON'</v>
      </c>
      <c r="W472" s="69" t="s">
        <v>449</v>
      </c>
      <c r="X472" s="49" t="str">
        <f t="shared" si="38"/>
        <v>'COMMON'</v>
      </c>
      <c r="Y472" s="49" t="str">
        <f t="shared" si="38"/>
        <v>'COMMON'</v>
      </c>
      <c r="Z472" s="69" t="s">
        <v>449</v>
      </c>
      <c r="AA472" s="49" t="str">
        <f t="shared" si="39"/>
        <v>'COMMON'</v>
      </c>
      <c r="AB472" s="67"/>
      <c r="AD472" s="70" t="str">
        <f t="shared" si="40"/>
        <v/>
      </c>
      <c r="AE472" s="67"/>
      <c r="AF472" s="67"/>
      <c r="AG472" s="67"/>
    </row>
    <row r="473" spans="1:33" ht="18" customHeight="1">
      <c r="A473" s="67"/>
      <c r="B473" s="49">
        <f t="shared" si="36"/>
        <v>467</v>
      </c>
      <c r="C473" s="73" t="str">
        <f>"'"&amp;プロジェクトデータ!$C$4&amp;"'"</f>
        <v>'80001'</v>
      </c>
      <c r="D473" s="80" t="s">
        <v>507</v>
      </c>
      <c r="E473" s="42" t="str">
        <f>"'"&amp;No.5＿契約者【データ】!E469&amp;"'"</f>
        <v>''</v>
      </c>
      <c r="F473" s="81" t="str">
        <f>"'"&amp;IF(No.5＿契約者【データ】!AD469="郵送","郵送",IF(No.5＿契約者【データ】!AD469="","","出席"))&amp;"'"</f>
        <v>''</v>
      </c>
      <c r="G473" s="75" t="str">
        <f>"'"&amp;IF(No.5＿契約者【データ】!AD469="","",TEXT(No.5＿契約者【データ】!AD469,"yyyy/mm/dd"))&amp;"'"</f>
        <v>''</v>
      </c>
      <c r="H473" s="75" t="str">
        <f>"'"&amp;IF(No.5＿契約者【データ】!AE469="","",TEXT(No.5＿契約者【データ】!AE469,"hh:mm"))&amp;"'"</f>
        <v>''</v>
      </c>
      <c r="I473" s="82" t="s">
        <v>494</v>
      </c>
      <c r="J473" s="82" t="s">
        <v>494</v>
      </c>
      <c r="K473" s="82" t="s">
        <v>494</v>
      </c>
      <c r="L473" s="82" t="s">
        <v>494</v>
      </c>
      <c r="M473" s="82" t="s">
        <v>494</v>
      </c>
      <c r="N473" s="82" t="s">
        <v>494</v>
      </c>
      <c r="O473" s="82" t="s">
        <v>494</v>
      </c>
      <c r="P473" s="82" t="s">
        <v>494</v>
      </c>
      <c r="Q473" s="82" t="str">
        <f>"'"&amp;IF(No.5＿契約者【データ】!AH469="●","1","0")&amp;"'"</f>
        <v>'0'</v>
      </c>
      <c r="R473" s="75" t="s">
        <v>497</v>
      </c>
      <c r="S473" s="42" t="s">
        <v>448</v>
      </c>
      <c r="T473" s="75" t="s">
        <v>497</v>
      </c>
      <c r="U473" s="74" t="s">
        <v>497</v>
      </c>
      <c r="V473" s="49" t="str">
        <f t="shared" si="37"/>
        <v>'COMMON'</v>
      </c>
      <c r="W473" s="69" t="s">
        <v>449</v>
      </c>
      <c r="X473" s="49" t="str">
        <f t="shared" si="38"/>
        <v>'COMMON'</v>
      </c>
      <c r="Y473" s="49" t="str">
        <f t="shared" si="38"/>
        <v>'COMMON'</v>
      </c>
      <c r="Z473" s="69" t="s">
        <v>449</v>
      </c>
      <c r="AA473" s="49" t="str">
        <f t="shared" si="39"/>
        <v>'COMMON'</v>
      </c>
      <c r="AB473" s="67"/>
      <c r="AD473" s="70" t="str">
        <f t="shared" si="40"/>
        <v/>
      </c>
      <c r="AE473" s="67"/>
      <c r="AF473" s="67"/>
      <c r="AG473" s="67"/>
    </row>
    <row r="474" spans="1:33" ht="18" customHeight="1">
      <c r="A474" s="67"/>
      <c r="B474" s="49">
        <f t="shared" si="36"/>
        <v>468</v>
      </c>
      <c r="C474" s="73" t="str">
        <f>"'"&amp;プロジェクトデータ!$C$4&amp;"'"</f>
        <v>'80001'</v>
      </c>
      <c r="D474" s="80" t="s">
        <v>507</v>
      </c>
      <c r="E474" s="42" t="str">
        <f>"'"&amp;No.5＿契約者【データ】!E470&amp;"'"</f>
        <v>''</v>
      </c>
      <c r="F474" s="81" t="str">
        <f>"'"&amp;IF(No.5＿契約者【データ】!AD470="郵送","郵送",IF(No.5＿契約者【データ】!AD470="","","出席"))&amp;"'"</f>
        <v>''</v>
      </c>
      <c r="G474" s="75" t="str">
        <f>"'"&amp;IF(No.5＿契約者【データ】!AD470="","",TEXT(No.5＿契約者【データ】!AD470,"yyyy/mm/dd"))&amp;"'"</f>
        <v>''</v>
      </c>
      <c r="H474" s="75" t="str">
        <f>"'"&amp;IF(No.5＿契約者【データ】!AE470="","",TEXT(No.5＿契約者【データ】!AE470,"hh:mm"))&amp;"'"</f>
        <v>''</v>
      </c>
      <c r="I474" s="82" t="s">
        <v>494</v>
      </c>
      <c r="J474" s="82" t="s">
        <v>494</v>
      </c>
      <c r="K474" s="82" t="s">
        <v>494</v>
      </c>
      <c r="L474" s="82" t="s">
        <v>494</v>
      </c>
      <c r="M474" s="82" t="s">
        <v>494</v>
      </c>
      <c r="N474" s="82" t="s">
        <v>494</v>
      </c>
      <c r="O474" s="82" t="s">
        <v>494</v>
      </c>
      <c r="P474" s="82" t="s">
        <v>494</v>
      </c>
      <c r="Q474" s="82" t="str">
        <f>"'"&amp;IF(No.5＿契約者【データ】!AH470="●","1","0")&amp;"'"</f>
        <v>'0'</v>
      </c>
      <c r="R474" s="75" t="s">
        <v>497</v>
      </c>
      <c r="S474" s="42" t="s">
        <v>448</v>
      </c>
      <c r="T474" s="75" t="s">
        <v>497</v>
      </c>
      <c r="U474" s="74" t="s">
        <v>497</v>
      </c>
      <c r="V474" s="49" t="str">
        <f t="shared" si="37"/>
        <v>'COMMON'</v>
      </c>
      <c r="W474" s="69" t="s">
        <v>449</v>
      </c>
      <c r="X474" s="49" t="str">
        <f t="shared" si="38"/>
        <v>'COMMON'</v>
      </c>
      <c r="Y474" s="49" t="str">
        <f t="shared" si="38"/>
        <v>'COMMON'</v>
      </c>
      <c r="Z474" s="69" t="s">
        <v>449</v>
      </c>
      <c r="AA474" s="49" t="str">
        <f t="shared" si="39"/>
        <v>'COMMON'</v>
      </c>
      <c r="AB474" s="67"/>
      <c r="AD474" s="70" t="str">
        <f t="shared" si="40"/>
        <v/>
      </c>
      <c r="AE474" s="67"/>
      <c r="AF474" s="67"/>
      <c r="AG474" s="67"/>
    </row>
    <row r="475" spans="1:33" ht="18" customHeight="1">
      <c r="A475" s="67"/>
      <c r="B475" s="49">
        <f t="shared" si="36"/>
        <v>469</v>
      </c>
      <c r="C475" s="73" t="str">
        <f>"'"&amp;プロジェクトデータ!$C$4&amp;"'"</f>
        <v>'80001'</v>
      </c>
      <c r="D475" s="80" t="s">
        <v>507</v>
      </c>
      <c r="E475" s="42" t="str">
        <f>"'"&amp;No.5＿契約者【データ】!E471&amp;"'"</f>
        <v>''</v>
      </c>
      <c r="F475" s="81" t="str">
        <f>"'"&amp;IF(No.5＿契約者【データ】!AD471="郵送","郵送",IF(No.5＿契約者【データ】!AD471="","","出席"))&amp;"'"</f>
        <v>''</v>
      </c>
      <c r="G475" s="75" t="str">
        <f>"'"&amp;IF(No.5＿契約者【データ】!AD471="","",TEXT(No.5＿契約者【データ】!AD471,"yyyy/mm/dd"))&amp;"'"</f>
        <v>''</v>
      </c>
      <c r="H475" s="75" t="str">
        <f>"'"&amp;IF(No.5＿契約者【データ】!AE471="","",TEXT(No.5＿契約者【データ】!AE471,"hh:mm"))&amp;"'"</f>
        <v>''</v>
      </c>
      <c r="I475" s="82" t="s">
        <v>494</v>
      </c>
      <c r="J475" s="82" t="s">
        <v>494</v>
      </c>
      <c r="K475" s="82" t="s">
        <v>494</v>
      </c>
      <c r="L475" s="82" t="s">
        <v>494</v>
      </c>
      <c r="M475" s="82" t="s">
        <v>494</v>
      </c>
      <c r="N475" s="82" t="s">
        <v>494</v>
      </c>
      <c r="O475" s="82" t="s">
        <v>494</v>
      </c>
      <c r="P475" s="82" t="s">
        <v>494</v>
      </c>
      <c r="Q475" s="82" t="str">
        <f>"'"&amp;IF(No.5＿契約者【データ】!AH471="●","1","0")&amp;"'"</f>
        <v>'0'</v>
      </c>
      <c r="R475" s="75" t="s">
        <v>497</v>
      </c>
      <c r="S475" s="42" t="s">
        <v>448</v>
      </c>
      <c r="T475" s="75" t="s">
        <v>497</v>
      </c>
      <c r="U475" s="74" t="s">
        <v>497</v>
      </c>
      <c r="V475" s="49" t="str">
        <f t="shared" si="37"/>
        <v>'COMMON'</v>
      </c>
      <c r="W475" s="69" t="s">
        <v>449</v>
      </c>
      <c r="X475" s="49" t="str">
        <f t="shared" si="38"/>
        <v>'COMMON'</v>
      </c>
      <c r="Y475" s="49" t="str">
        <f t="shared" si="38"/>
        <v>'COMMON'</v>
      </c>
      <c r="Z475" s="69" t="s">
        <v>449</v>
      </c>
      <c r="AA475" s="49" t="str">
        <f t="shared" si="39"/>
        <v>'COMMON'</v>
      </c>
      <c r="AB475" s="67"/>
      <c r="AD475" s="70" t="str">
        <f t="shared" si="40"/>
        <v/>
      </c>
      <c r="AE475" s="67"/>
      <c r="AF475" s="67"/>
      <c r="AG475" s="67"/>
    </row>
    <row r="476" spans="1:33" ht="18" customHeight="1">
      <c r="A476" s="67"/>
      <c r="B476" s="49">
        <f t="shared" si="36"/>
        <v>470</v>
      </c>
      <c r="C476" s="73" t="str">
        <f>"'"&amp;プロジェクトデータ!$C$4&amp;"'"</f>
        <v>'80001'</v>
      </c>
      <c r="D476" s="80" t="s">
        <v>507</v>
      </c>
      <c r="E476" s="42" t="str">
        <f>"'"&amp;No.5＿契約者【データ】!E472&amp;"'"</f>
        <v>''</v>
      </c>
      <c r="F476" s="81" t="str">
        <f>"'"&amp;IF(No.5＿契約者【データ】!AD472="郵送","郵送",IF(No.5＿契約者【データ】!AD472="","","出席"))&amp;"'"</f>
        <v>''</v>
      </c>
      <c r="G476" s="75" t="str">
        <f>"'"&amp;IF(No.5＿契約者【データ】!AD472="","",TEXT(No.5＿契約者【データ】!AD472,"yyyy/mm/dd"))&amp;"'"</f>
        <v>''</v>
      </c>
      <c r="H476" s="75" t="str">
        <f>"'"&amp;IF(No.5＿契約者【データ】!AE472="","",TEXT(No.5＿契約者【データ】!AE472,"hh:mm"))&amp;"'"</f>
        <v>''</v>
      </c>
      <c r="I476" s="82" t="s">
        <v>494</v>
      </c>
      <c r="J476" s="82" t="s">
        <v>494</v>
      </c>
      <c r="K476" s="82" t="s">
        <v>494</v>
      </c>
      <c r="L476" s="82" t="s">
        <v>494</v>
      </c>
      <c r="M476" s="82" t="s">
        <v>494</v>
      </c>
      <c r="N476" s="82" t="s">
        <v>494</v>
      </c>
      <c r="O476" s="82" t="s">
        <v>494</v>
      </c>
      <c r="P476" s="82" t="s">
        <v>494</v>
      </c>
      <c r="Q476" s="82" t="str">
        <f>"'"&amp;IF(No.5＿契約者【データ】!AH472="●","1","0")&amp;"'"</f>
        <v>'0'</v>
      </c>
      <c r="R476" s="75" t="s">
        <v>497</v>
      </c>
      <c r="S476" s="42" t="s">
        <v>448</v>
      </c>
      <c r="T476" s="75" t="s">
        <v>497</v>
      </c>
      <c r="U476" s="74" t="s">
        <v>497</v>
      </c>
      <c r="V476" s="49" t="str">
        <f t="shared" si="37"/>
        <v>'COMMON'</v>
      </c>
      <c r="W476" s="69" t="s">
        <v>449</v>
      </c>
      <c r="X476" s="49" t="str">
        <f t="shared" si="38"/>
        <v>'COMMON'</v>
      </c>
      <c r="Y476" s="49" t="str">
        <f t="shared" si="38"/>
        <v>'COMMON'</v>
      </c>
      <c r="Z476" s="69" t="s">
        <v>449</v>
      </c>
      <c r="AA476" s="49" t="str">
        <f t="shared" si="39"/>
        <v>'COMMON'</v>
      </c>
      <c r="AB476" s="67"/>
      <c r="AD476" s="70" t="str">
        <f t="shared" si="40"/>
        <v/>
      </c>
      <c r="AE476" s="67"/>
      <c r="AF476" s="67"/>
      <c r="AG476" s="67"/>
    </row>
    <row r="477" spans="1:33" ht="18" customHeight="1">
      <c r="A477" s="67"/>
      <c r="B477" s="49">
        <f t="shared" si="36"/>
        <v>471</v>
      </c>
      <c r="C477" s="73" t="str">
        <f>"'"&amp;プロジェクトデータ!$C$4&amp;"'"</f>
        <v>'80001'</v>
      </c>
      <c r="D477" s="80" t="s">
        <v>507</v>
      </c>
      <c r="E477" s="42" t="str">
        <f>"'"&amp;No.5＿契約者【データ】!E473&amp;"'"</f>
        <v>''</v>
      </c>
      <c r="F477" s="81" t="str">
        <f>"'"&amp;IF(No.5＿契約者【データ】!AD473="郵送","郵送",IF(No.5＿契約者【データ】!AD473="","","出席"))&amp;"'"</f>
        <v>''</v>
      </c>
      <c r="G477" s="75" t="str">
        <f>"'"&amp;IF(No.5＿契約者【データ】!AD473="","",TEXT(No.5＿契約者【データ】!AD473,"yyyy/mm/dd"))&amp;"'"</f>
        <v>''</v>
      </c>
      <c r="H477" s="75" t="str">
        <f>"'"&amp;IF(No.5＿契約者【データ】!AE473="","",TEXT(No.5＿契約者【データ】!AE473,"hh:mm"))&amp;"'"</f>
        <v>''</v>
      </c>
      <c r="I477" s="82" t="s">
        <v>494</v>
      </c>
      <c r="J477" s="82" t="s">
        <v>494</v>
      </c>
      <c r="K477" s="82" t="s">
        <v>494</v>
      </c>
      <c r="L477" s="82" t="s">
        <v>494</v>
      </c>
      <c r="M477" s="82" t="s">
        <v>494</v>
      </c>
      <c r="N477" s="82" t="s">
        <v>494</v>
      </c>
      <c r="O477" s="82" t="s">
        <v>494</v>
      </c>
      <c r="P477" s="82" t="s">
        <v>494</v>
      </c>
      <c r="Q477" s="82" t="str">
        <f>"'"&amp;IF(No.5＿契約者【データ】!AH473="●","1","0")&amp;"'"</f>
        <v>'0'</v>
      </c>
      <c r="R477" s="75" t="s">
        <v>497</v>
      </c>
      <c r="S477" s="42" t="s">
        <v>448</v>
      </c>
      <c r="T477" s="75" t="s">
        <v>497</v>
      </c>
      <c r="U477" s="74" t="s">
        <v>497</v>
      </c>
      <c r="V477" s="49" t="str">
        <f t="shared" si="37"/>
        <v>'COMMON'</v>
      </c>
      <c r="W477" s="69" t="s">
        <v>449</v>
      </c>
      <c r="X477" s="49" t="str">
        <f t="shared" si="38"/>
        <v>'COMMON'</v>
      </c>
      <c r="Y477" s="49" t="str">
        <f t="shared" si="38"/>
        <v>'COMMON'</v>
      </c>
      <c r="Z477" s="69" t="s">
        <v>449</v>
      </c>
      <c r="AA477" s="49" t="str">
        <f t="shared" si="39"/>
        <v>'COMMON'</v>
      </c>
      <c r="AB477" s="67"/>
      <c r="AD477" s="70" t="str">
        <f t="shared" si="40"/>
        <v/>
      </c>
      <c r="AE477" s="67"/>
      <c r="AF477" s="67"/>
      <c r="AG477" s="67"/>
    </row>
    <row r="478" spans="1:33" ht="18" customHeight="1">
      <c r="A478" s="67"/>
      <c r="B478" s="49">
        <f t="shared" si="36"/>
        <v>472</v>
      </c>
      <c r="C478" s="73" t="str">
        <f>"'"&amp;プロジェクトデータ!$C$4&amp;"'"</f>
        <v>'80001'</v>
      </c>
      <c r="D478" s="80" t="s">
        <v>507</v>
      </c>
      <c r="E478" s="42" t="str">
        <f>"'"&amp;No.5＿契約者【データ】!E474&amp;"'"</f>
        <v>''</v>
      </c>
      <c r="F478" s="81" t="str">
        <f>"'"&amp;IF(No.5＿契約者【データ】!AD474="郵送","郵送",IF(No.5＿契約者【データ】!AD474="","","出席"))&amp;"'"</f>
        <v>''</v>
      </c>
      <c r="G478" s="75" t="str">
        <f>"'"&amp;IF(No.5＿契約者【データ】!AD474="","",TEXT(No.5＿契約者【データ】!AD474,"yyyy/mm/dd"))&amp;"'"</f>
        <v>''</v>
      </c>
      <c r="H478" s="75" t="str">
        <f>"'"&amp;IF(No.5＿契約者【データ】!AE474="","",TEXT(No.5＿契約者【データ】!AE474,"hh:mm"))&amp;"'"</f>
        <v>''</v>
      </c>
      <c r="I478" s="82" t="s">
        <v>494</v>
      </c>
      <c r="J478" s="82" t="s">
        <v>494</v>
      </c>
      <c r="K478" s="82" t="s">
        <v>494</v>
      </c>
      <c r="L478" s="82" t="s">
        <v>494</v>
      </c>
      <c r="M478" s="82" t="s">
        <v>494</v>
      </c>
      <c r="N478" s="82" t="s">
        <v>494</v>
      </c>
      <c r="O478" s="82" t="s">
        <v>494</v>
      </c>
      <c r="P478" s="82" t="s">
        <v>494</v>
      </c>
      <c r="Q478" s="82" t="str">
        <f>"'"&amp;IF(No.5＿契約者【データ】!AH474="●","1","0")&amp;"'"</f>
        <v>'0'</v>
      </c>
      <c r="R478" s="75" t="s">
        <v>497</v>
      </c>
      <c r="S478" s="42" t="s">
        <v>448</v>
      </c>
      <c r="T478" s="75" t="s">
        <v>497</v>
      </c>
      <c r="U478" s="74" t="s">
        <v>497</v>
      </c>
      <c r="V478" s="49" t="str">
        <f t="shared" si="37"/>
        <v>'COMMON'</v>
      </c>
      <c r="W478" s="69" t="s">
        <v>449</v>
      </c>
      <c r="X478" s="49" t="str">
        <f t="shared" si="38"/>
        <v>'COMMON'</v>
      </c>
      <c r="Y478" s="49" t="str">
        <f t="shared" si="38"/>
        <v>'COMMON'</v>
      </c>
      <c r="Z478" s="69" t="s">
        <v>449</v>
      </c>
      <c r="AA478" s="49" t="str">
        <f t="shared" si="39"/>
        <v>'COMMON'</v>
      </c>
      <c r="AB478" s="67"/>
      <c r="AD478" s="70" t="str">
        <f t="shared" si="40"/>
        <v/>
      </c>
      <c r="AE478" s="67"/>
      <c r="AF478" s="67"/>
      <c r="AG478" s="67"/>
    </row>
    <row r="479" spans="1:33" ht="18" customHeight="1">
      <c r="A479" s="67"/>
      <c r="B479" s="49">
        <f t="shared" si="36"/>
        <v>473</v>
      </c>
      <c r="C479" s="73" t="str">
        <f>"'"&amp;プロジェクトデータ!$C$4&amp;"'"</f>
        <v>'80001'</v>
      </c>
      <c r="D479" s="80" t="s">
        <v>507</v>
      </c>
      <c r="E479" s="42" t="str">
        <f>"'"&amp;No.5＿契約者【データ】!E475&amp;"'"</f>
        <v>''</v>
      </c>
      <c r="F479" s="81" t="str">
        <f>"'"&amp;IF(No.5＿契約者【データ】!AD475="郵送","郵送",IF(No.5＿契約者【データ】!AD475="","","出席"))&amp;"'"</f>
        <v>''</v>
      </c>
      <c r="G479" s="75" t="str">
        <f>"'"&amp;IF(No.5＿契約者【データ】!AD475="","",TEXT(No.5＿契約者【データ】!AD475,"yyyy/mm/dd"))&amp;"'"</f>
        <v>''</v>
      </c>
      <c r="H479" s="75" t="str">
        <f>"'"&amp;IF(No.5＿契約者【データ】!AE475="","",TEXT(No.5＿契約者【データ】!AE475,"hh:mm"))&amp;"'"</f>
        <v>''</v>
      </c>
      <c r="I479" s="82" t="s">
        <v>494</v>
      </c>
      <c r="J479" s="82" t="s">
        <v>494</v>
      </c>
      <c r="K479" s="82" t="s">
        <v>494</v>
      </c>
      <c r="L479" s="82" t="s">
        <v>494</v>
      </c>
      <c r="M479" s="82" t="s">
        <v>494</v>
      </c>
      <c r="N479" s="82" t="s">
        <v>494</v>
      </c>
      <c r="O479" s="82" t="s">
        <v>494</v>
      </c>
      <c r="P479" s="82" t="s">
        <v>494</v>
      </c>
      <c r="Q479" s="82" t="str">
        <f>"'"&amp;IF(No.5＿契約者【データ】!AH475="●","1","0")&amp;"'"</f>
        <v>'0'</v>
      </c>
      <c r="R479" s="75" t="s">
        <v>497</v>
      </c>
      <c r="S479" s="42" t="s">
        <v>448</v>
      </c>
      <c r="T479" s="75" t="s">
        <v>497</v>
      </c>
      <c r="U479" s="74" t="s">
        <v>497</v>
      </c>
      <c r="V479" s="49" t="str">
        <f t="shared" si="37"/>
        <v>'COMMON'</v>
      </c>
      <c r="W479" s="69" t="s">
        <v>449</v>
      </c>
      <c r="X479" s="49" t="str">
        <f t="shared" si="38"/>
        <v>'COMMON'</v>
      </c>
      <c r="Y479" s="49" t="str">
        <f t="shared" si="38"/>
        <v>'COMMON'</v>
      </c>
      <c r="Z479" s="69" t="s">
        <v>449</v>
      </c>
      <c r="AA479" s="49" t="str">
        <f t="shared" si="39"/>
        <v>'COMMON'</v>
      </c>
      <c r="AB479" s="67"/>
      <c r="AD479" s="70" t="str">
        <f t="shared" si="40"/>
        <v/>
      </c>
      <c r="AE479" s="67"/>
      <c r="AF479" s="67"/>
      <c r="AG479" s="67"/>
    </row>
    <row r="480" spans="1:33" ht="18" customHeight="1">
      <c r="A480" s="67"/>
      <c r="B480" s="49">
        <f t="shared" si="36"/>
        <v>474</v>
      </c>
      <c r="C480" s="73" t="str">
        <f>"'"&amp;プロジェクトデータ!$C$4&amp;"'"</f>
        <v>'80001'</v>
      </c>
      <c r="D480" s="80" t="s">
        <v>507</v>
      </c>
      <c r="E480" s="42" t="str">
        <f>"'"&amp;No.5＿契約者【データ】!E476&amp;"'"</f>
        <v>''</v>
      </c>
      <c r="F480" s="81" t="str">
        <f>"'"&amp;IF(No.5＿契約者【データ】!AD476="郵送","郵送",IF(No.5＿契約者【データ】!AD476="","","出席"))&amp;"'"</f>
        <v>''</v>
      </c>
      <c r="G480" s="75" t="str">
        <f>"'"&amp;IF(No.5＿契約者【データ】!AD476="","",TEXT(No.5＿契約者【データ】!AD476,"yyyy/mm/dd"))&amp;"'"</f>
        <v>''</v>
      </c>
      <c r="H480" s="75" t="str">
        <f>"'"&amp;IF(No.5＿契約者【データ】!AE476="","",TEXT(No.5＿契約者【データ】!AE476,"hh:mm"))&amp;"'"</f>
        <v>''</v>
      </c>
      <c r="I480" s="82" t="s">
        <v>494</v>
      </c>
      <c r="J480" s="82" t="s">
        <v>494</v>
      </c>
      <c r="K480" s="82" t="s">
        <v>494</v>
      </c>
      <c r="L480" s="82" t="s">
        <v>494</v>
      </c>
      <c r="M480" s="82" t="s">
        <v>494</v>
      </c>
      <c r="N480" s="82" t="s">
        <v>494</v>
      </c>
      <c r="O480" s="82" t="s">
        <v>494</v>
      </c>
      <c r="P480" s="82" t="s">
        <v>494</v>
      </c>
      <c r="Q480" s="82" t="str">
        <f>"'"&amp;IF(No.5＿契約者【データ】!AH476="●","1","0")&amp;"'"</f>
        <v>'0'</v>
      </c>
      <c r="R480" s="75" t="s">
        <v>497</v>
      </c>
      <c r="S480" s="42" t="s">
        <v>448</v>
      </c>
      <c r="T480" s="75" t="s">
        <v>497</v>
      </c>
      <c r="U480" s="74" t="s">
        <v>497</v>
      </c>
      <c r="V480" s="49" t="str">
        <f t="shared" si="37"/>
        <v>'COMMON'</v>
      </c>
      <c r="W480" s="69" t="s">
        <v>449</v>
      </c>
      <c r="X480" s="49" t="str">
        <f t="shared" si="38"/>
        <v>'COMMON'</v>
      </c>
      <c r="Y480" s="49" t="str">
        <f t="shared" si="38"/>
        <v>'COMMON'</v>
      </c>
      <c r="Z480" s="69" t="s">
        <v>449</v>
      </c>
      <c r="AA480" s="49" t="str">
        <f t="shared" si="39"/>
        <v>'COMMON'</v>
      </c>
      <c r="AB480" s="67"/>
      <c r="AD480" s="70" t="str">
        <f t="shared" si="40"/>
        <v/>
      </c>
      <c r="AE480" s="67"/>
      <c r="AF480" s="67"/>
      <c r="AG480" s="67"/>
    </row>
    <row r="481" spans="1:33" ht="18" customHeight="1">
      <c r="A481" s="67"/>
      <c r="B481" s="49">
        <f t="shared" si="36"/>
        <v>475</v>
      </c>
      <c r="C481" s="73" t="str">
        <f>"'"&amp;プロジェクトデータ!$C$4&amp;"'"</f>
        <v>'80001'</v>
      </c>
      <c r="D481" s="80" t="s">
        <v>507</v>
      </c>
      <c r="E481" s="42" t="str">
        <f>"'"&amp;No.5＿契約者【データ】!E477&amp;"'"</f>
        <v>''</v>
      </c>
      <c r="F481" s="81" t="str">
        <f>"'"&amp;IF(No.5＿契約者【データ】!AD477="郵送","郵送",IF(No.5＿契約者【データ】!AD477="","","出席"))&amp;"'"</f>
        <v>''</v>
      </c>
      <c r="G481" s="75" t="str">
        <f>"'"&amp;IF(No.5＿契約者【データ】!AD477="","",TEXT(No.5＿契約者【データ】!AD477,"yyyy/mm/dd"))&amp;"'"</f>
        <v>''</v>
      </c>
      <c r="H481" s="75" t="str">
        <f>"'"&amp;IF(No.5＿契約者【データ】!AE477="","",TEXT(No.5＿契約者【データ】!AE477,"hh:mm"))&amp;"'"</f>
        <v>''</v>
      </c>
      <c r="I481" s="82" t="s">
        <v>494</v>
      </c>
      <c r="J481" s="82" t="s">
        <v>494</v>
      </c>
      <c r="K481" s="82" t="s">
        <v>494</v>
      </c>
      <c r="L481" s="82" t="s">
        <v>494</v>
      </c>
      <c r="M481" s="82" t="s">
        <v>494</v>
      </c>
      <c r="N481" s="82" t="s">
        <v>494</v>
      </c>
      <c r="O481" s="82" t="s">
        <v>494</v>
      </c>
      <c r="P481" s="82" t="s">
        <v>494</v>
      </c>
      <c r="Q481" s="82" t="str">
        <f>"'"&amp;IF(No.5＿契約者【データ】!AH477="●","1","0")&amp;"'"</f>
        <v>'0'</v>
      </c>
      <c r="R481" s="75" t="s">
        <v>497</v>
      </c>
      <c r="S481" s="42" t="s">
        <v>448</v>
      </c>
      <c r="T481" s="75" t="s">
        <v>497</v>
      </c>
      <c r="U481" s="74" t="s">
        <v>497</v>
      </c>
      <c r="V481" s="49" t="str">
        <f t="shared" si="37"/>
        <v>'COMMON'</v>
      </c>
      <c r="W481" s="69" t="s">
        <v>449</v>
      </c>
      <c r="X481" s="49" t="str">
        <f t="shared" si="38"/>
        <v>'COMMON'</v>
      </c>
      <c r="Y481" s="49" t="str">
        <f t="shared" si="38"/>
        <v>'COMMON'</v>
      </c>
      <c r="Z481" s="69" t="s">
        <v>449</v>
      </c>
      <c r="AA481" s="49" t="str">
        <f t="shared" si="39"/>
        <v>'COMMON'</v>
      </c>
      <c r="AB481" s="67"/>
      <c r="AD481" s="70" t="str">
        <f t="shared" si="40"/>
        <v/>
      </c>
      <c r="AE481" s="67"/>
      <c r="AF481" s="67"/>
      <c r="AG481" s="67"/>
    </row>
    <row r="482" spans="1:33" ht="18" customHeight="1">
      <c r="A482" s="67"/>
      <c r="B482" s="49">
        <f t="shared" si="36"/>
        <v>476</v>
      </c>
      <c r="C482" s="73" t="str">
        <f>"'"&amp;プロジェクトデータ!$C$4&amp;"'"</f>
        <v>'80001'</v>
      </c>
      <c r="D482" s="80" t="s">
        <v>507</v>
      </c>
      <c r="E482" s="42" t="str">
        <f>"'"&amp;No.5＿契約者【データ】!E478&amp;"'"</f>
        <v>''</v>
      </c>
      <c r="F482" s="81" t="str">
        <f>"'"&amp;IF(No.5＿契約者【データ】!AD478="郵送","郵送",IF(No.5＿契約者【データ】!AD478="","","出席"))&amp;"'"</f>
        <v>''</v>
      </c>
      <c r="G482" s="75" t="str">
        <f>"'"&amp;IF(No.5＿契約者【データ】!AD478="","",TEXT(No.5＿契約者【データ】!AD478,"yyyy/mm/dd"))&amp;"'"</f>
        <v>''</v>
      </c>
      <c r="H482" s="75" t="str">
        <f>"'"&amp;IF(No.5＿契約者【データ】!AE478="","",TEXT(No.5＿契約者【データ】!AE478,"hh:mm"))&amp;"'"</f>
        <v>''</v>
      </c>
      <c r="I482" s="82" t="s">
        <v>494</v>
      </c>
      <c r="J482" s="82" t="s">
        <v>494</v>
      </c>
      <c r="K482" s="82" t="s">
        <v>494</v>
      </c>
      <c r="L482" s="82" t="s">
        <v>494</v>
      </c>
      <c r="M482" s="82" t="s">
        <v>494</v>
      </c>
      <c r="N482" s="82" t="s">
        <v>494</v>
      </c>
      <c r="O482" s="82" t="s">
        <v>494</v>
      </c>
      <c r="P482" s="82" t="s">
        <v>494</v>
      </c>
      <c r="Q482" s="82" t="str">
        <f>"'"&amp;IF(No.5＿契約者【データ】!AH478="●","1","0")&amp;"'"</f>
        <v>'0'</v>
      </c>
      <c r="R482" s="75" t="s">
        <v>497</v>
      </c>
      <c r="S482" s="42" t="s">
        <v>448</v>
      </c>
      <c r="T482" s="75" t="s">
        <v>497</v>
      </c>
      <c r="U482" s="74" t="s">
        <v>497</v>
      </c>
      <c r="V482" s="49" t="str">
        <f t="shared" si="37"/>
        <v>'COMMON'</v>
      </c>
      <c r="W482" s="69" t="s">
        <v>449</v>
      </c>
      <c r="X482" s="49" t="str">
        <f t="shared" si="38"/>
        <v>'COMMON'</v>
      </c>
      <c r="Y482" s="49" t="str">
        <f t="shared" si="38"/>
        <v>'COMMON'</v>
      </c>
      <c r="Z482" s="69" t="s">
        <v>449</v>
      </c>
      <c r="AA482" s="49" t="str">
        <f t="shared" si="39"/>
        <v>'COMMON'</v>
      </c>
      <c r="AB482" s="67"/>
      <c r="AD482" s="70" t="str">
        <f t="shared" si="40"/>
        <v/>
      </c>
      <c r="AE482" s="67"/>
      <c r="AF482" s="67"/>
      <c r="AG482" s="67"/>
    </row>
    <row r="483" spans="1:33" ht="18" customHeight="1">
      <c r="A483" s="67"/>
      <c r="B483" s="49">
        <f t="shared" si="36"/>
        <v>477</v>
      </c>
      <c r="C483" s="73" t="str">
        <f>"'"&amp;プロジェクトデータ!$C$4&amp;"'"</f>
        <v>'80001'</v>
      </c>
      <c r="D483" s="80" t="s">
        <v>507</v>
      </c>
      <c r="E483" s="42" t="str">
        <f>"'"&amp;No.5＿契約者【データ】!E479&amp;"'"</f>
        <v>''</v>
      </c>
      <c r="F483" s="81" t="str">
        <f>"'"&amp;IF(No.5＿契約者【データ】!AD479="郵送","郵送",IF(No.5＿契約者【データ】!AD479="","","出席"))&amp;"'"</f>
        <v>''</v>
      </c>
      <c r="G483" s="75" t="str">
        <f>"'"&amp;IF(No.5＿契約者【データ】!AD479="","",TEXT(No.5＿契約者【データ】!AD479,"yyyy/mm/dd"))&amp;"'"</f>
        <v>''</v>
      </c>
      <c r="H483" s="75" t="str">
        <f>"'"&amp;IF(No.5＿契約者【データ】!AE479="","",TEXT(No.5＿契約者【データ】!AE479,"hh:mm"))&amp;"'"</f>
        <v>''</v>
      </c>
      <c r="I483" s="82" t="s">
        <v>494</v>
      </c>
      <c r="J483" s="82" t="s">
        <v>494</v>
      </c>
      <c r="K483" s="82" t="s">
        <v>494</v>
      </c>
      <c r="L483" s="82" t="s">
        <v>494</v>
      </c>
      <c r="M483" s="82" t="s">
        <v>494</v>
      </c>
      <c r="N483" s="82" t="s">
        <v>494</v>
      </c>
      <c r="O483" s="82" t="s">
        <v>494</v>
      </c>
      <c r="P483" s="82" t="s">
        <v>494</v>
      </c>
      <c r="Q483" s="82" t="str">
        <f>"'"&amp;IF(No.5＿契約者【データ】!AH479="●","1","0")&amp;"'"</f>
        <v>'0'</v>
      </c>
      <c r="R483" s="75" t="s">
        <v>497</v>
      </c>
      <c r="S483" s="42" t="s">
        <v>448</v>
      </c>
      <c r="T483" s="75" t="s">
        <v>497</v>
      </c>
      <c r="U483" s="74" t="s">
        <v>497</v>
      </c>
      <c r="V483" s="49" t="str">
        <f t="shared" si="37"/>
        <v>'COMMON'</v>
      </c>
      <c r="W483" s="69" t="s">
        <v>449</v>
      </c>
      <c r="X483" s="49" t="str">
        <f t="shared" si="38"/>
        <v>'COMMON'</v>
      </c>
      <c r="Y483" s="49" t="str">
        <f t="shared" si="38"/>
        <v>'COMMON'</v>
      </c>
      <c r="Z483" s="69" t="s">
        <v>449</v>
      </c>
      <c r="AA483" s="49" t="str">
        <f t="shared" si="39"/>
        <v>'COMMON'</v>
      </c>
      <c r="AB483" s="67"/>
      <c r="AD483" s="70" t="str">
        <f t="shared" si="40"/>
        <v/>
      </c>
      <c r="AE483" s="67"/>
      <c r="AF483" s="67"/>
      <c r="AG483" s="67"/>
    </row>
    <row r="484" spans="1:33" ht="18" customHeight="1">
      <c r="A484" s="67"/>
      <c r="B484" s="49">
        <f t="shared" si="36"/>
        <v>478</v>
      </c>
      <c r="C484" s="73" t="str">
        <f>"'"&amp;プロジェクトデータ!$C$4&amp;"'"</f>
        <v>'80001'</v>
      </c>
      <c r="D484" s="80" t="s">
        <v>507</v>
      </c>
      <c r="E484" s="42" t="str">
        <f>"'"&amp;No.5＿契約者【データ】!E480&amp;"'"</f>
        <v>''</v>
      </c>
      <c r="F484" s="81" t="str">
        <f>"'"&amp;IF(No.5＿契約者【データ】!AD480="郵送","郵送",IF(No.5＿契約者【データ】!AD480="","","出席"))&amp;"'"</f>
        <v>''</v>
      </c>
      <c r="G484" s="75" t="str">
        <f>"'"&amp;IF(No.5＿契約者【データ】!AD480="","",TEXT(No.5＿契約者【データ】!AD480,"yyyy/mm/dd"))&amp;"'"</f>
        <v>''</v>
      </c>
      <c r="H484" s="75" t="str">
        <f>"'"&amp;IF(No.5＿契約者【データ】!AE480="","",TEXT(No.5＿契約者【データ】!AE480,"hh:mm"))&amp;"'"</f>
        <v>''</v>
      </c>
      <c r="I484" s="82" t="s">
        <v>494</v>
      </c>
      <c r="J484" s="82" t="s">
        <v>494</v>
      </c>
      <c r="K484" s="82" t="s">
        <v>494</v>
      </c>
      <c r="L484" s="82" t="s">
        <v>494</v>
      </c>
      <c r="M484" s="82" t="s">
        <v>494</v>
      </c>
      <c r="N484" s="82" t="s">
        <v>494</v>
      </c>
      <c r="O484" s="82" t="s">
        <v>494</v>
      </c>
      <c r="P484" s="82" t="s">
        <v>494</v>
      </c>
      <c r="Q484" s="82" t="str">
        <f>"'"&amp;IF(No.5＿契約者【データ】!AH480="●","1","0")&amp;"'"</f>
        <v>'0'</v>
      </c>
      <c r="R484" s="75" t="s">
        <v>497</v>
      </c>
      <c r="S484" s="42" t="s">
        <v>448</v>
      </c>
      <c r="T484" s="75" t="s">
        <v>497</v>
      </c>
      <c r="U484" s="74" t="s">
        <v>497</v>
      </c>
      <c r="V484" s="49" t="str">
        <f t="shared" si="37"/>
        <v>'COMMON'</v>
      </c>
      <c r="W484" s="69" t="s">
        <v>449</v>
      </c>
      <c r="X484" s="49" t="str">
        <f t="shared" si="38"/>
        <v>'COMMON'</v>
      </c>
      <c r="Y484" s="49" t="str">
        <f t="shared" si="38"/>
        <v>'COMMON'</v>
      </c>
      <c r="Z484" s="69" t="s">
        <v>449</v>
      </c>
      <c r="AA484" s="49" t="str">
        <f t="shared" si="39"/>
        <v>'COMMON'</v>
      </c>
      <c r="AB484" s="67"/>
      <c r="AD484" s="70" t="str">
        <f t="shared" si="40"/>
        <v/>
      </c>
      <c r="AE484" s="67"/>
      <c r="AF484" s="67"/>
      <c r="AG484" s="67"/>
    </row>
    <row r="485" spans="1:33" ht="18" customHeight="1">
      <c r="A485" s="67"/>
      <c r="B485" s="49">
        <f t="shared" si="36"/>
        <v>479</v>
      </c>
      <c r="C485" s="73" t="str">
        <f>"'"&amp;プロジェクトデータ!$C$4&amp;"'"</f>
        <v>'80001'</v>
      </c>
      <c r="D485" s="80" t="s">
        <v>507</v>
      </c>
      <c r="E485" s="42" t="str">
        <f>"'"&amp;No.5＿契約者【データ】!E481&amp;"'"</f>
        <v>''</v>
      </c>
      <c r="F485" s="81" t="str">
        <f>"'"&amp;IF(No.5＿契約者【データ】!AD481="郵送","郵送",IF(No.5＿契約者【データ】!AD481="","","出席"))&amp;"'"</f>
        <v>''</v>
      </c>
      <c r="G485" s="75" t="str">
        <f>"'"&amp;IF(No.5＿契約者【データ】!AD481="","",TEXT(No.5＿契約者【データ】!AD481,"yyyy/mm/dd"))&amp;"'"</f>
        <v>''</v>
      </c>
      <c r="H485" s="75" t="str">
        <f>"'"&amp;IF(No.5＿契約者【データ】!AE481="","",TEXT(No.5＿契約者【データ】!AE481,"hh:mm"))&amp;"'"</f>
        <v>''</v>
      </c>
      <c r="I485" s="82" t="s">
        <v>494</v>
      </c>
      <c r="J485" s="82" t="s">
        <v>494</v>
      </c>
      <c r="K485" s="82" t="s">
        <v>494</v>
      </c>
      <c r="L485" s="82" t="s">
        <v>494</v>
      </c>
      <c r="M485" s="82" t="s">
        <v>494</v>
      </c>
      <c r="N485" s="82" t="s">
        <v>494</v>
      </c>
      <c r="O485" s="82" t="s">
        <v>494</v>
      </c>
      <c r="P485" s="82" t="s">
        <v>494</v>
      </c>
      <c r="Q485" s="82" t="str">
        <f>"'"&amp;IF(No.5＿契約者【データ】!AH481="●","1","0")&amp;"'"</f>
        <v>'0'</v>
      </c>
      <c r="R485" s="75" t="s">
        <v>497</v>
      </c>
      <c r="S485" s="42" t="s">
        <v>448</v>
      </c>
      <c r="T485" s="75" t="s">
        <v>497</v>
      </c>
      <c r="U485" s="74" t="s">
        <v>497</v>
      </c>
      <c r="V485" s="49" t="str">
        <f t="shared" si="37"/>
        <v>'COMMON'</v>
      </c>
      <c r="W485" s="69" t="s">
        <v>449</v>
      </c>
      <c r="X485" s="49" t="str">
        <f t="shared" si="38"/>
        <v>'COMMON'</v>
      </c>
      <c r="Y485" s="49" t="str">
        <f t="shared" si="38"/>
        <v>'COMMON'</v>
      </c>
      <c r="Z485" s="69" t="s">
        <v>449</v>
      </c>
      <c r="AA485" s="49" t="str">
        <f t="shared" si="39"/>
        <v>'COMMON'</v>
      </c>
      <c r="AB485" s="67"/>
      <c r="AD485" s="70" t="str">
        <f t="shared" si="40"/>
        <v/>
      </c>
      <c r="AE485" s="67"/>
      <c r="AF485" s="67"/>
      <c r="AG485" s="67"/>
    </row>
    <row r="486" spans="1:33" ht="18" customHeight="1">
      <c r="A486" s="67"/>
      <c r="B486" s="49">
        <f t="shared" si="36"/>
        <v>480</v>
      </c>
      <c r="C486" s="73" t="str">
        <f>"'"&amp;プロジェクトデータ!$C$4&amp;"'"</f>
        <v>'80001'</v>
      </c>
      <c r="D486" s="80" t="s">
        <v>507</v>
      </c>
      <c r="E486" s="42" t="str">
        <f>"'"&amp;No.5＿契約者【データ】!E482&amp;"'"</f>
        <v>''</v>
      </c>
      <c r="F486" s="81" t="str">
        <f>"'"&amp;IF(No.5＿契約者【データ】!AD482="郵送","郵送",IF(No.5＿契約者【データ】!AD482="","","出席"))&amp;"'"</f>
        <v>''</v>
      </c>
      <c r="G486" s="75" t="str">
        <f>"'"&amp;IF(No.5＿契約者【データ】!AD482="","",TEXT(No.5＿契約者【データ】!AD482,"yyyy/mm/dd"))&amp;"'"</f>
        <v>''</v>
      </c>
      <c r="H486" s="75" t="str">
        <f>"'"&amp;IF(No.5＿契約者【データ】!AE482="","",TEXT(No.5＿契約者【データ】!AE482,"hh:mm"))&amp;"'"</f>
        <v>''</v>
      </c>
      <c r="I486" s="82" t="s">
        <v>494</v>
      </c>
      <c r="J486" s="82" t="s">
        <v>494</v>
      </c>
      <c r="K486" s="82" t="s">
        <v>494</v>
      </c>
      <c r="L486" s="82" t="s">
        <v>494</v>
      </c>
      <c r="M486" s="82" t="s">
        <v>494</v>
      </c>
      <c r="N486" s="82" t="s">
        <v>494</v>
      </c>
      <c r="O486" s="82" t="s">
        <v>494</v>
      </c>
      <c r="P486" s="82" t="s">
        <v>494</v>
      </c>
      <c r="Q486" s="82" t="str">
        <f>"'"&amp;IF(No.5＿契約者【データ】!AH482="●","1","0")&amp;"'"</f>
        <v>'0'</v>
      </c>
      <c r="R486" s="75" t="s">
        <v>497</v>
      </c>
      <c r="S486" s="42" t="s">
        <v>448</v>
      </c>
      <c r="T486" s="75" t="s">
        <v>497</v>
      </c>
      <c r="U486" s="74" t="s">
        <v>497</v>
      </c>
      <c r="V486" s="49" t="str">
        <f t="shared" si="37"/>
        <v>'COMMON'</v>
      </c>
      <c r="W486" s="69" t="s">
        <v>449</v>
      </c>
      <c r="X486" s="49" t="str">
        <f t="shared" si="38"/>
        <v>'COMMON'</v>
      </c>
      <c r="Y486" s="49" t="str">
        <f t="shared" si="38"/>
        <v>'COMMON'</v>
      </c>
      <c r="Z486" s="69" t="s">
        <v>449</v>
      </c>
      <c r="AA486" s="49" t="str">
        <f t="shared" si="39"/>
        <v>'COMMON'</v>
      </c>
      <c r="AB486" s="67"/>
      <c r="AD486" s="70" t="str">
        <f t="shared" si="40"/>
        <v/>
      </c>
      <c r="AE486" s="67"/>
      <c r="AF486" s="67"/>
      <c r="AG486" s="67"/>
    </row>
    <row r="487" spans="1:33" ht="18" customHeight="1">
      <c r="A487" s="67"/>
      <c r="B487" s="49">
        <f t="shared" si="36"/>
        <v>481</v>
      </c>
      <c r="C487" s="73" t="str">
        <f>"'"&amp;プロジェクトデータ!$C$4&amp;"'"</f>
        <v>'80001'</v>
      </c>
      <c r="D487" s="80" t="s">
        <v>507</v>
      </c>
      <c r="E487" s="42" t="str">
        <f>"'"&amp;No.5＿契約者【データ】!E483&amp;"'"</f>
        <v>''</v>
      </c>
      <c r="F487" s="81" t="str">
        <f>"'"&amp;IF(No.5＿契約者【データ】!AD483="郵送","郵送",IF(No.5＿契約者【データ】!AD483="","","出席"))&amp;"'"</f>
        <v>''</v>
      </c>
      <c r="G487" s="75" t="str">
        <f>"'"&amp;IF(No.5＿契約者【データ】!AD483="","",TEXT(No.5＿契約者【データ】!AD483,"yyyy/mm/dd"))&amp;"'"</f>
        <v>''</v>
      </c>
      <c r="H487" s="75" t="str">
        <f>"'"&amp;IF(No.5＿契約者【データ】!AE483="","",TEXT(No.5＿契約者【データ】!AE483,"hh:mm"))&amp;"'"</f>
        <v>''</v>
      </c>
      <c r="I487" s="82" t="s">
        <v>494</v>
      </c>
      <c r="J487" s="82" t="s">
        <v>494</v>
      </c>
      <c r="K487" s="82" t="s">
        <v>494</v>
      </c>
      <c r="L487" s="82" t="s">
        <v>494</v>
      </c>
      <c r="M487" s="82" t="s">
        <v>494</v>
      </c>
      <c r="N487" s="82" t="s">
        <v>494</v>
      </c>
      <c r="O487" s="82" t="s">
        <v>494</v>
      </c>
      <c r="P487" s="82" t="s">
        <v>494</v>
      </c>
      <c r="Q487" s="82" t="str">
        <f>"'"&amp;IF(No.5＿契約者【データ】!AH483="●","1","0")&amp;"'"</f>
        <v>'0'</v>
      </c>
      <c r="R487" s="75" t="s">
        <v>497</v>
      </c>
      <c r="S487" s="42" t="s">
        <v>448</v>
      </c>
      <c r="T487" s="75" t="s">
        <v>497</v>
      </c>
      <c r="U487" s="74" t="s">
        <v>497</v>
      </c>
      <c r="V487" s="49" t="str">
        <f t="shared" si="37"/>
        <v>'COMMON'</v>
      </c>
      <c r="W487" s="69" t="s">
        <v>449</v>
      </c>
      <c r="X487" s="49" t="str">
        <f t="shared" si="38"/>
        <v>'COMMON'</v>
      </c>
      <c r="Y487" s="49" t="str">
        <f t="shared" si="38"/>
        <v>'COMMON'</v>
      </c>
      <c r="Z487" s="69" t="s">
        <v>449</v>
      </c>
      <c r="AA487" s="49" t="str">
        <f t="shared" si="39"/>
        <v>'COMMON'</v>
      </c>
      <c r="AB487" s="67"/>
      <c r="AD487" s="70" t="str">
        <f t="shared" si="40"/>
        <v/>
      </c>
      <c r="AE487" s="67"/>
      <c r="AF487" s="67"/>
      <c r="AG487" s="67"/>
    </row>
    <row r="488" spans="1:33" ht="18" customHeight="1">
      <c r="A488" s="67"/>
      <c r="B488" s="49">
        <f t="shared" si="36"/>
        <v>482</v>
      </c>
      <c r="C488" s="73" t="str">
        <f>"'"&amp;プロジェクトデータ!$C$4&amp;"'"</f>
        <v>'80001'</v>
      </c>
      <c r="D488" s="80" t="s">
        <v>507</v>
      </c>
      <c r="E488" s="42" t="str">
        <f>"'"&amp;No.5＿契約者【データ】!E484&amp;"'"</f>
        <v>''</v>
      </c>
      <c r="F488" s="81" t="str">
        <f>"'"&amp;IF(No.5＿契約者【データ】!AD484="郵送","郵送",IF(No.5＿契約者【データ】!AD484="","","出席"))&amp;"'"</f>
        <v>''</v>
      </c>
      <c r="G488" s="75" t="str">
        <f>"'"&amp;IF(No.5＿契約者【データ】!AD484="","",TEXT(No.5＿契約者【データ】!AD484,"yyyy/mm/dd"))&amp;"'"</f>
        <v>''</v>
      </c>
      <c r="H488" s="75" t="str">
        <f>"'"&amp;IF(No.5＿契約者【データ】!AE484="","",TEXT(No.5＿契約者【データ】!AE484,"hh:mm"))&amp;"'"</f>
        <v>''</v>
      </c>
      <c r="I488" s="82" t="s">
        <v>494</v>
      </c>
      <c r="J488" s="82" t="s">
        <v>494</v>
      </c>
      <c r="K488" s="82" t="s">
        <v>494</v>
      </c>
      <c r="L488" s="82" t="s">
        <v>494</v>
      </c>
      <c r="M488" s="82" t="s">
        <v>494</v>
      </c>
      <c r="N488" s="82" t="s">
        <v>494</v>
      </c>
      <c r="O488" s="82" t="s">
        <v>494</v>
      </c>
      <c r="P488" s="82" t="s">
        <v>494</v>
      </c>
      <c r="Q488" s="82" t="str">
        <f>"'"&amp;IF(No.5＿契約者【データ】!AH484="●","1","0")&amp;"'"</f>
        <v>'0'</v>
      </c>
      <c r="R488" s="75" t="s">
        <v>497</v>
      </c>
      <c r="S488" s="42" t="s">
        <v>448</v>
      </c>
      <c r="T488" s="75" t="s">
        <v>497</v>
      </c>
      <c r="U488" s="74" t="s">
        <v>497</v>
      </c>
      <c r="V488" s="49" t="str">
        <f t="shared" si="37"/>
        <v>'COMMON'</v>
      </c>
      <c r="W488" s="69" t="s">
        <v>449</v>
      </c>
      <c r="X488" s="49" t="str">
        <f t="shared" si="38"/>
        <v>'COMMON'</v>
      </c>
      <c r="Y488" s="49" t="str">
        <f t="shared" si="38"/>
        <v>'COMMON'</v>
      </c>
      <c r="Z488" s="69" t="s">
        <v>449</v>
      </c>
      <c r="AA488" s="49" t="str">
        <f t="shared" si="39"/>
        <v>'COMMON'</v>
      </c>
      <c r="AB488" s="67"/>
      <c r="AD488" s="70" t="str">
        <f t="shared" si="40"/>
        <v/>
      </c>
      <c r="AE488" s="67"/>
      <c r="AF488" s="67"/>
      <c r="AG488" s="67"/>
    </row>
    <row r="489" spans="1:33" ht="18" customHeight="1">
      <c r="A489" s="67"/>
      <c r="B489" s="49">
        <f t="shared" si="36"/>
        <v>483</v>
      </c>
      <c r="C489" s="73" t="str">
        <f>"'"&amp;プロジェクトデータ!$C$4&amp;"'"</f>
        <v>'80001'</v>
      </c>
      <c r="D489" s="80" t="s">
        <v>507</v>
      </c>
      <c r="E489" s="42" t="str">
        <f>"'"&amp;No.5＿契約者【データ】!E485&amp;"'"</f>
        <v>''</v>
      </c>
      <c r="F489" s="81" t="str">
        <f>"'"&amp;IF(No.5＿契約者【データ】!AD485="郵送","郵送",IF(No.5＿契約者【データ】!AD485="","","出席"))&amp;"'"</f>
        <v>''</v>
      </c>
      <c r="G489" s="75" t="str">
        <f>"'"&amp;IF(No.5＿契約者【データ】!AD485="","",TEXT(No.5＿契約者【データ】!AD485,"yyyy/mm/dd"))&amp;"'"</f>
        <v>''</v>
      </c>
      <c r="H489" s="75" t="str">
        <f>"'"&amp;IF(No.5＿契約者【データ】!AE485="","",TEXT(No.5＿契約者【データ】!AE485,"hh:mm"))&amp;"'"</f>
        <v>''</v>
      </c>
      <c r="I489" s="82" t="s">
        <v>494</v>
      </c>
      <c r="J489" s="82" t="s">
        <v>494</v>
      </c>
      <c r="K489" s="82" t="s">
        <v>494</v>
      </c>
      <c r="L489" s="82" t="s">
        <v>494</v>
      </c>
      <c r="M489" s="82" t="s">
        <v>494</v>
      </c>
      <c r="N489" s="82" t="s">
        <v>494</v>
      </c>
      <c r="O489" s="82" t="s">
        <v>494</v>
      </c>
      <c r="P489" s="82" t="s">
        <v>494</v>
      </c>
      <c r="Q489" s="82" t="str">
        <f>"'"&amp;IF(No.5＿契約者【データ】!AH485="●","1","0")&amp;"'"</f>
        <v>'0'</v>
      </c>
      <c r="R489" s="75" t="s">
        <v>497</v>
      </c>
      <c r="S489" s="42" t="s">
        <v>448</v>
      </c>
      <c r="T489" s="75" t="s">
        <v>497</v>
      </c>
      <c r="U489" s="74" t="s">
        <v>497</v>
      </c>
      <c r="V489" s="49" t="str">
        <f t="shared" si="37"/>
        <v>'COMMON'</v>
      </c>
      <c r="W489" s="69" t="s">
        <v>449</v>
      </c>
      <c r="X489" s="49" t="str">
        <f t="shared" si="38"/>
        <v>'COMMON'</v>
      </c>
      <c r="Y489" s="49" t="str">
        <f t="shared" si="38"/>
        <v>'COMMON'</v>
      </c>
      <c r="Z489" s="69" t="s">
        <v>449</v>
      </c>
      <c r="AA489" s="49" t="str">
        <f t="shared" si="39"/>
        <v>'COMMON'</v>
      </c>
      <c r="AB489" s="67"/>
      <c r="AD489" s="70" t="str">
        <f t="shared" si="40"/>
        <v/>
      </c>
      <c r="AE489" s="67"/>
      <c r="AF489" s="67"/>
      <c r="AG489" s="67"/>
    </row>
    <row r="490" spans="1:33" ht="18" customHeight="1">
      <c r="A490" s="67"/>
      <c r="B490" s="49">
        <f t="shared" si="36"/>
        <v>484</v>
      </c>
      <c r="C490" s="73" t="str">
        <f>"'"&amp;プロジェクトデータ!$C$4&amp;"'"</f>
        <v>'80001'</v>
      </c>
      <c r="D490" s="80" t="s">
        <v>507</v>
      </c>
      <c r="E490" s="42" t="str">
        <f>"'"&amp;No.5＿契約者【データ】!E486&amp;"'"</f>
        <v>''</v>
      </c>
      <c r="F490" s="81" t="str">
        <f>"'"&amp;IF(No.5＿契約者【データ】!AD486="郵送","郵送",IF(No.5＿契約者【データ】!AD486="","","出席"))&amp;"'"</f>
        <v>''</v>
      </c>
      <c r="G490" s="75" t="str">
        <f>"'"&amp;IF(No.5＿契約者【データ】!AD486="","",TEXT(No.5＿契約者【データ】!AD486,"yyyy/mm/dd"))&amp;"'"</f>
        <v>''</v>
      </c>
      <c r="H490" s="75" t="str">
        <f>"'"&amp;IF(No.5＿契約者【データ】!AE486="","",TEXT(No.5＿契約者【データ】!AE486,"hh:mm"))&amp;"'"</f>
        <v>''</v>
      </c>
      <c r="I490" s="82" t="s">
        <v>494</v>
      </c>
      <c r="J490" s="82" t="s">
        <v>494</v>
      </c>
      <c r="K490" s="82" t="s">
        <v>494</v>
      </c>
      <c r="L490" s="82" t="s">
        <v>494</v>
      </c>
      <c r="M490" s="82" t="s">
        <v>494</v>
      </c>
      <c r="N490" s="82" t="s">
        <v>494</v>
      </c>
      <c r="O490" s="82" t="s">
        <v>494</v>
      </c>
      <c r="P490" s="82" t="s">
        <v>494</v>
      </c>
      <c r="Q490" s="82" t="str">
        <f>"'"&amp;IF(No.5＿契約者【データ】!AH486="●","1","0")&amp;"'"</f>
        <v>'0'</v>
      </c>
      <c r="R490" s="75" t="s">
        <v>497</v>
      </c>
      <c r="S490" s="42" t="s">
        <v>448</v>
      </c>
      <c r="T490" s="75" t="s">
        <v>497</v>
      </c>
      <c r="U490" s="74" t="s">
        <v>497</v>
      </c>
      <c r="V490" s="49" t="str">
        <f t="shared" si="37"/>
        <v>'COMMON'</v>
      </c>
      <c r="W490" s="69" t="s">
        <v>449</v>
      </c>
      <c r="X490" s="49" t="str">
        <f t="shared" si="38"/>
        <v>'COMMON'</v>
      </c>
      <c r="Y490" s="49" t="str">
        <f t="shared" si="38"/>
        <v>'COMMON'</v>
      </c>
      <c r="Z490" s="69" t="s">
        <v>449</v>
      </c>
      <c r="AA490" s="49" t="str">
        <f t="shared" si="39"/>
        <v>'COMMON'</v>
      </c>
      <c r="AB490" s="67"/>
      <c r="AD490" s="70" t="str">
        <f t="shared" si="40"/>
        <v/>
      </c>
      <c r="AE490" s="67"/>
      <c r="AF490" s="67"/>
      <c r="AG490" s="67"/>
    </row>
    <row r="491" spans="1:33" ht="18" customHeight="1">
      <c r="A491" s="67"/>
      <c r="B491" s="49">
        <f t="shared" si="36"/>
        <v>485</v>
      </c>
      <c r="C491" s="73" t="str">
        <f>"'"&amp;プロジェクトデータ!$C$4&amp;"'"</f>
        <v>'80001'</v>
      </c>
      <c r="D491" s="80" t="s">
        <v>507</v>
      </c>
      <c r="E491" s="42" t="str">
        <f>"'"&amp;No.5＿契約者【データ】!E487&amp;"'"</f>
        <v>''</v>
      </c>
      <c r="F491" s="81" t="str">
        <f>"'"&amp;IF(No.5＿契約者【データ】!AD487="郵送","郵送",IF(No.5＿契約者【データ】!AD487="","","出席"))&amp;"'"</f>
        <v>''</v>
      </c>
      <c r="G491" s="75" t="str">
        <f>"'"&amp;IF(No.5＿契約者【データ】!AD487="","",TEXT(No.5＿契約者【データ】!AD487,"yyyy/mm/dd"))&amp;"'"</f>
        <v>''</v>
      </c>
      <c r="H491" s="75" t="str">
        <f>"'"&amp;IF(No.5＿契約者【データ】!AE487="","",TEXT(No.5＿契約者【データ】!AE487,"hh:mm"))&amp;"'"</f>
        <v>''</v>
      </c>
      <c r="I491" s="82" t="s">
        <v>494</v>
      </c>
      <c r="J491" s="82" t="s">
        <v>494</v>
      </c>
      <c r="K491" s="82" t="s">
        <v>494</v>
      </c>
      <c r="L491" s="82" t="s">
        <v>494</v>
      </c>
      <c r="M491" s="82" t="s">
        <v>494</v>
      </c>
      <c r="N491" s="82" t="s">
        <v>494</v>
      </c>
      <c r="O491" s="82" t="s">
        <v>494</v>
      </c>
      <c r="P491" s="82" t="s">
        <v>494</v>
      </c>
      <c r="Q491" s="82" t="str">
        <f>"'"&amp;IF(No.5＿契約者【データ】!AH487="●","1","0")&amp;"'"</f>
        <v>'0'</v>
      </c>
      <c r="R491" s="75" t="s">
        <v>497</v>
      </c>
      <c r="S491" s="42" t="s">
        <v>448</v>
      </c>
      <c r="T491" s="75" t="s">
        <v>497</v>
      </c>
      <c r="U491" s="74" t="s">
        <v>497</v>
      </c>
      <c r="V491" s="49" t="str">
        <f t="shared" si="37"/>
        <v>'COMMON'</v>
      </c>
      <c r="W491" s="69" t="s">
        <v>449</v>
      </c>
      <c r="X491" s="49" t="str">
        <f t="shared" si="38"/>
        <v>'COMMON'</v>
      </c>
      <c r="Y491" s="49" t="str">
        <f t="shared" si="38"/>
        <v>'COMMON'</v>
      </c>
      <c r="Z491" s="69" t="s">
        <v>449</v>
      </c>
      <c r="AA491" s="49" t="str">
        <f t="shared" si="39"/>
        <v>'COMMON'</v>
      </c>
      <c r="AB491" s="67"/>
      <c r="AD491" s="70" t="str">
        <f t="shared" si="40"/>
        <v/>
      </c>
      <c r="AE491" s="67"/>
      <c r="AF491" s="67"/>
      <c r="AG491" s="67"/>
    </row>
    <row r="492" spans="1:33" ht="18" customHeight="1">
      <c r="A492" s="67"/>
      <c r="B492" s="49">
        <f t="shared" si="36"/>
        <v>486</v>
      </c>
      <c r="C492" s="73" t="str">
        <f>"'"&amp;プロジェクトデータ!$C$4&amp;"'"</f>
        <v>'80001'</v>
      </c>
      <c r="D492" s="80" t="s">
        <v>507</v>
      </c>
      <c r="E492" s="42" t="str">
        <f>"'"&amp;No.5＿契約者【データ】!E488&amp;"'"</f>
        <v>''</v>
      </c>
      <c r="F492" s="81" t="str">
        <f>"'"&amp;IF(No.5＿契約者【データ】!AD488="郵送","郵送",IF(No.5＿契約者【データ】!AD488="","","出席"))&amp;"'"</f>
        <v>''</v>
      </c>
      <c r="G492" s="75" t="str">
        <f>"'"&amp;IF(No.5＿契約者【データ】!AD488="","",TEXT(No.5＿契約者【データ】!AD488,"yyyy/mm/dd"))&amp;"'"</f>
        <v>''</v>
      </c>
      <c r="H492" s="75" t="str">
        <f>"'"&amp;IF(No.5＿契約者【データ】!AE488="","",TEXT(No.5＿契約者【データ】!AE488,"hh:mm"))&amp;"'"</f>
        <v>''</v>
      </c>
      <c r="I492" s="82" t="s">
        <v>494</v>
      </c>
      <c r="J492" s="82" t="s">
        <v>494</v>
      </c>
      <c r="K492" s="82" t="s">
        <v>494</v>
      </c>
      <c r="L492" s="82" t="s">
        <v>494</v>
      </c>
      <c r="M492" s="82" t="s">
        <v>494</v>
      </c>
      <c r="N492" s="82" t="s">
        <v>494</v>
      </c>
      <c r="O492" s="82" t="s">
        <v>494</v>
      </c>
      <c r="P492" s="82" t="s">
        <v>494</v>
      </c>
      <c r="Q492" s="82" t="str">
        <f>"'"&amp;IF(No.5＿契約者【データ】!AH488="●","1","0")&amp;"'"</f>
        <v>'0'</v>
      </c>
      <c r="R492" s="75" t="s">
        <v>497</v>
      </c>
      <c r="S492" s="42" t="s">
        <v>448</v>
      </c>
      <c r="T492" s="75" t="s">
        <v>497</v>
      </c>
      <c r="U492" s="74" t="s">
        <v>497</v>
      </c>
      <c r="V492" s="49" t="str">
        <f t="shared" si="37"/>
        <v>'COMMON'</v>
      </c>
      <c r="W492" s="69" t="s">
        <v>449</v>
      </c>
      <c r="X492" s="49" t="str">
        <f t="shared" si="38"/>
        <v>'COMMON'</v>
      </c>
      <c r="Y492" s="49" t="str">
        <f t="shared" si="38"/>
        <v>'COMMON'</v>
      </c>
      <c r="Z492" s="69" t="s">
        <v>449</v>
      </c>
      <c r="AA492" s="49" t="str">
        <f t="shared" si="39"/>
        <v>'COMMON'</v>
      </c>
      <c r="AB492" s="67"/>
      <c r="AD492" s="70" t="str">
        <f t="shared" si="40"/>
        <v/>
      </c>
      <c r="AE492" s="67"/>
      <c r="AF492" s="67"/>
      <c r="AG492" s="67"/>
    </row>
    <row r="493" spans="1:33" ht="18" customHeight="1">
      <c r="A493" s="67"/>
      <c r="B493" s="49">
        <f t="shared" si="36"/>
        <v>487</v>
      </c>
      <c r="C493" s="73" t="str">
        <f>"'"&amp;プロジェクトデータ!$C$4&amp;"'"</f>
        <v>'80001'</v>
      </c>
      <c r="D493" s="80" t="s">
        <v>507</v>
      </c>
      <c r="E493" s="42" t="str">
        <f>"'"&amp;No.5＿契約者【データ】!E489&amp;"'"</f>
        <v>''</v>
      </c>
      <c r="F493" s="81" t="str">
        <f>"'"&amp;IF(No.5＿契約者【データ】!AD489="郵送","郵送",IF(No.5＿契約者【データ】!AD489="","","出席"))&amp;"'"</f>
        <v>''</v>
      </c>
      <c r="G493" s="75" t="str">
        <f>"'"&amp;IF(No.5＿契約者【データ】!AD489="","",TEXT(No.5＿契約者【データ】!AD489,"yyyy/mm/dd"))&amp;"'"</f>
        <v>''</v>
      </c>
      <c r="H493" s="75" t="str">
        <f>"'"&amp;IF(No.5＿契約者【データ】!AE489="","",TEXT(No.5＿契約者【データ】!AE489,"hh:mm"))&amp;"'"</f>
        <v>''</v>
      </c>
      <c r="I493" s="82" t="s">
        <v>494</v>
      </c>
      <c r="J493" s="82" t="s">
        <v>494</v>
      </c>
      <c r="K493" s="82" t="s">
        <v>494</v>
      </c>
      <c r="L493" s="82" t="s">
        <v>494</v>
      </c>
      <c r="M493" s="82" t="s">
        <v>494</v>
      </c>
      <c r="N493" s="82" t="s">
        <v>494</v>
      </c>
      <c r="O493" s="82" t="s">
        <v>494</v>
      </c>
      <c r="P493" s="82" t="s">
        <v>494</v>
      </c>
      <c r="Q493" s="82" t="str">
        <f>"'"&amp;IF(No.5＿契約者【データ】!AH489="●","1","0")&amp;"'"</f>
        <v>'0'</v>
      </c>
      <c r="R493" s="75" t="s">
        <v>497</v>
      </c>
      <c r="S493" s="42" t="s">
        <v>448</v>
      </c>
      <c r="T493" s="75" t="s">
        <v>497</v>
      </c>
      <c r="U493" s="74" t="s">
        <v>497</v>
      </c>
      <c r="V493" s="49" t="str">
        <f t="shared" si="37"/>
        <v>'COMMON'</v>
      </c>
      <c r="W493" s="69" t="s">
        <v>449</v>
      </c>
      <c r="X493" s="49" t="str">
        <f t="shared" si="38"/>
        <v>'COMMON'</v>
      </c>
      <c r="Y493" s="49" t="str">
        <f t="shared" si="38"/>
        <v>'COMMON'</v>
      </c>
      <c r="Z493" s="69" t="s">
        <v>449</v>
      </c>
      <c r="AA493" s="49" t="str">
        <f t="shared" si="39"/>
        <v>'COMMON'</v>
      </c>
      <c r="AB493" s="67"/>
      <c r="AD493" s="70" t="str">
        <f t="shared" si="40"/>
        <v/>
      </c>
      <c r="AE493" s="67"/>
      <c r="AF493" s="67"/>
      <c r="AG493" s="67"/>
    </row>
    <row r="494" spans="1:33" ht="18" customHeight="1">
      <c r="A494" s="67"/>
      <c r="B494" s="49">
        <f t="shared" si="36"/>
        <v>488</v>
      </c>
      <c r="C494" s="73" t="str">
        <f>"'"&amp;プロジェクトデータ!$C$4&amp;"'"</f>
        <v>'80001'</v>
      </c>
      <c r="D494" s="80" t="s">
        <v>507</v>
      </c>
      <c r="E494" s="42" t="str">
        <f>"'"&amp;No.5＿契約者【データ】!E490&amp;"'"</f>
        <v>''</v>
      </c>
      <c r="F494" s="81" t="str">
        <f>"'"&amp;IF(No.5＿契約者【データ】!AD490="郵送","郵送",IF(No.5＿契約者【データ】!AD490="","","出席"))&amp;"'"</f>
        <v>''</v>
      </c>
      <c r="G494" s="75" t="str">
        <f>"'"&amp;IF(No.5＿契約者【データ】!AD490="","",TEXT(No.5＿契約者【データ】!AD490,"yyyy/mm/dd"))&amp;"'"</f>
        <v>''</v>
      </c>
      <c r="H494" s="75" t="str">
        <f>"'"&amp;IF(No.5＿契約者【データ】!AE490="","",TEXT(No.5＿契約者【データ】!AE490,"hh:mm"))&amp;"'"</f>
        <v>''</v>
      </c>
      <c r="I494" s="82" t="s">
        <v>494</v>
      </c>
      <c r="J494" s="82" t="s">
        <v>494</v>
      </c>
      <c r="K494" s="82" t="s">
        <v>494</v>
      </c>
      <c r="L494" s="82" t="s">
        <v>494</v>
      </c>
      <c r="M494" s="82" t="s">
        <v>494</v>
      </c>
      <c r="N494" s="82" t="s">
        <v>494</v>
      </c>
      <c r="O494" s="82" t="s">
        <v>494</v>
      </c>
      <c r="P494" s="82" t="s">
        <v>494</v>
      </c>
      <c r="Q494" s="82" t="str">
        <f>"'"&amp;IF(No.5＿契約者【データ】!AH490="●","1","0")&amp;"'"</f>
        <v>'0'</v>
      </c>
      <c r="R494" s="75" t="s">
        <v>497</v>
      </c>
      <c r="S494" s="42" t="s">
        <v>448</v>
      </c>
      <c r="T494" s="75" t="s">
        <v>497</v>
      </c>
      <c r="U494" s="74" t="s">
        <v>497</v>
      </c>
      <c r="V494" s="49" t="str">
        <f t="shared" si="37"/>
        <v>'COMMON'</v>
      </c>
      <c r="W494" s="69" t="s">
        <v>449</v>
      </c>
      <c r="X494" s="49" t="str">
        <f t="shared" si="38"/>
        <v>'COMMON'</v>
      </c>
      <c r="Y494" s="49" t="str">
        <f t="shared" si="38"/>
        <v>'COMMON'</v>
      </c>
      <c r="Z494" s="69" t="s">
        <v>449</v>
      </c>
      <c r="AA494" s="49" t="str">
        <f t="shared" si="39"/>
        <v>'COMMON'</v>
      </c>
      <c r="AB494" s="67"/>
      <c r="AD494" s="70" t="str">
        <f t="shared" si="40"/>
        <v/>
      </c>
      <c r="AE494" s="67"/>
      <c r="AF494" s="67"/>
      <c r="AG494" s="67"/>
    </row>
    <row r="495" spans="1:33" ht="18" customHeight="1">
      <c r="A495" s="67"/>
      <c r="B495" s="49">
        <f t="shared" si="36"/>
        <v>489</v>
      </c>
      <c r="C495" s="73" t="str">
        <f>"'"&amp;プロジェクトデータ!$C$4&amp;"'"</f>
        <v>'80001'</v>
      </c>
      <c r="D495" s="80" t="s">
        <v>507</v>
      </c>
      <c r="E495" s="42" t="str">
        <f>"'"&amp;No.5＿契約者【データ】!E491&amp;"'"</f>
        <v>''</v>
      </c>
      <c r="F495" s="81" t="str">
        <f>"'"&amp;IF(No.5＿契約者【データ】!AD491="郵送","郵送",IF(No.5＿契約者【データ】!AD491="","","出席"))&amp;"'"</f>
        <v>''</v>
      </c>
      <c r="G495" s="75" t="str">
        <f>"'"&amp;IF(No.5＿契約者【データ】!AD491="","",TEXT(No.5＿契約者【データ】!AD491,"yyyy/mm/dd"))&amp;"'"</f>
        <v>''</v>
      </c>
      <c r="H495" s="75" t="str">
        <f>"'"&amp;IF(No.5＿契約者【データ】!AE491="","",TEXT(No.5＿契約者【データ】!AE491,"hh:mm"))&amp;"'"</f>
        <v>''</v>
      </c>
      <c r="I495" s="82" t="s">
        <v>494</v>
      </c>
      <c r="J495" s="82" t="s">
        <v>494</v>
      </c>
      <c r="K495" s="82" t="s">
        <v>494</v>
      </c>
      <c r="L495" s="82" t="s">
        <v>494</v>
      </c>
      <c r="M495" s="82" t="s">
        <v>494</v>
      </c>
      <c r="N495" s="82" t="s">
        <v>494</v>
      </c>
      <c r="O495" s="82" t="s">
        <v>494</v>
      </c>
      <c r="P495" s="82" t="s">
        <v>494</v>
      </c>
      <c r="Q495" s="82" t="str">
        <f>"'"&amp;IF(No.5＿契約者【データ】!AH491="●","1","0")&amp;"'"</f>
        <v>'0'</v>
      </c>
      <c r="R495" s="75" t="s">
        <v>497</v>
      </c>
      <c r="S495" s="42" t="s">
        <v>448</v>
      </c>
      <c r="T495" s="75" t="s">
        <v>497</v>
      </c>
      <c r="U495" s="74" t="s">
        <v>497</v>
      </c>
      <c r="V495" s="49" t="str">
        <f t="shared" si="37"/>
        <v>'COMMON'</v>
      </c>
      <c r="W495" s="69" t="s">
        <v>449</v>
      </c>
      <c r="X495" s="49" t="str">
        <f t="shared" si="38"/>
        <v>'COMMON'</v>
      </c>
      <c r="Y495" s="49" t="str">
        <f t="shared" si="38"/>
        <v>'COMMON'</v>
      </c>
      <c r="Z495" s="69" t="s">
        <v>449</v>
      </c>
      <c r="AA495" s="49" t="str">
        <f t="shared" si="39"/>
        <v>'COMMON'</v>
      </c>
      <c r="AB495" s="67"/>
      <c r="AD495" s="70" t="str">
        <f t="shared" si="40"/>
        <v/>
      </c>
      <c r="AE495" s="67"/>
      <c r="AF495" s="67"/>
      <c r="AG495" s="67"/>
    </row>
    <row r="496" spans="1:33" ht="18" customHeight="1">
      <c r="A496" s="67"/>
      <c r="B496" s="49">
        <f t="shared" si="36"/>
        <v>490</v>
      </c>
      <c r="C496" s="73" t="str">
        <f>"'"&amp;プロジェクトデータ!$C$4&amp;"'"</f>
        <v>'80001'</v>
      </c>
      <c r="D496" s="80" t="s">
        <v>507</v>
      </c>
      <c r="E496" s="42" t="str">
        <f>"'"&amp;No.5＿契約者【データ】!E492&amp;"'"</f>
        <v>''</v>
      </c>
      <c r="F496" s="81" t="str">
        <f>"'"&amp;IF(No.5＿契約者【データ】!AD492="郵送","郵送",IF(No.5＿契約者【データ】!AD492="","","出席"))&amp;"'"</f>
        <v>''</v>
      </c>
      <c r="G496" s="75" t="str">
        <f>"'"&amp;IF(No.5＿契約者【データ】!AD492="","",TEXT(No.5＿契約者【データ】!AD492,"yyyy/mm/dd"))&amp;"'"</f>
        <v>''</v>
      </c>
      <c r="H496" s="75" t="str">
        <f>"'"&amp;IF(No.5＿契約者【データ】!AE492="","",TEXT(No.5＿契約者【データ】!AE492,"hh:mm"))&amp;"'"</f>
        <v>''</v>
      </c>
      <c r="I496" s="82" t="s">
        <v>494</v>
      </c>
      <c r="J496" s="82" t="s">
        <v>494</v>
      </c>
      <c r="K496" s="82" t="s">
        <v>494</v>
      </c>
      <c r="L496" s="82" t="s">
        <v>494</v>
      </c>
      <c r="M496" s="82" t="s">
        <v>494</v>
      </c>
      <c r="N496" s="82" t="s">
        <v>494</v>
      </c>
      <c r="O496" s="82" t="s">
        <v>494</v>
      </c>
      <c r="P496" s="82" t="s">
        <v>494</v>
      </c>
      <c r="Q496" s="82" t="str">
        <f>"'"&amp;IF(No.5＿契約者【データ】!AH492="●","1","0")&amp;"'"</f>
        <v>'0'</v>
      </c>
      <c r="R496" s="75" t="s">
        <v>497</v>
      </c>
      <c r="S496" s="42" t="s">
        <v>448</v>
      </c>
      <c r="T496" s="75" t="s">
        <v>497</v>
      </c>
      <c r="U496" s="74" t="s">
        <v>497</v>
      </c>
      <c r="V496" s="49" t="str">
        <f t="shared" si="37"/>
        <v>'COMMON'</v>
      </c>
      <c r="W496" s="69" t="s">
        <v>449</v>
      </c>
      <c r="X496" s="49" t="str">
        <f t="shared" si="38"/>
        <v>'COMMON'</v>
      </c>
      <c r="Y496" s="49" t="str">
        <f t="shared" si="38"/>
        <v>'COMMON'</v>
      </c>
      <c r="Z496" s="69" t="s">
        <v>449</v>
      </c>
      <c r="AA496" s="49" t="str">
        <f t="shared" si="39"/>
        <v>'COMMON'</v>
      </c>
      <c r="AB496" s="67"/>
      <c r="AD496" s="70" t="str">
        <f t="shared" si="40"/>
        <v/>
      </c>
      <c r="AE496" s="67"/>
      <c r="AF496" s="67"/>
      <c r="AG496" s="67"/>
    </row>
    <row r="497" spans="1:33" ht="18" customHeight="1">
      <c r="A497" s="67"/>
      <c r="B497" s="49">
        <f t="shared" si="36"/>
        <v>491</v>
      </c>
      <c r="C497" s="73" t="str">
        <f>"'"&amp;プロジェクトデータ!$C$4&amp;"'"</f>
        <v>'80001'</v>
      </c>
      <c r="D497" s="80" t="s">
        <v>507</v>
      </c>
      <c r="E497" s="42" t="str">
        <f>"'"&amp;No.5＿契約者【データ】!E493&amp;"'"</f>
        <v>''</v>
      </c>
      <c r="F497" s="81" t="str">
        <f>"'"&amp;IF(No.5＿契約者【データ】!AD493="郵送","郵送",IF(No.5＿契約者【データ】!AD493="","","出席"))&amp;"'"</f>
        <v>''</v>
      </c>
      <c r="G497" s="75" t="str">
        <f>"'"&amp;IF(No.5＿契約者【データ】!AD493="","",TEXT(No.5＿契約者【データ】!AD493,"yyyy/mm/dd"))&amp;"'"</f>
        <v>''</v>
      </c>
      <c r="H497" s="75" t="str">
        <f>"'"&amp;IF(No.5＿契約者【データ】!AE493="","",TEXT(No.5＿契約者【データ】!AE493,"hh:mm"))&amp;"'"</f>
        <v>''</v>
      </c>
      <c r="I497" s="82" t="s">
        <v>494</v>
      </c>
      <c r="J497" s="82" t="s">
        <v>494</v>
      </c>
      <c r="K497" s="82" t="s">
        <v>494</v>
      </c>
      <c r="L497" s="82" t="s">
        <v>494</v>
      </c>
      <c r="M497" s="82" t="s">
        <v>494</v>
      </c>
      <c r="N497" s="82" t="s">
        <v>494</v>
      </c>
      <c r="O497" s="82" t="s">
        <v>494</v>
      </c>
      <c r="P497" s="82" t="s">
        <v>494</v>
      </c>
      <c r="Q497" s="82" t="str">
        <f>"'"&amp;IF(No.5＿契約者【データ】!AH493="●","1","0")&amp;"'"</f>
        <v>'0'</v>
      </c>
      <c r="R497" s="75" t="s">
        <v>497</v>
      </c>
      <c r="S497" s="42" t="s">
        <v>448</v>
      </c>
      <c r="T497" s="75" t="s">
        <v>497</v>
      </c>
      <c r="U497" s="74" t="s">
        <v>497</v>
      </c>
      <c r="V497" s="49" t="str">
        <f t="shared" si="37"/>
        <v>'COMMON'</v>
      </c>
      <c r="W497" s="69" t="s">
        <v>449</v>
      </c>
      <c r="X497" s="49" t="str">
        <f t="shared" si="38"/>
        <v>'COMMON'</v>
      </c>
      <c r="Y497" s="49" t="str">
        <f t="shared" si="38"/>
        <v>'COMMON'</v>
      </c>
      <c r="Z497" s="69" t="s">
        <v>449</v>
      </c>
      <c r="AA497" s="49" t="str">
        <f t="shared" si="39"/>
        <v>'COMMON'</v>
      </c>
      <c r="AB497" s="67"/>
      <c r="AD497" s="70" t="str">
        <f t="shared" si="40"/>
        <v/>
      </c>
      <c r="AE497" s="67"/>
      <c r="AF497" s="67"/>
      <c r="AG497" s="67"/>
    </row>
    <row r="498" spans="1:33" ht="18" customHeight="1">
      <c r="A498" s="67"/>
      <c r="B498" s="49">
        <f t="shared" si="36"/>
        <v>492</v>
      </c>
      <c r="C498" s="73" t="str">
        <f>"'"&amp;プロジェクトデータ!$C$4&amp;"'"</f>
        <v>'80001'</v>
      </c>
      <c r="D498" s="80" t="s">
        <v>507</v>
      </c>
      <c r="E498" s="42" t="str">
        <f>"'"&amp;No.5＿契約者【データ】!E494&amp;"'"</f>
        <v>''</v>
      </c>
      <c r="F498" s="81" t="str">
        <f>"'"&amp;IF(No.5＿契約者【データ】!AD494="郵送","郵送",IF(No.5＿契約者【データ】!AD494="","","出席"))&amp;"'"</f>
        <v>''</v>
      </c>
      <c r="G498" s="75" t="str">
        <f>"'"&amp;IF(No.5＿契約者【データ】!AD494="","",TEXT(No.5＿契約者【データ】!AD494,"yyyy/mm/dd"))&amp;"'"</f>
        <v>''</v>
      </c>
      <c r="H498" s="75" t="str">
        <f>"'"&amp;IF(No.5＿契約者【データ】!AE494="","",TEXT(No.5＿契約者【データ】!AE494,"hh:mm"))&amp;"'"</f>
        <v>''</v>
      </c>
      <c r="I498" s="82" t="s">
        <v>494</v>
      </c>
      <c r="J498" s="82" t="s">
        <v>494</v>
      </c>
      <c r="K498" s="82" t="s">
        <v>494</v>
      </c>
      <c r="L498" s="82" t="s">
        <v>494</v>
      </c>
      <c r="M498" s="82" t="s">
        <v>494</v>
      </c>
      <c r="N498" s="82" t="s">
        <v>494</v>
      </c>
      <c r="O498" s="82" t="s">
        <v>494</v>
      </c>
      <c r="P498" s="82" t="s">
        <v>494</v>
      </c>
      <c r="Q498" s="82" t="str">
        <f>"'"&amp;IF(No.5＿契約者【データ】!AH494="●","1","0")&amp;"'"</f>
        <v>'0'</v>
      </c>
      <c r="R498" s="75" t="s">
        <v>497</v>
      </c>
      <c r="S498" s="42" t="s">
        <v>448</v>
      </c>
      <c r="T498" s="75" t="s">
        <v>497</v>
      </c>
      <c r="U498" s="74" t="s">
        <v>497</v>
      </c>
      <c r="V498" s="49" t="str">
        <f t="shared" si="37"/>
        <v>'COMMON'</v>
      </c>
      <c r="W498" s="69" t="s">
        <v>449</v>
      </c>
      <c r="X498" s="49" t="str">
        <f t="shared" si="38"/>
        <v>'COMMON'</v>
      </c>
      <c r="Y498" s="49" t="str">
        <f t="shared" si="38"/>
        <v>'COMMON'</v>
      </c>
      <c r="Z498" s="69" t="s">
        <v>449</v>
      </c>
      <c r="AA498" s="49" t="str">
        <f t="shared" si="39"/>
        <v>'COMMON'</v>
      </c>
      <c r="AB498" s="67"/>
      <c r="AD498" s="70" t="str">
        <f t="shared" si="40"/>
        <v/>
      </c>
      <c r="AE498" s="67"/>
      <c r="AF498" s="67"/>
      <c r="AG498" s="67"/>
    </row>
    <row r="499" spans="1:33" ht="18" customHeight="1">
      <c r="A499" s="67"/>
      <c r="B499" s="49">
        <f t="shared" si="36"/>
        <v>493</v>
      </c>
      <c r="C499" s="73" t="str">
        <f>"'"&amp;プロジェクトデータ!$C$4&amp;"'"</f>
        <v>'80001'</v>
      </c>
      <c r="D499" s="80" t="s">
        <v>507</v>
      </c>
      <c r="E499" s="42" t="str">
        <f>"'"&amp;No.5＿契約者【データ】!E495&amp;"'"</f>
        <v>''</v>
      </c>
      <c r="F499" s="81" t="str">
        <f>"'"&amp;IF(No.5＿契約者【データ】!AD495="郵送","郵送",IF(No.5＿契約者【データ】!AD495="","","出席"))&amp;"'"</f>
        <v>''</v>
      </c>
      <c r="G499" s="75" t="str">
        <f>"'"&amp;IF(No.5＿契約者【データ】!AD495="","",TEXT(No.5＿契約者【データ】!AD495,"yyyy/mm/dd"))&amp;"'"</f>
        <v>''</v>
      </c>
      <c r="H499" s="75" t="str">
        <f>"'"&amp;IF(No.5＿契約者【データ】!AE495="","",TEXT(No.5＿契約者【データ】!AE495,"hh:mm"))&amp;"'"</f>
        <v>''</v>
      </c>
      <c r="I499" s="82" t="s">
        <v>494</v>
      </c>
      <c r="J499" s="82" t="s">
        <v>494</v>
      </c>
      <c r="K499" s="82" t="s">
        <v>494</v>
      </c>
      <c r="L499" s="82" t="s">
        <v>494</v>
      </c>
      <c r="M499" s="82" t="s">
        <v>494</v>
      </c>
      <c r="N499" s="82" t="s">
        <v>494</v>
      </c>
      <c r="O499" s="82" t="s">
        <v>494</v>
      </c>
      <c r="P499" s="82" t="s">
        <v>494</v>
      </c>
      <c r="Q499" s="82" t="str">
        <f>"'"&amp;IF(No.5＿契約者【データ】!AH495="●","1","0")&amp;"'"</f>
        <v>'0'</v>
      </c>
      <c r="R499" s="75" t="s">
        <v>497</v>
      </c>
      <c r="S499" s="42" t="s">
        <v>448</v>
      </c>
      <c r="T499" s="75" t="s">
        <v>497</v>
      </c>
      <c r="U499" s="74" t="s">
        <v>497</v>
      </c>
      <c r="V499" s="49" t="str">
        <f t="shared" si="37"/>
        <v>'COMMON'</v>
      </c>
      <c r="W499" s="69" t="s">
        <v>449</v>
      </c>
      <c r="X499" s="49" t="str">
        <f t="shared" si="38"/>
        <v>'COMMON'</v>
      </c>
      <c r="Y499" s="49" t="str">
        <f t="shared" si="38"/>
        <v>'COMMON'</v>
      </c>
      <c r="Z499" s="69" t="s">
        <v>449</v>
      </c>
      <c r="AA499" s="49" t="str">
        <f t="shared" si="39"/>
        <v>'COMMON'</v>
      </c>
      <c r="AB499" s="67"/>
      <c r="AD499" s="70" t="str">
        <f t="shared" si="40"/>
        <v/>
      </c>
      <c r="AE499" s="67"/>
      <c r="AF499" s="67"/>
      <c r="AG499" s="67"/>
    </row>
    <row r="500" spans="1:33" ht="18" customHeight="1">
      <c r="A500" s="67"/>
      <c r="B500" s="49">
        <f t="shared" si="36"/>
        <v>494</v>
      </c>
      <c r="C500" s="73" t="str">
        <f>"'"&amp;プロジェクトデータ!$C$4&amp;"'"</f>
        <v>'80001'</v>
      </c>
      <c r="D500" s="80" t="s">
        <v>507</v>
      </c>
      <c r="E500" s="42" t="str">
        <f>"'"&amp;No.5＿契約者【データ】!E496&amp;"'"</f>
        <v>''</v>
      </c>
      <c r="F500" s="81" t="str">
        <f>"'"&amp;IF(No.5＿契約者【データ】!AD496="郵送","郵送",IF(No.5＿契約者【データ】!AD496="","","出席"))&amp;"'"</f>
        <v>''</v>
      </c>
      <c r="G500" s="75" t="str">
        <f>"'"&amp;IF(No.5＿契約者【データ】!AD496="","",TEXT(No.5＿契約者【データ】!AD496,"yyyy/mm/dd"))&amp;"'"</f>
        <v>''</v>
      </c>
      <c r="H500" s="75" t="str">
        <f>"'"&amp;IF(No.5＿契約者【データ】!AE496="","",TEXT(No.5＿契約者【データ】!AE496,"hh:mm"))&amp;"'"</f>
        <v>''</v>
      </c>
      <c r="I500" s="82" t="s">
        <v>494</v>
      </c>
      <c r="J500" s="82" t="s">
        <v>494</v>
      </c>
      <c r="K500" s="82" t="s">
        <v>494</v>
      </c>
      <c r="L500" s="82" t="s">
        <v>494</v>
      </c>
      <c r="M500" s="82" t="s">
        <v>494</v>
      </c>
      <c r="N500" s="82" t="s">
        <v>494</v>
      </c>
      <c r="O500" s="82" t="s">
        <v>494</v>
      </c>
      <c r="P500" s="82" t="s">
        <v>494</v>
      </c>
      <c r="Q500" s="82" t="str">
        <f>"'"&amp;IF(No.5＿契約者【データ】!AH496="●","1","0")&amp;"'"</f>
        <v>'0'</v>
      </c>
      <c r="R500" s="75" t="s">
        <v>497</v>
      </c>
      <c r="S500" s="42" t="s">
        <v>448</v>
      </c>
      <c r="T500" s="75" t="s">
        <v>497</v>
      </c>
      <c r="U500" s="74" t="s">
        <v>497</v>
      </c>
      <c r="V500" s="49" t="str">
        <f t="shared" si="37"/>
        <v>'COMMON'</v>
      </c>
      <c r="W500" s="69" t="s">
        <v>449</v>
      </c>
      <c r="X500" s="49" t="str">
        <f t="shared" si="38"/>
        <v>'COMMON'</v>
      </c>
      <c r="Y500" s="49" t="str">
        <f t="shared" si="38"/>
        <v>'COMMON'</v>
      </c>
      <c r="Z500" s="69" t="s">
        <v>449</v>
      </c>
      <c r="AA500" s="49" t="str">
        <f t="shared" si="39"/>
        <v>'COMMON'</v>
      </c>
      <c r="AB500" s="67"/>
      <c r="AD500" s="70" t="str">
        <f t="shared" si="40"/>
        <v/>
      </c>
      <c r="AE500" s="67"/>
      <c r="AF500" s="67"/>
      <c r="AG500" s="67"/>
    </row>
    <row r="501" spans="1:33" ht="18" customHeight="1">
      <c r="A501" s="67"/>
      <c r="B501" s="49">
        <f t="shared" si="36"/>
        <v>495</v>
      </c>
      <c r="C501" s="73" t="str">
        <f>"'"&amp;プロジェクトデータ!$C$4&amp;"'"</f>
        <v>'80001'</v>
      </c>
      <c r="D501" s="80" t="s">
        <v>507</v>
      </c>
      <c r="E501" s="42" t="str">
        <f>"'"&amp;No.5＿契約者【データ】!E497&amp;"'"</f>
        <v>''</v>
      </c>
      <c r="F501" s="81" t="str">
        <f>"'"&amp;IF(No.5＿契約者【データ】!AD497="郵送","郵送",IF(No.5＿契約者【データ】!AD497="","","出席"))&amp;"'"</f>
        <v>''</v>
      </c>
      <c r="G501" s="75" t="str">
        <f>"'"&amp;IF(No.5＿契約者【データ】!AD497="","",TEXT(No.5＿契約者【データ】!AD497,"yyyy/mm/dd"))&amp;"'"</f>
        <v>''</v>
      </c>
      <c r="H501" s="75" t="str">
        <f>"'"&amp;IF(No.5＿契約者【データ】!AE497="","",TEXT(No.5＿契約者【データ】!AE497,"hh:mm"))&amp;"'"</f>
        <v>''</v>
      </c>
      <c r="I501" s="82" t="s">
        <v>494</v>
      </c>
      <c r="J501" s="82" t="s">
        <v>494</v>
      </c>
      <c r="K501" s="82" t="s">
        <v>494</v>
      </c>
      <c r="L501" s="82" t="s">
        <v>494</v>
      </c>
      <c r="M501" s="82" t="s">
        <v>494</v>
      </c>
      <c r="N501" s="82" t="s">
        <v>494</v>
      </c>
      <c r="O501" s="82" t="s">
        <v>494</v>
      </c>
      <c r="P501" s="82" t="s">
        <v>494</v>
      </c>
      <c r="Q501" s="82" t="str">
        <f>"'"&amp;IF(No.5＿契約者【データ】!AH497="●","1","0")&amp;"'"</f>
        <v>'0'</v>
      </c>
      <c r="R501" s="75" t="s">
        <v>497</v>
      </c>
      <c r="S501" s="42" t="s">
        <v>448</v>
      </c>
      <c r="T501" s="75" t="s">
        <v>497</v>
      </c>
      <c r="U501" s="74" t="s">
        <v>497</v>
      </c>
      <c r="V501" s="49" t="str">
        <f t="shared" si="37"/>
        <v>'COMMON'</v>
      </c>
      <c r="W501" s="69" t="s">
        <v>449</v>
      </c>
      <c r="X501" s="49" t="str">
        <f t="shared" si="38"/>
        <v>'COMMON'</v>
      </c>
      <c r="Y501" s="49" t="str">
        <f t="shared" si="38"/>
        <v>'COMMON'</v>
      </c>
      <c r="Z501" s="69" t="s">
        <v>449</v>
      </c>
      <c r="AA501" s="49" t="str">
        <f t="shared" si="39"/>
        <v>'COMMON'</v>
      </c>
      <c r="AB501" s="67"/>
      <c r="AD501" s="70" t="str">
        <f t="shared" si="40"/>
        <v/>
      </c>
      <c r="AE501" s="67"/>
      <c r="AF501" s="67"/>
      <c r="AG501" s="67"/>
    </row>
    <row r="502" spans="1:33" ht="18" customHeight="1">
      <c r="A502" s="67"/>
      <c r="B502" s="49">
        <f t="shared" si="36"/>
        <v>496</v>
      </c>
      <c r="C502" s="73" t="str">
        <f>"'"&amp;プロジェクトデータ!$C$4&amp;"'"</f>
        <v>'80001'</v>
      </c>
      <c r="D502" s="80" t="s">
        <v>507</v>
      </c>
      <c r="E502" s="42" t="str">
        <f>"'"&amp;No.5＿契約者【データ】!E498&amp;"'"</f>
        <v>''</v>
      </c>
      <c r="F502" s="81" t="str">
        <f>"'"&amp;IF(No.5＿契約者【データ】!AD498="郵送","郵送",IF(No.5＿契約者【データ】!AD498="","","出席"))&amp;"'"</f>
        <v>''</v>
      </c>
      <c r="G502" s="75" t="str">
        <f>"'"&amp;IF(No.5＿契約者【データ】!AD498="","",TEXT(No.5＿契約者【データ】!AD498,"yyyy/mm/dd"))&amp;"'"</f>
        <v>''</v>
      </c>
      <c r="H502" s="75" t="str">
        <f>"'"&amp;IF(No.5＿契約者【データ】!AE498="","",TEXT(No.5＿契約者【データ】!AE498,"hh:mm"))&amp;"'"</f>
        <v>''</v>
      </c>
      <c r="I502" s="82" t="s">
        <v>494</v>
      </c>
      <c r="J502" s="82" t="s">
        <v>494</v>
      </c>
      <c r="K502" s="82" t="s">
        <v>494</v>
      </c>
      <c r="L502" s="82" t="s">
        <v>494</v>
      </c>
      <c r="M502" s="82" t="s">
        <v>494</v>
      </c>
      <c r="N502" s="82" t="s">
        <v>494</v>
      </c>
      <c r="O502" s="82" t="s">
        <v>494</v>
      </c>
      <c r="P502" s="82" t="s">
        <v>494</v>
      </c>
      <c r="Q502" s="82" t="str">
        <f>"'"&amp;IF(No.5＿契約者【データ】!AH498="●","1","0")&amp;"'"</f>
        <v>'0'</v>
      </c>
      <c r="R502" s="75" t="s">
        <v>497</v>
      </c>
      <c r="S502" s="42" t="s">
        <v>448</v>
      </c>
      <c r="T502" s="75" t="s">
        <v>497</v>
      </c>
      <c r="U502" s="74" t="s">
        <v>497</v>
      </c>
      <c r="V502" s="49" t="str">
        <f t="shared" si="37"/>
        <v>'COMMON'</v>
      </c>
      <c r="W502" s="69" t="s">
        <v>449</v>
      </c>
      <c r="X502" s="49" t="str">
        <f t="shared" si="38"/>
        <v>'COMMON'</v>
      </c>
      <c r="Y502" s="49" t="str">
        <f t="shared" si="38"/>
        <v>'COMMON'</v>
      </c>
      <c r="Z502" s="69" t="s">
        <v>449</v>
      </c>
      <c r="AA502" s="49" t="str">
        <f t="shared" si="39"/>
        <v>'COMMON'</v>
      </c>
      <c r="AB502" s="67"/>
      <c r="AD502" s="70" t="str">
        <f t="shared" si="40"/>
        <v/>
      </c>
      <c r="AE502" s="67"/>
      <c r="AF502" s="67"/>
      <c r="AG502" s="67"/>
    </row>
    <row r="503" spans="1:33" ht="18" customHeight="1">
      <c r="A503" s="67"/>
      <c r="B503" s="49">
        <f t="shared" si="36"/>
        <v>497</v>
      </c>
      <c r="C503" s="73" t="str">
        <f>"'"&amp;プロジェクトデータ!$C$4&amp;"'"</f>
        <v>'80001'</v>
      </c>
      <c r="D503" s="80" t="s">
        <v>507</v>
      </c>
      <c r="E503" s="42" t="str">
        <f>"'"&amp;No.5＿契約者【データ】!E499&amp;"'"</f>
        <v>''</v>
      </c>
      <c r="F503" s="81" t="str">
        <f>"'"&amp;IF(No.5＿契約者【データ】!AD499="郵送","郵送",IF(No.5＿契約者【データ】!AD499="","","出席"))&amp;"'"</f>
        <v>''</v>
      </c>
      <c r="G503" s="75" t="str">
        <f>"'"&amp;IF(No.5＿契約者【データ】!AD499="","",TEXT(No.5＿契約者【データ】!AD499,"yyyy/mm/dd"))&amp;"'"</f>
        <v>''</v>
      </c>
      <c r="H503" s="75" t="str">
        <f>"'"&amp;IF(No.5＿契約者【データ】!AE499="","",TEXT(No.5＿契約者【データ】!AE499,"hh:mm"))&amp;"'"</f>
        <v>''</v>
      </c>
      <c r="I503" s="82" t="s">
        <v>494</v>
      </c>
      <c r="J503" s="82" t="s">
        <v>494</v>
      </c>
      <c r="K503" s="82" t="s">
        <v>494</v>
      </c>
      <c r="L503" s="82" t="s">
        <v>494</v>
      </c>
      <c r="M503" s="82" t="s">
        <v>494</v>
      </c>
      <c r="N503" s="82" t="s">
        <v>494</v>
      </c>
      <c r="O503" s="82" t="s">
        <v>494</v>
      </c>
      <c r="P503" s="82" t="s">
        <v>494</v>
      </c>
      <c r="Q503" s="82" t="str">
        <f>"'"&amp;IF(No.5＿契約者【データ】!AH499="●","1","0")&amp;"'"</f>
        <v>'0'</v>
      </c>
      <c r="R503" s="75" t="s">
        <v>497</v>
      </c>
      <c r="S503" s="42" t="s">
        <v>448</v>
      </c>
      <c r="T503" s="75" t="s">
        <v>497</v>
      </c>
      <c r="U503" s="74" t="s">
        <v>497</v>
      </c>
      <c r="V503" s="49" t="str">
        <f t="shared" si="37"/>
        <v>'COMMON'</v>
      </c>
      <c r="W503" s="69" t="s">
        <v>449</v>
      </c>
      <c r="X503" s="49" t="str">
        <f t="shared" si="38"/>
        <v>'COMMON'</v>
      </c>
      <c r="Y503" s="49" t="str">
        <f t="shared" si="38"/>
        <v>'COMMON'</v>
      </c>
      <c r="Z503" s="69" t="s">
        <v>449</v>
      </c>
      <c r="AA503" s="49" t="str">
        <f t="shared" si="39"/>
        <v>'COMMON'</v>
      </c>
      <c r="AB503" s="67"/>
      <c r="AD503" s="70" t="str">
        <f t="shared" si="40"/>
        <v/>
      </c>
      <c r="AE503" s="67"/>
      <c r="AF503" s="67"/>
      <c r="AG503" s="67"/>
    </row>
    <row r="504" spans="1:33" ht="18" customHeight="1">
      <c r="A504" s="67"/>
      <c r="B504" s="49">
        <f t="shared" si="36"/>
        <v>498</v>
      </c>
      <c r="C504" s="73" t="str">
        <f>"'"&amp;プロジェクトデータ!$C$4&amp;"'"</f>
        <v>'80001'</v>
      </c>
      <c r="D504" s="80" t="s">
        <v>507</v>
      </c>
      <c r="E504" s="42" t="str">
        <f>"'"&amp;No.5＿契約者【データ】!E500&amp;"'"</f>
        <v>''</v>
      </c>
      <c r="F504" s="81" t="str">
        <f>"'"&amp;IF(No.5＿契約者【データ】!AD500="郵送","郵送",IF(No.5＿契約者【データ】!AD500="","","出席"))&amp;"'"</f>
        <v>''</v>
      </c>
      <c r="G504" s="75" t="str">
        <f>"'"&amp;IF(No.5＿契約者【データ】!AD500="","",TEXT(No.5＿契約者【データ】!AD500,"yyyy/mm/dd"))&amp;"'"</f>
        <v>''</v>
      </c>
      <c r="H504" s="75" t="str">
        <f>"'"&amp;IF(No.5＿契約者【データ】!AE500="","",TEXT(No.5＿契約者【データ】!AE500,"hh:mm"))&amp;"'"</f>
        <v>''</v>
      </c>
      <c r="I504" s="82" t="s">
        <v>494</v>
      </c>
      <c r="J504" s="82" t="s">
        <v>494</v>
      </c>
      <c r="K504" s="82" t="s">
        <v>494</v>
      </c>
      <c r="L504" s="82" t="s">
        <v>494</v>
      </c>
      <c r="M504" s="82" t="s">
        <v>494</v>
      </c>
      <c r="N504" s="82" t="s">
        <v>494</v>
      </c>
      <c r="O504" s="82" t="s">
        <v>494</v>
      </c>
      <c r="P504" s="82" t="s">
        <v>494</v>
      </c>
      <c r="Q504" s="82" t="str">
        <f>"'"&amp;IF(No.5＿契約者【データ】!AH500="●","1","0")&amp;"'"</f>
        <v>'0'</v>
      </c>
      <c r="R504" s="75" t="s">
        <v>497</v>
      </c>
      <c r="S504" s="42" t="s">
        <v>448</v>
      </c>
      <c r="T504" s="75" t="s">
        <v>497</v>
      </c>
      <c r="U504" s="74" t="s">
        <v>497</v>
      </c>
      <c r="V504" s="49" t="str">
        <f t="shared" si="37"/>
        <v>'COMMON'</v>
      </c>
      <c r="W504" s="69" t="s">
        <v>449</v>
      </c>
      <c r="X504" s="49" t="str">
        <f t="shared" si="38"/>
        <v>'COMMON'</v>
      </c>
      <c r="Y504" s="49" t="str">
        <f t="shared" si="38"/>
        <v>'COMMON'</v>
      </c>
      <c r="Z504" s="69" t="s">
        <v>449</v>
      </c>
      <c r="AA504" s="49" t="str">
        <f t="shared" si="39"/>
        <v>'COMMON'</v>
      </c>
      <c r="AB504" s="67"/>
      <c r="AD504" s="70" t="str">
        <f t="shared" si="40"/>
        <v/>
      </c>
      <c r="AE504" s="67"/>
      <c r="AF504" s="67"/>
      <c r="AG504" s="67"/>
    </row>
    <row r="505" spans="1:33" ht="18" customHeight="1">
      <c r="A505" s="67"/>
      <c r="B505" s="49">
        <f t="shared" si="36"/>
        <v>499</v>
      </c>
      <c r="C505" s="73" t="str">
        <f>"'"&amp;プロジェクトデータ!$C$4&amp;"'"</f>
        <v>'80001'</v>
      </c>
      <c r="D505" s="80" t="s">
        <v>507</v>
      </c>
      <c r="E505" s="42" t="str">
        <f>"'"&amp;No.5＿契約者【データ】!E501&amp;"'"</f>
        <v>''</v>
      </c>
      <c r="F505" s="81" t="str">
        <f>"'"&amp;IF(No.5＿契約者【データ】!AD501="郵送","郵送",IF(No.5＿契約者【データ】!AD501="","","出席"))&amp;"'"</f>
        <v>''</v>
      </c>
      <c r="G505" s="75" t="str">
        <f>"'"&amp;IF(No.5＿契約者【データ】!AD501="","",TEXT(No.5＿契約者【データ】!AD501,"yyyy/mm/dd"))&amp;"'"</f>
        <v>''</v>
      </c>
      <c r="H505" s="75" t="str">
        <f>"'"&amp;IF(No.5＿契約者【データ】!AE501="","",TEXT(No.5＿契約者【データ】!AE501,"hh:mm"))&amp;"'"</f>
        <v>''</v>
      </c>
      <c r="I505" s="82" t="s">
        <v>494</v>
      </c>
      <c r="J505" s="82" t="s">
        <v>494</v>
      </c>
      <c r="K505" s="82" t="s">
        <v>494</v>
      </c>
      <c r="L505" s="82" t="s">
        <v>494</v>
      </c>
      <c r="M505" s="82" t="s">
        <v>494</v>
      </c>
      <c r="N505" s="82" t="s">
        <v>494</v>
      </c>
      <c r="O505" s="82" t="s">
        <v>494</v>
      </c>
      <c r="P505" s="82" t="s">
        <v>494</v>
      </c>
      <c r="Q505" s="82" t="str">
        <f>"'"&amp;IF(No.5＿契約者【データ】!AH501="●","1","0")&amp;"'"</f>
        <v>'0'</v>
      </c>
      <c r="R505" s="75" t="s">
        <v>497</v>
      </c>
      <c r="S505" s="42" t="s">
        <v>448</v>
      </c>
      <c r="T505" s="75" t="s">
        <v>497</v>
      </c>
      <c r="U505" s="74" t="s">
        <v>497</v>
      </c>
      <c r="V505" s="49" t="str">
        <f t="shared" si="37"/>
        <v>'COMMON'</v>
      </c>
      <c r="W505" s="69" t="s">
        <v>449</v>
      </c>
      <c r="X505" s="49" t="str">
        <f t="shared" si="38"/>
        <v>'COMMON'</v>
      </c>
      <c r="Y505" s="49" t="str">
        <f t="shared" si="38"/>
        <v>'COMMON'</v>
      </c>
      <c r="Z505" s="69" t="s">
        <v>449</v>
      </c>
      <c r="AA505" s="49" t="str">
        <f t="shared" si="39"/>
        <v>'COMMON'</v>
      </c>
      <c r="AB505" s="67"/>
      <c r="AD505" s="70" t="str">
        <f t="shared" si="40"/>
        <v/>
      </c>
      <c r="AE505" s="67"/>
      <c r="AF505" s="67"/>
      <c r="AG505" s="67"/>
    </row>
    <row r="506" spans="1:33" ht="18" customHeight="1">
      <c r="A506" s="67"/>
      <c r="B506" s="49">
        <f t="shared" si="36"/>
        <v>500</v>
      </c>
      <c r="C506" s="73" t="str">
        <f>"'"&amp;プロジェクトデータ!$C$4&amp;"'"</f>
        <v>'80001'</v>
      </c>
      <c r="D506" s="80" t="s">
        <v>507</v>
      </c>
      <c r="E506" s="42" t="str">
        <f>"'"&amp;No.5＿契約者【データ】!E502&amp;"'"</f>
        <v>''</v>
      </c>
      <c r="F506" s="81" t="str">
        <f>"'"&amp;IF(No.5＿契約者【データ】!AD502="郵送","郵送",IF(No.5＿契約者【データ】!AD502="","","出席"))&amp;"'"</f>
        <v>''</v>
      </c>
      <c r="G506" s="75" t="str">
        <f>"'"&amp;IF(No.5＿契約者【データ】!AD502="","",TEXT(No.5＿契約者【データ】!AD502,"yyyy/mm/dd"))&amp;"'"</f>
        <v>''</v>
      </c>
      <c r="H506" s="75" t="str">
        <f>"'"&amp;IF(No.5＿契約者【データ】!AE502="","",TEXT(No.5＿契約者【データ】!AE502,"hh:mm"))&amp;"'"</f>
        <v>''</v>
      </c>
      <c r="I506" s="82" t="s">
        <v>494</v>
      </c>
      <c r="J506" s="82" t="s">
        <v>494</v>
      </c>
      <c r="K506" s="82" t="s">
        <v>494</v>
      </c>
      <c r="L506" s="82" t="s">
        <v>494</v>
      </c>
      <c r="M506" s="82" t="s">
        <v>494</v>
      </c>
      <c r="N506" s="82" t="s">
        <v>494</v>
      </c>
      <c r="O506" s="82" t="s">
        <v>494</v>
      </c>
      <c r="P506" s="82" t="s">
        <v>494</v>
      </c>
      <c r="Q506" s="82" t="str">
        <f>"'"&amp;IF(No.5＿契約者【データ】!AH502="●","1","0")&amp;"'"</f>
        <v>'0'</v>
      </c>
      <c r="R506" s="75" t="s">
        <v>497</v>
      </c>
      <c r="S506" s="42" t="s">
        <v>448</v>
      </c>
      <c r="T506" s="75" t="s">
        <v>497</v>
      </c>
      <c r="U506" s="74" t="s">
        <v>497</v>
      </c>
      <c r="V506" s="49" t="str">
        <f t="shared" si="37"/>
        <v>'COMMON'</v>
      </c>
      <c r="W506" s="69" t="s">
        <v>449</v>
      </c>
      <c r="X506" s="49" t="str">
        <f t="shared" si="38"/>
        <v>'COMMON'</v>
      </c>
      <c r="Y506" s="49" t="str">
        <f t="shared" si="38"/>
        <v>'COMMON'</v>
      </c>
      <c r="Z506" s="69" t="s">
        <v>449</v>
      </c>
      <c r="AA506" s="49" t="str">
        <f t="shared" si="39"/>
        <v>'COMMON'</v>
      </c>
      <c r="AB506" s="67"/>
      <c r="AD506" s="70" t="str">
        <f t="shared" si="40"/>
        <v/>
      </c>
      <c r="AE506" s="67"/>
      <c r="AF506" s="67"/>
      <c r="AG506" s="67"/>
    </row>
    <row r="507" spans="1:33"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row>
    <row r="508" spans="1:33"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row>
    <row r="509" spans="1:33"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row>
    <row r="510" spans="1:33"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row>
    <row r="511" spans="1:33"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row>
    <row r="512" spans="1:33"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row>
    <row r="513" spans="1:33"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row>
    <row r="514" spans="1:33"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row>
    <row r="515" spans="1:33"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row>
    <row r="516" spans="1:33"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row>
    <row r="517" spans="1:33"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row>
    <row r="518" spans="1:33"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row>
    <row r="519" spans="1:33"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row>
    <row r="520" spans="1:33"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row>
    <row r="521" spans="1:33"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row>
    <row r="522" spans="1:33"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row>
    <row r="523" spans="1:33"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row>
    <row r="524" spans="1:33"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row>
    <row r="525" spans="1:33"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row>
    <row r="526" spans="1:33"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row>
    <row r="527" spans="1:33"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row>
    <row r="528" spans="1:33"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row>
    <row r="529" spans="1:33"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row>
    <row r="530" spans="1:33"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row>
    <row r="531" spans="1:33"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row>
    <row r="532" spans="1:33"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row>
    <row r="533" spans="1:33"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row>
    <row r="534" spans="1:33"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row>
    <row r="535" spans="1:33"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row>
    <row r="536" spans="1:33"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row>
    <row r="537" spans="1:33"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row>
    <row r="538" spans="1:33"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row>
    <row r="539" spans="1:33"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row>
    <row r="540" spans="1:33"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row>
    <row r="541" spans="1:33"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row>
    <row r="542" spans="1:33"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row>
    <row r="543" spans="1:33"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row>
    <row r="544" spans="1:33"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row>
    <row r="545" spans="1:33"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row>
    <row r="546" spans="1:33"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row>
    <row r="547" spans="1:33"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row>
    <row r="548" spans="1:33"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row>
    <row r="549" spans="1:33"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row>
    <row r="550" spans="1:33"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row>
    <row r="551" spans="1:33"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row>
    <row r="552" spans="1:33"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row>
    <row r="553" spans="1:33"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row>
    <row r="554" spans="1:33"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row>
    <row r="555" spans="1:33"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row>
    <row r="556" spans="1:33"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row>
    <row r="557" spans="1:33"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row>
    <row r="558" spans="1:33"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row>
    <row r="559" spans="1:33"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row>
    <row r="560" spans="1:33"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row>
    <row r="561" spans="1:33"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row>
    <row r="562" spans="1:33"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row>
    <row r="563" spans="1:33"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row>
    <row r="564" spans="1:33"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row>
    <row r="565" spans="1:33"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row>
    <row r="566" spans="1:33"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row>
    <row r="567" spans="1:33"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row>
    <row r="568" spans="1:33"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row>
    <row r="569" spans="1:33"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row>
    <row r="570" spans="1:33"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row>
    <row r="571" spans="1:33"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row>
    <row r="572" spans="1:33"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row>
    <row r="573" spans="1:33"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row>
    <row r="574" spans="1:33"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row>
    <row r="575" spans="1:33"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row>
    <row r="576" spans="1:33"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row>
    <row r="577" spans="1:33"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row>
    <row r="578" spans="1:33"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row>
    <row r="579" spans="1:33"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row>
    <row r="580" spans="1:33"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row>
    <row r="581" spans="1:33"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row>
    <row r="582" spans="1:33"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row>
    <row r="583" spans="1:33"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row>
    <row r="584" spans="1:33"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row>
    <row r="585" spans="1:33"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row>
    <row r="586" spans="1:33"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row>
    <row r="587" spans="1:33"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row>
    <row r="588" spans="1:33"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row>
    <row r="589" spans="1:33"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row>
    <row r="590" spans="1:33"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row>
    <row r="591" spans="1:33"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row>
    <row r="592" spans="1:33"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row>
    <row r="593" spans="1:33"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row>
    <row r="594" spans="1:33"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row>
    <row r="595" spans="1:33"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row>
    <row r="596" spans="1:33"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row>
    <row r="597" spans="1:33"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row>
    <row r="598" spans="1:33"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row>
    <row r="599" spans="1:33"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row>
    <row r="600" spans="1:33"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row>
    <row r="601" spans="1:33"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row>
    <row r="602" spans="1:33"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row>
    <row r="603" spans="1:33"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row>
    <row r="604" spans="1:33"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row>
    <row r="605" spans="1:33"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row>
    <row r="606" spans="1:33"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row>
    <row r="607" spans="1:33"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row>
    <row r="608" spans="1:33"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row>
    <row r="609" spans="1:33"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row>
    <row r="610" spans="1:33"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row>
    <row r="611" spans="1:33"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row>
    <row r="612" spans="1:33"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row>
    <row r="613" spans="1:33"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row>
    <row r="614" spans="1:33"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row>
    <row r="615" spans="1:33"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row>
    <row r="616" spans="1:33"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row>
    <row r="617" spans="1:33"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row>
    <row r="618" spans="1:33"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row>
    <row r="619" spans="1:33"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row>
    <row r="620" spans="1:33"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row>
    <row r="621" spans="1:33"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row>
    <row r="622" spans="1:33"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row>
    <row r="623" spans="1:33"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row>
    <row r="624" spans="1:33"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row>
    <row r="625" spans="1:33"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row>
    <row r="626" spans="1:33"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row>
    <row r="627" spans="1:33"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row>
    <row r="628" spans="1:33"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row>
    <row r="629" spans="1:33"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row>
    <row r="630" spans="1:33"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row>
    <row r="631" spans="1:33"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row>
    <row r="632" spans="1:33"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row>
    <row r="633" spans="1:33"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row>
    <row r="634" spans="1:33"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row>
    <row r="635" spans="1:33"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row>
    <row r="636" spans="1:33"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row>
    <row r="637" spans="1:33"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row>
    <row r="638" spans="1:33"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row>
    <row r="639" spans="1:33"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row>
    <row r="640" spans="1:33"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row>
    <row r="641" spans="1:33"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row>
    <row r="642" spans="1:33"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row>
    <row r="643" spans="1:33"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row>
    <row r="644" spans="1:33"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row>
    <row r="645" spans="1:33"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row>
    <row r="646" spans="1:33"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row>
    <row r="647" spans="1:33"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row>
    <row r="648" spans="1:33"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row>
    <row r="649" spans="1:33"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row>
    <row r="650" spans="1:33"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row>
    <row r="651" spans="1:33"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row>
    <row r="652" spans="1:33"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row>
    <row r="653" spans="1:33"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row>
    <row r="654" spans="1:33"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row>
    <row r="655" spans="1:33"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row>
    <row r="656" spans="1:33"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row>
    <row r="657" spans="1:33"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row>
    <row r="658" spans="1:33"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row>
    <row r="659" spans="1:33"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row>
    <row r="660" spans="1:33"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row>
    <row r="661" spans="1:33"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row>
    <row r="662" spans="1:33"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row>
    <row r="663" spans="1:33"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row>
    <row r="664" spans="1:33"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row>
    <row r="665" spans="1:33"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row>
    <row r="666" spans="1:33"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row>
    <row r="667" spans="1:33"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row>
    <row r="668" spans="1:33"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row>
    <row r="669" spans="1:33"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row>
    <row r="670" spans="1:33"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row>
    <row r="671" spans="1:33"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row>
    <row r="672" spans="1:33"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row>
    <row r="673" spans="1:33"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row>
    <row r="674" spans="1:33"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row>
    <row r="675" spans="1:33"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row>
    <row r="676" spans="1:33"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row>
    <row r="677" spans="1:33"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row>
    <row r="678" spans="1:33"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row>
    <row r="679" spans="1:33"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row>
    <row r="680" spans="1:33"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row>
    <row r="681" spans="1:33"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row>
    <row r="682" spans="1:33"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row>
    <row r="683" spans="1:33"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row>
    <row r="684" spans="1:33"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row>
    <row r="685" spans="1:33"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row>
    <row r="686" spans="1:33"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row>
    <row r="687" spans="1:33"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row>
    <row r="688" spans="1:33"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row>
    <row r="689" spans="1:33"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row>
    <row r="690" spans="1:33"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row>
    <row r="691" spans="1:33"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row>
    <row r="692" spans="1:33"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row>
    <row r="693" spans="1:33"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row>
    <row r="694" spans="1:33"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row>
    <row r="695" spans="1:33"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row>
    <row r="696" spans="1:33"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row>
    <row r="697" spans="1:33"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row>
    <row r="698" spans="1:33"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row>
    <row r="699" spans="1:33"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row>
    <row r="700" spans="1:33"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row>
    <row r="701" spans="1:33"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row>
    <row r="702" spans="1:33"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row>
    <row r="703" spans="1:33"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row>
    <row r="704" spans="1:33"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row>
    <row r="705" spans="1:33"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row>
    <row r="706" spans="1:33"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row>
    <row r="707" spans="1:33"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row>
    <row r="708" spans="1:33"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row>
    <row r="709" spans="1:33"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row>
    <row r="710" spans="1:33"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row>
    <row r="711" spans="1:33"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row>
    <row r="712" spans="1:33"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row>
    <row r="713" spans="1:33"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row>
    <row r="714" spans="1:33"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row>
    <row r="715" spans="1:33"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row>
    <row r="716" spans="1:33"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row>
    <row r="717" spans="1:33"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row>
    <row r="718" spans="1:33"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row>
    <row r="719" spans="1:33"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row>
    <row r="720" spans="1:33"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row>
    <row r="721" spans="1:33"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row>
    <row r="722" spans="1:33"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row>
    <row r="723" spans="1:33"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row>
    <row r="724" spans="1:33"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row>
    <row r="725" spans="1:33"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row>
    <row r="726" spans="1:33"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row>
    <row r="727" spans="1:33"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row>
    <row r="728" spans="1:33"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row>
    <row r="729" spans="1:33"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row>
    <row r="730" spans="1:33"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row>
    <row r="731" spans="1:33"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row>
    <row r="732" spans="1:33"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row>
    <row r="733" spans="1:33"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row>
    <row r="734" spans="1:33"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row>
    <row r="735" spans="1:33"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row>
    <row r="736" spans="1:33"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row>
    <row r="737" spans="1:33"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row>
    <row r="738" spans="1:33"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row>
    <row r="739" spans="1:33"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row>
    <row r="740" spans="1:33"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row>
    <row r="741" spans="1:33"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row>
    <row r="742" spans="1:33"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row>
    <row r="743" spans="1:33"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row>
    <row r="744" spans="1:33"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row>
    <row r="745" spans="1:33"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row>
    <row r="746" spans="1:33"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row>
    <row r="747" spans="1:33"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row>
    <row r="748" spans="1:33"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row>
    <row r="749" spans="1:33"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row>
    <row r="750" spans="1:33"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row>
    <row r="751" spans="1:33"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row>
    <row r="752" spans="1:33"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row>
    <row r="753" spans="1:33"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row>
    <row r="754" spans="1:33"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row>
    <row r="755" spans="1:33"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row>
    <row r="756" spans="1:33"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row>
    <row r="757" spans="1:33"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row>
    <row r="758" spans="1:33"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row>
    <row r="759" spans="1:33"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row>
    <row r="760" spans="1:33"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row>
    <row r="761" spans="1:33"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row>
    <row r="762" spans="1:33"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row>
    <row r="763" spans="1:33"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row>
    <row r="764" spans="1:33"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row>
    <row r="765" spans="1:33"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row>
    <row r="766" spans="1:33"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row>
    <row r="767" spans="1:33"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row>
    <row r="768" spans="1:33"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row>
    <row r="769" spans="1:33"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row>
    <row r="770" spans="1:33"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row>
    <row r="771" spans="1:33"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row>
    <row r="772" spans="1:33"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row>
    <row r="773" spans="1:33"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row>
    <row r="774" spans="1:33"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row>
    <row r="775" spans="1:33"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row>
    <row r="776" spans="1:33"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row>
    <row r="777" spans="1:33"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row>
    <row r="778" spans="1:33"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row>
    <row r="779" spans="1:33"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row>
    <row r="780" spans="1:33"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row>
    <row r="781" spans="1:33"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row>
    <row r="782" spans="1:33"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row>
    <row r="783" spans="1:33"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row>
    <row r="784" spans="1:33"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row>
    <row r="785" spans="1:33"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row>
    <row r="786" spans="1:33"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row>
    <row r="787" spans="1:33"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row>
    <row r="788" spans="1:33"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row>
    <row r="789" spans="1:33"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row>
    <row r="790" spans="1:33"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row>
    <row r="791" spans="1:33"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row>
    <row r="792" spans="1:33"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row>
    <row r="793" spans="1:33"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row>
    <row r="794" spans="1:33"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row>
    <row r="795" spans="1:33"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row>
    <row r="796" spans="1:33"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row>
    <row r="797" spans="1:33"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row>
    <row r="798" spans="1:33"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row>
    <row r="799" spans="1:33"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row>
    <row r="800" spans="1:33"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row>
    <row r="801" spans="1:33"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row>
    <row r="802" spans="1:33"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row>
    <row r="803" spans="1:33"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row>
    <row r="804" spans="1:33"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row>
    <row r="805" spans="1:33"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row>
    <row r="806" spans="1:33"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row>
    <row r="807" spans="1:33"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row>
    <row r="808" spans="1:33"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row>
    <row r="809" spans="1:33"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row>
    <row r="810" spans="1:33"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row>
    <row r="811" spans="1:33"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row>
    <row r="812" spans="1:33"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row>
    <row r="813" spans="1:33"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row>
    <row r="814" spans="1:33"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row>
    <row r="815" spans="1:33"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row>
    <row r="816" spans="1:33"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row>
    <row r="817" spans="1:33"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row>
    <row r="818" spans="1:33"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row>
    <row r="819" spans="1:33"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row>
    <row r="820" spans="1:33"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row>
    <row r="821" spans="1:33"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row>
    <row r="822" spans="1:33"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row>
    <row r="823" spans="1:33"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row>
    <row r="824" spans="1:33"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row>
    <row r="825" spans="1:33"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row>
    <row r="826" spans="1:33"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row>
    <row r="827" spans="1:33"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row>
    <row r="828" spans="1:33"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row>
    <row r="829" spans="1:33"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row>
    <row r="830" spans="1:33"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row>
    <row r="831" spans="1:33"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row>
    <row r="832" spans="1:33"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row>
    <row r="833" spans="1:33"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row>
    <row r="834" spans="1:33"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row>
    <row r="835" spans="1:33"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row>
    <row r="836" spans="1:33"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row>
    <row r="837" spans="1:33"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row>
    <row r="838" spans="1:33"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row>
    <row r="839" spans="1:33"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row>
    <row r="840" spans="1:33"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row>
    <row r="841" spans="1:33"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row>
    <row r="842" spans="1:33"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row>
    <row r="843" spans="1:33"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row>
    <row r="844" spans="1:33"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row>
    <row r="845" spans="1:33"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row>
    <row r="846" spans="1:33"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row>
    <row r="847" spans="1:33"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row>
    <row r="848" spans="1:33"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row>
    <row r="849" spans="1:33"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row>
    <row r="850" spans="1:33"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row>
    <row r="851" spans="1:33"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row>
    <row r="852" spans="1:33"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row>
    <row r="853" spans="1:33"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row>
    <row r="854" spans="1:33"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row>
    <row r="855" spans="1:33"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row>
    <row r="856" spans="1:33"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row>
    <row r="857" spans="1:33"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row>
    <row r="858" spans="1:33"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row>
    <row r="859" spans="1:33"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row>
    <row r="860" spans="1:33"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row>
    <row r="861" spans="1:33"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row>
    <row r="862" spans="1:33"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row>
    <row r="863" spans="1:33"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row>
    <row r="864" spans="1:33"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row>
    <row r="865" spans="1:33"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row>
    <row r="866" spans="1:33"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row>
    <row r="867" spans="1:33"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row>
    <row r="868" spans="1:33"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row>
    <row r="869" spans="1:33"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row>
    <row r="870" spans="1:33"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row>
    <row r="871" spans="1:33"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row>
    <row r="872" spans="1:33"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row>
    <row r="873" spans="1:33"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row>
    <row r="874" spans="1:33"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row>
    <row r="875" spans="1:33"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row>
    <row r="876" spans="1:33"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row>
    <row r="877" spans="1:33"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row>
    <row r="878" spans="1:33"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row>
    <row r="879" spans="1:33"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row>
    <row r="880" spans="1:33"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row>
    <row r="881" spans="1:33"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row>
    <row r="882" spans="1:33"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row>
    <row r="883" spans="1:33"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row>
    <row r="884" spans="1:33"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row>
    <row r="885" spans="1:33"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row>
    <row r="886" spans="1:33"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row>
    <row r="887" spans="1:33"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row>
    <row r="888" spans="1:33"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row>
    <row r="889" spans="1:33"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row>
    <row r="890" spans="1:33"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row>
    <row r="891" spans="1:33"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row>
    <row r="892" spans="1:33"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row>
    <row r="893" spans="1:33"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row>
    <row r="894" spans="1:33"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row>
    <row r="895" spans="1:33"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row>
    <row r="896" spans="1:33"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row>
    <row r="897" spans="1:33"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row>
    <row r="898" spans="1:33"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row>
    <row r="899" spans="1:33"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row>
    <row r="900" spans="1:33"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row>
    <row r="901" spans="1:33"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row>
    <row r="902" spans="1:33"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row>
    <row r="903" spans="1:33"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row>
    <row r="904" spans="1:33"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row>
    <row r="905" spans="1:33"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row>
    <row r="906" spans="1:33"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row>
    <row r="907" spans="1:33"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row>
    <row r="908" spans="1:33"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row>
    <row r="909" spans="1:33"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row>
    <row r="910" spans="1:33"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row>
    <row r="911" spans="1:33"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row>
    <row r="912" spans="1:33"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row>
    <row r="913" spans="1:33"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row>
    <row r="914" spans="1:33"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row>
    <row r="915" spans="1:33"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row>
    <row r="916" spans="1:33"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row>
    <row r="917" spans="1:33"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row>
    <row r="918" spans="1:33"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row>
    <row r="919" spans="1:33"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row>
    <row r="920" spans="1:33"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row>
    <row r="921" spans="1:33"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row>
    <row r="922" spans="1:33"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row>
    <row r="923" spans="1:33"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row>
    <row r="924" spans="1:33"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row>
    <row r="925" spans="1:33"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row>
    <row r="926" spans="1:33"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row>
    <row r="927" spans="1:33"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row>
    <row r="928" spans="1:33"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row>
    <row r="929" spans="1:33"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row>
    <row r="930" spans="1:33"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row>
    <row r="931" spans="1:33"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row>
    <row r="932" spans="1:33"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row>
  </sheetData>
  <phoneticPr fontId="30"/>
  <pageMargins left="0.7" right="0.7" top="0.75" bottom="0.75" header="0" footer="0"/>
  <pageSetup paperSize="9"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Z1000"/>
  <sheetViews>
    <sheetView showGridLines="0" zoomScale="144" workbookViewId="0">
      <selection activeCell="C7" sqref="C7:D7"/>
    </sheetView>
  </sheetViews>
  <sheetFormatPr defaultColWidth="14.42578125" defaultRowHeight="15" customHeight="1"/>
  <cols>
    <col min="1" max="1" width="3.7109375" customWidth="1"/>
    <col min="2" max="2" width="14.140625" customWidth="1"/>
    <col min="3" max="4" width="19.140625" customWidth="1"/>
    <col min="5" max="5" width="17" customWidth="1"/>
    <col min="6" max="6" width="16.42578125" customWidth="1"/>
    <col min="7" max="7" width="16.7109375" customWidth="1"/>
    <col min="8" max="8" width="14" customWidth="1"/>
    <col min="9" max="9" width="24.140625" customWidth="1"/>
    <col min="10" max="10" width="29.140625" customWidth="1"/>
    <col min="11" max="11" width="25.7109375" customWidth="1"/>
    <col min="12" max="12" width="28.140625" customWidth="1"/>
    <col min="13" max="13" width="13.7109375" customWidth="1"/>
    <col min="14" max="14" width="26.28515625" customWidth="1"/>
    <col min="15" max="15" width="23.7109375" customWidth="1"/>
    <col min="16" max="16" width="18.140625" customWidth="1"/>
    <col min="17" max="17" width="26.7109375" customWidth="1"/>
    <col min="18" max="18" width="23.7109375" customWidth="1"/>
    <col min="19" max="19" width="16.7109375" customWidth="1"/>
    <col min="20" max="26" width="3.7109375" customWidth="1"/>
  </cols>
  <sheetData>
    <row r="1" spans="1:26"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row>
    <row r="2" spans="1:26" ht="18" customHeight="1">
      <c r="A2" s="67"/>
      <c r="B2" s="68" t="s">
        <v>340</v>
      </c>
      <c r="C2" s="69" t="s">
        <v>932</v>
      </c>
      <c r="D2" s="67"/>
      <c r="E2" s="67"/>
      <c r="F2" s="67"/>
      <c r="G2" s="67"/>
      <c r="H2" s="67"/>
      <c r="I2" s="67"/>
      <c r="J2" s="67"/>
      <c r="K2" s="67"/>
      <c r="L2" s="67"/>
      <c r="M2" s="67"/>
      <c r="N2" s="67"/>
      <c r="O2" s="67"/>
      <c r="P2" s="67"/>
      <c r="Q2" s="67"/>
      <c r="R2" s="67"/>
      <c r="S2" s="67"/>
      <c r="T2" s="67"/>
      <c r="U2" s="67"/>
      <c r="V2" s="67"/>
      <c r="W2" s="67"/>
      <c r="X2" s="67"/>
      <c r="Y2" s="67"/>
      <c r="Z2" s="67"/>
    </row>
    <row r="3" spans="1:26" ht="18" customHeight="1">
      <c r="A3" s="67"/>
      <c r="B3" s="68" t="s">
        <v>342</v>
      </c>
      <c r="C3" s="69" t="s">
        <v>933</v>
      </c>
      <c r="D3" s="67"/>
      <c r="E3" s="67"/>
      <c r="F3" s="67"/>
      <c r="G3" s="67"/>
      <c r="H3" s="67"/>
      <c r="I3" s="67"/>
      <c r="J3" s="67"/>
      <c r="K3" s="67"/>
      <c r="L3" s="67"/>
      <c r="M3" s="67"/>
      <c r="N3" s="67"/>
      <c r="O3" s="67"/>
      <c r="P3" s="67"/>
      <c r="Q3" s="67"/>
      <c r="R3" s="67"/>
      <c r="S3" s="67"/>
      <c r="T3" s="67"/>
      <c r="U3" s="67"/>
      <c r="V3" s="67"/>
      <c r="W3" s="67"/>
      <c r="X3" s="67"/>
      <c r="Y3" s="67"/>
      <c r="Z3" s="67"/>
    </row>
    <row r="4" spans="1:26" ht="18" customHeight="1">
      <c r="A4" s="67"/>
      <c r="B4" s="71" t="s">
        <v>344</v>
      </c>
      <c r="C4" s="72" t="s">
        <v>345</v>
      </c>
      <c r="D4" s="72" t="s">
        <v>452</v>
      </c>
      <c r="E4" s="72" t="s">
        <v>108</v>
      </c>
      <c r="F4" s="72" t="s">
        <v>934</v>
      </c>
      <c r="G4" s="72" t="s">
        <v>935</v>
      </c>
      <c r="H4" s="72" t="s">
        <v>936</v>
      </c>
      <c r="I4" s="72" t="s">
        <v>937</v>
      </c>
      <c r="J4" s="72" t="s">
        <v>938</v>
      </c>
      <c r="K4" s="72" t="s">
        <v>939</v>
      </c>
      <c r="L4" s="72" t="s">
        <v>940</v>
      </c>
      <c r="M4" s="72" t="s">
        <v>387</v>
      </c>
      <c r="N4" s="72" t="s">
        <v>388</v>
      </c>
      <c r="O4" s="72" t="s">
        <v>389</v>
      </c>
      <c r="P4" s="72" t="s">
        <v>390</v>
      </c>
      <c r="Q4" s="72" t="s">
        <v>391</v>
      </c>
      <c r="R4" s="72" t="s">
        <v>392</v>
      </c>
      <c r="S4" s="72" t="s">
        <v>393</v>
      </c>
      <c r="T4" s="67"/>
      <c r="U4" s="67"/>
      <c r="V4" s="67"/>
      <c r="W4" s="67"/>
      <c r="X4" s="67"/>
      <c r="Y4" s="67"/>
      <c r="Z4" s="67"/>
    </row>
    <row r="5" spans="1:26" ht="18" customHeight="1">
      <c r="A5" s="67"/>
      <c r="B5" s="72" t="s">
        <v>394</v>
      </c>
      <c r="C5" s="71" t="s">
        <v>395</v>
      </c>
      <c r="D5" s="71" t="s">
        <v>471</v>
      </c>
      <c r="E5" s="71" t="s">
        <v>535</v>
      </c>
      <c r="F5" s="71" t="s">
        <v>536</v>
      </c>
      <c r="G5" s="71" t="s">
        <v>941</v>
      </c>
      <c r="H5" s="71" t="s">
        <v>942</v>
      </c>
      <c r="I5" s="71" t="s">
        <v>943</v>
      </c>
      <c r="J5" s="71" t="s">
        <v>944</v>
      </c>
      <c r="K5" s="71" t="s">
        <v>945</v>
      </c>
      <c r="L5" s="71" t="s">
        <v>946</v>
      </c>
      <c r="M5" s="71" t="s">
        <v>439</v>
      </c>
      <c r="N5" s="71" t="s">
        <v>440</v>
      </c>
      <c r="O5" s="71" t="s">
        <v>441</v>
      </c>
      <c r="P5" s="71" t="s">
        <v>442</v>
      </c>
      <c r="Q5" s="71" t="s">
        <v>443</v>
      </c>
      <c r="R5" s="71" t="s">
        <v>444</v>
      </c>
      <c r="S5" s="71" t="s">
        <v>445</v>
      </c>
      <c r="T5" s="67"/>
      <c r="U5" s="67"/>
      <c r="V5" s="67"/>
      <c r="W5" s="67"/>
      <c r="X5" s="67"/>
      <c r="Y5" s="67"/>
      <c r="Z5" s="67"/>
    </row>
    <row r="6" spans="1:26" ht="18" customHeight="1">
      <c r="A6" s="67"/>
      <c r="B6" s="71" t="s">
        <v>446</v>
      </c>
      <c r="C6" s="71"/>
      <c r="D6" s="71"/>
      <c r="E6" s="71"/>
      <c r="F6" s="71"/>
      <c r="G6" s="71"/>
      <c r="H6" s="71"/>
      <c r="I6" s="71"/>
      <c r="J6" s="71"/>
      <c r="K6" s="71"/>
      <c r="L6" s="71"/>
      <c r="M6" s="71"/>
      <c r="N6" s="71"/>
      <c r="O6" s="71"/>
      <c r="P6" s="71"/>
      <c r="Q6" s="71"/>
      <c r="R6" s="71"/>
      <c r="S6" s="71"/>
      <c r="T6" s="67"/>
      <c r="U6" s="67"/>
      <c r="V6" s="67"/>
      <c r="W6" s="67"/>
      <c r="X6" s="67"/>
      <c r="Y6" s="67"/>
      <c r="Z6" s="67"/>
    </row>
    <row r="7" spans="1:26" ht="18" customHeight="1">
      <c r="A7" s="67"/>
      <c r="B7" s="69" t="s">
        <v>447</v>
      </c>
      <c r="C7" s="73" t="str">
        <f>"'"&amp;プロジェクトデータ!$C$4&amp;"'"</f>
        <v>'80001'</v>
      </c>
      <c r="D7" s="74" t="s">
        <v>491</v>
      </c>
      <c r="E7" s="83" t="str">
        <f>"'"&amp;IF(入説会スケジュール!B3="","",TEXT(入説会スケジュール!B3,"yyyy/mm/dd"))&amp;"'"</f>
        <v>'2024/03/30'</v>
      </c>
      <c r="F7" s="84" t="str">
        <f>"'"&amp;IF(入説会スケジュール!C3="","",TEXT(入説会スケジュール!C3,"hh:mm"))&amp;"'"</f>
        <v>'10:00'</v>
      </c>
      <c r="G7" s="42" t="str">
        <f>"'"&amp;IF(入説会スケジュール!D3="なし","0","1")&amp;"'"</f>
        <v>'0'</v>
      </c>
      <c r="H7" s="74" t="s">
        <v>491</v>
      </c>
      <c r="I7" s="77">
        <f>入説会スケジュール!E3</f>
        <v>29</v>
      </c>
      <c r="J7" s="77">
        <f>入説会スケジュール!F3</f>
        <v>0</v>
      </c>
      <c r="K7" s="77">
        <f>入説会スケジュール!H3</f>
        <v>3</v>
      </c>
      <c r="L7" s="74" t="s">
        <v>494</v>
      </c>
      <c r="M7" s="74" t="s">
        <v>497</v>
      </c>
      <c r="N7" s="49" t="str">
        <f t="shared" ref="N7:N46" si="0">"'COMMON'"</f>
        <v>'COMMON'</v>
      </c>
      <c r="O7" s="69" t="s">
        <v>449</v>
      </c>
      <c r="P7" s="49" t="str">
        <f t="shared" ref="P7:Q46" si="1">"'COMMON'"</f>
        <v>'COMMON'</v>
      </c>
      <c r="Q7" s="49" t="str">
        <f>"'COMMON'"</f>
        <v>'COMMON'</v>
      </c>
      <c r="R7" s="69" t="s">
        <v>449</v>
      </c>
      <c r="S7" s="49" t="str">
        <f t="shared" ref="S7:S46" si="2">"'COMMON'"</f>
        <v>'COMMON'</v>
      </c>
      <c r="T7" s="67"/>
      <c r="U7" s="67"/>
      <c r="V7" s="67"/>
      <c r="W7" s="70" t="str">
        <f t="shared" ref="W7:W46" si="3">IF(E7="''","","INSERT INTO "&amp;$C$3&amp;" ("&amp;_xlfn.TEXTJOIN(",",FALSE,$C$5:$S$5)&amp;") VALUES ("&amp;_xlfn.TEXTJOIN(",",FALSE,C7:S7)&amp;");")</f>
        <v>INSERT INTO EVENT_SCHEDULE (PROJECT_ID,EVENT_ID,EVENT_DATE,EVENT_TIME,ONLINE_KBN,VIEW_KBN,ALL_FRAME_COUNT,ENSURE_FRAME_COUNT,LAST_FRAME_COUNT,ENSURE_FRAME_MEMO,DEL_FLAG,CREATE_PROGRAM_ID,CREATE_DATE,CREATE_USER,UPDATE_PROGRAM_ID,UPDATE_DATE,UPDATE_USER) VALUES ('80001','1','2024/03/30','10:00','0','1',29,0,3,'','0','COMMON',CURRENT_TIMESTAMP,'COMMON','COMMON',CURRENT_TIMESTAMP,'COMMON');</v>
      </c>
      <c r="X7" s="67"/>
      <c r="Y7" s="67"/>
      <c r="Z7" s="67"/>
    </row>
    <row r="8" spans="1:26" ht="18" customHeight="1">
      <c r="A8" s="67"/>
      <c r="B8" s="69" t="s">
        <v>498</v>
      </c>
      <c r="C8" s="73" t="str">
        <f>"'"&amp;プロジェクトデータ!$C$4&amp;"'"</f>
        <v>'80001'</v>
      </c>
      <c r="D8" s="74" t="s">
        <v>491</v>
      </c>
      <c r="E8" s="83" t="str">
        <f>"'"&amp;IF(入説会スケジュール!B4="","",TEXT(入説会スケジュール!B4,"yyyy/mm/dd"))&amp;"'"</f>
        <v>'2024/03/30'</v>
      </c>
      <c r="F8" s="84" t="str">
        <f>"'"&amp;IF(入説会スケジュール!C4="","",TEXT(入説会スケジュール!C4,"hh:mm"))&amp;"'"</f>
        <v>'14:00'</v>
      </c>
      <c r="G8" s="42" t="str">
        <f>"'"&amp;IF(入説会スケジュール!D4="なし","0","1")&amp;"'"</f>
        <v>'0'</v>
      </c>
      <c r="H8" s="74" t="s">
        <v>491</v>
      </c>
      <c r="I8" s="77">
        <f>入説会スケジュール!E4</f>
        <v>29</v>
      </c>
      <c r="J8" s="77">
        <f>入説会スケジュール!F4</f>
        <v>0</v>
      </c>
      <c r="K8" s="77">
        <f>入説会スケジュール!H4</f>
        <v>5</v>
      </c>
      <c r="L8" s="74" t="s">
        <v>494</v>
      </c>
      <c r="M8" s="74" t="s">
        <v>497</v>
      </c>
      <c r="N8" s="49" t="str">
        <f t="shared" si="0"/>
        <v>'COMMON'</v>
      </c>
      <c r="O8" s="69" t="s">
        <v>449</v>
      </c>
      <c r="P8" s="49" t="str">
        <f t="shared" si="1"/>
        <v>'COMMON'</v>
      </c>
      <c r="Q8" s="49" t="str">
        <f t="shared" si="1"/>
        <v>'COMMON'</v>
      </c>
      <c r="R8" s="69" t="s">
        <v>449</v>
      </c>
      <c r="S8" s="49" t="str">
        <f t="shared" si="2"/>
        <v>'COMMON'</v>
      </c>
      <c r="T8" s="67"/>
      <c r="U8" s="67"/>
      <c r="V8" s="67"/>
      <c r="W8" s="70" t="str">
        <f t="shared" si="3"/>
        <v>INSERT INTO EVENT_SCHEDULE (PROJECT_ID,EVENT_ID,EVENT_DATE,EVENT_TIME,ONLINE_KBN,VIEW_KBN,ALL_FRAME_COUNT,ENSURE_FRAME_COUNT,LAST_FRAME_COUNT,ENSURE_FRAME_MEMO,DEL_FLAG,CREATE_PROGRAM_ID,CREATE_DATE,CREATE_USER,UPDATE_PROGRAM_ID,UPDATE_DATE,UPDATE_USER) VALUES ('80001','1','2024/03/30','14:00','0','1',29,0,5,'','0','COMMON',CURRENT_TIMESTAMP,'COMMON','COMMON',CURRENT_TIMESTAMP,'COMMON');</v>
      </c>
      <c r="X8" s="67"/>
      <c r="Y8" s="67"/>
      <c r="Z8" s="67"/>
    </row>
    <row r="9" spans="1:26" ht="18" customHeight="1">
      <c r="A9" s="67"/>
      <c r="B9" s="69" t="s">
        <v>502</v>
      </c>
      <c r="C9" s="73" t="str">
        <f>"'"&amp;プロジェクトデータ!$C$4&amp;"'"</f>
        <v>'80001'</v>
      </c>
      <c r="D9" s="74" t="s">
        <v>491</v>
      </c>
      <c r="E9" s="83" t="str">
        <f>"'"&amp;IF(入説会スケジュール!B5="","",TEXT(入説会スケジュール!B5,"yyyy/mm/dd"))&amp;"'"</f>
        <v>'2024/03/31'</v>
      </c>
      <c r="F9" s="84" t="str">
        <f>"'"&amp;IF(入説会スケジュール!C5="","",TEXT(入説会スケジュール!C5,"hh:mm"))&amp;"'"</f>
        <v>'10:00'</v>
      </c>
      <c r="G9" s="42" t="str">
        <f>"'"&amp;IF(入説会スケジュール!D5="なし","0","1")&amp;"'"</f>
        <v>'0'</v>
      </c>
      <c r="H9" s="74" t="s">
        <v>491</v>
      </c>
      <c r="I9" s="77">
        <f>入説会スケジュール!E5</f>
        <v>29</v>
      </c>
      <c r="J9" s="77">
        <f>入説会スケジュール!F5</f>
        <v>0</v>
      </c>
      <c r="K9" s="77">
        <f>入説会スケジュール!H5</f>
        <v>2</v>
      </c>
      <c r="L9" s="74" t="s">
        <v>494</v>
      </c>
      <c r="M9" s="74" t="s">
        <v>497</v>
      </c>
      <c r="N9" s="49" t="str">
        <f t="shared" si="0"/>
        <v>'COMMON'</v>
      </c>
      <c r="O9" s="69" t="s">
        <v>449</v>
      </c>
      <c r="P9" s="49" t="str">
        <f t="shared" si="1"/>
        <v>'COMMON'</v>
      </c>
      <c r="Q9" s="49" t="str">
        <f t="shared" si="1"/>
        <v>'COMMON'</v>
      </c>
      <c r="R9" s="69" t="s">
        <v>449</v>
      </c>
      <c r="S9" s="49" t="str">
        <f t="shared" si="2"/>
        <v>'COMMON'</v>
      </c>
      <c r="T9" s="67"/>
      <c r="U9" s="67"/>
      <c r="V9" s="67"/>
      <c r="W9" s="70" t="str">
        <f t="shared" si="3"/>
        <v>INSERT INTO EVENT_SCHEDULE (PROJECT_ID,EVENT_ID,EVENT_DATE,EVENT_TIME,ONLINE_KBN,VIEW_KBN,ALL_FRAME_COUNT,ENSURE_FRAME_COUNT,LAST_FRAME_COUNT,ENSURE_FRAME_MEMO,DEL_FLAG,CREATE_PROGRAM_ID,CREATE_DATE,CREATE_USER,UPDATE_PROGRAM_ID,UPDATE_DATE,UPDATE_USER) VALUES ('80001','1','2024/03/31','10:00','0','1',29,0,2,'','0','COMMON',CURRENT_TIMESTAMP,'COMMON','COMMON',CURRENT_TIMESTAMP,'COMMON');</v>
      </c>
      <c r="X9" s="67"/>
      <c r="Y9" s="67"/>
      <c r="Z9" s="67"/>
    </row>
    <row r="10" spans="1:26" ht="18" customHeight="1">
      <c r="A10" s="67"/>
      <c r="B10" s="69" t="s">
        <v>506</v>
      </c>
      <c r="C10" s="73" t="str">
        <f>"'"&amp;プロジェクトデータ!$C$4&amp;"'"</f>
        <v>'80001'</v>
      </c>
      <c r="D10" s="74" t="s">
        <v>491</v>
      </c>
      <c r="E10" s="83" t="str">
        <f>"'"&amp;IF(入説会スケジュール!B6="","",TEXT(入説会スケジュール!B6,"yyyy/mm/dd"))&amp;"'"</f>
        <v>'2024/03/31'</v>
      </c>
      <c r="F10" s="84" t="str">
        <f>"'"&amp;IF(入説会スケジュール!C6="","",TEXT(入説会スケジュール!C6,"hh:mm"))&amp;"'"</f>
        <v>'14:00'</v>
      </c>
      <c r="G10" s="42" t="str">
        <f>"'"&amp;IF(入説会スケジュール!D6="なし","0","1")&amp;"'"</f>
        <v>'0'</v>
      </c>
      <c r="H10" s="74" t="s">
        <v>491</v>
      </c>
      <c r="I10" s="77">
        <f>入説会スケジュール!E6</f>
        <v>29</v>
      </c>
      <c r="J10" s="77">
        <f>入説会スケジュール!F6</f>
        <v>0</v>
      </c>
      <c r="K10" s="77">
        <f>入説会スケジュール!H6</f>
        <v>4</v>
      </c>
      <c r="L10" s="74" t="s">
        <v>494</v>
      </c>
      <c r="M10" s="74" t="s">
        <v>497</v>
      </c>
      <c r="N10" s="49" t="str">
        <f t="shared" si="0"/>
        <v>'COMMON'</v>
      </c>
      <c r="O10" s="69" t="s">
        <v>449</v>
      </c>
      <c r="P10" s="49" t="str">
        <f t="shared" si="1"/>
        <v>'COMMON'</v>
      </c>
      <c r="Q10" s="49" t="str">
        <f t="shared" si="1"/>
        <v>'COMMON'</v>
      </c>
      <c r="R10" s="69" t="s">
        <v>449</v>
      </c>
      <c r="S10" s="49" t="str">
        <f t="shared" si="2"/>
        <v>'COMMON'</v>
      </c>
      <c r="T10" s="67"/>
      <c r="U10" s="67"/>
      <c r="V10" s="67"/>
      <c r="W10" s="70" t="str">
        <f t="shared" si="3"/>
        <v>INSERT INTO EVENT_SCHEDULE (PROJECT_ID,EVENT_ID,EVENT_DATE,EVENT_TIME,ONLINE_KBN,VIEW_KBN,ALL_FRAME_COUNT,ENSURE_FRAME_COUNT,LAST_FRAME_COUNT,ENSURE_FRAME_MEMO,DEL_FLAG,CREATE_PROGRAM_ID,CREATE_DATE,CREATE_USER,UPDATE_PROGRAM_ID,UPDATE_DATE,UPDATE_USER) VALUES ('80001','1','2024/03/31','14:00','0','1',29,0,4,'','0','COMMON',CURRENT_TIMESTAMP,'COMMON','COMMON',CURRENT_TIMESTAMP,'COMMON');</v>
      </c>
      <c r="X10" s="67"/>
      <c r="Y10" s="67"/>
      <c r="Z10" s="67"/>
    </row>
    <row r="11" spans="1:26" ht="18" customHeight="1">
      <c r="A11" s="67"/>
      <c r="B11" s="69" t="s">
        <v>549</v>
      </c>
      <c r="C11" s="73" t="str">
        <f>"'"&amp;プロジェクトデータ!$C$4&amp;"'"</f>
        <v>'80001'</v>
      </c>
      <c r="D11" s="74" t="s">
        <v>491</v>
      </c>
      <c r="E11" s="83" t="str">
        <f>"'"&amp;IF(入説会スケジュール!B7="","",TEXT(入説会スケジュール!B7,"yyyy/mm/dd"))&amp;"'"</f>
        <v>''</v>
      </c>
      <c r="F11" s="84" t="str">
        <f>"'"&amp;IF(入説会スケジュール!C7="","",TEXT(入説会スケジュール!C7,"hh:mm"))&amp;"'"</f>
        <v>''</v>
      </c>
      <c r="G11" s="42" t="str">
        <f>"'"&amp;IF(入説会スケジュール!D7="なし","0","1")&amp;"'"</f>
        <v>'1'</v>
      </c>
      <c r="H11" s="74" t="s">
        <v>491</v>
      </c>
      <c r="I11" s="77">
        <f>入説会スケジュール!E7</f>
        <v>0</v>
      </c>
      <c r="J11" s="77">
        <f>入説会スケジュール!F7</f>
        <v>0</v>
      </c>
      <c r="K11" s="77">
        <f>入説会スケジュール!H7</f>
        <v>0</v>
      </c>
      <c r="L11" s="74" t="s">
        <v>494</v>
      </c>
      <c r="M11" s="74" t="s">
        <v>497</v>
      </c>
      <c r="N11" s="49" t="str">
        <f t="shared" si="0"/>
        <v>'COMMON'</v>
      </c>
      <c r="O11" s="69" t="s">
        <v>449</v>
      </c>
      <c r="P11" s="49" t="str">
        <f t="shared" si="1"/>
        <v>'COMMON'</v>
      </c>
      <c r="Q11" s="49" t="str">
        <f t="shared" si="1"/>
        <v>'COMMON'</v>
      </c>
      <c r="R11" s="69" t="s">
        <v>449</v>
      </c>
      <c r="S11" s="49" t="str">
        <f t="shared" si="2"/>
        <v>'COMMON'</v>
      </c>
      <c r="T11" s="67"/>
      <c r="U11" s="67"/>
      <c r="V11" s="67"/>
      <c r="W11" s="70" t="str">
        <f t="shared" si="3"/>
        <v/>
      </c>
      <c r="X11" s="67"/>
      <c r="Y11" s="67"/>
      <c r="Z11" s="67"/>
    </row>
    <row r="12" spans="1:26" ht="18" customHeight="1">
      <c r="A12" s="67"/>
      <c r="B12" s="69" t="s">
        <v>550</v>
      </c>
      <c r="C12" s="73" t="str">
        <f>"'"&amp;プロジェクトデータ!$C$4&amp;"'"</f>
        <v>'80001'</v>
      </c>
      <c r="D12" s="74" t="s">
        <v>491</v>
      </c>
      <c r="E12" s="83" t="str">
        <f>"'"&amp;IF(入説会スケジュール!B8="","",TEXT(入説会スケジュール!B8,"yyyy/mm/dd"))&amp;"'"</f>
        <v>''</v>
      </c>
      <c r="F12" s="84" t="str">
        <f>"'"&amp;IF(入説会スケジュール!C8="","",TEXT(入説会スケジュール!C8,"hh:mm"))&amp;"'"</f>
        <v>''</v>
      </c>
      <c r="G12" s="42" t="str">
        <f>"'"&amp;IF(入説会スケジュール!D8="なし","0","1")&amp;"'"</f>
        <v>'1'</v>
      </c>
      <c r="H12" s="74" t="s">
        <v>491</v>
      </c>
      <c r="I12" s="77">
        <f>入説会スケジュール!E8</f>
        <v>0</v>
      </c>
      <c r="J12" s="77">
        <f>入説会スケジュール!F8</f>
        <v>0</v>
      </c>
      <c r="K12" s="77">
        <f>入説会スケジュール!H8</f>
        <v>0</v>
      </c>
      <c r="L12" s="74" t="s">
        <v>494</v>
      </c>
      <c r="M12" s="74" t="s">
        <v>497</v>
      </c>
      <c r="N12" s="49" t="str">
        <f t="shared" si="0"/>
        <v>'COMMON'</v>
      </c>
      <c r="O12" s="69" t="s">
        <v>449</v>
      </c>
      <c r="P12" s="49" t="str">
        <f t="shared" si="1"/>
        <v>'COMMON'</v>
      </c>
      <c r="Q12" s="49" t="str">
        <f t="shared" si="1"/>
        <v>'COMMON'</v>
      </c>
      <c r="R12" s="69" t="s">
        <v>449</v>
      </c>
      <c r="S12" s="49" t="str">
        <f t="shared" si="2"/>
        <v>'COMMON'</v>
      </c>
      <c r="T12" s="67"/>
      <c r="U12" s="67"/>
      <c r="V12" s="67"/>
      <c r="W12" s="70" t="str">
        <f t="shared" si="3"/>
        <v/>
      </c>
      <c r="X12" s="67"/>
      <c r="Y12" s="67"/>
      <c r="Z12" s="67"/>
    </row>
    <row r="13" spans="1:26" ht="18" customHeight="1">
      <c r="A13" s="67"/>
      <c r="B13" s="69" t="s">
        <v>551</v>
      </c>
      <c r="C13" s="73" t="str">
        <f>"'"&amp;プロジェクトデータ!$C$4&amp;"'"</f>
        <v>'80001'</v>
      </c>
      <c r="D13" s="74" t="s">
        <v>491</v>
      </c>
      <c r="E13" s="83" t="str">
        <f>"'"&amp;IF(入説会スケジュール!B9="","",TEXT(入説会スケジュール!B9,"yyyy/mm/dd"))&amp;"'"</f>
        <v>''</v>
      </c>
      <c r="F13" s="84" t="str">
        <f>"'"&amp;IF(入説会スケジュール!C9="","",TEXT(入説会スケジュール!C9,"hh:mm"))&amp;"'"</f>
        <v>''</v>
      </c>
      <c r="G13" s="42" t="str">
        <f>"'"&amp;IF(入説会スケジュール!D9="なし","0","1")&amp;"'"</f>
        <v>'1'</v>
      </c>
      <c r="H13" s="74" t="s">
        <v>491</v>
      </c>
      <c r="I13" s="77">
        <f>入説会スケジュール!E9</f>
        <v>0</v>
      </c>
      <c r="J13" s="77">
        <f>入説会スケジュール!F9</f>
        <v>0</v>
      </c>
      <c r="K13" s="77">
        <f>入説会スケジュール!H9</f>
        <v>0</v>
      </c>
      <c r="L13" s="74" t="s">
        <v>494</v>
      </c>
      <c r="M13" s="74" t="s">
        <v>497</v>
      </c>
      <c r="N13" s="49" t="str">
        <f t="shared" si="0"/>
        <v>'COMMON'</v>
      </c>
      <c r="O13" s="69" t="s">
        <v>449</v>
      </c>
      <c r="P13" s="49" t="str">
        <f t="shared" si="1"/>
        <v>'COMMON'</v>
      </c>
      <c r="Q13" s="49" t="str">
        <f t="shared" si="1"/>
        <v>'COMMON'</v>
      </c>
      <c r="R13" s="69" t="s">
        <v>449</v>
      </c>
      <c r="S13" s="49" t="str">
        <f t="shared" si="2"/>
        <v>'COMMON'</v>
      </c>
      <c r="T13" s="67"/>
      <c r="U13" s="67"/>
      <c r="V13" s="67"/>
      <c r="W13" s="70" t="str">
        <f t="shared" si="3"/>
        <v/>
      </c>
      <c r="X13" s="67"/>
      <c r="Y13" s="67"/>
      <c r="Z13" s="67"/>
    </row>
    <row r="14" spans="1:26" ht="18" customHeight="1">
      <c r="A14" s="67"/>
      <c r="B14" s="69" t="s">
        <v>552</v>
      </c>
      <c r="C14" s="73" t="str">
        <f>"'"&amp;プロジェクトデータ!$C$4&amp;"'"</f>
        <v>'80001'</v>
      </c>
      <c r="D14" s="74" t="s">
        <v>491</v>
      </c>
      <c r="E14" s="83" t="str">
        <f>"'"&amp;IF(入説会スケジュール!B10="","",TEXT(入説会スケジュール!B10,"yyyy/mm/dd"))&amp;"'"</f>
        <v>''</v>
      </c>
      <c r="F14" s="84" t="str">
        <f>"'"&amp;IF(入説会スケジュール!C10="","",TEXT(入説会スケジュール!C10,"hh:mm"))&amp;"'"</f>
        <v>''</v>
      </c>
      <c r="G14" s="42" t="str">
        <f>"'"&amp;IF(入説会スケジュール!D10="なし","0","1")&amp;"'"</f>
        <v>'1'</v>
      </c>
      <c r="H14" s="74" t="s">
        <v>491</v>
      </c>
      <c r="I14" s="77">
        <f>入説会スケジュール!E10</f>
        <v>0</v>
      </c>
      <c r="J14" s="77">
        <f>入説会スケジュール!F10</f>
        <v>0</v>
      </c>
      <c r="K14" s="77">
        <f>入説会スケジュール!H10</f>
        <v>0</v>
      </c>
      <c r="L14" s="74" t="s">
        <v>494</v>
      </c>
      <c r="M14" s="74" t="s">
        <v>497</v>
      </c>
      <c r="N14" s="49" t="str">
        <f t="shared" si="0"/>
        <v>'COMMON'</v>
      </c>
      <c r="O14" s="69" t="s">
        <v>449</v>
      </c>
      <c r="P14" s="49" t="str">
        <f t="shared" si="1"/>
        <v>'COMMON'</v>
      </c>
      <c r="Q14" s="49" t="str">
        <f t="shared" si="1"/>
        <v>'COMMON'</v>
      </c>
      <c r="R14" s="69" t="s">
        <v>449</v>
      </c>
      <c r="S14" s="49" t="str">
        <f t="shared" si="2"/>
        <v>'COMMON'</v>
      </c>
      <c r="T14" s="67"/>
      <c r="U14" s="67"/>
      <c r="V14" s="67"/>
      <c r="W14" s="70" t="str">
        <f t="shared" si="3"/>
        <v/>
      </c>
      <c r="X14" s="67"/>
      <c r="Y14" s="67"/>
      <c r="Z14" s="67"/>
    </row>
    <row r="15" spans="1:26" ht="18" customHeight="1">
      <c r="A15" s="67"/>
      <c r="B15" s="69" t="s">
        <v>553</v>
      </c>
      <c r="C15" s="73" t="str">
        <f>"'"&amp;プロジェクトデータ!$C$4&amp;"'"</f>
        <v>'80001'</v>
      </c>
      <c r="D15" s="74" t="s">
        <v>491</v>
      </c>
      <c r="E15" s="83" t="str">
        <f>"'"&amp;IF(入説会スケジュール!B11="","",TEXT(入説会スケジュール!B11,"yyyy/mm/dd"))&amp;"'"</f>
        <v>''</v>
      </c>
      <c r="F15" s="84" t="str">
        <f>"'"&amp;IF(入説会スケジュール!C11="","",TEXT(入説会スケジュール!C11,"hh:mm"))&amp;"'"</f>
        <v>''</v>
      </c>
      <c r="G15" s="42" t="str">
        <f>"'"&amp;IF(入説会スケジュール!D11="なし","0","1")&amp;"'"</f>
        <v>'1'</v>
      </c>
      <c r="H15" s="74" t="s">
        <v>491</v>
      </c>
      <c r="I15" s="77">
        <f>入説会スケジュール!E11</f>
        <v>0</v>
      </c>
      <c r="J15" s="77">
        <f>入説会スケジュール!F11</f>
        <v>0</v>
      </c>
      <c r="K15" s="77">
        <f>入説会スケジュール!H11</f>
        <v>0</v>
      </c>
      <c r="L15" s="74" t="s">
        <v>494</v>
      </c>
      <c r="M15" s="74" t="s">
        <v>497</v>
      </c>
      <c r="N15" s="49" t="str">
        <f t="shared" si="0"/>
        <v>'COMMON'</v>
      </c>
      <c r="O15" s="69" t="s">
        <v>449</v>
      </c>
      <c r="P15" s="49" t="str">
        <f t="shared" si="1"/>
        <v>'COMMON'</v>
      </c>
      <c r="Q15" s="49" t="str">
        <f t="shared" si="1"/>
        <v>'COMMON'</v>
      </c>
      <c r="R15" s="69" t="s">
        <v>449</v>
      </c>
      <c r="S15" s="49" t="str">
        <f t="shared" si="2"/>
        <v>'COMMON'</v>
      </c>
      <c r="T15" s="67"/>
      <c r="U15" s="67"/>
      <c r="V15" s="67"/>
      <c r="W15" s="70" t="str">
        <f t="shared" si="3"/>
        <v/>
      </c>
      <c r="X15" s="67"/>
      <c r="Y15" s="67"/>
      <c r="Z15" s="67"/>
    </row>
    <row r="16" spans="1:26" ht="18" customHeight="1">
      <c r="A16" s="67"/>
      <c r="B16" s="69" t="s">
        <v>554</v>
      </c>
      <c r="C16" s="73" t="str">
        <f>"'"&amp;プロジェクトデータ!$C$4&amp;"'"</f>
        <v>'80001'</v>
      </c>
      <c r="D16" s="74" t="s">
        <v>491</v>
      </c>
      <c r="E16" s="83" t="str">
        <f>"'"&amp;IF(入説会スケジュール!B12="","",TEXT(入説会スケジュール!B12,"yyyy/mm/dd"))&amp;"'"</f>
        <v>''</v>
      </c>
      <c r="F16" s="84" t="str">
        <f>"'"&amp;IF(入説会スケジュール!C12="","",TEXT(入説会スケジュール!C12,"hh:mm"))&amp;"'"</f>
        <v>''</v>
      </c>
      <c r="G16" s="42" t="str">
        <f>"'"&amp;IF(入説会スケジュール!D12="なし","0","1")&amp;"'"</f>
        <v>'1'</v>
      </c>
      <c r="H16" s="74" t="s">
        <v>491</v>
      </c>
      <c r="I16" s="77">
        <f>入説会スケジュール!E12</f>
        <v>0</v>
      </c>
      <c r="J16" s="77">
        <f>入説会スケジュール!F12</f>
        <v>0</v>
      </c>
      <c r="K16" s="77">
        <f>入説会スケジュール!H12</f>
        <v>0</v>
      </c>
      <c r="L16" s="74" t="s">
        <v>494</v>
      </c>
      <c r="M16" s="74" t="s">
        <v>497</v>
      </c>
      <c r="N16" s="49" t="str">
        <f t="shared" si="0"/>
        <v>'COMMON'</v>
      </c>
      <c r="O16" s="69" t="s">
        <v>449</v>
      </c>
      <c r="P16" s="49" t="str">
        <f t="shared" si="1"/>
        <v>'COMMON'</v>
      </c>
      <c r="Q16" s="49" t="str">
        <f t="shared" si="1"/>
        <v>'COMMON'</v>
      </c>
      <c r="R16" s="69" t="s">
        <v>449</v>
      </c>
      <c r="S16" s="49" t="str">
        <f t="shared" si="2"/>
        <v>'COMMON'</v>
      </c>
      <c r="T16" s="67"/>
      <c r="U16" s="67"/>
      <c r="V16" s="67"/>
      <c r="W16" s="70" t="str">
        <f t="shared" si="3"/>
        <v/>
      </c>
      <c r="X16" s="67"/>
      <c r="Y16" s="67"/>
      <c r="Z16" s="67"/>
    </row>
    <row r="17" spans="1:26" ht="18" customHeight="1">
      <c r="A17" s="67"/>
      <c r="B17" s="69" t="s">
        <v>555</v>
      </c>
      <c r="C17" s="73" t="str">
        <f>"'"&amp;プロジェクトデータ!$C$4&amp;"'"</f>
        <v>'80001'</v>
      </c>
      <c r="D17" s="74" t="s">
        <v>491</v>
      </c>
      <c r="E17" s="83" t="str">
        <f>"'"&amp;IF(入説会スケジュール!B13="","",TEXT(入説会スケジュール!B13,"yyyy/mm/dd"))&amp;"'"</f>
        <v>''</v>
      </c>
      <c r="F17" s="84" t="str">
        <f>"'"&amp;IF(入説会スケジュール!C13="","",TEXT(入説会スケジュール!C13,"hh:mm"))&amp;"'"</f>
        <v>''</v>
      </c>
      <c r="G17" s="42" t="str">
        <f>"'"&amp;IF(入説会スケジュール!D13="なし","0","1")&amp;"'"</f>
        <v>'1'</v>
      </c>
      <c r="H17" s="74" t="s">
        <v>491</v>
      </c>
      <c r="I17" s="77">
        <f>入説会スケジュール!E13</f>
        <v>0</v>
      </c>
      <c r="J17" s="77">
        <f>入説会スケジュール!F13</f>
        <v>0</v>
      </c>
      <c r="K17" s="77">
        <f>入説会スケジュール!H13</f>
        <v>0</v>
      </c>
      <c r="L17" s="74" t="s">
        <v>494</v>
      </c>
      <c r="M17" s="74" t="s">
        <v>497</v>
      </c>
      <c r="N17" s="49" t="str">
        <f t="shared" si="0"/>
        <v>'COMMON'</v>
      </c>
      <c r="O17" s="69" t="s">
        <v>449</v>
      </c>
      <c r="P17" s="49" t="str">
        <f t="shared" si="1"/>
        <v>'COMMON'</v>
      </c>
      <c r="Q17" s="49" t="str">
        <f t="shared" si="1"/>
        <v>'COMMON'</v>
      </c>
      <c r="R17" s="69" t="s">
        <v>449</v>
      </c>
      <c r="S17" s="49" t="str">
        <f t="shared" si="2"/>
        <v>'COMMON'</v>
      </c>
      <c r="T17" s="67"/>
      <c r="U17" s="67"/>
      <c r="V17" s="67"/>
      <c r="W17" s="70" t="str">
        <f t="shared" si="3"/>
        <v/>
      </c>
      <c r="X17" s="67"/>
      <c r="Y17" s="67"/>
      <c r="Z17" s="67"/>
    </row>
    <row r="18" spans="1:26" ht="18" customHeight="1">
      <c r="A18" s="67"/>
      <c r="B18" s="69" t="s">
        <v>556</v>
      </c>
      <c r="C18" s="73" t="str">
        <f>"'"&amp;プロジェクトデータ!$C$4&amp;"'"</f>
        <v>'80001'</v>
      </c>
      <c r="D18" s="74" t="s">
        <v>491</v>
      </c>
      <c r="E18" s="83" t="str">
        <f>"'"&amp;IF(入説会スケジュール!B14="","",TEXT(入説会スケジュール!B14,"yyyy/mm/dd"))&amp;"'"</f>
        <v>''</v>
      </c>
      <c r="F18" s="84" t="str">
        <f>"'"&amp;IF(入説会スケジュール!C14="","",TEXT(入説会スケジュール!C14,"hh:mm"))&amp;"'"</f>
        <v>''</v>
      </c>
      <c r="G18" s="42" t="str">
        <f>"'"&amp;IF(入説会スケジュール!D14="なし","0","1")&amp;"'"</f>
        <v>'1'</v>
      </c>
      <c r="H18" s="74" t="s">
        <v>491</v>
      </c>
      <c r="I18" s="77">
        <f>入説会スケジュール!E14</f>
        <v>0</v>
      </c>
      <c r="J18" s="77">
        <f>入説会スケジュール!F14</f>
        <v>0</v>
      </c>
      <c r="K18" s="77">
        <f>入説会スケジュール!H14</f>
        <v>0</v>
      </c>
      <c r="L18" s="74" t="s">
        <v>494</v>
      </c>
      <c r="M18" s="74" t="s">
        <v>497</v>
      </c>
      <c r="N18" s="49" t="str">
        <f t="shared" si="0"/>
        <v>'COMMON'</v>
      </c>
      <c r="O18" s="69" t="s">
        <v>449</v>
      </c>
      <c r="P18" s="49" t="str">
        <f t="shared" si="1"/>
        <v>'COMMON'</v>
      </c>
      <c r="Q18" s="49" t="str">
        <f t="shared" si="1"/>
        <v>'COMMON'</v>
      </c>
      <c r="R18" s="69" t="s">
        <v>449</v>
      </c>
      <c r="S18" s="49" t="str">
        <f t="shared" si="2"/>
        <v>'COMMON'</v>
      </c>
      <c r="T18" s="67"/>
      <c r="U18" s="67"/>
      <c r="V18" s="67"/>
      <c r="W18" s="70" t="str">
        <f t="shared" si="3"/>
        <v/>
      </c>
      <c r="X18" s="67"/>
      <c r="Y18" s="67"/>
      <c r="Z18" s="67"/>
    </row>
    <row r="19" spans="1:26" ht="18" customHeight="1">
      <c r="A19" s="67"/>
      <c r="B19" s="69" t="s">
        <v>557</v>
      </c>
      <c r="C19" s="73" t="str">
        <f>"'"&amp;プロジェクトデータ!$C$4&amp;"'"</f>
        <v>'80001'</v>
      </c>
      <c r="D19" s="74" t="s">
        <v>491</v>
      </c>
      <c r="E19" s="83" t="str">
        <f>"'"&amp;IF(入説会スケジュール!B15="","",TEXT(入説会スケジュール!B15,"yyyy/mm/dd"))&amp;"'"</f>
        <v>''</v>
      </c>
      <c r="F19" s="84" t="str">
        <f>"'"&amp;IF(入説会スケジュール!C15="","",TEXT(入説会スケジュール!C15,"hh:mm"))&amp;"'"</f>
        <v>''</v>
      </c>
      <c r="G19" s="42" t="str">
        <f>"'"&amp;IF(入説会スケジュール!D15="なし","0","1")&amp;"'"</f>
        <v>'1'</v>
      </c>
      <c r="H19" s="74" t="s">
        <v>491</v>
      </c>
      <c r="I19" s="77">
        <f>入説会スケジュール!E15</f>
        <v>0</v>
      </c>
      <c r="J19" s="77">
        <f>入説会スケジュール!F15</f>
        <v>0</v>
      </c>
      <c r="K19" s="77">
        <f>入説会スケジュール!H15</f>
        <v>0</v>
      </c>
      <c r="L19" s="74" t="s">
        <v>494</v>
      </c>
      <c r="M19" s="74" t="s">
        <v>497</v>
      </c>
      <c r="N19" s="49" t="str">
        <f t="shared" si="0"/>
        <v>'COMMON'</v>
      </c>
      <c r="O19" s="69" t="s">
        <v>449</v>
      </c>
      <c r="P19" s="49" t="str">
        <f t="shared" si="1"/>
        <v>'COMMON'</v>
      </c>
      <c r="Q19" s="49" t="str">
        <f t="shared" si="1"/>
        <v>'COMMON'</v>
      </c>
      <c r="R19" s="69" t="s">
        <v>449</v>
      </c>
      <c r="S19" s="49" t="str">
        <f t="shared" si="2"/>
        <v>'COMMON'</v>
      </c>
      <c r="T19" s="67"/>
      <c r="U19" s="67"/>
      <c r="V19" s="67"/>
      <c r="W19" s="70" t="str">
        <f t="shared" si="3"/>
        <v/>
      </c>
      <c r="X19" s="67"/>
      <c r="Y19" s="67"/>
      <c r="Z19" s="67"/>
    </row>
    <row r="20" spans="1:26" ht="18" customHeight="1">
      <c r="A20" s="67"/>
      <c r="B20" s="69" t="s">
        <v>558</v>
      </c>
      <c r="C20" s="73" t="str">
        <f>"'"&amp;プロジェクトデータ!$C$4&amp;"'"</f>
        <v>'80001'</v>
      </c>
      <c r="D20" s="74" t="s">
        <v>491</v>
      </c>
      <c r="E20" s="83" t="str">
        <f>"'"&amp;IF(入説会スケジュール!B16="","",TEXT(入説会スケジュール!B16,"yyyy/mm/dd"))&amp;"'"</f>
        <v>''</v>
      </c>
      <c r="F20" s="84" t="str">
        <f>"'"&amp;IF(入説会スケジュール!C16="","",TEXT(入説会スケジュール!C16,"hh:mm"))&amp;"'"</f>
        <v>''</v>
      </c>
      <c r="G20" s="42" t="str">
        <f>"'"&amp;IF(入説会スケジュール!D16="なし","0","1")&amp;"'"</f>
        <v>'1'</v>
      </c>
      <c r="H20" s="74" t="s">
        <v>491</v>
      </c>
      <c r="I20" s="77">
        <f>入説会スケジュール!E16</f>
        <v>0</v>
      </c>
      <c r="J20" s="77">
        <f>入説会スケジュール!F16</f>
        <v>0</v>
      </c>
      <c r="K20" s="77">
        <f>入説会スケジュール!H16</f>
        <v>0</v>
      </c>
      <c r="L20" s="74" t="s">
        <v>494</v>
      </c>
      <c r="M20" s="74" t="s">
        <v>497</v>
      </c>
      <c r="N20" s="49" t="str">
        <f t="shared" si="0"/>
        <v>'COMMON'</v>
      </c>
      <c r="O20" s="69" t="s">
        <v>449</v>
      </c>
      <c r="P20" s="49" t="str">
        <f t="shared" si="1"/>
        <v>'COMMON'</v>
      </c>
      <c r="Q20" s="49" t="str">
        <f t="shared" si="1"/>
        <v>'COMMON'</v>
      </c>
      <c r="R20" s="69" t="s">
        <v>449</v>
      </c>
      <c r="S20" s="49" t="str">
        <f t="shared" si="2"/>
        <v>'COMMON'</v>
      </c>
      <c r="T20" s="67"/>
      <c r="U20" s="67"/>
      <c r="V20" s="67"/>
      <c r="W20" s="70" t="str">
        <f t="shared" si="3"/>
        <v/>
      </c>
      <c r="X20" s="67"/>
      <c r="Y20" s="67"/>
      <c r="Z20" s="67"/>
    </row>
    <row r="21" spans="1:26" ht="18" customHeight="1">
      <c r="A21" s="67"/>
      <c r="B21" s="69" t="s">
        <v>559</v>
      </c>
      <c r="C21" s="73" t="str">
        <f>"'"&amp;プロジェクトデータ!$C$4&amp;"'"</f>
        <v>'80001'</v>
      </c>
      <c r="D21" s="74" t="s">
        <v>491</v>
      </c>
      <c r="E21" s="83" t="str">
        <f>"'"&amp;IF(入説会スケジュール!B17="","",TEXT(入説会スケジュール!B17,"yyyy/mm/dd"))&amp;"'"</f>
        <v>''</v>
      </c>
      <c r="F21" s="84" t="str">
        <f>"'"&amp;IF(入説会スケジュール!C17="","",TEXT(入説会スケジュール!C17,"hh:mm"))&amp;"'"</f>
        <v>''</v>
      </c>
      <c r="G21" s="42" t="str">
        <f>"'"&amp;IF(入説会スケジュール!D17="なし","0","1")&amp;"'"</f>
        <v>'1'</v>
      </c>
      <c r="H21" s="74" t="s">
        <v>491</v>
      </c>
      <c r="I21" s="77">
        <f>入説会スケジュール!E17</f>
        <v>0</v>
      </c>
      <c r="J21" s="77">
        <f>入説会スケジュール!F17</f>
        <v>0</v>
      </c>
      <c r="K21" s="77">
        <f>入説会スケジュール!H17</f>
        <v>0</v>
      </c>
      <c r="L21" s="74" t="s">
        <v>494</v>
      </c>
      <c r="M21" s="74" t="s">
        <v>497</v>
      </c>
      <c r="N21" s="49" t="str">
        <f t="shared" si="0"/>
        <v>'COMMON'</v>
      </c>
      <c r="O21" s="69" t="s">
        <v>449</v>
      </c>
      <c r="P21" s="49" t="str">
        <f t="shared" si="1"/>
        <v>'COMMON'</v>
      </c>
      <c r="Q21" s="49" t="str">
        <f t="shared" si="1"/>
        <v>'COMMON'</v>
      </c>
      <c r="R21" s="69" t="s">
        <v>449</v>
      </c>
      <c r="S21" s="49" t="str">
        <f t="shared" si="2"/>
        <v>'COMMON'</v>
      </c>
      <c r="T21" s="67"/>
      <c r="U21" s="67"/>
      <c r="V21" s="67"/>
      <c r="W21" s="70" t="str">
        <f t="shared" si="3"/>
        <v/>
      </c>
      <c r="X21" s="67"/>
      <c r="Y21" s="67"/>
      <c r="Z21" s="67"/>
    </row>
    <row r="22" spans="1:26" ht="18" customHeight="1">
      <c r="A22" s="67"/>
      <c r="B22" s="69" t="s">
        <v>560</v>
      </c>
      <c r="C22" s="73" t="str">
        <f>"'"&amp;プロジェクトデータ!$C$4&amp;"'"</f>
        <v>'80001'</v>
      </c>
      <c r="D22" s="74" t="s">
        <v>491</v>
      </c>
      <c r="E22" s="83" t="str">
        <f>"'"&amp;IF(入説会スケジュール!B18="","",TEXT(入説会スケジュール!B18,"yyyy/mm/dd"))&amp;"'"</f>
        <v>''</v>
      </c>
      <c r="F22" s="84" t="str">
        <f>"'"&amp;IF(入説会スケジュール!C18="","",TEXT(入説会スケジュール!C18,"hh:mm"))&amp;"'"</f>
        <v>''</v>
      </c>
      <c r="G22" s="42" t="str">
        <f>"'"&amp;IF(入説会スケジュール!D18="なし","0","1")&amp;"'"</f>
        <v>'1'</v>
      </c>
      <c r="H22" s="74" t="s">
        <v>491</v>
      </c>
      <c r="I22" s="77">
        <f>入説会スケジュール!E18</f>
        <v>0</v>
      </c>
      <c r="J22" s="77">
        <f>入説会スケジュール!F18</f>
        <v>0</v>
      </c>
      <c r="K22" s="77">
        <f>入説会スケジュール!H18</f>
        <v>0</v>
      </c>
      <c r="L22" s="74" t="s">
        <v>494</v>
      </c>
      <c r="M22" s="74" t="s">
        <v>497</v>
      </c>
      <c r="N22" s="49" t="str">
        <f t="shared" si="0"/>
        <v>'COMMON'</v>
      </c>
      <c r="O22" s="69" t="s">
        <v>449</v>
      </c>
      <c r="P22" s="49" t="str">
        <f t="shared" si="1"/>
        <v>'COMMON'</v>
      </c>
      <c r="Q22" s="49" t="str">
        <f t="shared" si="1"/>
        <v>'COMMON'</v>
      </c>
      <c r="R22" s="69" t="s">
        <v>449</v>
      </c>
      <c r="S22" s="49" t="str">
        <f t="shared" si="2"/>
        <v>'COMMON'</v>
      </c>
      <c r="T22" s="67"/>
      <c r="U22" s="67"/>
      <c r="V22" s="67"/>
      <c r="W22" s="70" t="str">
        <f t="shared" si="3"/>
        <v/>
      </c>
      <c r="X22" s="67"/>
      <c r="Y22" s="67"/>
      <c r="Z22" s="67"/>
    </row>
    <row r="23" spans="1:26" ht="18" customHeight="1">
      <c r="A23" s="67"/>
      <c r="B23" s="69" t="s">
        <v>561</v>
      </c>
      <c r="C23" s="73" t="str">
        <f>"'"&amp;プロジェクトデータ!$C$4&amp;"'"</f>
        <v>'80001'</v>
      </c>
      <c r="D23" s="74" t="s">
        <v>491</v>
      </c>
      <c r="E23" s="83" t="str">
        <f>"'"&amp;IF(入説会スケジュール!B19="","",TEXT(入説会スケジュール!B19,"yyyy/mm/dd"))&amp;"'"</f>
        <v>''</v>
      </c>
      <c r="F23" s="84" t="str">
        <f>"'"&amp;IF(入説会スケジュール!C19="","",TEXT(入説会スケジュール!C19,"hh:mm"))&amp;"'"</f>
        <v>''</v>
      </c>
      <c r="G23" s="42" t="str">
        <f>"'"&amp;IF(入説会スケジュール!D19="なし","0","1")&amp;"'"</f>
        <v>'1'</v>
      </c>
      <c r="H23" s="74" t="s">
        <v>491</v>
      </c>
      <c r="I23" s="77">
        <f>入説会スケジュール!E19</f>
        <v>0</v>
      </c>
      <c r="J23" s="77">
        <f>入説会スケジュール!F19</f>
        <v>0</v>
      </c>
      <c r="K23" s="77">
        <f>入説会スケジュール!H19</f>
        <v>0</v>
      </c>
      <c r="L23" s="74" t="s">
        <v>494</v>
      </c>
      <c r="M23" s="74" t="s">
        <v>497</v>
      </c>
      <c r="N23" s="49" t="str">
        <f t="shared" si="0"/>
        <v>'COMMON'</v>
      </c>
      <c r="O23" s="69" t="s">
        <v>449</v>
      </c>
      <c r="P23" s="49" t="str">
        <f t="shared" si="1"/>
        <v>'COMMON'</v>
      </c>
      <c r="Q23" s="49" t="str">
        <f t="shared" si="1"/>
        <v>'COMMON'</v>
      </c>
      <c r="R23" s="69" t="s">
        <v>449</v>
      </c>
      <c r="S23" s="49" t="str">
        <f t="shared" si="2"/>
        <v>'COMMON'</v>
      </c>
      <c r="T23" s="67"/>
      <c r="U23" s="67"/>
      <c r="V23" s="67"/>
      <c r="W23" s="70" t="str">
        <f t="shared" si="3"/>
        <v/>
      </c>
      <c r="X23" s="67"/>
      <c r="Y23" s="67"/>
      <c r="Z23" s="67"/>
    </row>
    <row r="24" spans="1:26" ht="18" customHeight="1">
      <c r="A24" s="67"/>
      <c r="B24" s="69" t="s">
        <v>562</v>
      </c>
      <c r="C24" s="73" t="str">
        <f>"'"&amp;プロジェクトデータ!$C$4&amp;"'"</f>
        <v>'80001'</v>
      </c>
      <c r="D24" s="74" t="s">
        <v>491</v>
      </c>
      <c r="E24" s="83" t="str">
        <f>"'"&amp;IF(入説会スケジュール!B20="","",TEXT(入説会スケジュール!B20,"yyyy/mm/dd"))&amp;"'"</f>
        <v>''</v>
      </c>
      <c r="F24" s="84" t="str">
        <f>"'"&amp;IF(入説会スケジュール!C20="","",TEXT(入説会スケジュール!C20,"hh:mm"))&amp;"'"</f>
        <v>''</v>
      </c>
      <c r="G24" s="42" t="str">
        <f>"'"&amp;IF(入説会スケジュール!D20="なし","0","1")&amp;"'"</f>
        <v>'1'</v>
      </c>
      <c r="H24" s="74" t="s">
        <v>491</v>
      </c>
      <c r="I24" s="77">
        <f>入説会スケジュール!E20</f>
        <v>0</v>
      </c>
      <c r="J24" s="77">
        <f>入説会スケジュール!F20</f>
        <v>0</v>
      </c>
      <c r="K24" s="77">
        <f>入説会スケジュール!H20</f>
        <v>0</v>
      </c>
      <c r="L24" s="74" t="s">
        <v>494</v>
      </c>
      <c r="M24" s="74" t="s">
        <v>497</v>
      </c>
      <c r="N24" s="49" t="str">
        <f t="shared" si="0"/>
        <v>'COMMON'</v>
      </c>
      <c r="O24" s="69" t="s">
        <v>449</v>
      </c>
      <c r="P24" s="49" t="str">
        <f t="shared" si="1"/>
        <v>'COMMON'</v>
      </c>
      <c r="Q24" s="49" t="str">
        <f t="shared" si="1"/>
        <v>'COMMON'</v>
      </c>
      <c r="R24" s="69" t="s">
        <v>449</v>
      </c>
      <c r="S24" s="49" t="str">
        <f t="shared" si="2"/>
        <v>'COMMON'</v>
      </c>
      <c r="T24" s="67"/>
      <c r="U24" s="67"/>
      <c r="V24" s="67"/>
      <c r="W24" s="70" t="str">
        <f t="shared" si="3"/>
        <v/>
      </c>
      <c r="X24" s="67"/>
      <c r="Y24" s="67"/>
      <c r="Z24" s="67"/>
    </row>
    <row r="25" spans="1:26" ht="18" customHeight="1">
      <c r="A25" s="67"/>
      <c r="B25" s="69" t="s">
        <v>563</v>
      </c>
      <c r="C25" s="73" t="str">
        <f>"'"&amp;プロジェクトデータ!$C$4&amp;"'"</f>
        <v>'80001'</v>
      </c>
      <c r="D25" s="74" t="s">
        <v>491</v>
      </c>
      <c r="E25" s="83" t="str">
        <f>"'"&amp;IF(入説会スケジュール!B21="","",TEXT(入説会スケジュール!B21,"yyyy/mm/dd"))&amp;"'"</f>
        <v>''</v>
      </c>
      <c r="F25" s="84" t="str">
        <f>"'"&amp;IF(入説会スケジュール!C21="","",TEXT(入説会スケジュール!C21,"hh:mm"))&amp;"'"</f>
        <v>''</v>
      </c>
      <c r="G25" s="42" t="str">
        <f>"'"&amp;IF(入説会スケジュール!D21="なし","0","1")&amp;"'"</f>
        <v>'1'</v>
      </c>
      <c r="H25" s="74" t="s">
        <v>491</v>
      </c>
      <c r="I25" s="77">
        <f>入説会スケジュール!E21</f>
        <v>0</v>
      </c>
      <c r="J25" s="77">
        <f>入説会スケジュール!F21</f>
        <v>0</v>
      </c>
      <c r="K25" s="77">
        <f>入説会スケジュール!H21</f>
        <v>0</v>
      </c>
      <c r="L25" s="74" t="s">
        <v>494</v>
      </c>
      <c r="M25" s="74" t="s">
        <v>497</v>
      </c>
      <c r="N25" s="49" t="str">
        <f t="shared" si="0"/>
        <v>'COMMON'</v>
      </c>
      <c r="O25" s="69" t="s">
        <v>449</v>
      </c>
      <c r="P25" s="49" t="str">
        <f t="shared" si="1"/>
        <v>'COMMON'</v>
      </c>
      <c r="Q25" s="49" t="str">
        <f t="shared" si="1"/>
        <v>'COMMON'</v>
      </c>
      <c r="R25" s="69" t="s">
        <v>449</v>
      </c>
      <c r="S25" s="49" t="str">
        <f t="shared" si="2"/>
        <v>'COMMON'</v>
      </c>
      <c r="T25" s="67"/>
      <c r="U25" s="67"/>
      <c r="V25" s="67"/>
      <c r="W25" s="70" t="str">
        <f t="shared" si="3"/>
        <v/>
      </c>
      <c r="X25" s="67"/>
      <c r="Y25" s="67"/>
      <c r="Z25" s="67"/>
    </row>
    <row r="26" spans="1:26" ht="18" customHeight="1">
      <c r="A26" s="67"/>
      <c r="B26" s="69" t="s">
        <v>564</v>
      </c>
      <c r="C26" s="73" t="str">
        <f>"'"&amp;プロジェクトデータ!$C$4&amp;"'"</f>
        <v>'80001'</v>
      </c>
      <c r="D26" s="74" t="s">
        <v>491</v>
      </c>
      <c r="E26" s="83" t="str">
        <f>"'"&amp;IF(入説会スケジュール!B22="","",TEXT(入説会スケジュール!B22,"yyyy/mm/dd"))&amp;"'"</f>
        <v>''</v>
      </c>
      <c r="F26" s="84" t="str">
        <f>"'"&amp;IF(入説会スケジュール!C22="","",TEXT(入説会スケジュール!C22,"hh:mm"))&amp;"'"</f>
        <v>''</v>
      </c>
      <c r="G26" s="42" t="str">
        <f>"'"&amp;IF(入説会スケジュール!D22="なし","0","1")&amp;"'"</f>
        <v>'1'</v>
      </c>
      <c r="H26" s="74" t="s">
        <v>491</v>
      </c>
      <c r="I26" s="77">
        <f>入説会スケジュール!E22</f>
        <v>0</v>
      </c>
      <c r="J26" s="77">
        <f>入説会スケジュール!F22</f>
        <v>0</v>
      </c>
      <c r="K26" s="77">
        <f>入説会スケジュール!H22</f>
        <v>0</v>
      </c>
      <c r="L26" s="74" t="s">
        <v>494</v>
      </c>
      <c r="M26" s="74" t="s">
        <v>497</v>
      </c>
      <c r="N26" s="49" t="str">
        <f t="shared" si="0"/>
        <v>'COMMON'</v>
      </c>
      <c r="O26" s="69" t="s">
        <v>449</v>
      </c>
      <c r="P26" s="49" t="str">
        <f t="shared" si="1"/>
        <v>'COMMON'</v>
      </c>
      <c r="Q26" s="49" t="str">
        <f t="shared" si="1"/>
        <v>'COMMON'</v>
      </c>
      <c r="R26" s="69" t="s">
        <v>449</v>
      </c>
      <c r="S26" s="49" t="str">
        <f t="shared" si="2"/>
        <v>'COMMON'</v>
      </c>
      <c r="T26" s="67"/>
      <c r="U26" s="67"/>
      <c r="V26" s="67"/>
      <c r="W26" s="70" t="str">
        <f t="shared" si="3"/>
        <v/>
      </c>
      <c r="X26" s="67"/>
      <c r="Y26" s="67"/>
      <c r="Z26" s="67"/>
    </row>
    <row r="27" spans="1:26" ht="18" customHeight="1">
      <c r="A27" s="67"/>
      <c r="B27" s="69" t="s">
        <v>565</v>
      </c>
      <c r="C27" s="73" t="str">
        <f>"'"&amp;プロジェクトデータ!$C$4&amp;"'"</f>
        <v>'80001'</v>
      </c>
      <c r="D27" s="74" t="s">
        <v>491</v>
      </c>
      <c r="E27" s="83" t="str">
        <f>"'"&amp;IF(入説会スケジュール!B23="","",TEXT(入説会スケジュール!B23,"yyyy/mm/dd"))&amp;"'"</f>
        <v>''</v>
      </c>
      <c r="F27" s="84" t="str">
        <f>"'"&amp;IF(入説会スケジュール!C23="","",TEXT(入説会スケジュール!C23,"hh:mm"))&amp;"'"</f>
        <v>''</v>
      </c>
      <c r="G27" s="42" t="str">
        <f>"'"&amp;IF(入説会スケジュール!D23="なし","0","1")&amp;"'"</f>
        <v>'1'</v>
      </c>
      <c r="H27" s="74" t="s">
        <v>491</v>
      </c>
      <c r="I27" s="77">
        <f>入説会スケジュール!E23</f>
        <v>0</v>
      </c>
      <c r="J27" s="77">
        <f>入説会スケジュール!F23</f>
        <v>0</v>
      </c>
      <c r="K27" s="77">
        <f>入説会スケジュール!H23</f>
        <v>0</v>
      </c>
      <c r="L27" s="74" t="s">
        <v>494</v>
      </c>
      <c r="M27" s="74" t="s">
        <v>497</v>
      </c>
      <c r="N27" s="49" t="str">
        <f t="shared" si="0"/>
        <v>'COMMON'</v>
      </c>
      <c r="O27" s="69" t="s">
        <v>449</v>
      </c>
      <c r="P27" s="49" t="str">
        <f t="shared" si="1"/>
        <v>'COMMON'</v>
      </c>
      <c r="Q27" s="49" t="str">
        <f t="shared" si="1"/>
        <v>'COMMON'</v>
      </c>
      <c r="R27" s="69" t="s">
        <v>449</v>
      </c>
      <c r="S27" s="49" t="str">
        <f t="shared" si="2"/>
        <v>'COMMON'</v>
      </c>
      <c r="T27" s="67"/>
      <c r="U27" s="67"/>
      <c r="V27" s="67"/>
      <c r="W27" s="70" t="str">
        <f t="shared" si="3"/>
        <v/>
      </c>
      <c r="X27" s="67"/>
      <c r="Y27" s="67"/>
      <c r="Z27" s="67"/>
    </row>
    <row r="28" spans="1:26" ht="18" customHeight="1">
      <c r="A28" s="67"/>
      <c r="B28" s="69" t="s">
        <v>566</v>
      </c>
      <c r="C28" s="73" t="str">
        <f>"'"&amp;プロジェクトデータ!$C$4&amp;"'"</f>
        <v>'80001'</v>
      </c>
      <c r="D28" s="74" t="s">
        <v>491</v>
      </c>
      <c r="E28" s="83" t="str">
        <f>"'"&amp;IF(入説会スケジュール!B24="","",TEXT(入説会スケジュール!B24,"yyyy/mm/dd"))&amp;"'"</f>
        <v>''</v>
      </c>
      <c r="F28" s="84" t="str">
        <f>"'"&amp;IF(入説会スケジュール!C24="","",TEXT(入説会スケジュール!C24,"hh:mm"))&amp;"'"</f>
        <v>''</v>
      </c>
      <c r="G28" s="42" t="str">
        <f>"'"&amp;IF(入説会スケジュール!D24="なし","0","1")&amp;"'"</f>
        <v>'1'</v>
      </c>
      <c r="H28" s="74" t="s">
        <v>491</v>
      </c>
      <c r="I28" s="77">
        <f>入説会スケジュール!E24</f>
        <v>0</v>
      </c>
      <c r="J28" s="77">
        <f>入説会スケジュール!F24</f>
        <v>0</v>
      </c>
      <c r="K28" s="77">
        <f>入説会スケジュール!H24</f>
        <v>0</v>
      </c>
      <c r="L28" s="74" t="s">
        <v>494</v>
      </c>
      <c r="M28" s="74" t="s">
        <v>497</v>
      </c>
      <c r="N28" s="49" t="str">
        <f t="shared" si="0"/>
        <v>'COMMON'</v>
      </c>
      <c r="O28" s="69" t="s">
        <v>449</v>
      </c>
      <c r="P28" s="49" t="str">
        <f t="shared" si="1"/>
        <v>'COMMON'</v>
      </c>
      <c r="Q28" s="49" t="str">
        <f t="shared" si="1"/>
        <v>'COMMON'</v>
      </c>
      <c r="R28" s="69" t="s">
        <v>449</v>
      </c>
      <c r="S28" s="49" t="str">
        <f t="shared" si="2"/>
        <v>'COMMON'</v>
      </c>
      <c r="T28" s="67"/>
      <c r="U28" s="67"/>
      <c r="V28" s="67"/>
      <c r="W28" s="70" t="str">
        <f t="shared" si="3"/>
        <v/>
      </c>
      <c r="X28" s="67"/>
      <c r="Y28" s="67"/>
      <c r="Z28" s="67"/>
    </row>
    <row r="29" spans="1:26" ht="18" customHeight="1">
      <c r="A29" s="67"/>
      <c r="B29" s="69" t="s">
        <v>567</v>
      </c>
      <c r="C29" s="73" t="str">
        <f>"'"&amp;プロジェクトデータ!$C$4&amp;"'"</f>
        <v>'80001'</v>
      </c>
      <c r="D29" s="74" t="s">
        <v>491</v>
      </c>
      <c r="E29" s="83" t="str">
        <f>"'"&amp;IF(入説会スケジュール!B25="","",TEXT(入説会スケジュール!B25,"yyyy/mm/dd"))&amp;"'"</f>
        <v>''</v>
      </c>
      <c r="F29" s="84" t="str">
        <f>"'"&amp;IF(入説会スケジュール!C25="","",TEXT(入説会スケジュール!C25,"hh:mm"))&amp;"'"</f>
        <v>''</v>
      </c>
      <c r="G29" s="42" t="str">
        <f>"'"&amp;IF(入説会スケジュール!D25="なし","0","1")&amp;"'"</f>
        <v>'1'</v>
      </c>
      <c r="H29" s="74" t="s">
        <v>491</v>
      </c>
      <c r="I29" s="77">
        <f>入説会スケジュール!E25</f>
        <v>0</v>
      </c>
      <c r="J29" s="77">
        <f>入説会スケジュール!F25</f>
        <v>0</v>
      </c>
      <c r="K29" s="77">
        <f>入説会スケジュール!H25</f>
        <v>0</v>
      </c>
      <c r="L29" s="74" t="s">
        <v>494</v>
      </c>
      <c r="M29" s="74" t="s">
        <v>497</v>
      </c>
      <c r="N29" s="49" t="str">
        <f t="shared" si="0"/>
        <v>'COMMON'</v>
      </c>
      <c r="O29" s="69" t="s">
        <v>449</v>
      </c>
      <c r="P29" s="49" t="str">
        <f t="shared" si="1"/>
        <v>'COMMON'</v>
      </c>
      <c r="Q29" s="49" t="str">
        <f t="shared" si="1"/>
        <v>'COMMON'</v>
      </c>
      <c r="R29" s="69" t="s">
        <v>449</v>
      </c>
      <c r="S29" s="49" t="str">
        <f t="shared" si="2"/>
        <v>'COMMON'</v>
      </c>
      <c r="T29" s="67"/>
      <c r="U29" s="67"/>
      <c r="V29" s="67"/>
      <c r="W29" s="70" t="str">
        <f t="shared" si="3"/>
        <v/>
      </c>
      <c r="X29" s="67"/>
      <c r="Y29" s="67"/>
      <c r="Z29" s="67"/>
    </row>
    <row r="30" spans="1:26" ht="18" customHeight="1">
      <c r="A30" s="67"/>
      <c r="B30" s="69" t="s">
        <v>568</v>
      </c>
      <c r="C30" s="73" t="str">
        <f>"'"&amp;プロジェクトデータ!$C$4&amp;"'"</f>
        <v>'80001'</v>
      </c>
      <c r="D30" s="74" t="s">
        <v>491</v>
      </c>
      <c r="E30" s="83" t="str">
        <f>"'"&amp;IF(入説会スケジュール!B26="","",TEXT(入説会スケジュール!B26,"yyyy/mm/dd"))&amp;"'"</f>
        <v>''</v>
      </c>
      <c r="F30" s="84" t="str">
        <f>"'"&amp;IF(入説会スケジュール!C26="","",TEXT(入説会スケジュール!C26,"hh:mm"))&amp;"'"</f>
        <v>''</v>
      </c>
      <c r="G30" s="42" t="str">
        <f>"'"&amp;IF(入説会スケジュール!D26="なし","0","1")&amp;"'"</f>
        <v>'1'</v>
      </c>
      <c r="H30" s="74" t="s">
        <v>491</v>
      </c>
      <c r="I30" s="77">
        <f>入説会スケジュール!E26</f>
        <v>0</v>
      </c>
      <c r="J30" s="77">
        <f>入説会スケジュール!F26</f>
        <v>0</v>
      </c>
      <c r="K30" s="77">
        <f>入説会スケジュール!H26</f>
        <v>0</v>
      </c>
      <c r="L30" s="74" t="s">
        <v>494</v>
      </c>
      <c r="M30" s="74" t="s">
        <v>497</v>
      </c>
      <c r="N30" s="49" t="str">
        <f t="shared" si="0"/>
        <v>'COMMON'</v>
      </c>
      <c r="O30" s="69" t="s">
        <v>449</v>
      </c>
      <c r="P30" s="49" t="str">
        <f t="shared" si="1"/>
        <v>'COMMON'</v>
      </c>
      <c r="Q30" s="49" t="str">
        <f t="shared" si="1"/>
        <v>'COMMON'</v>
      </c>
      <c r="R30" s="69" t="s">
        <v>449</v>
      </c>
      <c r="S30" s="49" t="str">
        <f t="shared" si="2"/>
        <v>'COMMON'</v>
      </c>
      <c r="T30" s="67"/>
      <c r="U30" s="67"/>
      <c r="V30" s="67"/>
      <c r="W30" s="70" t="str">
        <f t="shared" si="3"/>
        <v/>
      </c>
      <c r="X30" s="67"/>
      <c r="Y30" s="67"/>
      <c r="Z30" s="67"/>
    </row>
    <row r="31" spans="1:26" ht="18" customHeight="1">
      <c r="A31" s="67"/>
      <c r="B31" s="69" t="s">
        <v>569</v>
      </c>
      <c r="C31" s="73" t="str">
        <f>"'"&amp;プロジェクトデータ!$C$4&amp;"'"</f>
        <v>'80001'</v>
      </c>
      <c r="D31" s="74" t="s">
        <v>491</v>
      </c>
      <c r="E31" s="83" t="str">
        <f>"'"&amp;IF(入説会スケジュール!B27="","",TEXT(入説会スケジュール!B27,"yyyy/mm/dd"))&amp;"'"</f>
        <v>''</v>
      </c>
      <c r="F31" s="84" t="str">
        <f>"'"&amp;IF(入説会スケジュール!C27="","",TEXT(入説会スケジュール!C27,"hh:mm"))&amp;"'"</f>
        <v>''</v>
      </c>
      <c r="G31" s="42" t="str">
        <f>"'"&amp;IF(入説会スケジュール!D27="なし","0","1")&amp;"'"</f>
        <v>'1'</v>
      </c>
      <c r="H31" s="74" t="s">
        <v>491</v>
      </c>
      <c r="I31" s="77">
        <f>入説会スケジュール!E27</f>
        <v>0</v>
      </c>
      <c r="J31" s="77">
        <f>入説会スケジュール!F27</f>
        <v>0</v>
      </c>
      <c r="K31" s="77">
        <f>入説会スケジュール!H27</f>
        <v>0</v>
      </c>
      <c r="L31" s="74" t="s">
        <v>494</v>
      </c>
      <c r="M31" s="74" t="s">
        <v>497</v>
      </c>
      <c r="N31" s="49" t="str">
        <f t="shared" si="0"/>
        <v>'COMMON'</v>
      </c>
      <c r="O31" s="69" t="s">
        <v>449</v>
      </c>
      <c r="P31" s="49" t="str">
        <f t="shared" si="1"/>
        <v>'COMMON'</v>
      </c>
      <c r="Q31" s="49" t="str">
        <f t="shared" si="1"/>
        <v>'COMMON'</v>
      </c>
      <c r="R31" s="69" t="s">
        <v>449</v>
      </c>
      <c r="S31" s="49" t="str">
        <f t="shared" si="2"/>
        <v>'COMMON'</v>
      </c>
      <c r="T31" s="67"/>
      <c r="U31" s="67"/>
      <c r="V31" s="67"/>
      <c r="W31" s="70" t="str">
        <f t="shared" si="3"/>
        <v/>
      </c>
      <c r="X31" s="67"/>
      <c r="Y31" s="67"/>
      <c r="Z31" s="67"/>
    </row>
    <row r="32" spans="1:26" ht="18" customHeight="1">
      <c r="A32" s="67"/>
      <c r="B32" s="69" t="s">
        <v>570</v>
      </c>
      <c r="C32" s="73" t="str">
        <f>"'"&amp;プロジェクトデータ!$C$4&amp;"'"</f>
        <v>'80001'</v>
      </c>
      <c r="D32" s="74" t="s">
        <v>491</v>
      </c>
      <c r="E32" s="83" t="str">
        <f>"'"&amp;IF(入説会スケジュール!B28="","",TEXT(入説会スケジュール!B28,"yyyy/mm/dd"))&amp;"'"</f>
        <v>''</v>
      </c>
      <c r="F32" s="84" t="str">
        <f>"'"&amp;IF(入説会スケジュール!C28="","",TEXT(入説会スケジュール!C28,"hh:mm"))&amp;"'"</f>
        <v>''</v>
      </c>
      <c r="G32" s="42" t="str">
        <f>"'"&amp;IF(入説会スケジュール!D28="なし","0","1")&amp;"'"</f>
        <v>'1'</v>
      </c>
      <c r="H32" s="74" t="s">
        <v>491</v>
      </c>
      <c r="I32" s="77">
        <f>入説会スケジュール!E28</f>
        <v>0</v>
      </c>
      <c r="J32" s="77">
        <f>入説会スケジュール!F28</f>
        <v>0</v>
      </c>
      <c r="K32" s="77">
        <f>入説会スケジュール!H28</f>
        <v>0</v>
      </c>
      <c r="L32" s="74" t="s">
        <v>494</v>
      </c>
      <c r="M32" s="74" t="s">
        <v>497</v>
      </c>
      <c r="N32" s="49" t="str">
        <f t="shared" si="0"/>
        <v>'COMMON'</v>
      </c>
      <c r="O32" s="69" t="s">
        <v>449</v>
      </c>
      <c r="P32" s="49" t="str">
        <f t="shared" si="1"/>
        <v>'COMMON'</v>
      </c>
      <c r="Q32" s="49" t="str">
        <f t="shared" si="1"/>
        <v>'COMMON'</v>
      </c>
      <c r="R32" s="69" t="s">
        <v>449</v>
      </c>
      <c r="S32" s="49" t="str">
        <f t="shared" si="2"/>
        <v>'COMMON'</v>
      </c>
      <c r="T32" s="67"/>
      <c r="U32" s="67"/>
      <c r="V32" s="67"/>
      <c r="W32" s="70" t="str">
        <f t="shared" si="3"/>
        <v/>
      </c>
      <c r="X32" s="67"/>
      <c r="Y32" s="67"/>
      <c r="Z32" s="67"/>
    </row>
    <row r="33" spans="1:26" ht="18" customHeight="1">
      <c r="A33" s="67"/>
      <c r="B33" s="69" t="s">
        <v>571</v>
      </c>
      <c r="C33" s="73" t="str">
        <f>"'"&amp;プロジェクトデータ!$C$4&amp;"'"</f>
        <v>'80001'</v>
      </c>
      <c r="D33" s="74" t="s">
        <v>491</v>
      </c>
      <c r="E33" s="83" t="str">
        <f>"'"&amp;IF(入説会スケジュール!B29="","",TEXT(入説会スケジュール!B29,"yyyy/mm/dd"))&amp;"'"</f>
        <v>''</v>
      </c>
      <c r="F33" s="84" t="str">
        <f>"'"&amp;IF(入説会スケジュール!C29="","",TEXT(入説会スケジュール!C29,"hh:mm"))&amp;"'"</f>
        <v>''</v>
      </c>
      <c r="G33" s="42" t="str">
        <f>"'"&amp;IF(入説会スケジュール!D29="なし","0","1")&amp;"'"</f>
        <v>'1'</v>
      </c>
      <c r="H33" s="74" t="s">
        <v>491</v>
      </c>
      <c r="I33" s="77">
        <f>入説会スケジュール!E29</f>
        <v>0</v>
      </c>
      <c r="J33" s="77">
        <f>入説会スケジュール!F29</f>
        <v>0</v>
      </c>
      <c r="K33" s="77">
        <f>入説会スケジュール!H29</f>
        <v>0</v>
      </c>
      <c r="L33" s="74" t="s">
        <v>494</v>
      </c>
      <c r="M33" s="74" t="s">
        <v>497</v>
      </c>
      <c r="N33" s="49" t="str">
        <f t="shared" si="0"/>
        <v>'COMMON'</v>
      </c>
      <c r="O33" s="69" t="s">
        <v>449</v>
      </c>
      <c r="P33" s="49" t="str">
        <f t="shared" si="1"/>
        <v>'COMMON'</v>
      </c>
      <c r="Q33" s="49" t="str">
        <f t="shared" si="1"/>
        <v>'COMMON'</v>
      </c>
      <c r="R33" s="69" t="s">
        <v>449</v>
      </c>
      <c r="S33" s="49" t="str">
        <f t="shared" si="2"/>
        <v>'COMMON'</v>
      </c>
      <c r="T33" s="67"/>
      <c r="U33" s="67"/>
      <c r="V33" s="67"/>
      <c r="W33" s="70" t="str">
        <f t="shared" si="3"/>
        <v/>
      </c>
      <c r="X33" s="67"/>
      <c r="Y33" s="67"/>
      <c r="Z33" s="67"/>
    </row>
    <row r="34" spans="1:26" ht="18" customHeight="1">
      <c r="A34" s="67"/>
      <c r="B34" s="69" t="s">
        <v>572</v>
      </c>
      <c r="C34" s="73" t="str">
        <f>"'"&amp;プロジェクトデータ!$C$4&amp;"'"</f>
        <v>'80001'</v>
      </c>
      <c r="D34" s="74" t="s">
        <v>491</v>
      </c>
      <c r="E34" s="83" t="str">
        <f>"'"&amp;IF(入説会スケジュール!B30="","",TEXT(入説会スケジュール!B30,"yyyy/mm/dd"))&amp;"'"</f>
        <v>''</v>
      </c>
      <c r="F34" s="84" t="str">
        <f>"'"&amp;IF(入説会スケジュール!C30="","",TEXT(入説会スケジュール!C30,"hh:mm"))&amp;"'"</f>
        <v>''</v>
      </c>
      <c r="G34" s="42" t="str">
        <f>"'"&amp;IF(入説会スケジュール!D30="なし","0","1")&amp;"'"</f>
        <v>'1'</v>
      </c>
      <c r="H34" s="74" t="s">
        <v>491</v>
      </c>
      <c r="I34" s="77">
        <f>入説会スケジュール!E30</f>
        <v>0</v>
      </c>
      <c r="J34" s="77">
        <f>入説会スケジュール!F30</f>
        <v>0</v>
      </c>
      <c r="K34" s="77">
        <f>入説会スケジュール!H30</f>
        <v>0</v>
      </c>
      <c r="L34" s="74" t="s">
        <v>494</v>
      </c>
      <c r="M34" s="74" t="s">
        <v>497</v>
      </c>
      <c r="N34" s="49" t="str">
        <f t="shared" si="0"/>
        <v>'COMMON'</v>
      </c>
      <c r="O34" s="69" t="s">
        <v>449</v>
      </c>
      <c r="P34" s="49" t="str">
        <f t="shared" si="1"/>
        <v>'COMMON'</v>
      </c>
      <c r="Q34" s="49" t="str">
        <f t="shared" si="1"/>
        <v>'COMMON'</v>
      </c>
      <c r="R34" s="69" t="s">
        <v>449</v>
      </c>
      <c r="S34" s="49" t="str">
        <f t="shared" si="2"/>
        <v>'COMMON'</v>
      </c>
      <c r="T34" s="67"/>
      <c r="U34" s="67"/>
      <c r="V34" s="67"/>
      <c r="W34" s="70" t="str">
        <f t="shared" si="3"/>
        <v/>
      </c>
      <c r="X34" s="67"/>
      <c r="Y34" s="67"/>
      <c r="Z34" s="67"/>
    </row>
    <row r="35" spans="1:26" ht="18" customHeight="1">
      <c r="A35" s="67"/>
      <c r="B35" s="69" t="s">
        <v>573</v>
      </c>
      <c r="C35" s="73" t="str">
        <f>"'"&amp;プロジェクトデータ!$C$4&amp;"'"</f>
        <v>'80001'</v>
      </c>
      <c r="D35" s="74" t="s">
        <v>491</v>
      </c>
      <c r="E35" s="83" t="str">
        <f>"'"&amp;IF(入説会スケジュール!B31="","",TEXT(入説会スケジュール!B31,"yyyy/mm/dd"))&amp;"'"</f>
        <v>''</v>
      </c>
      <c r="F35" s="84" t="str">
        <f>"'"&amp;IF(入説会スケジュール!C31="","",TEXT(入説会スケジュール!C31,"hh:mm"))&amp;"'"</f>
        <v>''</v>
      </c>
      <c r="G35" s="42" t="str">
        <f>"'"&amp;IF(入説会スケジュール!D31="なし","0","1")&amp;"'"</f>
        <v>'1'</v>
      </c>
      <c r="H35" s="74" t="s">
        <v>491</v>
      </c>
      <c r="I35" s="77">
        <f>入説会スケジュール!E31</f>
        <v>0</v>
      </c>
      <c r="J35" s="77">
        <f>入説会スケジュール!F31</f>
        <v>0</v>
      </c>
      <c r="K35" s="77">
        <f>入説会スケジュール!H31</f>
        <v>0</v>
      </c>
      <c r="L35" s="74" t="s">
        <v>494</v>
      </c>
      <c r="M35" s="74" t="s">
        <v>497</v>
      </c>
      <c r="N35" s="49" t="str">
        <f t="shared" si="0"/>
        <v>'COMMON'</v>
      </c>
      <c r="O35" s="69" t="s">
        <v>449</v>
      </c>
      <c r="P35" s="49" t="str">
        <f t="shared" si="1"/>
        <v>'COMMON'</v>
      </c>
      <c r="Q35" s="49" t="str">
        <f t="shared" si="1"/>
        <v>'COMMON'</v>
      </c>
      <c r="R35" s="69" t="s">
        <v>449</v>
      </c>
      <c r="S35" s="49" t="str">
        <f t="shared" si="2"/>
        <v>'COMMON'</v>
      </c>
      <c r="T35" s="67"/>
      <c r="U35" s="67"/>
      <c r="V35" s="67"/>
      <c r="W35" s="70" t="str">
        <f t="shared" si="3"/>
        <v/>
      </c>
      <c r="X35" s="67"/>
      <c r="Y35" s="67"/>
      <c r="Z35" s="67"/>
    </row>
    <row r="36" spans="1:26" ht="18" customHeight="1">
      <c r="A36" s="67"/>
      <c r="B36" s="69" t="s">
        <v>574</v>
      </c>
      <c r="C36" s="73" t="str">
        <f>"'"&amp;プロジェクトデータ!$C$4&amp;"'"</f>
        <v>'80001'</v>
      </c>
      <c r="D36" s="74" t="s">
        <v>491</v>
      </c>
      <c r="E36" s="83" t="str">
        <f>"'"&amp;IF(入説会スケジュール!B32="","",TEXT(入説会スケジュール!B32,"yyyy/mm/dd"))&amp;"'"</f>
        <v>''</v>
      </c>
      <c r="F36" s="84" t="str">
        <f>"'"&amp;IF(入説会スケジュール!C32="","",TEXT(入説会スケジュール!C32,"hh:mm"))&amp;"'"</f>
        <v>''</v>
      </c>
      <c r="G36" s="42" t="str">
        <f>"'"&amp;IF(入説会スケジュール!D32="なし","0","1")&amp;"'"</f>
        <v>'1'</v>
      </c>
      <c r="H36" s="74" t="s">
        <v>491</v>
      </c>
      <c r="I36" s="77">
        <f>入説会スケジュール!E32</f>
        <v>0</v>
      </c>
      <c r="J36" s="77">
        <f>入説会スケジュール!F32</f>
        <v>0</v>
      </c>
      <c r="K36" s="77">
        <f>入説会スケジュール!H32</f>
        <v>0</v>
      </c>
      <c r="L36" s="74" t="s">
        <v>494</v>
      </c>
      <c r="M36" s="74" t="s">
        <v>497</v>
      </c>
      <c r="N36" s="49" t="str">
        <f t="shared" si="0"/>
        <v>'COMMON'</v>
      </c>
      <c r="O36" s="69" t="s">
        <v>449</v>
      </c>
      <c r="P36" s="49" t="str">
        <f t="shared" si="1"/>
        <v>'COMMON'</v>
      </c>
      <c r="Q36" s="49" t="str">
        <f t="shared" si="1"/>
        <v>'COMMON'</v>
      </c>
      <c r="R36" s="69" t="s">
        <v>449</v>
      </c>
      <c r="S36" s="49" t="str">
        <f t="shared" si="2"/>
        <v>'COMMON'</v>
      </c>
      <c r="T36" s="67"/>
      <c r="U36" s="67"/>
      <c r="V36" s="67"/>
      <c r="W36" s="70" t="str">
        <f t="shared" si="3"/>
        <v/>
      </c>
      <c r="X36" s="67"/>
      <c r="Y36" s="67"/>
      <c r="Z36" s="67"/>
    </row>
    <row r="37" spans="1:26" ht="18" customHeight="1">
      <c r="A37" s="67"/>
      <c r="B37" s="69" t="s">
        <v>575</v>
      </c>
      <c r="C37" s="73" t="str">
        <f>"'"&amp;プロジェクトデータ!$C$4&amp;"'"</f>
        <v>'80001'</v>
      </c>
      <c r="D37" s="74" t="s">
        <v>491</v>
      </c>
      <c r="E37" s="83" t="str">
        <f>"'"&amp;IF(入説会スケジュール!B33="","",TEXT(入説会スケジュール!B33,"yyyy/mm/dd"))&amp;"'"</f>
        <v>''</v>
      </c>
      <c r="F37" s="84" t="str">
        <f>"'"&amp;IF(入説会スケジュール!C33="","",TEXT(入説会スケジュール!C33,"hh:mm"))&amp;"'"</f>
        <v>''</v>
      </c>
      <c r="G37" s="42" t="str">
        <f>"'"&amp;IF(入説会スケジュール!D33="なし","0","1")&amp;"'"</f>
        <v>'1'</v>
      </c>
      <c r="H37" s="74" t="s">
        <v>491</v>
      </c>
      <c r="I37" s="77">
        <f>入説会スケジュール!E33</f>
        <v>0</v>
      </c>
      <c r="J37" s="77">
        <f>入説会スケジュール!F33</f>
        <v>0</v>
      </c>
      <c r="K37" s="77">
        <f>入説会スケジュール!H33</f>
        <v>0</v>
      </c>
      <c r="L37" s="74" t="s">
        <v>494</v>
      </c>
      <c r="M37" s="74" t="s">
        <v>497</v>
      </c>
      <c r="N37" s="49" t="str">
        <f t="shared" si="0"/>
        <v>'COMMON'</v>
      </c>
      <c r="O37" s="69" t="s">
        <v>449</v>
      </c>
      <c r="P37" s="49" t="str">
        <f t="shared" si="1"/>
        <v>'COMMON'</v>
      </c>
      <c r="Q37" s="49" t="str">
        <f t="shared" si="1"/>
        <v>'COMMON'</v>
      </c>
      <c r="R37" s="69" t="s">
        <v>449</v>
      </c>
      <c r="S37" s="49" t="str">
        <f t="shared" si="2"/>
        <v>'COMMON'</v>
      </c>
      <c r="T37" s="67"/>
      <c r="U37" s="67"/>
      <c r="V37" s="67"/>
      <c r="W37" s="70" t="str">
        <f t="shared" si="3"/>
        <v/>
      </c>
      <c r="X37" s="67"/>
      <c r="Y37" s="67"/>
      <c r="Z37" s="67"/>
    </row>
    <row r="38" spans="1:26" ht="18" customHeight="1">
      <c r="A38" s="67"/>
      <c r="B38" s="69" t="s">
        <v>576</v>
      </c>
      <c r="C38" s="73" t="str">
        <f>"'"&amp;プロジェクトデータ!$C$4&amp;"'"</f>
        <v>'80001'</v>
      </c>
      <c r="D38" s="74" t="s">
        <v>491</v>
      </c>
      <c r="E38" s="83" t="str">
        <f>"'"&amp;IF(入説会スケジュール!B34="","",TEXT(入説会スケジュール!B34,"yyyy/mm/dd"))&amp;"'"</f>
        <v>''</v>
      </c>
      <c r="F38" s="84" t="str">
        <f>"'"&amp;IF(入説会スケジュール!C34="","",TEXT(入説会スケジュール!C34,"hh:mm"))&amp;"'"</f>
        <v>''</v>
      </c>
      <c r="G38" s="42" t="str">
        <f>"'"&amp;IF(入説会スケジュール!D34="なし","0","1")&amp;"'"</f>
        <v>'1'</v>
      </c>
      <c r="H38" s="74" t="s">
        <v>491</v>
      </c>
      <c r="I38" s="77">
        <f>入説会スケジュール!E34</f>
        <v>0</v>
      </c>
      <c r="J38" s="77">
        <f>入説会スケジュール!F34</f>
        <v>0</v>
      </c>
      <c r="K38" s="77">
        <f>入説会スケジュール!H34</f>
        <v>0</v>
      </c>
      <c r="L38" s="74" t="s">
        <v>494</v>
      </c>
      <c r="M38" s="74" t="s">
        <v>497</v>
      </c>
      <c r="N38" s="49" t="str">
        <f t="shared" si="0"/>
        <v>'COMMON'</v>
      </c>
      <c r="O38" s="69" t="s">
        <v>449</v>
      </c>
      <c r="P38" s="49" t="str">
        <f t="shared" si="1"/>
        <v>'COMMON'</v>
      </c>
      <c r="Q38" s="49" t="str">
        <f t="shared" si="1"/>
        <v>'COMMON'</v>
      </c>
      <c r="R38" s="69" t="s">
        <v>449</v>
      </c>
      <c r="S38" s="49" t="str">
        <f t="shared" si="2"/>
        <v>'COMMON'</v>
      </c>
      <c r="T38" s="67"/>
      <c r="U38" s="67"/>
      <c r="V38" s="67"/>
      <c r="W38" s="70" t="str">
        <f t="shared" si="3"/>
        <v/>
      </c>
      <c r="X38" s="67"/>
      <c r="Y38" s="67"/>
      <c r="Z38" s="67"/>
    </row>
    <row r="39" spans="1:26" ht="18" customHeight="1">
      <c r="A39" s="67"/>
      <c r="B39" s="69" t="s">
        <v>577</v>
      </c>
      <c r="C39" s="73" t="str">
        <f>"'"&amp;プロジェクトデータ!$C$4&amp;"'"</f>
        <v>'80001'</v>
      </c>
      <c r="D39" s="74" t="s">
        <v>491</v>
      </c>
      <c r="E39" s="83" t="str">
        <f>"'"&amp;IF(入説会スケジュール!B35="","",TEXT(入説会スケジュール!B35,"yyyy/mm/dd"))&amp;"'"</f>
        <v>''</v>
      </c>
      <c r="F39" s="84" t="str">
        <f>"'"&amp;IF(入説会スケジュール!C35="","",TEXT(入説会スケジュール!C35,"hh:mm"))&amp;"'"</f>
        <v>''</v>
      </c>
      <c r="G39" s="42" t="str">
        <f>"'"&amp;IF(入説会スケジュール!D35="なし","0","1")&amp;"'"</f>
        <v>'1'</v>
      </c>
      <c r="H39" s="74" t="s">
        <v>491</v>
      </c>
      <c r="I39" s="77">
        <f>入説会スケジュール!E35</f>
        <v>0</v>
      </c>
      <c r="J39" s="77">
        <f>入説会スケジュール!F35</f>
        <v>0</v>
      </c>
      <c r="K39" s="77">
        <f>入説会スケジュール!H35</f>
        <v>0</v>
      </c>
      <c r="L39" s="74" t="s">
        <v>494</v>
      </c>
      <c r="M39" s="74" t="s">
        <v>497</v>
      </c>
      <c r="N39" s="49" t="str">
        <f t="shared" si="0"/>
        <v>'COMMON'</v>
      </c>
      <c r="O39" s="69" t="s">
        <v>449</v>
      </c>
      <c r="P39" s="49" t="str">
        <f t="shared" si="1"/>
        <v>'COMMON'</v>
      </c>
      <c r="Q39" s="49" t="str">
        <f t="shared" si="1"/>
        <v>'COMMON'</v>
      </c>
      <c r="R39" s="69" t="s">
        <v>449</v>
      </c>
      <c r="S39" s="49" t="str">
        <f t="shared" si="2"/>
        <v>'COMMON'</v>
      </c>
      <c r="T39" s="67"/>
      <c r="U39" s="67"/>
      <c r="V39" s="67"/>
      <c r="W39" s="70" t="str">
        <f t="shared" si="3"/>
        <v/>
      </c>
      <c r="X39" s="67"/>
      <c r="Y39" s="67"/>
      <c r="Z39" s="67"/>
    </row>
    <row r="40" spans="1:26" ht="18" customHeight="1">
      <c r="A40" s="67"/>
      <c r="B40" s="69" t="s">
        <v>578</v>
      </c>
      <c r="C40" s="73" t="str">
        <f>"'"&amp;プロジェクトデータ!$C$4&amp;"'"</f>
        <v>'80001'</v>
      </c>
      <c r="D40" s="74" t="s">
        <v>491</v>
      </c>
      <c r="E40" s="83" t="str">
        <f>"'"&amp;IF(入説会スケジュール!B36="","",TEXT(入説会スケジュール!B36,"yyyy/mm/dd"))&amp;"'"</f>
        <v>''</v>
      </c>
      <c r="F40" s="84" t="str">
        <f>"'"&amp;IF(入説会スケジュール!C36="","",TEXT(入説会スケジュール!C36,"hh:mm"))&amp;"'"</f>
        <v>''</v>
      </c>
      <c r="G40" s="42" t="str">
        <f>"'"&amp;IF(入説会スケジュール!D36="なし","0","1")&amp;"'"</f>
        <v>'1'</v>
      </c>
      <c r="H40" s="74" t="s">
        <v>491</v>
      </c>
      <c r="I40" s="77">
        <f>入説会スケジュール!E36</f>
        <v>0</v>
      </c>
      <c r="J40" s="77">
        <f>入説会スケジュール!F36</f>
        <v>0</v>
      </c>
      <c r="K40" s="77">
        <f>入説会スケジュール!H36</f>
        <v>0</v>
      </c>
      <c r="L40" s="74" t="s">
        <v>494</v>
      </c>
      <c r="M40" s="74" t="s">
        <v>497</v>
      </c>
      <c r="N40" s="49" t="str">
        <f t="shared" si="0"/>
        <v>'COMMON'</v>
      </c>
      <c r="O40" s="69" t="s">
        <v>449</v>
      </c>
      <c r="P40" s="49" t="str">
        <f t="shared" si="1"/>
        <v>'COMMON'</v>
      </c>
      <c r="Q40" s="49" t="str">
        <f t="shared" si="1"/>
        <v>'COMMON'</v>
      </c>
      <c r="R40" s="69" t="s">
        <v>449</v>
      </c>
      <c r="S40" s="49" t="str">
        <f t="shared" si="2"/>
        <v>'COMMON'</v>
      </c>
      <c r="T40" s="67"/>
      <c r="U40" s="67"/>
      <c r="V40" s="67"/>
      <c r="W40" s="70" t="str">
        <f t="shared" si="3"/>
        <v/>
      </c>
      <c r="X40" s="67"/>
      <c r="Y40" s="67"/>
      <c r="Z40" s="67"/>
    </row>
    <row r="41" spans="1:26" ht="18" customHeight="1">
      <c r="A41" s="67"/>
      <c r="B41" s="69" t="s">
        <v>579</v>
      </c>
      <c r="C41" s="73" t="str">
        <f>"'"&amp;プロジェクトデータ!$C$4&amp;"'"</f>
        <v>'80001'</v>
      </c>
      <c r="D41" s="74" t="s">
        <v>491</v>
      </c>
      <c r="E41" s="83" t="str">
        <f>"'"&amp;IF(入説会スケジュール!B37="","",TEXT(入説会スケジュール!B37,"yyyy/mm/dd"))&amp;"'"</f>
        <v>''</v>
      </c>
      <c r="F41" s="84" t="str">
        <f>"'"&amp;IF(入説会スケジュール!C37="","",TEXT(入説会スケジュール!C37,"hh:mm"))&amp;"'"</f>
        <v>''</v>
      </c>
      <c r="G41" s="42" t="str">
        <f>"'"&amp;IF(入説会スケジュール!D37="なし","0","1")&amp;"'"</f>
        <v>'1'</v>
      </c>
      <c r="H41" s="74" t="s">
        <v>491</v>
      </c>
      <c r="I41" s="77">
        <f>入説会スケジュール!E37</f>
        <v>0</v>
      </c>
      <c r="J41" s="77">
        <f>入説会スケジュール!F37</f>
        <v>0</v>
      </c>
      <c r="K41" s="77">
        <f>入説会スケジュール!H37</f>
        <v>0</v>
      </c>
      <c r="L41" s="74" t="s">
        <v>494</v>
      </c>
      <c r="M41" s="74" t="s">
        <v>497</v>
      </c>
      <c r="N41" s="49" t="str">
        <f t="shared" si="0"/>
        <v>'COMMON'</v>
      </c>
      <c r="O41" s="69" t="s">
        <v>449</v>
      </c>
      <c r="P41" s="49" t="str">
        <f t="shared" si="1"/>
        <v>'COMMON'</v>
      </c>
      <c r="Q41" s="49" t="str">
        <f t="shared" si="1"/>
        <v>'COMMON'</v>
      </c>
      <c r="R41" s="69" t="s">
        <v>449</v>
      </c>
      <c r="S41" s="49" t="str">
        <f t="shared" si="2"/>
        <v>'COMMON'</v>
      </c>
      <c r="T41" s="67"/>
      <c r="U41" s="67"/>
      <c r="V41" s="67"/>
      <c r="W41" s="70" t="str">
        <f t="shared" si="3"/>
        <v/>
      </c>
      <c r="X41" s="67"/>
      <c r="Y41" s="67"/>
      <c r="Z41" s="67"/>
    </row>
    <row r="42" spans="1:26" ht="18" customHeight="1">
      <c r="A42" s="67"/>
      <c r="B42" s="69" t="s">
        <v>580</v>
      </c>
      <c r="C42" s="73" t="str">
        <f>"'"&amp;プロジェクトデータ!$C$4&amp;"'"</f>
        <v>'80001'</v>
      </c>
      <c r="D42" s="74" t="s">
        <v>491</v>
      </c>
      <c r="E42" s="83" t="str">
        <f>"'"&amp;IF(入説会スケジュール!B38="","",TEXT(入説会スケジュール!B38,"yyyy/mm/dd"))&amp;"'"</f>
        <v>''</v>
      </c>
      <c r="F42" s="84" t="str">
        <f>"'"&amp;IF(入説会スケジュール!C38="","",TEXT(入説会スケジュール!C38,"hh:mm"))&amp;"'"</f>
        <v>''</v>
      </c>
      <c r="G42" s="42" t="str">
        <f>"'"&amp;IF(入説会スケジュール!D38="なし","0","1")&amp;"'"</f>
        <v>'1'</v>
      </c>
      <c r="H42" s="74" t="s">
        <v>491</v>
      </c>
      <c r="I42" s="77">
        <f>入説会スケジュール!E38</f>
        <v>0</v>
      </c>
      <c r="J42" s="77">
        <f>入説会スケジュール!F38</f>
        <v>0</v>
      </c>
      <c r="K42" s="77">
        <f>入説会スケジュール!H38</f>
        <v>0</v>
      </c>
      <c r="L42" s="74" t="s">
        <v>494</v>
      </c>
      <c r="M42" s="74" t="s">
        <v>497</v>
      </c>
      <c r="N42" s="49" t="str">
        <f t="shared" si="0"/>
        <v>'COMMON'</v>
      </c>
      <c r="O42" s="69" t="s">
        <v>449</v>
      </c>
      <c r="P42" s="49" t="str">
        <f t="shared" si="1"/>
        <v>'COMMON'</v>
      </c>
      <c r="Q42" s="49" t="str">
        <f t="shared" si="1"/>
        <v>'COMMON'</v>
      </c>
      <c r="R42" s="69" t="s">
        <v>449</v>
      </c>
      <c r="S42" s="49" t="str">
        <f t="shared" si="2"/>
        <v>'COMMON'</v>
      </c>
      <c r="T42" s="67"/>
      <c r="U42" s="67"/>
      <c r="V42" s="67"/>
      <c r="W42" s="70" t="str">
        <f t="shared" si="3"/>
        <v/>
      </c>
      <c r="X42" s="67"/>
      <c r="Y42" s="67"/>
      <c r="Z42" s="67"/>
    </row>
    <row r="43" spans="1:26" ht="18" customHeight="1">
      <c r="A43" s="67"/>
      <c r="B43" s="69" t="s">
        <v>581</v>
      </c>
      <c r="C43" s="73" t="str">
        <f>"'"&amp;プロジェクトデータ!$C$4&amp;"'"</f>
        <v>'80001'</v>
      </c>
      <c r="D43" s="74" t="s">
        <v>491</v>
      </c>
      <c r="E43" s="83" t="str">
        <f>"'"&amp;IF(入説会スケジュール!B39="","",TEXT(入説会スケジュール!B39,"yyyy/mm/dd"))&amp;"'"</f>
        <v>''</v>
      </c>
      <c r="F43" s="84" t="str">
        <f>"'"&amp;IF(入説会スケジュール!C39="","",TEXT(入説会スケジュール!C39,"hh:mm"))&amp;"'"</f>
        <v>''</v>
      </c>
      <c r="G43" s="42" t="str">
        <f>"'"&amp;IF(入説会スケジュール!D39="なし","0","1")&amp;"'"</f>
        <v>'1'</v>
      </c>
      <c r="H43" s="74" t="s">
        <v>491</v>
      </c>
      <c r="I43" s="77">
        <f>入説会スケジュール!E39</f>
        <v>0</v>
      </c>
      <c r="J43" s="77">
        <f>入説会スケジュール!F39</f>
        <v>0</v>
      </c>
      <c r="K43" s="77">
        <f>入説会スケジュール!H39</f>
        <v>0</v>
      </c>
      <c r="L43" s="74" t="s">
        <v>494</v>
      </c>
      <c r="M43" s="74" t="s">
        <v>497</v>
      </c>
      <c r="N43" s="49" t="str">
        <f t="shared" si="0"/>
        <v>'COMMON'</v>
      </c>
      <c r="O43" s="69" t="s">
        <v>449</v>
      </c>
      <c r="P43" s="49" t="str">
        <f t="shared" si="1"/>
        <v>'COMMON'</v>
      </c>
      <c r="Q43" s="49" t="str">
        <f t="shared" si="1"/>
        <v>'COMMON'</v>
      </c>
      <c r="R43" s="69" t="s">
        <v>449</v>
      </c>
      <c r="S43" s="49" t="str">
        <f t="shared" si="2"/>
        <v>'COMMON'</v>
      </c>
      <c r="T43" s="67"/>
      <c r="U43" s="67"/>
      <c r="V43" s="67"/>
      <c r="W43" s="70" t="str">
        <f t="shared" si="3"/>
        <v/>
      </c>
      <c r="X43" s="67"/>
      <c r="Y43" s="67"/>
      <c r="Z43" s="67"/>
    </row>
    <row r="44" spans="1:26" ht="18" customHeight="1">
      <c r="A44" s="67"/>
      <c r="B44" s="69" t="s">
        <v>582</v>
      </c>
      <c r="C44" s="73" t="str">
        <f>"'"&amp;プロジェクトデータ!$C$4&amp;"'"</f>
        <v>'80001'</v>
      </c>
      <c r="D44" s="74" t="s">
        <v>491</v>
      </c>
      <c r="E44" s="83" t="str">
        <f>"'"&amp;IF(入説会スケジュール!B40="","",TEXT(入説会スケジュール!B40,"yyyy/mm/dd"))&amp;"'"</f>
        <v>''</v>
      </c>
      <c r="F44" s="84" t="str">
        <f>"'"&amp;IF(入説会スケジュール!C40="","",TEXT(入説会スケジュール!C40,"hh:mm"))&amp;"'"</f>
        <v>''</v>
      </c>
      <c r="G44" s="42" t="str">
        <f>"'"&amp;IF(入説会スケジュール!D40="なし","0","1")&amp;"'"</f>
        <v>'1'</v>
      </c>
      <c r="H44" s="74" t="s">
        <v>491</v>
      </c>
      <c r="I44" s="77">
        <f>入説会スケジュール!E40</f>
        <v>0</v>
      </c>
      <c r="J44" s="77">
        <f>入説会スケジュール!F40</f>
        <v>0</v>
      </c>
      <c r="K44" s="77">
        <f>入説会スケジュール!H40</f>
        <v>0</v>
      </c>
      <c r="L44" s="74" t="s">
        <v>494</v>
      </c>
      <c r="M44" s="74" t="s">
        <v>497</v>
      </c>
      <c r="N44" s="49" t="str">
        <f t="shared" si="0"/>
        <v>'COMMON'</v>
      </c>
      <c r="O44" s="69" t="s">
        <v>449</v>
      </c>
      <c r="P44" s="49" t="str">
        <f t="shared" si="1"/>
        <v>'COMMON'</v>
      </c>
      <c r="Q44" s="49" t="str">
        <f t="shared" si="1"/>
        <v>'COMMON'</v>
      </c>
      <c r="R44" s="69" t="s">
        <v>449</v>
      </c>
      <c r="S44" s="49" t="str">
        <f t="shared" si="2"/>
        <v>'COMMON'</v>
      </c>
      <c r="T44" s="67"/>
      <c r="U44" s="67"/>
      <c r="V44" s="67"/>
      <c r="W44" s="70" t="str">
        <f t="shared" si="3"/>
        <v/>
      </c>
      <c r="X44" s="67"/>
      <c r="Y44" s="67"/>
      <c r="Z44" s="67"/>
    </row>
    <row r="45" spans="1:26" ht="18" customHeight="1">
      <c r="A45" s="67"/>
      <c r="B45" s="69" t="s">
        <v>583</v>
      </c>
      <c r="C45" s="73" t="str">
        <f>"'"&amp;プロジェクトデータ!$C$4&amp;"'"</f>
        <v>'80001'</v>
      </c>
      <c r="D45" s="74" t="s">
        <v>491</v>
      </c>
      <c r="E45" s="83" t="str">
        <f>"'"&amp;IF(入説会スケジュール!B41="","",TEXT(入説会スケジュール!B41,"yyyy/mm/dd"))&amp;"'"</f>
        <v>''</v>
      </c>
      <c r="F45" s="84" t="str">
        <f>"'"&amp;IF(入説会スケジュール!C41="","",TEXT(入説会スケジュール!C41,"hh:mm"))&amp;"'"</f>
        <v>''</v>
      </c>
      <c r="G45" s="42" t="str">
        <f>"'"&amp;IF(入説会スケジュール!D41="なし","0","1")&amp;"'"</f>
        <v>'1'</v>
      </c>
      <c r="H45" s="74" t="s">
        <v>491</v>
      </c>
      <c r="I45" s="77">
        <f>入説会スケジュール!E41</f>
        <v>0</v>
      </c>
      <c r="J45" s="77">
        <f>入説会スケジュール!F41</f>
        <v>0</v>
      </c>
      <c r="K45" s="77">
        <f>入説会スケジュール!H41</f>
        <v>0</v>
      </c>
      <c r="L45" s="74" t="s">
        <v>494</v>
      </c>
      <c r="M45" s="74" t="s">
        <v>497</v>
      </c>
      <c r="N45" s="49" t="str">
        <f t="shared" si="0"/>
        <v>'COMMON'</v>
      </c>
      <c r="O45" s="69" t="s">
        <v>449</v>
      </c>
      <c r="P45" s="49" t="str">
        <f t="shared" si="1"/>
        <v>'COMMON'</v>
      </c>
      <c r="Q45" s="49" t="str">
        <f t="shared" si="1"/>
        <v>'COMMON'</v>
      </c>
      <c r="R45" s="69" t="s">
        <v>449</v>
      </c>
      <c r="S45" s="49" t="str">
        <f t="shared" si="2"/>
        <v>'COMMON'</v>
      </c>
      <c r="T45" s="67"/>
      <c r="U45" s="67"/>
      <c r="V45" s="67"/>
      <c r="W45" s="70" t="str">
        <f t="shared" si="3"/>
        <v/>
      </c>
      <c r="X45" s="67"/>
      <c r="Y45" s="67"/>
      <c r="Z45" s="67"/>
    </row>
    <row r="46" spans="1:26" ht="18" customHeight="1">
      <c r="A46" s="67"/>
      <c r="B46" s="69" t="s">
        <v>584</v>
      </c>
      <c r="C46" s="73" t="str">
        <f>"'"&amp;プロジェクトデータ!$C$4&amp;"'"</f>
        <v>'80001'</v>
      </c>
      <c r="D46" s="74" t="s">
        <v>491</v>
      </c>
      <c r="E46" s="83" t="str">
        <f>"'"&amp;IF(入説会スケジュール!B42="","",TEXT(入説会スケジュール!B42,"yyyy/mm/dd"))&amp;"'"</f>
        <v>''</v>
      </c>
      <c r="F46" s="84" t="str">
        <f>"'"&amp;IF(入説会スケジュール!C42="","",TEXT(入説会スケジュール!C42,"hh:mm"))&amp;"'"</f>
        <v>''</v>
      </c>
      <c r="G46" s="42" t="str">
        <f>"'"&amp;IF(入説会スケジュール!D42="なし","0","1")&amp;"'"</f>
        <v>'1'</v>
      </c>
      <c r="H46" s="74" t="s">
        <v>491</v>
      </c>
      <c r="I46" s="77">
        <f>入説会スケジュール!E42</f>
        <v>0</v>
      </c>
      <c r="J46" s="77">
        <f>入説会スケジュール!F42</f>
        <v>0</v>
      </c>
      <c r="K46" s="77">
        <f>入説会スケジュール!H42</f>
        <v>0</v>
      </c>
      <c r="L46" s="74" t="s">
        <v>494</v>
      </c>
      <c r="M46" s="74" t="s">
        <v>497</v>
      </c>
      <c r="N46" s="49" t="str">
        <f t="shared" si="0"/>
        <v>'COMMON'</v>
      </c>
      <c r="O46" s="69" t="s">
        <v>449</v>
      </c>
      <c r="P46" s="49" t="str">
        <f t="shared" si="1"/>
        <v>'COMMON'</v>
      </c>
      <c r="Q46" s="49" t="str">
        <f t="shared" si="1"/>
        <v>'COMMON'</v>
      </c>
      <c r="R46" s="69" t="s">
        <v>449</v>
      </c>
      <c r="S46" s="49" t="str">
        <f t="shared" si="2"/>
        <v>'COMMON'</v>
      </c>
      <c r="T46" s="67"/>
      <c r="U46" s="67"/>
      <c r="V46" s="67"/>
      <c r="W46" s="70" t="str">
        <f t="shared" si="3"/>
        <v/>
      </c>
      <c r="X46" s="67"/>
      <c r="Y46" s="67"/>
      <c r="Z46" s="67"/>
    </row>
    <row r="47" spans="1:26" ht="18"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8"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8"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8"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8"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8"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8"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8"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8"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8"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8"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8"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8"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8"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8"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8"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8"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8"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8"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8"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8"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8"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8"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8"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8"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8"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8"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8"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8"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8"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8"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8"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8"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8"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8"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8"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8"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8"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8"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8"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8"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8"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8"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8"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8"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8"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8"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8"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8"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8"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8"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8"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8"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8"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8"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8"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8"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8"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8"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8"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8"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8"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8"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8"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8"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8"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8"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8"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8"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8"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8"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8"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8"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8"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8"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8"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8"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8"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8"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8"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8"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8"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8"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8"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8"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8"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8"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8"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8"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8"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8"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8"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8"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8"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8"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8"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8"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8"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8"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8"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8"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8"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8"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8"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8"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8"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8"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8"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8"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8"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8"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8"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8"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8"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8"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8"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8"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8"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8"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8"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8"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8"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8"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8"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8"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8"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8"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8"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8"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8"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8"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8"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8"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8"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8"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8"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8"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8"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8"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8"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8"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8"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8"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8"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8"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8"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8"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8"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8"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8"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8"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8"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8"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8"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8"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8"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8"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8"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8"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8"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8"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8"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8"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8"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8"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8"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8"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8"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8"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8"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8"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8"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8"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8"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8"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8"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8"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8"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8"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8"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8"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8"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8"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8"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8"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8"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8"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8"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8"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8"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spans="1:26" ht="18"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spans="1:26" ht="18"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spans="1:26" ht="18"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spans="1:26" ht="18"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spans="1:26" ht="18"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spans="1:26" ht="18"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spans="1:26" ht="18"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spans="1:26" ht="18"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ht="18"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spans="1:26" ht="18"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spans="1:26" ht="18"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spans="1:26" ht="18"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spans="1:26" ht="18"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spans="1:26" ht="18"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spans="1:26" ht="18"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spans="1:26" ht="18"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spans="1:26" ht="18"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spans="1:26" ht="18"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spans="1:26" ht="18"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spans="1:26" ht="18"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spans="1:26" ht="18"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spans="1:26" ht="18"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spans="1:26" ht="18"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spans="1:26" ht="18"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spans="1:26" ht="18"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spans="1:26" ht="18"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spans="1:26" ht="18"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spans="1:26" ht="18"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spans="1:26" ht="18"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spans="1:26" ht="18"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spans="1:26" ht="18"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spans="1:26" ht="18"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spans="1:26" ht="18"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spans="1:26" ht="18"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spans="1:26" ht="18"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spans="1:26" ht="18"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spans="1:26" ht="18"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spans="1:26" ht="18"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spans="1:26" ht="18"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spans="1:26" ht="18"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spans="1:26" ht="18"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spans="1:26" ht="18"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spans="1:26" ht="18"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spans="1:26" ht="18"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spans="1:26" ht="18"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spans="1:26" ht="18"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spans="1:26" ht="18"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spans="1:26" ht="18"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spans="1:26" ht="18"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spans="1:26" ht="18"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spans="1:26" ht="18"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spans="1:26" ht="18"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spans="1:26" ht="18"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spans="1:26" ht="18"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spans="1:26" ht="18"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spans="1:26" ht="18"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spans="1:26" ht="18"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spans="1:26" ht="18"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spans="1:26" ht="18"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spans="1:26" ht="18"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spans="1:26" ht="18"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spans="1:26" ht="18"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spans="1:26" ht="18"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spans="1:26" ht="18"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spans="1:26" ht="18"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spans="1:26" ht="18"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spans="1:26" ht="18"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spans="1:26" ht="18"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spans="1:26" ht="18"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spans="1:26" ht="18"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spans="1:26" ht="18"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spans="1:26" ht="18"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spans="1:26" ht="18"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spans="1:26" ht="18"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spans="1:26" ht="18"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spans="1:26" ht="18"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spans="1:26" ht="18"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spans="1:26" ht="18"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spans="1:26" ht="18"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spans="1:26" ht="18"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spans="1:26" ht="18"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spans="1:26" ht="18"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spans="1:26" ht="18"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spans="1:26" ht="18"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spans="1:26" ht="18"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spans="1:26" ht="18"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spans="1:26" ht="18"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spans="1:26" ht="18"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spans="1:26" ht="18"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spans="1:26" ht="18"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spans="1:26" ht="18"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spans="1:26" ht="18"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spans="1:26" ht="18"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spans="1:26" ht="18"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spans="1:26" ht="18"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spans="1:26" ht="18"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spans="1:26" ht="18"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spans="1:26" ht="18"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spans="1:26" ht="18"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spans="1:26" ht="18"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spans="1:26" ht="18"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spans="1:26" ht="18"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spans="1:26" ht="18"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spans="1:26" ht="18"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spans="1:26" ht="18"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spans="1:26" ht="18"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spans="1:26" ht="18"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spans="1:26" ht="18"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spans="1:26" ht="18"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spans="1:26" ht="18"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spans="1:26" ht="18"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spans="1:26" ht="18"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spans="1:26" ht="18"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spans="1:26" ht="18"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spans="1:26" ht="18"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spans="1:26" ht="18"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spans="1:26" ht="18"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spans="1:26" ht="18"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spans="1:26" ht="18"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spans="1:26" ht="18"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spans="1:26" ht="18"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spans="1:26" ht="18"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spans="1:26" ht="18"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spans="1:26" ht="18"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spans="1:26" ht="18"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spans="1:26" ht="18"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spans="1:26" ht="18"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spans="1:26" ht="18"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spans="1:26" ht="18"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spans="1:26" ht="18"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spans="1:26" ht="18"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spans="1:26" ht="18"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spans="1:26" ht="18"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spans="1:26" ht="18"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spans="1:26" ht="18"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spans="1:26" ht="18"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spans="1:26" ht="18"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spans="1:26" ht="18"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spans="1:26" ht="18"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spans="1:26" ht="18"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spans="1:26" ht="18"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spans="1:26" ht="18"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spans="1:26" ht="18"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spans="1:26" ht="18"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spans="1:26" ht="18"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spans="1:26" ht="18"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spans="1:26" ht="18"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spans="1:26" ht="18"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spans="1:26" ht="18"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spans="1:26" ht="18"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spans="1:26" ht="18"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spans="1:26" ht="18"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spans="1:26" ht="18"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spans="1:26" ht="18"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spans="1:26" ht="18"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spans="1:26" ht="18"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spans="1:26" ht="18"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spans="1:26" ht="18"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spans="1:26" ht="18"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spans="1:26" ht="18"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spans="1:26" ht="18"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spans="1:26" ht="18"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spans="1:26" ht="18"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spans="1:26" ht="18"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spans="1:26" ht="18"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spans="1:26" ht="18"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spans="1:26" ht="18"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spans="1:26" ht="18"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spans="1:26" ht="18"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spans="1:26" ht="18"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spans="1:26" ht="18"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spans="1:26" ht="18"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spans="1:26" ht="18"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spans="1:26" ht="18"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spans="1:26" ht="18"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spans="1:26" ht="18"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spans="1:26" ht="18"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spans="1:26" ht="18"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spans="1:26"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spans="1:26"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spans="1:26"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spans="1:26"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spans="1:26"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spans="1:26"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spans="1:26"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spans="1:26"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spans="1:26"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spans="1:26"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spans="1:26"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spans="1:26"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spans="1:26"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spans="1:26"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spans="1:26"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spans="1:26"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spans="1:26"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spans="1:26"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spans="1:26"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spans="1:26"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spans="1:26"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spans="1:26"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spans="1:26"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spans="1:26"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spans="1:26"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spans="1:26"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spans="1:26"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spans="1:26"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spans="1:26"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spans="1:26"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spans="1:26"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spans="1:26"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spans="1:26"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spans="1:26"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spans="1:26"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spans="1:26"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spans="1:26"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spans="1:26"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spans="1:26"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spans="1:26"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spans="1:26"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spans="1:26"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spans="1:26"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spans="1:26"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spans="1:26"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spans="1:26"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spans="1:26"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spans="1:26"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spans="1:26"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spans="1:26"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spans="1:26"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spans="1:26"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spans="1:26"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spans="1:26"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spans="1:26"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spans="1:26"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spans="1:26"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spans="1:26"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spans="1:26"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spans="1:26"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spans="1:26"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spans="1:26"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spans="1:26"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spans="1:26"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spans="1:26"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spans="1:26"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spans="1:26"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spans="1:26"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spans="1:26"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spans="1:26"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spans="1:26"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spans="1:26"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spans="1:26"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spans="1:26"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spans="1:26"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spans="1:26"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spans="1:26"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spans="1:26"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spans="1:26"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spans="1:26"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spans="1:26"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spans="1:26"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spans="1:26"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spans="1:26"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spans="1:26"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spans="1:26"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spans="1:26"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spans="1:26"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spans="1:26"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spans="1:26"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spans="1:26"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spans="1:26"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spans="1:26"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spans="1:26"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spans="1:26"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spans="1:26"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spans="1:26"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spans="1:26"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spans="1:26"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spans="1:26"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spans="1:26"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spans="1:26"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spans="1:26"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spans="1:26"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spans="1:26"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spans="1:26"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spans="1:26"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spans="1:26"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spans="1:26"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spans="1:26"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spans="1:26"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spans="1:26"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spans="1:26"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spans="1:26"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spans="1:26"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spans="1:26"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spans="1:26"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spans="1:26"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spans="1:26"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spans="1:26"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spans="1:26"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spans="1:26"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spans="1:26"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spans="1:26"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spans="1:26"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spans="1:26"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spans="1:26"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spans="1:26"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spans="1:26"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spans="1:26"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spans="1:26"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spans="1:26"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spans="1:26"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spans="1:26"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spans="1:26"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spans="1:26"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spans="1:26"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spans="1:26"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spans="1:26"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spans="1:26"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spans="1:26"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spans="1:26"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spans="1:26"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spans="1:26"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spans="1:26"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spans="1:26"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spans="1:26"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spans="1:26"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spans="1:26"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spans="1:26"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spans="1:26"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spans="1:26"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spans="1:26"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spans="1:26"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spans="1:26"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spans="1:26"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spans="1:26"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spans="1:26"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spans="1:26"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spans="1:26"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spans="1:26"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spans="1:26"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spans="1:26"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spans="1:26"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spans="1:26"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spans="1:26"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spans="1:26"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spans="1:26"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spans="1:26"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spans="1:26"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spans="1:26"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spans="1:26"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spans="1:26"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spans="1:26"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spans="1:26"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spans="1:26"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spans="1:26"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spans="1:26"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spans="1:26"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spans="1:26"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spans="1:26"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spans="1:26"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spans="1:26"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spans="1:26"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spans="1:26"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spans="1:26"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spans="1:26"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spans="1:26"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spans="1:26"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spans="1:26"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spans="1:26"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spans="1:26"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spans="1:26"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spans="1:26"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spans="1:26"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spans="1:26"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spans="1:26"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spans="1:26"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spans="1:26"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spans="1:26"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spans="1:26"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spans="1:26"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spans="1:26"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spans="1:26"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spans="1:26"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spans="1:26"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spans="1:26"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spans="1:26"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spans="1:26"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spans="1:26"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spans="1:26"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spans="1:26"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spans="1:26"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spans="1:26"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spans="1:26"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spans="1:26"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spans="1:26"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spans="1:26"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spans="1:26"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spans="1:26"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spans="1:26"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spans="1:26"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spans="1:26"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spans="1:26"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spans="1:26"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spans="1:26"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spans="1:26"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spans="1:26"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spans="1:26"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spans="1:26"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spans="1:26"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spans="1:26"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spans="1:26"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spans="1:26"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spans="1:26"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spans="1:26"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spans="1:26"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spans="1:26"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spans="1:26"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spans="1:26"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spans="1:26"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spans="1:26"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spans="1:26"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spans="1:26"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spans="1:26"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spans="1:26"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spans="1:26"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spans="1:26"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spans="1:26"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spans="1:26"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spans="1:26"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spans="1:26"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spans="1:26"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spans="1:26"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spans="1:26"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spans="1:26"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spans="1:26"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spans="1:26"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spans="1:26"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spans="1:26"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spans="1:26"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spans="1:26"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spans="1:26"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spans="1:26"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spans="1:26"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spans="1:26"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spans="1:26"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spans="1:26"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spans="1:26"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spans="1:26"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spans="1:26"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spans="1:26"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spans="1:26"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spans="1:26"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spans="1:26"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spans="1:26"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spans="1:26"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spans="1:26"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spans="1:26"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spans="1:26"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spans="1:26"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spans="1:26"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spans="1:26"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spans="1:26"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spans="1:26"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spans="1:26"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spans="1:26"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spans="1:26"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spans="1:26"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spans="1:26"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spans="1:26"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spans="1:26"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spans="1:26"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spans="1:26"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spans="1:26"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spans="1:26"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spans="1:26"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spans="1:26"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spans="1:26"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spans="1:26"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spans="1:26"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spans="1:26"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spans="1:26"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spans="1:26"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spans="1:26"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spans="1:26"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spans="1:26"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spans="1:26"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spans="1:26"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spans="1:26"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spans="1:26"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spans="1:26"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spans="1:26"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spans="1:26"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spans="1:26"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spans="1:26"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spans="1:26"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spans="1:26"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spans="1:26"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spans="1:26"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spans="1:26"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spans="1:26"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spans="1:26"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spans="1:26"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spans="1:26"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spans="1:26"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spans="1:26"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spans="1:26"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spans="1:26"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spans="1:26"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spans="1:26"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spans="1:26"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spans="1:26"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spans="1:26"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spans="1:26"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spans="1:26"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spans="1:26"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spans="1:26"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spans="1:26"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spans="1:26"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spans="1:26"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spans="1:26"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spans="1:26"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spans="1:26"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spans="1:26"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spans="1:26"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spans="1:26"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spans="1:26"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spans="1:26"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spans="1:26"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spans="1:26"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spans="1:26"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spans="1:26"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spans="1:26"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spans="1:26"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spans="1:26"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spans="1:26"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spans="1:26"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spans="1:26"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spans="1:26"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spans="1:26"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spans="1:26"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spans="1:26"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spans="1:26"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spans="1:26"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spans="1:26"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spans="1:26"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spans="1:26"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spans="1:26"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spans="1:26"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spans="1:26"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spans="1:26"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spans="1:26"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spans="1:26"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spans="1:26"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spans="1:26"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spans="1:26"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spans="1:26"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spans="1:26"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spans="1:26"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spans="1:26"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spans="1:26"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spans="1:26"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spans="1:26"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spans="1:26"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spans="1:26"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spans="1:26"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spans="1:26"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spans="1:26"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spans="1:26"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spans="1:26"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spans="1:26"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spans="1:26"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spans="1:26"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spans="1:26"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spans="1:26"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spans="1:26"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spans="1:26"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spans="1:26"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spans="1:26"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spans="1:26"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spans="1:26"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spans="1:26"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spans="1:26"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spans="1:26"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spans="1:26"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spans="1:26"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spans="1:26"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spans="1:26"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spans="1:26"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spans="1:26"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spans="1:26"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spans="1:26"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spans="1:26"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spans="1:26"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spans="1:26"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spans="1:26"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spans="1:26"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spans="1:26"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spans="1:26"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spans="1:26"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spans="1:26"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spans="1:26"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spans="1:26"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spans="1:26"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spans="1:26"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spans="1:26"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spans="1:26"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spans="1:26"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spans="1:26"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spans="1:26"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spans="1:26"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spans="1:26"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spans="1:26"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spans="1:26"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spans="1:26"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spans="1:26"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spans="1:26"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spans="1:26"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spans="1:26"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spans="1:26"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spans="1:26"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spans="1:26"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spans="1:26"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spans="1:26"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spans="1:26"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spans="1:26"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spans="1:26"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spans="1:26"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spans="1:26"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spans="1:26"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spans="1:26"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spans="1:26"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spans="1:26"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spans="1:26"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spans="1:26"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spans="1:26"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spans="1:26"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spans="1:26"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spans="1:26"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spans="1:26"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spans="1:26"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spans="1:26"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spans="1:26"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spans="1:26"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spans="1:26"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spans="1:26"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spans="1:26"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spans="1:26"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spans="1:26"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spans="1:26"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spans="1:26"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spans="1:26"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spans="1:26"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spans="1:26"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spans="1:26"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spans="1:26"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spans="1:26"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spans="1:26"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spans="1:26"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spans="1:26"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spans="1:26"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spans="1:26"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spans="1:26"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spans="1:26"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spans="1:26"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spans="1:26"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spans="1:26"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spans="1:26"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spans="1:26"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spans="1:26"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spans="1:26"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spans="1:26"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spans="1:26"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spans="1:26"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spans="1:26"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spans="1:26"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spans="1:26"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spans="1:26"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spans="1:26"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spans="1:26"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spans="1:26"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spans="1:26"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spans="1:26"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spans="1:26"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spans="1:26"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spans="1:26"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spans="1:26"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spans="1:26"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spans="1:26"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spans="1:26"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spans="1:26"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spans="1:26"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spans="1:26"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spans="1:26"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spans="1:26"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spans="1:26" ht="18"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spans="1:26" ht="18"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spans="1:26" ht="18"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spans="1:26" ht="18"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spans="1:26" ht="18"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spans="1:26" ht="18"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spans="1:26" ht="18"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spans="1:26" ht="18"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spans="1:26" ht="18"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spans="1:26" ht="18"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spans="1:26" ht="18"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spans="1:26" ht="18"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spans="1:26" ht="18"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spans="1:26" ht="18"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spans="1:26" ht="18"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spans="1:26" ht="18"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spans="1:26" ht="18"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spans="1:26" ht="18"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spans="1:26" ht="18"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spans="1:26" ht="18"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spans="1:26" ht="18"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spans="1:26" ht="18"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spans="1:26" ht="18"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spans="1:26" ht="18"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spans="1:26" ht="18"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spans="1:26" ht="18"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spans="1:26" ht="18"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spans="1:26" ht="18"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spans="1:26" ht="18"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spans="1:26" ht="18"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spans="1:26" ht="18"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spans="1:26" ht="18"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spans="1:26" ht="18"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spans="1:26" ht="18"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spans="1:26" ht="18"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spans="1:26" ht="18"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spans="1:26" ht="18"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spans="1:26" ht="18"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spans="1:26" ht="18"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spans="1:26" ht="18"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spans="1:26" ht="18"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spans="1:26" ht="18"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spans="1:26" ht="18"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spans="1:26" ht="18"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spans="1:26" ht="18"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spans="1:26" ht="18"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spans="1:26" ht="18"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spans="1:26" ht="18"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spans="1:26" ht="18"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spans="1:26" ht="18"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spans="1:26" ht="18"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spans="1:26" ht="18"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spans="1:26" ht="18"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spans="1:26" ht="18"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spans="1:26" ht="18"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spans="1:26" ht="18"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spans="1:26" ht="18"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spans="1:26" ht="18"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spans="1:26" ht="18"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spans="1:26" ht="18"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spans="1:26" ht="18"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spans="1:26" ht="18"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spans="1:26" ht="18"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spans="1:26" ht="18"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spans="1:26" ht="18"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spans="1:26" ht="18"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spans="1:26" ht="18"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autoFilter ref="C5:R26" xr:uid="{00000000-0009-0000-0000-000011000000}"/>
  <phoneticPr fontId="30"/>
  <pageMargins left="0.7" right="0.7" top="0.75" bottom="0.75" header="0" footer="0"/>
  <pageSetup paperSize="9"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Z1000"/>
  <sheetViews>
    <sheetView showGridLines="0" zoomScale="108" workbookViewId="0">
      <selection activeCell="I34" sqref="I34"/>
    </sheetView>
  </sheetViews>
  <sheetFormatPr defaultColWidth="14.42578125" defaultRowHeight="15" customHeight="1"/>
  <cols>
    <col min="1" max="1" width="3.7109375" customWidth="1"/>
    <col min="2" max="2" width="14.140625" customWidth="1"/>
    <col min="3" max="4" width="19.140625" customWidth="1"/>
    <col min="5" max="5" width="17" customWidth="1"/>
    <col min="6" max="6" width="16.42578125" customWidth="1"/>
    <col min="7" max="7" width="16.7109375" customWidth="1"/>
    <col min="8" max="8" width="14" customWidth="1"/>
    <col min="9" max="9" width="24.140625" customWidth="1"/>
    <col min="10" max="10" width="29.140625" customWidth="1"/>
    <col min="11" max="11" width="25.7109375" customWidth="1"/>
    <col min="12" max="12" width="28.140625" customWidth="1"/>
    <col min="13" max="13" width="13.7109375" customWidth="1"/>
    <col min="14" max="14" width="26.28515625" customWidth="1"/>
    <col min="15" max="15" width="23.7109375" customWidth="1"/>
    <col min="16" max="16" width="18.140625" customWidth="1"/>
    <col min="17" max="17" width="26.7109375" customWidth="1"/>
    <col min="18" max="18" width="23.7109375" customWidth="1"/>
    <col min="19" max="19" width="16.7109375" customWidth="1"/>
    <col min="20" max="26" width="3.7109375" customWidth="1"/>
  </cols>
  <sheetData>
    <row r="1" spans="1:26"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row>
    <row r="2" spans="1:26" ht="18" customHeight="1">
      <c r="A2" s="67"/>
      <c r="B2" s="68" t="s">
        <v>340</v>
      </c>
      <c r="C2" s="69" t="s">
        <v>947</v>
      </c>
      <c r="D2" s="67"/>
      <c r="E2" s="67"/>
      <c r="F2" s="67"/>
      <c r="G2" s="67"/>
      <c r="H2" s="67"/>
      <c r="I2" s="67"/>
      <c r="J2" s="67"/>
      <c r="K2" s="67"/>
      <c r="L2" s="67"/>
      <c r="M2" s="67"/>
      <c r="N2" s="67"/>
      <c r="O2" s="67"/>
      <c r="P2" s="67"/>
      <c r="Q2" s="67"/>
      <c r="R2" s="67"/>
      <c r="S2" s="67"/>
      <c r="T2" s="67"/>
      <c r="U2" s="67"/>
      <c r="V2" s="67"/>
      <c r="W2" s="67"/>
      <c r="X2" s="67"/>
      <c r="Y2" s="67"/>
      <c r="Z2" s="67"/>
    </row>
    <row r="3" spans="1:26" ht="18" customHeight="1">
      <c r="A3" s="67"/>
      <c r="B3" s="68" t="s">
        <v>342</v>
      </c>
      <c r="C3" s="69" t="s">
        <v>933</v>
      </c>
      <c r="D3" s="67"/>
      <c r="E3" s="67"/>
      <c r="F3" s="67"/>
      <c r="G3" s="67"/>
      <c r="H3" s="67"/>
      <c r="I3" s="67"/>
      <c r="J3" s="67"/>
      <c r="K3" s="67"/>
      <c r="L3" s="67"/>
      <c r="M3" s="67"/>
      <c r="N3" s="67"/>
      <c r="O3" s="67"/>
      <c r="P3" s="67"/>
      <c r="Q3" s="67"/>
      <c r="R3" s="67"/>
      <c r="S3" s="67"/>
      <c r="T3" s="67"/>
      <c r="U3" s="67"/>
      <c r="V3" s="67"/>
      <c r="W3" s="67"/>
      <c r="X3" s="67"/>
      <c r="Y3" s="67"/>
      <c r="Z3" s="67"/>
    </row>
    <row r="4" spans="1:26" ht="18" customHeight="1">
      <c r="A4" s="67"/>
      <c r="B4" s="71" t="s">
        <v>344</v>
      </c>
      <c r="C4" s="72" t="s">
        <v>345</v>
      </c>
      <c r="D4" s="72" t="s">
        <v>452</v>
      </c>
      <c r="E4" s="72" t="s">
        <v>108</v>
      </c>
      <c r="F4" s="72" t="s">
        <v>934</v>
      </c>
      <c r="G4" s="72" t="s">
        <v>935</v>
      </c>
      <c r="H4" s="72" t="s">
        <v>936</v>
      </c>
      <c r="I4" s="72" t="s">
        <v>937</v>
      </c>
      <c r="J4" s="72" t="s">
        <v>938</v>
      </c>
      <c r="K4" s="72" t="s">
        <v>939</v>
      </c>
      <c r="L4" s="72" t="s">
        <v>940</v>
      </c>
      <c r="M4" s="72" t="s">
        <v>387</v>
      </c>
      <c r="N4" s="72" t="s">
        <v>388</v>
      </c>
      <c r="O4" s="72" t="s">
        <v>389</v>
      </c>
      <c r="P4" s="72" t="s">
        <v>390</v>
      </c>
      <c r="Q4" s="72" t="s">
        <v>391</v>
      </c>
      <c r="R4" s="72" t="s">
        <v>392</v>
      </c>
      <c r="S4" s="72" t="s">
        <v>393</v>
      </c>
      <c r="T4" s="67"/>
      <c r="U4" s="67"/>
      <c r="V4" s="67"/>
      <c r="W4" s="67"/>
      <c r="X4" s="67"/>
      <c r="Y4" s="67"/>
      <c r="Z4" s="67"/>
    </row>
    <row r="5" spans="1:26" ht="18" customHeight="1">
      <c r="A5" s="67"/>
      <c r="B5" s="72" t="s">
        <v>394</v>
      </c>
      <c r="C5" s="71" t="s">
        <v>395</v>
      </c>
      <c r="D5" s="71" t="s">
        <v>471</v>
      </c>
      <c r="E5" s="71" t="s">
        <v>535</v>
      </c>
      <c r="F5" s="71" t="s">
        <v>536</v>
      </c>
      <c r="G5" s="71" t="s">
        <v>941</v>
      </c>
      <c r="H5" s="71" t="s">
        <v>942</v>
      </c>
      <c r="I5" s="71" t="s">
        <v>943</v>
      </c>
      <c r="J5" s="71" t="s">
        <v>944</v>
      </c>
      <c r="K5" s="71" t="s">
        <v>945</v>
      </c>
      <c r="L5" s="71" t="s">
        <v>946</v>
      </c>
      <c r="M5" s="71" t="s">
        <v>439</v>
      </c>
      <c r="N5" s="71" t="s">
        <v>440</v>
      </c>
      <c r="O5" s="71" t="s">
        <v>441</v>
      </c>
      <c r="P5" s="71" t="s">
        <v>442</v>
      </c>
      <c r="Q5" s="71" t="s">
        <v>443</v>
      </c>
      <c r="R5" s="71" t="s">
        <v>444</v>
      </c>
      <c r="S5" s="71" t="s">
        <v>445</v>
      </c>
      <c r="T5" s="67"/>
      <c r="U5" s="67"/>
      <c r="V5" s="67"/>
      <c r="W5" s="67"/>
      <c r="X5" s="67"/>
      <c r="Y5" s="67"/>
      <c r="Z5" s="67"/>
    </row>
    <row r="6" spans="1:26" ht="18" customHeight="1">
      <c r="A6" s="67"/>
      <c r="B6" s="71" t="s">
        <v>446</v>
      </c>
      <c r="C6" s="71"/>
      <c r="D6" s="71"/>
      <c r="E6" s="71"/>
      <c r="F6" s="71"/>
      <c r="G6" s="71"/>
      <c r="H6" s="71"/>
      <c r="I6" s="71"/>
      <c r="J6" s="71"/>
      <c r="K6" s="71"/>
      <c r="L6" s="71"/>
      <c r="M6" s="71"/>
      <c r="N6" s="71"/>
      <c r="O6" s="71"/>
      <c r="P6" s="71"/>
      <c r="Q6" s="71"/>
      <c r="R6" s="71"/>
      <c r="S6" s="71"/>
      <c r="T6" s="67"/>
      <c r="U6" s="67"/>
      <c r="V6" s="67"/>
      <c r="W6" s="67"/>
      <c r="X6" s="67"/>
      <c r="Y6" s="67"/>
      <c r="Z6" s="67"/>
    </row>
    <row r="7" spans="1:26" ht="18" customHeight="1">
      <c r="A7" s="67"/>
      <c r="B7" s="69" t="s">
        <v>447</v>
      </c>
      <c r="C7" s="73" t="str">
        <f>"'"&amp;プロジェクトデータ!$C$4&amp;"'"</f>
        <v>'80001'</v>
      </c>
      <c r="D7" s="74" t="s">
        <v>499</v>
      </c>
      <c r="E7" s="83" t="str">
        <f>"'"&amp;IF(内覧会スケジュール!B3="","",TEXT(内覧会スケジュール!B3,"yyyy/mm/dd"))&amp;"'"</f>
        <v>'2024/04/15'</v>
      </c>
      <c r="F7" s="84" t="str">
        <f>"'"&amp;IF(内覧会スケジュール!C3="","",TEXT(内覧会スケジュール!C3,"hh:mm"))&amp;"'"</f>
        <v>'09:00'</v>
      </c>
      <c r="G7" s="42" t="str">
        <f>"'"&amp;IF(内覧会スケジュール!D3="なし","0","1")&amp;"'"</f>
        <v>'0'</v>
      </c>
      <c r="H7" s="74" t="s">
        <v>491</v>
      </c>
      <c r="I7" s="77">
        <f>内覧会スケジュール!E3</f>
        <v>7</v>
      </c>
      <c r="J7" s="77">
        <f>内覧会スケジュール!F3</f>
        <v>0</v>
      </c>
      <c r="K7" s="77">
        <f>内覧会スケジュール!H3</f>
        <v>1</v>
      </c>
      <c r="L7" s="74" t="s">
        <v>494</v>
      </c>
      <c r="M7" s="74" t="s">
        <v>497</v>
      </c>
      <c r="N7" s="49" t="str">
        <f t="shared" ref="N7:N46" si="0">"'COMMON'"</f>
        <v>'COMMON'</v>
      </c>
      <c r="O7" s="69" t="s">
        <v>449</v>
      </c>
      <c r="P7" s="49" t="str">
        <f t="shared" ref="P7:Q46" si="1">"'COMMON'"</f>
        <v>'COMMON'</v>
      </c>
      <c r="Q7" s="49" t="str">
        <f>"'COMMON'"</f>
        <v>'COMMON'</v>
      </c>
      <c r="R7" s="69" t="s">
        <v>449</v>
      </c>
      <c r="S7" s="49" t="str">
        <f t="shared" ref="S7:S46" si="2">"'COMMON'"</f>
        <v>'COMMON'</v>
      </c>
      <c r="T7" s="67"/>
      <c r="U7" s="67"/>
      <c r="V7" s="67"/>
      <c r="W7" s="70" t="str">
        <f t="shared" ref="W7:W46" si="3">IF(E7="''","","INSERT INTO "&amp;$C$3&amp;" ("&amp;_xlfn.TEXTJOIN(",",FALSE,$C$5:$S$5)&amp;") VALUES ("&amp;_xlfn.TEXTJOIN(",",FALSE,C7:S7)&amp;");")</f>
        <v>INSERT INTO EVENT_SCHEDULE (PROJECT_ID,EVENT_ID,EVENT_DATE,EVENT_TIME,ONLINE_KBN,VIEW_KBN,ALL_FRAME_COUNT,ENSURE_FRAME_COUNT,LAST_FRAME_COUNT,ENSURE_FRAME_MEMO,DEL_FLAG,CREATE_PROGRAM_ID,CREATE_DATE,CREATE_USER,UPDATE_PROGRAM_ID,UPDATE_DATE,UPDATE_USER) VALUES ('80001','2','2024/04/15','09:00','0','1',7,0,1,'','0','COMMON',CURRENT_TIMESTAMP,'COMMON','COMMON',CURRENT_TIMESTAMP,'COMMON');</v>
      </c>
      <c r="X7" s="67"/>
      <c r="Y7" s="67"/>
      <c r="Z7" s="67"/>
    </row>
    <row r="8" spans="1:26" ht="18" customHeight="1">
      <c r="A8" s="67"/>
      <c r="B8" s="69" t="s">
        <v>498</v>
      </c>
      <c r="C8" s="73" t="str">
        <f>"'"&amp;プロジェクトデータ!$C$4&amp;"'"</f>
        <v>'80001'</v>
      </c>
      <c r="D8" s="74" t="s">
        <v>499</v>
      </c>
      <c r="E8" s="83" t="str">
        <f>"'"&amp;IF(内覧会スケジュール!B4="","",TEXT(内覧会スケジュール!B4,"yyyy/mm/dd"))&amp;"'"</f>
        <v>'2024/04/15'</v>
      </c>
      <c r="F8" s="84" t="str">
        <f>"'"&amp;IF(内覧会スケジュール!C4="","",TEXT(内覧会スケジュール!C4,"hh:mm"))&amp;"'"</f>
        <v>'10:00'</v>
      </c>
      <c r="G8" s="42" t="str">
        <f>"'"&amp;IF(内覧会スケジュール!D4="なし","0","1")&amp;"'"</f>
        <v>'0'</v>
      </c>
      <c r="H8" s="74" t="s">
        <v>491</v>
      </c>
      <c r="I8" s="77">
        <f>内覧会スケジュール!E4</f>
        <v>6</v>
      </c>
      <c r="J8" s="77">
        <f>内覧会スケジュール!F4</f>
        <v>0</v>
      </c>
      <c r="K8" s="77">
        <f>内覧会スケジュール!H4</f>
        <v>1</v>
      </c>
      <c r="L8" s="74" t="s">
        <v>494</v>
      </c>
      <c r="M8" s="74" t="s">
        <v>497</v>
      </c>
      <c r="N8" s="49" t="str">
        <f t="shared" si="0"/>
        <v>'COMMON'</v>
      </c>
      <c r="O8" s="69" t="s">
        <v>449</v>
      </c>
      <c r="P8" s="49" t="str">
        <f t="shared" si="1"/>
        <v>'COMMON'</v>
      </c>
      <c r="Q8" s="49" t="str">
        <f t="shared" si="1"/>
        <v>'COMMON'</v>
      </c>
      <c r="R8" s="69" t="s">
        <v>449</v>
      </c>
      <c r="S8" s="49" t="str">
        <f t="shared" si="2"/>
        <v>'COMMON'</v>
      </c>
      <c r="T8" s="67"/>
      <c r="U8" s="67"/>
      <c r="V8" s="67"/>
      <c r="W8"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('80001','2','2024/04/15','10:00','0','1',6,0,1,'','0','COMMON',CURRENT_TIMESTAMP,'COMMON','COMMON',CURRENT_TIMESTAMP,'COMMON');</v>
      </c>
      <c r="X8" s="67"/>
      <c r="Y8" s="67"/>
      <c r="Z8" s="67"/>
    </row>
    <row r="9" spans="1:26" ht="18" customHeight="1">
      <c r="A9" s="67"/>
      <c r="B9" s="69" t="s">
        <v>502</v>
      </c>
      <c r="C9" s="73" t="str">
        <f>"'"&amp;プロジェクトデータ!$C$4&amp;"'"</f>
        <v>'80001'</v>
      </c>
      <c r="D9" s="74" t="s">
        <v>499</v>
      </c>
      <c r="E9" s="83" t="str">
        <f>"'"&amp;IF(内覧会スケジュール!B5="","",TEXT(内覧会スケジュール!B5,"yyyy/mm/dd"))&amp;"'"</f>
        <v>'2024/04/15'</v>
      </c>
      <c r="F9" s="84" t="str">
        <f>"'"&amp;IF(内覧会スケジュール!C5="","",TEXT(内覧会スケジュール!C5,"hh:mm"))&amp;"'"</f>
        <v>'13:00'</v>
      </c>
      <c r="G9" s="42" t="str">
        <f>"'"&amp;IF(内覧会スケジュール!D5="なし","0","1")&amp;"'"</f>
        <v>'0'</v>
      </c>
      <c r="H9" s="74" t="s">
        <v>491</v>
      </c>
      <c r="I9" s="77">
        <f>内覧会スケジュール!E5</f>
        <v>7</v>
      </c>
      <c r="J9" s="77">
        <f>内覧会スケジュール!F5</f>
        <v>0</v>
      </c>
      <c r="K9" s="77">
        <f>内覧会スケジュール!H5</f>
        <v>1</v>
      </c>
      <c r="L9" s="74" t="s">
        <v>494</v>
      </c>
      <c r="M9" s="74" t="s">
        <v>497</v>
      </c>
      <c r="N9" s="49" t="str">
        <f t="shared" si="0"/>
        <v>'COMMON'</v>
      </c>
      <c r="O9" s="69" t="s">
        <v>449</v>
      </c>
      <c r="P9" s="49" t="str">
        <f t="shared" si="1"/>
        <v>'COMMON'</v>
      </c>
      <c r="Q9" s="49" t="str">
        <f t="shared" si="1"/>
        <v>'COMMON'</v>
      </c>
      <c r="R9" s="69" t="s">
        <v>449</v>
      </c>
      <c r="S9" s="49" t="str">
        <f t="shared" si="2"/>
        <v>'COMMON'</v>
      </c>
      <c r="T9" s="67"/>
      <c r="U9" s="67"/>
      <c r="V9" s="67"/>
      <c r="W9"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('80001','2','2024/04/15','13:00','0','1',7,0,1,'','0','COMMON',CURRENT_TIMESTAMP,'COMMON','COMMON',CURRENT_TIMESTAMP,'COMMON');</v>
      </c>
      <c r="X9" s="67"/>
      <c r="Y9" s="67"/>
      <c r="Z9" s="67"/>
    </row>
    <row r="10" spans="1:26" ht="18" customHeight="1">
      <c r="A10" s="67"/>
      <c r="B10" s="69" t="s">
        <v>506</v>
      </c>
      <c r="C10" s="73" t="str">
        <f>"'"&amp;プロジェクトデータ!$C$4&amp;"'"</f>
        <v>'80001'</v>
      </c>
      <c r="D10" s="74" t="s">
        <v>499</v>
      </c>
      <c r="E10" s="83" t="str">
        <f>"'"&amp;IF(内覧会スケジュール!B6="","",TEXT(内覧会スケジュール!B6,"yyyy/mm/dd"))&amp;"'"</f>
        <v>'2024/04/15'</v>
      </c>
      <c r="F10" s="84" t="str">
        <f>"'"&amp;IF(内覧会スケジュール!C6="","",TEXT(内覧会スケジュール!C6,"hh:mm"))&amp;"'"</f>
        <v>'14:00'</v>
      </c>
      <c r="G10" s="42" t="str">
        <f>"'"&amp;IF(内覧会スケジュール!D6="なし","0","1")&amp;"'"</f>
        <v>'0'</v>
      </c>
      <c r="H10" s="74" t="s">
        <v>491</v>
      </c>
      <c r="I10" s="77">
        <f>内覧会スケジュール!E6</f>
        <v>6</v>
      </c>
      <c r="J10" s="77">
        <f>内覧会スケジュール!F6</f>
        <v>0</v>
      </c>
      <c r="K10" s="77">
        <f>内覧会スケジュール!H6</f>
        <v>1</v>
      </c>
      <c r="L10" s="74" t="s">
        <v>494</v>
      </c>
      <c r="M10" s="74" t="s">
        <v>497</v>
      </c>
      <c r="N10" s="49" t="str">
        <f t="shared" si="0"/>
        <v>'COMMON'</v>
      </c>
      <c r="O10" s="69" t="s">
        <v>449</v>
      </c>
      <c r="P10" s="49" t="str">
        <f t="shared" si="1"/>
        <v>'COMMON'</v>
      </c>
      <c r="Q10" s="49" t="str">
        <f t="shared" si="1"/>
        <v>'COMMON'</v>
      </c>
      <c r="R10" s="69" t="s">
        <v>449</v>
      </c>
      <c r="S10" s="49" t="str">
        <f t="shared" si="2"/>
        <v>'COMMON'</v>
      </c>
      <c r="T10" s="67"/>
      <c r="U10" s="67"/>
      <c r="V10" s="67"/>
      <c r="W10"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('80001','2','2024/04/15','14:00','0','1',6,0,1,'','0','COMMON',CURRENT_TIMESTAMP,'COMMON','COMMON',CURRENT_TIMESTAMP,'COMMON');</v>
      </c>
      <c r="X10" s="67"/>
      <c r="Y10" s="67"/>
      <c r="Z10" s="67"/>
    </row>
    <row r="11" spans="1:26" ht="18" customHeight="1">
      <c r="A11" s="67"/>
      <c r="B11" s="69" t="s">
        <v>549</v>
      </c>
      <c r="C11" s="73" t="str">
        <f>"'"&amp;プロジェクトデータ!$C$4&amp;"'"</f>
        <v>'80001'</v>
      </c>
      <c r="D11" s="74" t="s">
        <v>499</v>
      </c>
      <c r="E11" s="83" t="str">
        <f>"'"&amp;IF(内覧会スケジュール!B7="","",TEXT(内覧会スケジュール!B7,"yyyy/mm/dd"))&amp;"'"</f>
        <v>'2024/04/16'</v>
      </c>
      <c r="F11" s="84" t="str">
        <f>"'"&amp;IF(内覧会スケジュール!C7="","",TEXT(内覧会スケジュール!C7,"hh:mm"))&amp;"'"</f>
        <v>'09:00'</v>
      </c>
      <c r="G11" s="42" t="str">
        <f>"'"&amp;IF(内覧会スケジュール!D7="なし","0","1")&amp;"'"</f>
        <v>'0'</v>
      </c>
      <c r="H11" s="74" t="s">
        <v>491</v>
      </c>
      <c r="I11" s="77">
        <f>内覧会スケジュール!E7</f>
        <v>7</v>
      </c>
      <c r="J11" s="77">
        <f>内覧会スケジュール!F7</f>
        <v>0</v>
      </c>
      <c r="K11" s="77">
        <f>内覧会スケジュール!H7</f>
        <v>1</v>
      </c>
      <c r="L11" s="74" t="s">
        <v>494</v>
      </c>
      <c r="M11" s="74" t="s">
        <v>497</v>
      </c>
      <c r="N11" s="49" t="str">
        <f t="shared" si="0"/>
        <v>'COMMON'</v>
      </c>
      <c r="O11" s="69" t="s">
        <v>449</v>
      </c>
      <c r="P11" s="49" t="str">
        <f t="shared" si="1"/>
        <v>'COMMON'</v>
      </c>
      <c r="Q11" s="49" t="str">
        <f t="shared" si="1"/>
        <v>'COMMON'</v>
      </c>
      <c r="R11" s="69" t="s">
        <v>449</v>
      </c>
      <c r="S11" s="49" t="str">
        <f t="shared" si="2"/>
        <v>'COMMON'</v>
      </c>
      <c r="T11" s="67"/>
      <c r="U11" s="67"/>
      <c r="V11" s="67"/>
      <c r="W11"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('80001','2','2024/04/16','09:00','0','1',7,0,1,'','0','COMMON',CURRENT_TIMESTAMP,'COMMON','COMMON',CURRENT_TIMESTAMP,'COMMON');</v>
      </c>
      <c r="X11" s="67"/>
      <c r="Y11" s="67"/>
      <c r="Z11" s="67"/>
    </row>
    <row r="12" spans="1:26" ht="18" customHeight="1">
      <c r="A12" s="67"/>
      <c r="B12" s="69" t="s">
        <v>550</v>
      </c>
      <c r="C12" s="73" t="str">
        <f>"'"&amp;プロジェクトデータ!$C$4&amp;"'"</f>
        <v>'80001'</v>
      </c>
      <c r="D12" s="74" t="s">
        <v>499</v>
      </c>
      <c r="E12" s="83" t="str">
        <f>"'"&amp;IF(内覧会スケジュール!B8="","",TEXT(内覧会スケジュール!B8,"yyyy/mm/dd"))&amp;"'"</f>
        <v>'2024/04/16'</v>
      </c>
      <c r="F12" s="84" t="str">
        <f>"'"&amp;IF(内覧会スケジュール!C8="","",TEXT(内覧会スケジュール!C8,"hh:mm"))&amp;"'"</f>
        <v>'10:00'</v>
      </c>
      <c r="G12" s="42" t="str">
        <f>"'"&amp;IF(内覧会スケジュール!D8="なし","0","1")&amp;"'"</f>
        <v>'0'</v>
      </c>
      <c r="H12" s="74" t="s">
        <v>491</v>
      </c>
      <c r="I12" s="77">
        <f>内覧会スケジュール!E8</f>
        <v>6</v>
      </c>
      <c r="J12" s="77">
        <f>内覧会スケジュール!F8</f>
        <v>0</v>
      </c>
      <c r="K12" s="77">
        <f>内覧会スケジュール!H8</f>
        <v>1</v>
      </c>
      <c r="L12" s="74" t="s">
        <v>494</v>
      </c>
      <c r="M12" s="74" t="s">
        <v>497</v>
      </c>
      <c r="N12" s="49" t="str">
        <f t="shared" si="0"/>
        <v>'COMMON'</v>
      </c>
      <c r="O12" s="69" t="s">
        <v>449</v>
      </c>
      <c r="P12" s="49" t="str">
        <f t="shared" si="1"/>
        <v>'COMMON'</v>
      </c>
      <c r="Q12" s="49" t="str">
        <f t="shared" si="1"/>
        <v>'COMMON'</v>
      </c>
      <c r="R12" s="69" t="s">
        <v>449</v>
      </c>
      <c r="S12" s="49" t="str">
        <f t="shared" si="2"/>
        <v>'COMMON'</v>
      </c>
      <c r="T12" s="67"/>
      <c r="U12" s="67"/>
      <c r="V12" s="67"/>
      <c r="W12"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('80001','2','2024/04/16','10:00','0','1',6,0,1,'','0','COMMON',CURRENT_TIMESTAMP,'COMMON','COMMON',CURRENT_TIMESTAMP,'COMMON');</v>
      </c>
      <c r="X12" s="67"/>
      <c r="Y12" s="67"/>
      <c r="Z12" s="67"/>
    </row>
    <row r="13" spans="1:26" ht="18" customHeight="1">
      <c r="A13" s="67"/>
      <c r="B13" s="69" t="s">
        <v>551</v>
      </c>
      <c r="C13" s="73" t="str">
        <f>"'"&amp;プロジェクトデータ!$C$4&amp;"'"</f>
        <v>'80001'</v>
      </c>
      <c r="D13" s="74" t="s">
        <v>499</v>
      </c>
      <c r="E13" s="83" t="str">
        <f>"'"&amp;IF(内覧会スケジュール!B9="","",TEXT(内覧会スケジュール!B9,"yyyy/mm/dd"))&amp;"'"</f>
        <v>'2024/04/16'</v>
      </c>
      <c r="F13" s="84" t="str">
        <f>"'"&amp;IF(内覧会スケジュール!C9="","",TEXT(内覧会スケジュール!C9,"hh:mm"))&amp;"'"</f>
        <v>'13:00'</v>
      </c>
      <c r="G13" s="42" t="str">
        <f>"'"&amp;IF(内覧会スケジュール!D9="なし","0","1")&amp;"'"</f>
        <v>'0'</v>
      </c>
      <c r="H13" s="74" t="s">
        <v>491</v>
      </c>
      <c r="I13" s="77">
        <f>内覧会スケジュール!E9</f>
        <v>7</v>
      </c>
      <c r="J13" s="77">
        <f>内覧会スケジュール!F9</f>
        <v>0</v>
      </c>
      <c r="K13" s="77">
        <f>内覧会スケジュール!H9</f>
        <v>1</v>
      </c>
      <c r="L13" s="74" t="s">
        <v>494</v>
      </c>
      <c r="M13" s="74" t="s">
        <v>497</v>
      </c>
      <c r="N13" s="49" t="str">
        <f t="shared" si="0"/>
        <v>'COMMON'</v>
      </c>
      <c r="O13" s="69" t="s">
        <v>449</v>
      </c>
      <c r="P13" s="49" t="str">
        <f t="shared" si="1"/>
        <v>'COMMON'</v>
      </c>
      <c r="Q13" s="49" t="str">
        <f t="shared" si="1"/>
        <v>'COMMON'</v>
      </c>
      <c r="R13" s="69" t="s">
        <v>449</v>
      </c>
      <c r="S13" s="49" t="str">
        <f t="shared" si="2"/>
        <v>'COMMON'</v>
      </c>
      <c r="T13" s="67"/>
      <c r="U13" s="67"/>
      <c r="V13" s="67"/>
      <c r="W13"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('80001','2','2024/04/16','13:00','0','1',7,0,1,'','0','COMMON',CURRENT_TIMESTAMP,'COMMON','COMMON',CURRENT_TIMESTAMP,'COMMON');</v>
      </c>
      <c r="X13" s="67"/>
      <c r="Y13" s="67"/>
      <c r="Z13" s="67"/>
    </row>
    <row r="14" spans="1:26" ht="18" customHeight="1">
      <c r="A14" s="67"/>
      <c r="B14" s="69" t="s">
        <v>552</v>
      </c>
      <c r="C14" s="73" t="str">
        <f>"'"&amp;プロジェクトデータ!$C$4&amp;"'"</f>
        <v>'80001'</v>
      </c>
      <c r="D14" s="74" t="s">
        <v>499</v>
      </c>
      <c r="E14" s="83" t="str">
        <f>"'"&amp;IF(内覧会スケジュール!B10="","",TEXT(内覧会スケジュール!B10,"yyyy/mm/dd"))&amp;"'"</f>
        <v>'2024/04/16'</v>
      </c>
      <c r="F14" s="84" t="str">
        <f>"'"&amp;IF(内覧会スケジュール!C10="","",TEXT(内覧会スケジュール!C10,"hh:mm"))&amp;"'"</f>
        <v>'14:00'</v>
      </c>
      <c r="G14" s="42" t="str">
        <f>"'"&amp;IF(内覧会スケジュール!D10="なし","0","1")&amp;"'"</f>
        <v>'0'</v>
      </c>
      <c r="H14" s="74" t="s">
        <v>491</v>
      </c>
      <c r="I14" s="77">
        <f>内覧会スケジュール!E10</f>
        <v>6</v>
      </c>
      <c r="J14" s="77">
        <f>内覧会スケジュール!F10</f>
        <v>0</v>
      </c>
      <c r="K14" s="77">
        <f>内覧会スケジュール!H10</f>
        <v>1</v>
      </c>
      <c r="L14" s="74" t="s">
        <v>494</v>
      </c>
      <c r="M14" s="74" t="s">
        <v>497</v>
      </c>
      <c r="N14" s="49" t="str">
        <f t="shared" si="0"/>
        <v>'COMMON'</v>
      </c>
      <c r="O14" s="69" t="s">
        <v>449</v>
      </c>
      <c r="P14" s="49" t="str">
        <f t="shared" si="1"/>
        <v>'COMMON'</v>
      </c>
      <c r="Q14" s="49" t="str">
        <f t="shared" si="1"/>
        <v>'COMMON'</v>
      </c>
      <c r="R14" s="69" t="s">
        <v>449</v>
      </c>
      <c r="S14" s="49" t="str">
        <f t="shared" si="2"/>
        <v>'COMMON'</v>
      </c>
      <c r="T14" s="67"/>
      <c r="U14" s="67"/>
      <c r="V14" s="67"/>
      <c r="W14"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('80001','2','2024/04/16','14:00','0','1',6,0,1,'','0','COMMON',CURRENT_TIMESTAMP,'COMMON','COMMON',CURRENT_TIMESTAMP,'COMMON');</v>
      </c>
      <c r="X14" s="67"/>
      <c r="Y14" s="67"/>
      <c r="Z14" s="67"/>
    </row>
    <row r="15" spans="1:26" ht="18" customHeight="1">
      <c r="A15" s="67"/>
      <c r="B15" s="69" t="s">
        <v>553</v>
      </c>
      <c r="C15" s="73" t="str">
        <f>"'"&amp;プロジェクトデータ!$C$4&amp;"'"</f>
        <v>'80001'</v>
      </c>
      <c r="D15" s="74" t="s">
        <v>499</v>
      </c>
      <c r="E15" s="83" t="str">
        <f>"'"&amp;IF(内覧会スケジュール!B11="","",TEXT(内覧会スケジュール!B11,"yyyy/mm/dd"))&amp;"'"</f>
        <v>'2024/04/17'</v>
      </c>
      <c r="F15" s="84" t="str">
        <f>"'"&amp;IF(内覧会スケジュール!C11="","",TEXT(内覧会スケジュール!C11,"hh:mm"))&amp;"'"</f>
        <v>'09:00'</v>
      </c>
      <c r="G15" s="42" t="str">
        <f>"'"&amp;IF(内覧会スケジュール!D11="なし","0","1")&amp;"'"</f>
        <v>'0'</v>
      </c>
      <c r="H15" s="74" t="s">
        <v>491</v>
      </c>
      <c r="I15" s="77">
        <f>内覧会スケジュール!E11</f>
        <v>7</v>
      </c>
      <c r="J15" s="77">
        <f>内覧会スケジュール!F11</f>
        <v>0</v>
      </c>
      <c r="K15" s="77">
        <f>内覧会スケジュール!H11</f>
        <v>1</v>
      </c>
      <c r="L15" s="74" t="s">
        <v>494</v>
      </c>
      <c r="M15" s="74" t="s">
        <v>497</v>
      </c>
      <c r="N15" s="49" t="str">
        <f t="shared" si="0"/>
        <v>'COMMON'</v>
      </c>
      <c r="O15" s="69" t="s">
        <v>449</v>
      </c>
      <c r="P15" s="49" t="str">
        <f t="shared" si="1"/>
        <v>'COMMON'</v>
      </c>
      <c r="Q15" s="49" t="str">
        <f t="shared" si="1"/>
        <v>'COMMON'</v>
      </c>
      <c r="R15" s="69" t="s">
        <v>449</v>
      </c>
      <c r="S15" s="49" t="str">
        <f t="shared" si="2"/>
        <v>'COMMON'</v>
      </c>
      <c r="T15" s="67"/>
      <c r="U15" s="67"/>
      <c r="V15" s="67"/>
      <c r="W15"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('80001','2','2024/04/17','09:00','0','1',7,0,1,'','0','COMMON',CURRENT_TIMESTAMP,'COMMON','COMMON',CURRENT_TIMESTAMP,'COMMON');</v>
      </c>
      <c r="X15" s="67"/>
      <c r="Y15" s="67"/>
      <c r="Z15" s="67"/>
    </row>
    <row r="16" spans="1:26" ht="18" customHeight="1">
      <c r="A16" s="67"/>
      <c r="B16" s="69" t="s">
        <v>554</v>
      </c>
      <c r="C16" s="73" t="str">
        <f>"'"&amp;プロジェクトデータ!$C$4&amp;"'"</f>
        <v>'80001'</v>
      </c>
      <c r="D16" s="74" t="s">
        <v>499</v>
      </c>
      <c r="E16" s="83" t="str">
        <f>"'"&amp;IF(内覧会スケジュール!B12="","",TEXT(内覧会スケジュール!B12,"yyyy/mm/dd"))&amp;"'"</f>
        <v>'2024/04/17'</v>
      </c>
      <c r="F16" s="84" t="str">
        <f>"'"&amp;IF(内覧会スケジュール!C12="","",TEXT(内覧会スケジュール!C12,"hh:mm"))&amp;"'"</f>
        <v>'10:00'</v>
      </c>
      <c r="G16" s="42" t="str">
        <f>"'"&amp;IF(内覧会スケジュール!D12="なし","0","1")&amp;"'"</f>
        <v>'0'</v>
      </c>
      <c r="H16" s="74" t="s">
        <v>491</v>
      </c>
      <c r="I16" s="77">
        <f>内覧会スケジュール!E12</f>
        <v>6</v>
      </c>
      <c r="J16" s="77">
        <f>内覧会スケジュール!F12</f>
        <v>0</v>
      </c>
      <c r="K16" s="77">
        <f>内覧会スケジュール!H12</f>
        <v>1</v>
      </c>
      <c r="L16" s="74" t="s">
        <v>494</v>
      </c>
      <c r="M16" s="74" t="s">
        <v>497</v>
      </c>
      <c r="N16" s="49" t="str">
        <f t="shared" si="0"/>
        <v>'COMMON'</v>
      </c>
      <c r="O16" s="69" t="s">
        <v>449</v>
      </c>
      <c r="P16" s="49" t="str">
        <f t="shared" si="1"/>
        <v>'COMMON'</v>
      </c>
      <c r="Q16" s="49" t="str">
        <f t="shared" si="1"/>
        <v>'COMMON'</v>
      </c>
      <c r="R16" s="69" t="s">
        <v>449</v>
      </c>
      <c r="S16" s="49" t="str">
        <f t="shared" si="2"/>
        <v>'COMMON'</v>
      </c>
      <c r="T16" s="67"/>
      <c r="U16" s="67"/>
      <c r="V16" s="67"/>
      <c r="W16"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('80001','2','2024/04/17','10:00','0','1',6,0,1,'','0','COMMON',CURRENT_TIMESTAMP,'COMMON','COMMON',CURRENT_TIMESTAMP,'COMMON');</v>
      </c>
      <c r="X16" s="67"/>
      <c r="Y16" s="67"/>
      <c r="Z16" s="67"/>
    </row>
    <row r="17" spans="1:26" ht="18" customHeight="1">
      <c r="A17" s="67"/>
      <c r="B17" s="69" t="s">
        <v>555</v>
      </c>
      <c r="C17" s="73" t="str">
        <f>"'"&amp;プロジェクトデータ!$C$4&amp;"'"</f>
        <v>'80001'</v>
      </c>
      <c r="D17" s="74" t="s">
        <v>499</v>
      </c>
      <c r="E17" s="83" t="str">
        <f>"'"&amp;IF(内覧会スケジュール!B13="","",TEXT(内覧会スケジュール!B13,"yyyy/mm/dd"))&amp;"'"</f>
        <v>'2024/04/17'</v>
      </c>
      <c r="F17" s="84" t="str">
        <f>"'"&amp;IF(内覧会スケジュール!C13="","",TEXT(内覧会スケジュール!C13,"hh:mm"))&amp;"'"</f>
        <v>'13:00'</v>
      </c>
      <c r="G17" s="42" t="str">
        <f>"'"&amp;IF(内覧会スケジュール!D13="なし","0","1")&amp;"'"</f>
        <v>'0'</v>
      </c>
      <c r="H17" s="74" t="s">
        <v>491</v>
      </c>
      <c r="I17" s="77">
        <f>内覧会スケジュール!E13</f>
        <v>7</v>
      </c>
      <c r="J17" s="77">
        <f>内覧会スケジュール!F13</f>
        <v>0</v>
      </c>
      <c r="K17" s="77">
        <f>内覧会スケジュール!H13</f>
        <v>1</v>
      </c>
      <c r="L17" s="74" t="s">
        <v>494</v>
      </c>
      <c r="M17" s="74" t="s">
        <v>497</v>
      </c>
      <c r="N17" s="49" t="str">
        <f t="shared" si="0"/>
        <v>'COMMON'</v>
      </c>
      <c r="O17" s="69" t="s">
        <v>449</v>
      </c>
      <c r="P17" s="49" t="str">
        <f t="shared" si="1"/>
        <v>'COMMON'</v>
      </c>
      <c r="Q17" s="49" t="str">
        <f t="shared" si="1"/>
        <v>'COMMON'</v>
      </c>
      <c r="R17" s="69" t="s">
        <v>449</v>
      </c>
      <c r="S17" s="49" t="str">
        <f t="shared" si="2"/>
        <v>'COMMON'</v>
      </c>
      <c r="T17" s="67"/>
      <c r="U17" s="67"/>
      <c r="V17" s="67"/>
      <c r="W17"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('80001','2','2024/04/17','13:00','0','1',7,0,1,'','0','COMMON',CURRENT_TIMESTAMP,'COMMON','COMMON',CURRENT_TIMESTAMP,'COMMON');</v>
      </c>
      <c r="X17" s="67"/>
      <c r="Y17" s="67"/>
      <c r="Z17" s="67"/>
    </row>
    <row r="18" spans="1:26" ht="18" customHeight="1">
      <c r="A18" s="67"/>
      <c r="B18" s="69" t="s">
        <v>556</v>
      </c>
      <c r="C18" s="73" t="str">
        <f>"'"&amp;プロジェクトデータ!$C$4&amp;"'"</f>
        <v>'80001'</v>
      </c>
      <c r="D18" s="74" t="s">
        <v>499</v>
      </c>
      <c r="E18" s="83" t="str">
        <f>"'"&amp;IF(内覧会スケジュール!B14="","",TEXT(内覧会スケジュール!B14,"yyyy/mm/dd"))&amp;"'"</f>
        <v>'2024/04/17'</v>
      </c>
      <c r="F18" s="84" t="str">
        <f>"'"&amp;IF(内覧会スケジュール!C14="","",TEXT(内覧会スケジュール!C14,"hh:mm"))&amp;"'"</f>
        <v>'14:00'</v>
      </c>
      <c r="G18" s="42" t="str">
        <f>"'"&amp;IF(内覧会スケジュール!D14="なし","0","1")&amp;"'"</f>
        <v>'0'</v>
      </c>
      <c r="H18" s="74" t="s">
        <v>491</v>
      </c>
      <c r="I18" s="77">
        <f>内覧会スケジュール!E14</f>
        <v>6</v>
      </c>
      <c r="J18" s="77">
        <f>内覧会スケジュール!F14</f>
        <v>0</v>
      </c>
      <c r="K18" s="77">
        <f>内覧会スケジュール!H14</f>
        <v>1</v>
      </c>
      <c r="L18" s="74" t="s">
        <v>494</v>
      </c>
      <c r="M18" s="74" t="s">
        <v>497</v>
      </c>
      <c r="N18" s="49" t="str">
        <f t="shared" si="0"/>
        <v>'COMMON'</v>
      </c>
      <c r="O18" s="69" t="s">
        <v>449</v>
      </c>
      <c r="P18" s="49" t="str">
        <f t="shared" si="1"/>
        <v>'COMMON'</v>
      </c>
      <c r="Q18" s="49" t="str">
        <f t="shared" si="1"/>
        <v>'COMMON'</v>
      </c>
      <c r="R18" s="69" t="s">
        <v>449</v>
      </c>
      <c r="S18" s="49" t="str">
        <f t="shared" si="2"/>
        <v>'COMMON'</v>
      </c>
      <c r="T18" s="67"/>
      <c r="U18" s="67"/>
      <c r="V18" s="67"/>
      <c r="W18"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('80001','2','2024/04/17','14:00','0','1',6,0,1,'','0','COMMON',CURRENT_TIMESTAMP,'COMMON','COMMON',CURRENT_TIMESTAMP,'COMMON');</v>
      </c>
      <c r="X18" s="67"/>
      <c r="Y18" s="67"/>
      <c r="Z18" s="67"/>
    </row>
    <row r="19" spans="1:26" ht="18" customHeight="1">
      <c r="A19" s="67"/>
      <c r="B19" s="69" t="s">
        <v>557</v>
      </c>
      <c r="C19" s="73" t="str">
        <f>"'"&amp;プロジェクトデータ!$C$4&amp;"'"</f>
        <v>'80001'</v>
      </c>
      <c r="D19" s="74" t="s">
        <v>499</v>
      </c>
      <c r="E19" s="83" t="str">
        <f>"'"&amp;IF(内覧会スケジュール!B15="","",TEXT(内覧会スケジュール!B15,"yyyy/mm/dd"))&amp;"'"</f>
        <v>'2024/04/18'</v>
      </c>
      <c r="F19" s="84" t="str">
        <f>"'"&amp;IF(内覧会スケジュール!C15="","",TEXT(内覧会スケジュール!C15,"hh:mm"))&amp;"'"</f>
        <v>'09:00'</v>
      </c>
      <c r="G19" s="42" t="str">
        <f>"'"&amp;IF(内覧会スケジュール!D15="なし","0","1")&amp;"'"</f>
        <v>'0'</v>
      </c>
      <c r="H19" s="74" t="s">
        <v>491</v>
      </c>
      <c r="I19" s="77">
        <f>内覧会スケジュール!E15</f>
        <v>7</v>
      </c>
      <c r="J19" s="77">
        <f>内覧会スケジュール!F15</f>
        <v>0</v>
      </c>
      <c r="K19" s="77">
        <f>内覧会スケジュール!H15</f>
        <v>1</v>
      </c>
      <c r="L19" s="74" t="s">
        <v>494</v>
      </c>
      <c r="M19" s="74" t="s">
        <v>497</v>
      </c>
      <c r="N19" s="49" t="str">
        <f t="shared" si="0"/>
        <v>'COMMON'</v>
      </c>
      <c r="O19" s="69" t="s">
        <v>449</v>
      </c>
      <c r="P19" s="49" t="str">
        <f t="shared" si="1"/>
        <v>'COMMON'</v>
      </c>
      <c r="Q19" s="49" t="str">
        <f t="shared" si="1"/>
        <v>'COMMON'</v>
      </c>
      <c r="R19" s="69" t="s">
        <v>449</v>
      </c>
      <c r="S19" s="49" t="str">
        <f t="shared" si="2"/>
        <v>'COMMON'</v>
      </c>
      <c r="T19" s="67"/>
      <c r="U19" s="67"/>
      <c r="V19" s="67"/>
      <c r="W19"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('80001','2','2024/04/18','09:00','0','1',7,0,1,'','0','COMMON',CURRENT_TIMESTAMP,'COMMON','COMMON',CURRENT_TIMESTAMP,'COMMON');</v>
      </c>
      <c r="X19" s="67"/>
      <c r="Y19" s="67"/>
      <c r="Z19" s="67"/>
    </row>
    <row r="20" spans="1:26" ht="18" customHeight="1">
      <c r="A20" s="67"/>
      <c r="B20" s="69" t="s">
        <v>558</v>
      </c>
      <c r="C20" s="73" t="str">
        <f>"'"&amp;プロジェクトデータ!$C$4&amp;"'"</f>
        <v>'80001'</v>
      </c>
      <c r="D20" s="74" t="s">
        <v>499</v>
      </c>
      <c r="E20" s="83" t="str">
        <f>"'"&amp;IF(内覧会スケジュール!B16="","",TEXT(内覧会スケジュール!B16,"yyyy/mm/dd"))&amp;"'"</f>
        <v>'2024/04/18'</v>
      </c>
      <c r="F20" s="84" t="str">
        <f>"'"&amp;IF(内覧会スケジュール!C16="","",TEXT(内覧会スケジュール!C16,"hh:mm"))&amp;"'"</f>
        <v>'10:00'</v>
      </c>
      <c r="G20" s="42" t="str">
        <f>"'"&amp;IF(内覧会スケジュール!D16="なし","0","1")&amp;"'"</f>
        <v>'0'</v>
      </c>
      <c r="H20" s="74" t="s">
        <v>491</v>
      </c>
      <c r="I20" s="77">
        <f>内覧会スケジュール!E16</f>
        <v>6</v>
      </c>
      <c r="J20" s="77">
        <f>内覧会スケジュール!F16</f>
        <v>0</v>
      </c>
      <c r="K20" s="77">
        <f>内覧会スケジュール!H16</f>
        <v>1</v>
      </c>
      <c r="L20" s="74" t="s">
        <v>494</v>
      </c>
      <c r="M20" s="74" t="s">
        <v>497</v>
      </c>
      <c r="N20" s="49" t="str">
        <f t="shared" si="0"/>
        <v>'COMMON'</v>
      </c>
      <c r="O20" s="69" t="s">
        <v>449</v>
      </c>
      <c r="P20" s="49" t="str">
        <f t="shared" si="1"/>
        <v>'COMMON'</v>
      </c>
      <c r="Q20" s="49" t="str">
        <f t="shared" si="1"/>
        <v>'COMMON'</v>
      </c>
      <c r="R20" s="69" t="s">
        <v>449</v>
      </c>
      <c r="S20" s="49" t="str">
        <f t="shared" si="2"/>
        <v>'COMMON'</v>
      </c>
      <c r="T20" s="67"/>
      <c r="U20" s="67"/>
      <c r="V20" s="67"/>
      <c r="W20"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('80001','2','2024/04/18','10:00','0','1',6,0,1,'','0','COMMON',CURRENT_TIMESTAMP,'COMMON','COMMON',CURRENT_TIMESTAMP,'COMMON');</v>
      </c>
      <c r="X20" s="67"/>
      <c r="Y20" s="67"/>
      <c r="Z20" s="67"/>
    </row>
    <row r="21" spans="1:26" ht="18" customHeight="1">
      <c r="A21" s="67"/>
      <c r="B21" s="69" t="s">
        <v>559</v>
      </c>
      <c r="C21" s="73" t="str">
        <f>"'"&amp;プロジェクトデータ!$C$4&amp;"'"</f>
        <v>'80001'</v>
      </c>
      <c r="D21" s="74" t="s">
        <v>499</v>
      </c>
      <c r="E21" s="83" t="str">
        <f>"'"&amp;IF(内覧会スケジュール!B17="","",TEXT(内覧会スケジュール!B17,"yyyy/mm/dd"))&amp;"'"</f>
        <v>'2024/04/18'</v>
      </c>
      <c r="F21" s="84" t="str">
        <f>"'"&amp;IF(内覧会スケジュール!C17="","",TEXT(内覧会スケジュール!C17,"hh:mm"))&amp;"'"</f>
        <v>'13:00'</v>
      </c>
      <c r="G21" s="42" t="str">
        <f>"'"&amp;IF(内覧会スケジュール!D17="なし","0","1")&amp;"'"</f>
        <v>'0'</v>
      </c>
      <c r="H21" s="74" t="s">
        <v>491</v>
      </c>
      <c r="I21" s="77">
        <f>内覧会スケジュール!E17</f>
        <v>7</v>
      </c>
      <c r="J21" s="77">
        <f>内覧会スケジュール!F17</f>
        <v>0</v>
      </c>
      <c r="K21" s="77">
        <f>内覧会スケジュール!H17</f>
        <v>1</v>
      </c>
      <c r="L21" s="74" t="s">
        <v>494</v>
      </c>
      <c r="M21" s="74" t="s">
        <v>497</v>
      </c>
      <c r="N21" s="49" t="str">
        <f t="shared" si="0"/>
        <v>'COMMON'</v>
      </c>
      <c r="O21" s="69" t="s">
        <v>449</v>
      </c>
      <c r="P21" s="49" t="str">
        <f t="shared" si="1"/>
        <v>'COMMON'</v>
      </c>
      <c r="Q21" s="49" t="str">
        <f t="shared" si="1"/>
        <v>'COMMON'</v>
      </c>
      <c r="R21" s="69" t="s">
        <v>449</v>
      </c>
      <c r="S21" s="49" t="str">
        <f t="shared" si="2"/>
        <v>'COMMON'</v>
      </c>
      <c r="T21" s="67"/>
      <c r="U21" s="67"/>
      <c r="V21" s="67"/>
      <c r="W21"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('80001','2','2024/04/18','13:00','0','1',7,0,1,'','0','COMMON',CURRENT_TIMESTAMP,'COMMON','COMMON',CURRENT_TIMESTAMP,'COMMON');</v>
      </c>
      <c r="X21" s="67"/>
      <c r="Y21" s="67"/>
      <c r="Z21" s="67"/>
    </row>
    <row r="22" spans="1:26" ht="18" customHeight="1">
      <c r="A22" s="67"/>
      <c r="B22" s="69" t="s">
        <v>560</v>
      </c>
      <c r="C22" s="73" t="str">
        <f>"'"&amp;プロジェクトデータ!$C$4&amp;"'"</f>
        <v>'80001'</v>
      </c>
      <c r="D22" s="74" t="s">
        <v>499</v>
      </c>
      <c r="E22" s="83" t="str">
        <f>"'"&amp;IF(内覧会スケジュール!B18="","",TEXT(内覧会スケジュール!B18,"yyyy/mm/dd"))&amp;"'"</f>
        <v>'2024/04/18'</v>
      </c>
      <c r="F22" s="84" t="str">
        <f>"'"&amp;IF(内覧会スケジュール!C18="","",TEXT(内覧会スケジュール!C18,"hh:mm"))&amp;"'"</f>
        <v>'14:00'</v>
      </c>
      <c r="G22" s="42" t="str">
        <f>"'"&amp;IF(内覧会スケジュール!D18="なし","0","1")&amp;"'"</f>
        <v>'0'</v>
      </c>
      <c r="H22" s="74" t="s">
        <v>491</v>
      </c>
      <c r="I22" s="77">
        <f>内覧会スケジュール!E18</f>
        <v>6</v>
      </c>
      <c r="J22" s="77">
        <f>内覧会スケジュール!F18</f>
        <v>0</v>
      </c>
      <c r="K22" s="77">
        <f>内覧会スケジュール!H18</f>
        <v>2</v>
      </c>
      <c r="L22" s="74" t="s">
        <v>494</v>
      </c>
      <c r="M22" s="74" t="s">
        <v>497</v>
      </c>
      <c r="N22" s="49" t="str">
        <f t="shared" si="0"/>
        <v>'COMMON'</v>
      </c>
      <c r="O22" s="69" t="s">
        <v>449</v>
      </c>
      <c r="P22" s="49" t="str">
        <f t="shared" si="1"/>
        <v>'COMMON'</v>
      </c>
      <c r="Q22" s="49" t="str">
        <f t="shared" si="1"/>
        <v>'COMMON'</v>
      </c>
      <c r="R22" s="69" t="s">
        <v>449</v>
      </c>
      <c r="S22" s="49" t="str">
        <f t="shared" si="2"/>
        <v>'COMMON'</v>
      </c>
      <c r="T22" s="67"/>
      <c r="U22" s="67"/>
      <c r="V22" s="67"/>
      <c r="W22"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('80001','2','2024/04/18','14:00','0','1',6,0,2,'','0','COMMON',CURRENT_TIMESTAMP,'COMMON','COMMON',CURRENT_TIMESTAMP,'COMMON');</v>
      </c>
      <c r="X22" s="67"/>
      <c r="Y22" s="67"/>
      <c r="Z22" s="67"/>
    </row>
    <row r="23" spans="1:26" ht="18" customHeight="1">
      <c r="A23" s="67"/>
      <c r="B23" s="69" t="s">
        <v>561</v>
      </c>
      <c r="C23" s="73" t="str">
        <f>"'"&amp;プロジェクトデータ!$C$4&amp;"'"</f>
        <v>'80001'</v>
      </c>
      <c r="D23" s="74" t="s">
        <v>499</v>
      </c>
      <c r="E23" s="83" t="str">
        <f>"'"&amp;IF(内覧会スケジュール!B19="","",TEXT(内覧会スケジュール!B19,"yyyy/mm/dd"))&amp;"'"</f>
        <v>'2024/04/19'</v>
      </c>
      <c r="F23" s="84" t="str">
        <f>"'"&amp;IF(内覧会スケジュール!C19="","",TEXT(内覧会スケジュール!C19,"hh:mm"))&amp;"'"</f>
        <v>'09:00'</v>
      </c>
      <c r="G23" s="42" t="str">
        <f>"'"&amp;IF(内覧会スケジュール!D19="なし","0","1")&amp;"'"</f>
        <v>'0'</v>
      </c>
      <c r="H23" s="74" t="s">
        <v>491</v>
      </c>
      <c r="I23" s="77">
        <f>内覧会スケジュール!E19</f>
        <v>7</v>
      </c>
      <c r="J23" s="77">
        <f>内覧会スケジュール!F19</f>
        <v>0</v>
      </c>
      <c r="K23" s="77">
        <f>内覧会スケジュール!H19</f>
        <v>1</v>
      </c>
      <c r="L23" s="74" t="s">
        <v>494</v>
      </c>
      <c r="M23" s="74" t="s">
        <v>497</v>
      </c>
      <c r="N23" s="49" t="str">
        <f t="shared" si="0"/>
        <v>'COMMON'</v>
      </c>
      <c r="O23" s="69" t="s">
        <v>449</v>
      </c>
      <c r="P23" s="49" t="str">
        <f t="shared" si="1"/>
        <v>'COMMON'</v>
      </c>
      <c r="Q23" s="49" t="str">
        <f t="shared" si="1"/>
        <v>'COMMON'</v>
      </c>
      <c r="R23" s="69" t="s">
        <v>449</v>
      </c>
      <c r="S23" s="49" t="str">
        <f t="shared" si="2"/>
        <v>'COMMON'</v>
      </c>
      <c r="T23" s="67"/>
      <c r="U23" s="67"/>
      <c r="V23" s="67"/>
      <c r="W23"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('80001','2','2024/04/19','09:00','0','1',7,0,1,'','0','COMMON',CURRENT_TIMESTAMP,'COMMON','COMMON',CURRENT_TIMESTAMP,'COMMON');</v>
      </c>
      <c r="X23" s="67"/>
      <c r="Y23" s="67"/>
      <c r="Z23" s="67"/>
    </row>
    <row r="24" spans="1:26" ht="18" customHeight="1">
      <c r="A24" s="67"/>
      <c r="B24" s="69" t="s">
        <v>562</v>
      </c>
      <c r="C24" s="73" t="str">
        <f>"'"&amp;プロジェクトデータ!$C$4&amp;"'"</f>
        <v>'80001'</v>
      </c>
      <c r="D24" s="74" t="s">
        <v>499</v>
      </c>
      <c r="E24" s="83" t="str">
        <f>"'"&amp;IF(内覧会スケジュール!B20="","",TEXT(内覧会スケジュール!B20,"yyyy/mm/dd"))&amp;"'"</f>
        <v>'2024/04/19'</v>
      </c>
      <c r="F24" s="84" t="str">
        <f>"'"&amp;IF(内覧会スケジュール!C20="","",TEXT(内覧会スケジュール!C20,"hh:mm"))&amp;"'"</f>
        <v>'10:00'</v>
      </c>
      <c r="G24" s="42" t="str">
        <f>"'"&amp;IF(内覧会スケジュール!D20="なし","0","1")&amp;"'"</f>
        <v>'0'</v>
      </c>
      <c r="H24" s="74" t="s">
        <v>491</v>
      </c>
      <c r="I24" s="77">
        <f>内覧会スケジュール!E20</f>
        <v>6</v>
      </c>
      <c r="J24" s="77">
        <f>内覧会スケジュール!F20</f>
        <v>0</v>
      </c>
      <c r="K24" s="77">
        <f>内覧会スケジュール!H20</f>
        <v>2</v>
      </c>
      <c r="L24" s="74" t="s">
        <v>494</v>
      </c>
      <c r="M24" s="74" t="s">
        <v>497</v>
      </c>
      <c r="N24" s="49" t="str">
        <f t="shared" si="0"/>
        <v>'COMMON'</v>
      </c>
      <c r="O24" s="69" t="s">
        <v>449</v>
      </c>
      <c r="P24" s="49" t="str">
        <f t="shared" si="1"/>
        <v>'COMMON'</v>
      </c>
      <c r="Q24" s="49" t="str">
        <f t="shared" si="1"/>
        <v>'COMMON'</v>
      </c>
      <c r="R24" s="69" t="s">
        <v>449</v>
      </c>
      <c r="S24" s="49" t="str">
        <f t="shared" si="2"/>
        <v>'COMMON'</v>
      </c>
      <c r="T24" s="67"/>
      <c r="U24" s="67"/>
      <c r="V24" s="67"/>
      <c r="W24"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('80001','2','2024/04/19','10:00','0','1',6,0,2,'','0','COMMON',CURRENT_TIMESTAMP,'COMMON','COMMON',CURRENT_TIMESTAMP,'COMMON');</v>
      </c>
      <c r="X24" s="67"/>
      <c r="Y24" s="67"/>
      <c r="Z24" s="67"/>
    </row>
    <row r="25" spans="1:26" ht="18" customHeight="1">
      <c r="A25" s="67"/>
      <c r="B25" s="69" t="s">
        <v>563</v>
      </c>
      <c r="C25" s="73" t="str">
        <f>"'"&amp;プロジェクトデータ!$C$4&amp;"'"</f>
        <v>'80001'</v>
      </c>
      <c r="D25" s="74" t="s">
        <v>499</v>
      </c>
      <c r="E25" s="83" t="str">
        <f>"'"&amp;IF(内覧会スケジュール!B21="","",TEXT(内覧会スケジュール!B21,"yyyy/mm/dd"))&amp;"'"</f>
        <v>'2024/04/19'</v>
      </c>
      <c r="F25" s="84" t="str">
        <f>"'"&amp;IF(内覧会スケジュール!C21="","",TEXT(内覧会スケジュール!C21,"hh:mm"))&amp;"'"</f>
        <v>'13:00'</v>
      </c>
      <c r="G25" s="42" t="str">
        <f>"'"&amp;IF(内覧会スケジュール!D21="なし","0","1")&amp;"'"</f>
        <v>'0'</v>
      </c>
      <c r="H25" s="74" t="s">
        <v>491</v>
      </c>
      <c r="I25" s="77">
        <f>内覧会スケジュール!E21</f>
        <v>7</v>
      </c>
      <c r="J25" s="77">
        <f>内覧会スケジュール!F21</f>
        <v>0</v>
      </c>
      <c r="K25" s="77">
        <f>内覧会スケジュール!H21</f>
        <v>1</v>
      </c>
      <c r="L25" s="74" t="s">
        <v>494</v>
      </c>
      <c r="M25" s="74" t="s">
        <v>497</v>
      </c>
      <c r="N25" s="49" t="str">
        <f t="shared" si="0"/>
        <v>'COMMON'</v>
      </c>
      <c r="O25" s="69" t="s">
        <v>449</v>
      </c>
      <c r="P25" s="49" t="str">
        <f t="shared" si="1"/>
        <v>'COMMON'</v>
      </c>
      <c r="Q25" s="49" t="str">
        <f t="shared" si="1"/>
        <v>'COMMON'</v>
      </c>
      <c r="R25" s="69" t="s">
        <v>449</v>
      </c>
      <c r="S25" s="49" t="str">
        <f t="shared" si="2"/>
        <v>'COMMON'</v>
      </c>
      <c r="T25" s="67"/>
      <c r="U25" s="67"/>
      <c r="V25" s="67"/>
      <c r="W25"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('80001','2','2024/04/19','13:00','0','1',7,0,1,'','0','COMMON',CURRENT_TIMESTAMP,'COMMON','COMMON',CURRENT_TIMESTAMP,'COMMON');</v>
      </c>
      <c r="X25" s="67"/>
      <c r="Y25" s="67"/>
      <c r="Z25" s="67"/>
    </row>
    <row r="26" spans="1:26" ht="18" customHeight="1">
      <c r="A26" s="67"/>
      <c r="B26" s="69" t="s">
        <v>564</v>
      </c>
      <c r="C26" s="73" t="str">
        <f>"'"&amp;プロジェクトデータ!$C$4&amp;"'"</f>
        <v>'80001'</v>
      </c>
      <c r="D26" s="74" t="s">
        <v>499</v>
      </c>
      <c r="E26" s="83" t="str">
        <f>"'"&amp;IF(内覧会スケジュール!B22="","",TEXT(内覧会スケジュール!B22,"yyyy/mm/dd"))&amp;"'"</f>
        <v>'2024/04/19'</v>
      </c>
      <c r="F26" s="84" t="str">
        <f>"'"&amp;IF(内覧会スケジュール!C22="","",TEXT(内覧会スケジュール!C22,"hh:mm"))&amp;"'"</f>
        <v>'14:00'</v>
      </c>
      <c r="G26" s="42" t="str">
        <f>"'"&amp;IF(内覧会スケジュール!D22="なし","0","1")&amp;"'"</f>
        <v>'0'</v>
      </c>
      <c r="H26" s="74" t="s">
        <v>491</v>
      </c>
      <c r="I26" s="77">
        <f>内覧会スケジュール!E22</f>
        <v>6</v>
      </c>
      <c r="J26" s="77">
        <f>内覧会スケジュール!F22</f>
        <v>0</v>
      </c>
      <c r="K26" s="77">
        <f>内覧会スケジュール!H22</f>
        <v>2</v>
      </c>
      <c r="L26" s="74" t="s">
        <v>494</v>
      </c>
      <c r="M26" s="74" t="s">
        <v>497</v>
      </c>
      <c r="N26" s="49" t="str">
        <f t="shared" si="0"/>
        <v>'COMMON'</v>
      </c>
      <c r="O26" s="69" t="s">
        <v>449</v>
      </c>
      <c r="P26" s="49" t="str">
        <f t="shared" si="1"/>
        <v>'COMMON'</v>
      </c>
      <c r="Q26" s="49" t="str">
        <f t="shared" si="1"/>
        <v>'COMMON'</v>
      </c>
      <c r="R26" s="69" t="s">
        <v>449</v>
      </c>
      <c r="S26" s="49" t="str">
        <f t="shared" si="2"/>
        <v>'COMMON'</v>
      </c>
      <c r="T26" s="67"/>
      <c r="U26" s="67"/>
      <c r="V26" s="67"/>
      <c r="W26" s="70" t="str">
        <f t="shared" si="3"/>
        <v>INSERT INTO EVENT_SCHEDULE (PROJECT_ID,EVENT_ID,EVENT_DATE,EVENT_TIME,ONLINE_KBN,VIEW_KBN,ALL_FRAME_COUNT,ENSURE_FRAME_COUNT,LAST_FRAME_COUNT,ENSURE_FRAME_MEMO,DEL_FLAG,CREATE_PROGRAM_ID,CREATE_DATE,CREATE_USER,UPDATE_PROGRAM_ID,UPDATE_DATE,UPDATE_USER) VALUES ('80001','2','2024/04/19','14:00','0','1',6,0,2,'','0','COMMON',CURRENT_TIMESTAMP,'COMMON','COMMON',CURRENT_TIMESTAMP,'COMMON');</v>
      </c>
      <c r="X26" s="67"/>
      <c r="Y26" s="67"/>
      <c r="Z26" s="67"/>
    </row>
    <row r="27" spans="1:26" ht="18" customHeight="1">
      <c r="A27" s="67"/>
      <c r="B27" s="69" t="s">
        <v>565</v>
      </c>
      <c r="C27" s="73" t="str">
        <f>"'"&amp;プロジェクトデータ!$C$4&amp;"'"</f>
        <v>'80001'</v>
      </c>
      <c r="D27" s="74" t="s">
        <v>499</v>
      </c>
      <c r="E27" s="83" t="str">
        <f>"'"&amp;IF(内覧会スケジュール!B23="","",TEXT(内覧会スケジュール!B23,"yyyy/mm/dd"))&amp;"'"</f>
        <v>''</v>
      </c>
      <c r="F27" s="84" t="str">
        <f>"'"&amp;IF(内覧会スケジュール!C23="","",TEXT(内覧会スケジュール!C23,"hh:mm"))&amp;"'"</f>
        <v>''</v>
      </c>
      <c r="G27" s="42" t="str">
        <f>"'"&amp;IF(内覧会スケジュール!D23="なし","0","1")&amp;"'"</f>
        <v>'1'</v>
      </c>
      <c r="H27" s="74" t="s">
        <v>491</v>
      </c>
      <c r="I27" s="77">
        <f>内覧会スケジュール!E23</f>
        <v>0</v>
      </c>
      <c r="J27" s="77">
        <f>内覧会スケジュール!F23</f>
        <v>0</v>
      </c>
      <c r="K27" s="77">
        <f>内覧会スケジュール!H23</f>
        <v>0</v>
      </c>
      <c r="L27" s="74" t="s">
        <v>494</v>
      </c>
      <c r="M27" s="74" t="s">
        <v>497</v>
      </c>
      <c r="N27" s="49" t="str">
        <f t="shared" si="0"/>
        <v>'COMMON'</v>
      </c>
      <c r="O27" s="69" t="s">
        <v>449</v>
      </c>
      <c r="P27" s="49" t="str">
        <f t="shared" si="1"/>
        <v>'COMMON'</v>
      </c>
      <c r="Q27" s="49" t="str">
        <f t="shared" si="1"/>
        <v>'COMMON'</v>
      </c>
      <c r="R27" s="69" t="s">
        <v>449</v>
      </c>
      <c r="S27" s="49" t="str">
        <f t="shared" si="2"/>
        <v>'COMMON'</v>
      </c>
      <c r="T27" s="67"/>
      <c r="U27" s="67"/>
      <c r="V27" s="67"/>
      <c r="W27" s="70" t="str">
        <f t="shared" si="3"/>
        <v/>
      </c>
      <c r="X27" s="67"/>
      <c r="Y27" s="67"/>
      <c r="Z27" s="67"/>
    </row>
    <row r="28" spans="1:26" ht="18" customHeight="1">
      <c r="A28" s="67"/>
      <c r="B28" s="69" t="s">
        <v>566</v>
      </c>
      <c r="C28" s="73" t="str">
        <f>"'"&amp;プロジェクトデータ!$C$4&amp;"'"</f>
        <v>'80001'</v>
      </c>
      <c r="D28" s="74" t="s">
        <v>499</v>
      </c>
      <c r="E28" s="83" t="str">
        <f>"'"&amp;IF(内覧会スケジュール!B24="","",TEXT(内覧会スケジュール!B24,"yyyy/mm/dd"))&amp;"'"</f>
        <v>''</v>
      </c>
      <c r="F28" s="84" t="str">
        <f>"'"&amp;IF(内覧会スケジュール!C24="","",TEXT(内覧会スケジュール!C24,"hh:mm"))&amp;"'"</f>
        <v>''</v>
      </c>
      <c r="G28" s="42" t="str">
        <f>"'"&amp;IF(内覧会スケジュール!D24="なし","0","1")&amp;"'"</f>
        <v>'1'</v>
      </c>
      <c r="H28" s="74" t="s">
        <v>491</v>
      </c>
      <c r="I28" s="77">
        <f>内覧会スケジュール!E24</f>
        <v>0</v>
      </c>
      <c r="J28" s="77">
        <f>内覧会スケジュール!F24</f>
        <v>0</v>
      </c>
      <c r="K28" s="77">
        <f>内覧会スケジュール!H24</f>
        <v>0</v>
      </c>
      <c r="L28" s="74" t="s">
        <v>494</v>
      </c>
      <c r="M28" s="74" t="s">
        <v>497</v>
      </c>
      <c r="N28" s="49" t="str">
        <f t="shared" si="0"/>
        <v>'COMMON'</v>
      </c>
      <c r="O28" s="69" t="s">
        <v>449</v>
      </c>
      <c r="P28" s="49" t="str">
        <f t="shared" si="1"/>
        <v>'COMMON'</v>
      </c>
      <c r="Q28" s="49" t="str">
        <f t="shared" si="1"/>
        <v>'COMMON'</v>
      </c>
      <c r="R28" s="69" t="s">
        <v>449</v>
      </c>
      <c r="S28" s="49" t="str">
        <f t="shared" si="2"/>
        <v>'COMMON'</v>
      </c>
      <c r="T28" s="67"/>
      <c r="U28" s="67"/>
      <c r="V28" s="67"/>
      <c r="W28" s="70" t="str">
        <f t="shared" si="3"/>
        <v/>
      </c>
      <c r="X28" s="67"/>
      <c r="Y28" s="67"/>
      <c r="Z28" s="67"/>
    </row>
    <row r="29" spans="1:26" ht="18" customHeight="1">
      <c r="A29" s="67"/>
      <c r="B29" s="69" t="s">
        <v>567</v>
      </c>
      <c r="C29" s="73" t="str">
        <f>"'"&amp;プロジェクトデータ!$C$4&amp;"'"</f>
        <v>'80001'</v>
      </c>
      <c r="D29" s="74" t="s">
        <v>499</v>
      </c>
      <c r="E29" s="83" t="str">
        <f>"'"&amp;IF(内覧会スケジュール!B25="","",TEXT(内覧会スケジュール!B25,"yyyy/mm/dd"))&amp;"'"</f>
        <v>''</v>
      </c>
      <c r="F29" s="84" t="str">
        <f>"'"&amp;IF(内覧会スケジュール!C25="","",TEXT(内覧会スケジュール!C25,"hh:mm"))&amp;"'"</f>
        <v>''</v>
      </c>
      <c r="G29" s="42" t="str">
        <f>"'"&amp;IF(内覧会スケジュール!D25="なし","0","1")&amp;"'"</f>
        <v>'1'</v>
      </c>
      <c r="H29" s="74" t="s">
        <v>491</v>
      </c>
      <c r="I29" s="77">
        <f>内覧会スケジュール!E25</f>
        <v>0</v>
      </c>
      <c r="J29" s="77">
        <f>内覧会スケジュール!F25</f>
        <v>0</v>
      </c>
      <c r="K29" s="77">
        <f>内覧会スケジュール!H25</f>
        <v>0</v>
      </c>
      <c r="L29" s="74" t="s">
        <v>494</v>
      </c>
      <c r="M29" s="74" t="s">
        <v>497</v>
      </c>
      <c r="N29" s="49" t="str">
        <f t="shared" si="0"/>
        <v>'COMMON'</v>
      </c>
      <c r="O29" s="69" t="s">
        <v>449</v>
      </c>
      <c r="P29" s="49" t="str">
        <f t="shared" si="1"/>
        <v>'COMMON'</v>
      </c>
      <c r="Q29" s="49" t="str">
        <f t="shared" si="1"/>
        <v>'COMMON'</v>
      </c>
      <c r="R29" s="69" t="s">
        <v>449</v>
      </c>
      <c r="S29" s="49" t="str">
        <f t="shared" si="2"/>
        <v>'COMMON'</v>
      </c>
      <c r="T29" s="67"/>
      <c r="U29" s="67"/>
      <c r="V29" s="67"/>
      <c r="W29" s="70" t="str">
        <f t="shared" si="3"/>
        <v/>
      </c>
      <c r="X29" s="67"/>
      <c r="Y29" s="67"/>
      <c r="Z29" s="67"/>
    </row>
    <row r="30" spans="1:26" ht="18" customHeight="1">
      <c r="A30" s="67"/>
      <c r="B30" s="69" t="s">
        <v>568</v>
      </c>
      <c r="C30" s="73" t="str">
        <f>"'"&amp;プロジェクトデータ!$C$4&amp;"'"</f>
        <v>'80001'</v>
      </c>
      <c r="D30" s="74" t="s">
        <v>499</v>
      </c>
      <c r="E30" s="83" t="str">
        <f>"'"&amp;IF(内覧会スケジュール!B26="","",TEXT(内覧会スケジュール!B26,"yyyy/mm/dd"))&amp;"'"</f>
        <v>''</v>
      </c>
      <c r="F30" s="84" t="str">
        <f>"'"&amp;IF(内覧会スケジュール!C26="","",TEXT(内覧会スケジュール!C26,"hh:mm"))&amp;"'"</f>
        <v>''</v>
      </c>
      <c r="G30" s="42" t="str">
        <f>"'"&amp;IF(内覧会スケジュール!D26="なし","0","1")&amp;"'"</f>
        <v>'1'</v>
      </c>
      <c r="H30" s="74" t="s">
        <v>491</v>
      </c>
      <c r="I30" s="77">
        <f>内覧会スケジュール!E26</f>
        <v>0</v>
      </c>
      <c r="J30" s="77">
        <f>内覧会スケジュール!F26</f>
        <v>0</v>
      </c>
      <c r="K30" s="77">
        <f>内覧会スケジュール!H26</f>
        <v>0</v>
      </c>
      <c r="L30" s="74" t="s">
        <v>494</v>
      </c>
      <c r="M30" s="74" t="s">
        <v>497</v>
      </c>
      <c r="N30" s="49" t="str">
        <f t="shared" si="0"/>
        <v>'COMMON'</v>
      </c>
      <c r="O30" s="69" t="s">
        <v>449</v>
      </c>
      <c r="P30" s="49" t="str">
        <f t="shared" si="1"/>
        <v>'COMMON'</v>
      </c>
      <c r="Q30" s="49" t="str">
        <f t="shared" si="1"/>
        <v>'COMMON'</v>
      </c>
      <c r="R30" s="69" t="s">
        <v>449</v>
      </c>
      <c r="S30" s="49" t="str">
        <f t="shared" si="2"/>
        <v>'COMMON'</v>
      </c>
      <c r="T30" s="67"/>
      <c r="U30" s="67"/>
      <c r="V30" s="67"/>
      <c r="W30" s="70" t="str">
        <f t="shared" si="3"/>
        <v/>
      </c>
      <c r="X30" s="67"/>
      <c r="Y30" s="67"/>
      <c r="Z30" s="67"/>
    </row>
    <row r="31" spans="1:26" ht="18" customHeight="1">
      <c r="A31" s="67"/>
      <c r="B31" s="69" t="s">
        <v>569</v>
      </c>
      <c r="C31" s="73" t="str">
        <f>"'"&amp;プロジェクトデータ!$C$4&amp;"'"</f>
        <v>'80001'</v>
      </c>
      <c r="D31" s="74" t="s">
        <v>499</v>
      </c>
      <c r="E31" s="83" t="str">
        <f>"'"&amp;IF(内覧会スケジュール!B27="","",TEXT(内覧会スケジュール!B27,"yyyy/mm/dd"))&amp;"'"</f>
        <v>''</v>
      </c>
      <c r="F31" s="84" t="str">
        <f>"'"&amp;IF(内覧会スケジュール!C27="","",TEXT(内覧会スケジュール!C27,"hh:mm"))&amp;"'"</f>
        <v>''</v>
      </c>
      <c r="G31" s="42" t="str">
        <f>"'"&amp;IF(内覧会スケジュール!D27="なし","0","1")&amp;"'"</f>
        <v>'1'</v>
      </c>
      <c r="H31" s="74" t="s">
        <v>491</v>
      </c>
      <c r="I31" s="77">
        <f>内覧会スケジュール!E27</f>
        <v>0</v>
      </c>
      <c r="J31" s="77">
        <f>内覧会スケジュール!F27</f>
        <v>0</v>
      </c>
      <c r="K31" s="77">
        <f>内覧会スケジュール!H27</f>
        <v>0</v>
      </c>
      <c r="L31" s="74" t="s">
        <v>494</v>
      </c>
      <c r="M31" s="74" t="s">
        <v>497</v>
      </c>
      <c r="N31" s="49" t="str">
        <f t="shared" si="0"/>
        <v>'COMMON'</v>
      </c>
      <c r="O31" s="69" t="s">
        <v>449</v>
      </c>
      <c r="P31" s="49" t="str">
        <f t="shared" si="1"/>
        <v>'COMMON'</v>
      </c>
      <c r="Q31" s="49" t="str">
        <f t="shared" si="1"/>
        <v>'COMMON'</v>
      </c>
      <c r="R31" s="69" t="s">
        <v>449</v>
      </c>
      <c r="S31" s="49" t="str">
        <f t="shared" si="2"/>
        <v>'COMMON'</v>
      </c>
      <c r="T31" s="67"/>
      <c r="U31" s="67"/>
      <c r="V31" s="67"/>
      <c r="W31" s="70" t="str">
        <f t="shared" si="3"/>
        <v/>
      </c>
      <c r="X31" s="67"/>
      <c r="Y31" s="67"/>
      <c r="Z31" s="67"/>
    </row>
    <row r="32" spans="1:26" ht="18" customHeight="1">
      <c r="A32" s="67"/>
      <c r="B32" s="69" t="s">
        <v>570</v>
      </c>
      <c r="C32" s="73" t="str">
        <f>"'"&amp;プロジェクトデータ!$C$4&amp;"'"</f>
        <v>'80001'</v>
      </c>
      <c r="D32" s="74" t="s">
        <v>499</v>
      </c>
      <c r="E32" s="83" t="str">
        <f>"'"&amp;IF(内覧会スケジュール!B28="","",TEXT(内覧会スケジュール!B28,"yyyy/mm/dd"))&amp;"'"</f>
        <v>''</v>
      </c>
      <c r="F32" s="84" t="str">
        <f>"'"&amp;IF(内覧会スケジュール!C28="","",TEXT(内覧会スケジュール!C28,"hh:mm"))&amp;"'"</f>
        <v>''</v>
      </c>
      <c r="G32" s="42" t="str">
        <f>"'"&amp;IF(内覧会スケジュール!D28="なし","0","1")&amp;"'"</f>
        <v>'1'</v>
      </c>
      <c r="H32" s="74" t="s">
        <v>491</v>
      </c>
      <c r="I32" s="77">
        <f>内覧会スケジュール!E28</f>
        <v>0</v>
      </c>
      <c r="J32" s="77">
        <f>内覧会スケジュール!F28</f>
        <v>0</v>
      </c>
      <c r="K32" s="77">
        <f>内覧会スケジュール!H28</f>
        <v>0</v>
      </c>
      <c r="L32" s="74" t="s">
        <v>494</v>
      </c>
      <c r="M32" s="74" t="s">
        <v>497</v>
      </c>
      <c r="N32" s="49" t="str">
        <f t="shared" si="0"/>
        <v>'COMMON'</v>
      </c>
      <c r="O32" s="69" t="s">
        <v>449</v>
      </c>
      <c r="P32" s="49" t="str">
        <f t="shared" si="1"/>
        <v>'COMMON'</v>
      </c>
      <c r="Q32" s="49" t="str">
        <f t="shared" si="1"/>
        <v>'COMMON'</v>
      </c>
      <c r="R32" s="69" t="s">
        <v>449</v>
      </c>
      <c r="S32" s="49" t="str">
        <f t="shared" si="2"/>
        <v>'COMMON'</v>
      </c>
      <c r="T32" s="67"/>
      <c r="U32" s="67"/>
      <c r="V32" s="67"/>
      <c r="W32" s="70" t="str">
        <f t="shared" si="3"/>
        <v/>
      </c>
      <c r="X32" s="67"/>
      <c r="Y32" s="67"/>
      <c r="Z32" s="67"/>
    </row>
    <row r="33" spans="1:26" ht="18" customHeight="1">
      <c r="A33" s="67"/>
      <c r="B33" s="69" t="s">
        <v>571</v>
      </c>
      <c r="C33" s="73" t="str">
        <f>"'"&amp;プロジェクトデータ!$C$4&amp;"'"</f>
        <v>'80001'</v>
      </c>
      <c r="D33" s="74" t="s">
        <v>499</v>
      </c>
      <c r="E33" s="83" t="str">
        <f>"'"&amp;IF(内覧会スケジュール!B29="","",TEXT(内覧会スケジュール!B29,"yyyy/mm/dd"))&amp;"'"</f>
        <v>''</v>
      </c>
      <c r="F33" s="84" t="str">
        <f>"'"&amp;IF(内覧会スケジュール!C29="","",TEXT(内覧会スケジュール!C29,"hh:mm"))&amp;"'"</f>
        <v>''</v>
      </c>
      <c r="G33" s="42" t="str">
        <f>"'"&amp;IF(内覧会スケジュール!D29="なし","0","1")&amp;"'"</f>
        <v>'1'</v>
      </c>
      <c r="H33" s="74" t="s">
        <v>491</v>
      </c>
      <c r="I33" s="77">
        <f>内覧会スケジュール!E29</f>
        <v>0</v>
      </c>
      <c r="J33" s="77">
        <f>内覧会スケジュール!F29</f>
        <v>0</v>
      </c>
      <c r="K33" s="77">
        <f>内覧会スケジュール!H29</f>
        <v>0</v>
      </c>
      <c r="L33" s="74" t="s">
        <v>494</v>
      </c>
      <c r="M33" s="74" t="s">
        <v>497</v>
      </c>
      <c r="N33" s="49" t="str">
        <f t="shared" si="0"/>
        <v>'COMMON'</v>
      </c>
      <c r="O33" s="69" t="s">
        <v>449</v>
      </c>
      <c r="P33" s="49" t="str">
        <f t="shared" si="1"/>
        <v>'COMMON'</v>
      </c>
      <c r="Q33" s="49" t="str">
        <f t="shared" si="1"/>
        <v>'COMMON'</v>
      </c>
      <c r="R33" s="69" t="s">
        <v>449</v>
      </c>
      <c r="S33" s="49" t="str">
        <f t="shared" si="2"/>
        <v>'COMMON'</v>
      </c>
      <c r="T33" s="67"/>
      <c r="U33" s="67"/>
      <c r="V33" s="67"/>
      <c r="W33" s="70" t="str">
        <f t="shared" si="3"/>
        <v/>
      </c>
      <c r="X33" s="67"/>
      <c r="Y33" s="67"/>
      <c r="Z33" s="67"/>
    </row>
    <row r="34" spans="1:26" ht="18" customHeight="1">
      <c r="A34" s="67"/>
      <c r="B34" s="69" t="s">
        <v>572</v>
      </c>
      <c r="C34" s="73" t="str">
        <f>"'"&amp;プロジェクトデータ!$C$4&amp;"'"</f>
        <v>'80001'</v>
      </c>
      <c r="D34" s="74" t="s">
        <v>499</v>
      </c>
      <c r="E34" s="83" t="str">
        <f>"'"&amp;IF(内覧会スケジュール!B30="","",TEXT(内覧会スケジュール!B30,"yyyy/mm/dd"))&amp;"'"</f>
        <v>''</v>
      </c>
      <c r="F34" s="84" t="str">
        <f>"'"&amp;IF(内覧会スケジュール!C30="","",TEXT(内覧会スケジュール!C30,"hh:mm"))&amp;"'"</f>
        <v>''</v>
      </c>
      <c r="G34" s="42" t="str">
        <f>"'"&amp;IF(内覧会スケジュール!D30="なし","0","1")&amp;"'"</f>
        <v>'1'</v>
      </c>
      <c r="H34" s="74" t="s">
        <v>491</v>
      </c>
      <c r="I34" s="77">
        <f>内覧会スケジュール!E30</f>
        <v>0</v>
      </c>
      <c r="J34" s="77">
        <f>内覧会スケジュール!F30</f>
        <v>0</v>
      </c>
      <c r="K34" s="77">
        <f>内覧会スケジュール!H30</f>
        <v>0</v>
      </c>
      <c r="L34" s="74" t="s">
        <v>494</v>
      </c>
      <c r="M34" s="74" t="s">
        <v>497</v>
      </c>
      <c r="N34" s="49" t="str">
        <f t="shared" si="0"/>
        <v>'COMMON'</v>
      </c>
      <c r="O34" s="69" t="s">
        <v>449</v>
      </c>
      <c r="P34" s="49" t="str">
        <f t="shared" si="1"/>
        <v>'COMMON'</v>
      </c>
      <c r="Q34" s="49" t="str">
        <f t="shared" si="1"/>
        <v>'COMMON'</v>
      </c>
      <c r="R34" s="69" t="s">
        <v>449</v>
      </c>
      <c r="S34" s="49" t="str">
        <f t="shared" si="2"/>
        <v>'COMMON'</v>
      </c>
      <c r="T34" s="67"/>
      <c r="U34" s="67"/>
      <c r="V34" s="67"/>
      <c r="W34" s="70" t="str">
        <f t="shared" si="3"/>
        <v/>
      </c>
      <c r="X34" s="67"/>
      <c r="Y34" s="67"/>
      <c r="Z34" s="67"/>
    </row>
    <row r="35" spans="1:26" ht="18" customHeight="1">
      <c r="A35" s="67"/>
      <c r="B35" s="69" t="s">
        <v>573</v>
      </c>
      <c r="C35" s="73" t="str">
        <f>"'"&amp;プロジェクトデータ!$C$4&amp;"'"</f>
        <v>'80001'</v>
      </c>
      <c r="D35" s="74" t="s">
        <v>499</v>
      </c>
      <c r="E35" s="83" t="str">
        <f>"'"&amp;IF(内覧会スケジュール!B31="","",TEXT(内覧会スケジュール!B31,"yyyy/mm/dd"))&amp;"'"</f>
        <v>''</v>
      </c>
      <c r="F35" s="84" t="str">
        <f>"'"&amp;IF(内覧会スケジュール!C31="","",TEXT(内覧会スケジュール!C31,"hh:mm"))&amp;"'"</f>
        <v>''</v>
      </c>
      <c r="G35" s="42" t="str">
        <f>"'"&amp;IF(内覧会スケジュール!D31="なし","0","1")&amp;"'"</f>
        <v>'1'</v>
      </c>
      <c r="H35" s="74" t="s">
        <v>491</v>
      </c>
      <c r="I35" s="77">
        <f>内覧会スケジュール!E31</f>
        <v>0</v>
      </c>
      <c r="J35" s="77">
        <f>内覧会スケジュール!F31</f>
        <v>0</v>
      </c>
      <c r="K35" s="77">
        <f>内覧会スケジュール!H31</f>
        <v>0</v>
      </c>
      <c r="L35" s="74" t="s">
        <v>494</v>
      </c>
      <c r="M35" s="74" t="s">
        <v>497</v>
      </c>
      <c r="N35" s="49" t="str">
        <f t="shared" si="0"/>
        <v>'COMMON'</v>
      </c>
      <c r="O35" s="69" t="s">
        <v>449</v>
      </c>
      <c r="P35" s="49" t="str">
        <f t="shared" si="1"/>
        <v>'COMMON'</v>
      </c>
      <c r="Q35" s="49" t="str">
        <f t="shared" si="1"/>
        <v>'COMMON'</v>
      </c>
      <c r="R35" s="69" t="s">
        <v>449</v>
      </c>
      <c r="S35" s="49" t="str">
        <f t="shared" si="2"/>
        <v>'COMMON'</v>
      </c>
      <c r="T35" s="67"/>
      <c r="U35" s="67"/>
      <c r="V35" s="67"/>
      <c r="W35" s="70" t="str">
        <f t="shared" si="3"/>
        <v/>
      </c>
      <c r="X35" s="67"/>
      <c r="Y35" s="67"/>
      <c r="Z35" s="67"/>
    </row>
    <row r="36" spans="1:26" ht="18" customHeight="1">
      <c r="A36" s="67"/>
      <c r="B36" s="69" t="s">
        <v>574</v>
      </c>
      <c r="C36" s="73" t="str">
        <f>"'"&amp;プロジェクトデータ!$C$4&amp;"'"</f>
        <v>'80001'</v>
      </c>
      <c r="D36" s="74" t="s">
        <v>499</v>
      </c>
      <c r="E36" s="83" t="str">
        <f>"'"&amp;IF(内覧会スケジュール!B32="","",TEXT(内覧会スケジュール!B32,"yyyy/mm/dd"))&amp;"'"</f>
        <v>''</v>
      </c>
      <c r="F36" s="84" t="str">
        <f>"'"&amp;IF(内覧会スケジュール!C32="","",TEXT(内覧会スケジュール!C32,"hh:mm"))&amp;"'"</f>
        <v>''</v>
      </c>
      <c r="G36" s="42" t="str">
        <f>"'"&amp;IF(内覧会スケジュール!D32="なし","0","1")&amp;"'"</f>
        <v>'1'</v>
      </c>
      <c r="H36" s="74" t="s">
        <v>491</v>
      </c>
      <c r="I36" s="77">
        <f>内覧会スケジュール!E32</f>
        <v>0</v>
      </c>
      <c r="J36" s="77">
        <f>内覧会スケジュール!F32</f>
        <v>0</v>
      </c>
      <c r="K36" s="77">
        <f>内覧会スケジュール!H32</f>
        <v>0</v>
      </c>
      <c r="L36" s="74" t="s">
        <v>494</v>
      </c>
      <c r="M36" s="74" t="s">
        <v>497</v>
      </c>
      <c r="N36" s="49" t="str">
        <f t="shared" si="0"/>
        <v>'COMMON'</v>
      </c>
      <c r="O36" s="69" t="s">
        <v>449</v>
      </c>
      <c r="P36" s="49" t="str">
        <f t="shared" si="1"/>
        <v>'COMMON'</v>
      </c>
      <c r="Q36" s="49" t="str">
        <f t="shared" si="1"/>
        <v>'COMMON'</v>
      </c>
      <c r="R36" s="69" t="s">
        <v>449</v>
      </c>
      <c r="S36" s="49" t="str">
        <f t="shared" si="2"/>
        <v>'COMMON'</v>
      </c>
      <c r="T36" s="67"/>
      <c r="U36" s="67"/>
      <c r="V36" s="67"/>
      <c r="W36" s="70" t="str">
        <f t="shared" si="3"/>
        <v/>
      </c>
      <c r="X36" s="67"/>
      <c r="Y36" s="67"/>
      <c r="Z36" s="67"/>
    </row>
    <row r="37" spans="1:26" ht="18" customHeight="1">
      <c r="A37" s="67"/>
      <c r="B37" s="69" t="s">
        <v>575</v>
      </c>
      <c r="C37" s="73" t="str">
        <f>"'"&amp;プロジェクトデータ!$C$4&amp;"'"</f>
        <v>'80001'</v>
      </c>
      <c r="D37" s="74" t="s">
        <v>499</v>
      </c>
      <c r="E37" s="83" t="str">
        <f>"'"&amp;IF(内覧会スケジュール!B33="","",TEXT(内覧会スケジュール!B33,"yyyy/mm/dd"))&amp;"'"</f>
        <v>''</v>
      </c>
      <c r="F37" s="84" t="str">
        <f>"'"&amp;IF(内覧会スケジュール!C33="","",TEXT(内覧会スケジュール!C33,"hh:mm"))&amp;"'"</f>
        <v>''</v>
      </c>
      <c r="G37" s="42" t="str">
        <f>"'"&amp;IF(内覧会スケジュール!D33="なし","0","1")&amp;"'"</f>
        <v>'1'</v>
      </c>
      <c r="H37" s="74" t="s">
        <v>491</v>
      </c>
      <c r="I37" s="77">
        <f>内覧会スケジュール!E33</f>
        <v>0</v>
      </c>
      <c r="J37" s="77">
        <f>内覧会スケジュール!F33</f>
        <v>0</v>
      </c>
      <c r="K37" s="77">
        <f>内覧会スケジュール!H33</f>
        <v>0</v>
      </c>
      <c r="L37" s="74" t="s">
        <v>494</v>
      </c>
      <c r="M37" s="74" t="s">
        <v>497</v>
      </c>
      <c r="N37" s="49" t="str">
        <f t="shared" si="0"/>
        <v>'COMMON'</v>
      </c>
      <c r="O37" s="69" t="s">
        <v>449</v>
      </c>
      <c r="P37" s="49" t="str">
        <f t="shared" si="1"/>
        <v>'COMMON'</v>
      </c>
      <c r="Q37" s="49" t="str">
        <f t="shared" si="1"/>
        <v>'COMMON'</v>
      </c>
      <c r="R37" s="69" t="s">
        <v>449</v>
      </c>
      <c r="S37" s="49" t="str">
        <f t="shared" si="2"/>
        <v>'COMMON'</v>
      </c>
      <c r="T37" s="67"/>
      <c r="U37" s="67"/>
      <c r="V37" s="67"/>
      <c r="W37" s="70" t="str">
        <f t="shared" si="3"/>
        <v/>
      </c>
      <c r="X37" s="67"/>
      <c r="Y37" s="67"/>
      <c r="Z37" s="67"/>
    </row>
    <row r="38" spans="1:26" ht="18" customHeight="1">
      <c r="A38" s="67"/>
      <c r="B38" s="69" t="s">
        <v>576</v>
      </c>
      <c r="C38" s="73" t="str">
        <f>"'"&amp;プロジェクトデータ!$C$4&amp;"'"</f>
        <v>'80001'</v>
      </c>
      <c r="D38" s="74" t="s">
        <v>499</v>
      </c>
      <c r="E38" s="83" t="str">
        <f>"'"&amp;IF(内覧会スケジュール!B34="","",TEXT(内覧会スケジュール!B34,"yyyy/mm/dd"))&amp;"'"</f>
        <v>''</v>
      </c>
      <c r="F38" s="84" t="str">
        <f>"'"&amp;IF(内覧会スケジュール!C34="","",TEXT(内覧会スケジュール!C34,"hh:mm"))&amp;"'"</f>
        <v>''</v>
      </c>
      <c r="G38" s="42" t="str">
        <f>"'"&amp;IF(内覧会スケジュール!D34="なし","0","1")&amp;"'"</f>
        <v>'1'</v>
      </c>
      <c r="H38" s="74" t="s">
        <v>491</v>
      </c>
      <c r="I38" s="77">
        <f>内覧会スケジュール!E34</f>
        <v>0</v>
      </c>
      <c r="J38" s="77">
        <f>内覧会スケジュール!F34</f>
        <v>0</v>
      </c>
      <c r="K38" s="77">
        <f>内覧会スケジュール!H34</f>
        <v>0</v>
      </c>
      <c r="L38" s="74" t="s">
        <v>494</v>
      </c>
      <c r="M38" s="74" t="s">
        <v>497</v>
      </c>
      <c r="N38" s="49" t="str">
        <f t="shared" si="0"/>
        <v>'COMMON'</v>
      </c>
      <c r="O38" s="69" t="s">
        <v>449</v>
      </c>
      <c r="P38" s="49" t="str">
        <f t="shared" si="1"/>
        <v>'COMMON'</v>
      </c>
      <c r="Q38" s="49" t="str">
        <f t="shared" si="1"/>
        <v>'COMMON'</v>
      </c>
      <c r="R38" s="69" t="s">
        <v>449</v>
      </c>
      <c r="S38" s="49" t="str">
        <f t="shared" si="2"/>
        <v>'COMMON'</v>
      </c>
      <c r="T38" s="67"/>
      <c r="U38" s="67"/>
      <c r="V38" s="67"/>
      <c r="W38" s="70" t="str">
        <f t="shared" si="3"/>
        <v/>
      </c>
      <c r="X38" s="67"/>
      <c r="Y38" s="67"/>
      <c r="Z38" s="67"/>
    </row>
    <row r="39" spans="1:26" ht="18" customHeight="1">
      <c r="A39" s="67"/>
      <c r="B39" s="69" t="s">
        <v>577</v>
      </c>
      <c r="C39" s="73" t="str">
        <f>"'"&amp;プロジェクトデータ!$C$4&amp;"'"</f>
        <v>'80001'</v>
      </c>
      <c r="D39" s="74" t="s">
        <v>499</v>
      </c>
      <c r="E39" s="83" t="str">
        <f>"'"&amp;IF(内覧会スケジュール!B35="","",TEXT(内覧会スケジュール!B35,"yyyy/mm/dd"))&amp;"'"</f>
        <v>''</v>
      </c>
      <c r="F39" s="84" t="str">
        <f>"'"&amp;IF(内覧会スケジュール!C35="","",TEXT(内覧会スケジュール!C35,"hh:mm"))&amp;"'"</f>
        <v>''</v>
      </c>
      <c r="G39" s="42" t="str">
        <f>"'"&amp;IF(内覧会スケジュール!D35="なし","0","1")&amp;"'"</f>
        <v>'1'</v>
      </c>
      <c r="H39" s="74" t="s">
        <v>491</v>
      </c>
      <c r="I39" s="77">
        <f>内覧会スケジュール!E35</f>
        <v>0</v>
      </c>
      <c r="J39" s="77">
        <f>内覧会スケジュール!F35</f>
        <v>0</v>
      </c>
      <c r="K39" s="77">
        <f>内覧会スケジュール!H35</f>
        <v>0</v>
      </c>
      <c r="L39" s="74" t="s">
        <v>494</v>
      </c>
      <c r="M39" s="74" t="s">
        <v>497</v>
      </c>
      <c r="N39" s="49" t="str">
        <f t="shared" si="0"/>
        <v>'COMMON'</v>
      </c>
      <c r="O39" s="69" t="s">
        <v>449</v>
      </c>
      <c r="P39" s="49" t="str">
        <f t="shared" si="1"/>
        <v>'COMMON'</v>
      </c>
      <c r="Q39" s="49" t="str">
        <f t="shared" si="1"/>
        <v>'COMMON'</v>
      </c>
      <c r="R39" s="69" t="s">
        <v>449</v>
      </c>
      <c r="S39" s="49" t="str">
        <f t="shared" si="2"/>
        <v>'COMMON'</v>
      </c>
      <c r="T39" s="67"/>
      <c r="U39" s="67"/>
      <c r="V39" s="67"/>
      <c r="W39" s="70" t="str">
        <f t="shared" si="3"/>
        <v/>
      </c>
      <c r="X39" s="67"/>
      <c r="Y39" s="67"/>
      <c r="Z39" s="67"/>
    </row>
    <row r="40" spans="1:26" ht="18" customHeight="1">
      <c r="A40" s="67"/>
      <c r="B40" s="69" t="s">
        <v>578</v>
      </c>
      <c r="C40" s="73" t="str">
        <f>"'"&amp;プロジェクトデータ!$C$4&amp;"'"</f>
        <v>'80001'</v>
      </c>
      <c r="D40" s="74" t="s">
        <v>499</v>
      </c>
      <c r="E40" s="83" t="str">
        <f>"'"&amp;IF(内覧会スケジュール!B36="","",TEXT(内覧会スケジュール!B36,"yyyy/mm/dd"))&amp;"'"</f>
        <v>''</v>
      </c>
      <c r="F40" s="84" t="str">
        <f>"'"&amp;IF(内覧会スケジュール!C36="","",TEXT(内覧会スケジュール!C36,"hh:mm"))&amp;"'"</f>
        <v>''</v>
      </c>
      <c r="G40" s="42" t="str">
        <f>"'"&amp;IF(内覧会スケジュール!D36="なし","0","1")&amp;"'"</f>
        <v>'1'</v>
      </c>
      <c r="H40" s="74" t="s">
        <v>491</v>
      </c>
      <c r="I40" s="77">
        <f>内覧会スケジュール!E36</f>
        <v>0</v>
      </c>
      <c r="J40" s="77">
        <f>内覧会スケジュール!F36</f>
        <v>0</v>
      </c>
      <c r="K40" s="77">
        <f>内覧会スケジュール!H36</f>
        <v>0</v>
      </c>
      <c r="L40" s="74" t="s">
        <v>494</v>
      </c>
      <c r="M40" s="74" t="s">
        <v>497</v>
      </c>
      <c r="N40" s="49" t="str">
        <f t="shared" si="0"/>
        <v>'COMMON'</v>
      </c>
      <c r="O40" s="69" t="s">
        <v>449</v>
      </c>
      <c r="P40" s="49" t="str">
        <f t="shared" si="1"/>
        <v>'COMMON'</v>
      </c>
      <c r="Q40" s="49" t="str">
        <f t="shared" si="1"/>
        <v>'COMMON'</v>
      </c>
      <c r="R40" s="69" t="s">
        <v>449</v>
      </c>
      <c r="S40" s="49" t="str">
        <f t="shared" si="2"/>
        <v>'COMMON'</v>
      </c>
      <c r="T40" s="67"/>
      <c r="U40" s="67"/>
      <c r="V40" s="67"/>
      <c r="W40" s="70" t="str">
        <f t="shared" si="3"/>
        <v/>
      </c>
      <c r="X40" s="67"/>
      <c r="Y40" s="67"/>
      <c r="Z40" s="67"/>
    </row>
    <row r="41" spans="1:26" ht="18" customHeight="1">
      <c r="A41" s="67"/>
      <c r="B41" s="69" t="s">
        <v>579</v>
      </c>
      <c r="C41" s="73" t="str">
        <f>"'"&amp;プロジェクトデータ!$C$4&amp;"'"</f>
        <v>'80001'</v>
      </c>
      <c r="D41" s="74" t="s">
        <v>499</v>
      </c>
      <c r="E41" s="83" t="str">
        <f>"'"&amp;IF(内覧会スケジュール!B37="","",TEXT(内覧会スケジュール!B37,"yyyy/mm/dd"))&amp;"'"</f>
        <v>''</v>
      </c>
      <c r="F41" s="84" t="str">
        <f>"'"&amp;IF(内覧会スケジュール!C37="","",TEXT(内覧会スケジュール!C37,"hh:mm"))&amp;"'"</f>
        <v>''</v>
      </c>
      <c r="G41" s="42" t="str">
        <f>"'"&amp;IF(内覧会スケジュール!D37="なし","0","1")&amp;"'"</f>
        <v>'1'</v>
      </c>
      <c r="H41" s="74" t="s">
        <v>491</v>
      </c>
      <c r="I41" s="77">
        <f>内覧会スケジュール!E37</f>
        <v>0</v>
      </c>
      <c r="J41" s="77">
        <f>内覧会スケジュール!F37</f>
        <v>0</v>
      </c>
      <c r="K41" s="77">
        <f>内覧会スケジュール!H37</f>
        <v>0</v>
      </c>
      <c r="L41" s="74" t="s">
        <v>494</v>
      </c>
      <c r="M41" s="74" t="s">
        <v>497</v>
      </c>
      <c r="N41" s="49" t="str">
        <f t="shared" si="0"/>
        <v>'COMMON'</v>
      </c>
      <c r="O41" s="69" t="s">
        <v>449</v>
      </c>
      <c r="P41" s="49" t="str">
        <f t="shared" si="1"/>
        <v>'COMMON'</v>
      </c>
      <c r="Q41" s="49" t="str">
        <f t="shared" si="1"/>
        <v>'COMMON'</v>
      </c>
      <c r="R41" s="69" t="s">
        <v>449</v>
      </c>
      <c r="S41" s="49" t="str">
        <f t="shared" si="2"/>
        <v>'COMMON'</v>
      </c>
      <c r="T41" s="67"/>
      <c r="U41" s="67"/>
      <c r="V41" s="67"/>
      <c r="W41" s="70" t="str">
        <f t="shared" si="3"/>
        <v/>
      </c>
      <c r="X41" s="67"/>
      <c r="Y41" s="67"/>
      <c r="Z41" s="67"/>
    </row>
    <row r="42" spans="1:26" ht="18" customHeight="1">
      <c r="A42" s="67"/>
      <c r="B42" s="69" t="s">
        <v>580</v>
      </c>
      <c r="C42" s="73" t="str">
        <f>"'"&amp;プロジェクトデータ!$C$4&amp;"'"</f>
        <v>'80001'</v>
      </c>
      <c r="D42" s="74" t="s">
        <v>499</v>
      </c>
      <c r="E42" s="83" t="str">
        <f>"'"&amp;IF(内覧会スケジュール!B38="","",TEXT(内覧会スケジュール!B38,"yyyy/mm/dd"))&amp;"'"</f>
        <v>''</v>
      </c>
      <c r="F42" s="84" t="str">
        <f>"'"&amp;IF(内覧会スケジュール!C38="","",TEXT(内覧会スケジュール!C38,"hh:mm"))&amp;"'"</f>
        <v>''</v>
      </c>
      <c r="G42" s="42" t="str">
        <f>"'"&amp;IF(内覧会スケジュール!D38="なし","0","1")&amp;"'"</f>
        <v>'1'</v>
      </c>
      <c r="H42" s="74" t="s">
        <v>491</v>
      </c>
      <c r="I42" s="77">
        <f>内覧会スケジュール!E38</f>
        <v>0</v>
      </c>
      <c r="J42" s="77">
        <f>内覧会スケジュール!F38</f>
        <v>0</v>
      </c>
      <c r="K42" s="77">
        <f>内覧会スケジュール!H38</f>
        <v>0</v>
      </c>
      <c r="L42" s="74" t="s">
        <v>494</v>
      </c>
      <c r="M42" s="74" t="s">
        <v>497</v>
      </c>
      <c r="N42" s="49" t="str">
        <f t="shared" si="0"/>
        <v>'COMMON'</v>
      </c>
      <c r="O42" s="69" t="s">
        <v>449</v>
      </c>
      <c r="P42" s="49" t="str">
        <f t="shared" si="1"/>
        <v>'COMMON'</v>
      </c>
      <c r="Q42" s="49" t="str">
        <f t="shared" si="1"/>
        <v>'COMMON'</v>
      </c>
      <c r="R42" s="69" t="s">
        <v>449</v>
      </c>
      <c r="S42" s="49" t="str">
        <f t="shared" si="2"/>
        <v>'COMMON'</v>
      </c>
      <c r="T42" s="67"/>
      <c r="U42" s="67"/>
      <c r="V42" s="67"/>
      <c r="W42" s="70" t="str">
        <f t="shared" si="3"/>
        <v/>
      </c>
      <c r="X42" s="67"/>
      <c r="Y42" s="67"/>
      <c r="Z42" s="67"/>
    </row>
    <row r="43" spans="1:26" ht="18" customHeight="1">
      <c r="A43" s="67"/>
      <c r="B43" s="69" t="s">
        <v>581</v>
      </c>
      <c r="C43" s="73" t="str">
        <f>"'"&amp;プロジェクトデータ!$C$4&amp;"'"</f>
        <v>'80001'</v>
      </c>
      <c r="D43" s="74" t="s">
        <v>499</v>
      </c>
      <c r="E43" s="83" t="str">
        <f>"'"&amp;IF(内覧会スケジュール!B39="","",TEXT(内覧会スケジュール!B39,"yyyy/mm/dd"))&amp;"'"</f>
        <v>''</v>
      </c>
      <c r="F43" s="84" t="str">
        <f>"'"&amp;IF(内覧会スケジュール!C39="","",TEXT(内覧会スケジュール!C39,"hh:mm"))&amp;"'"</f>
        <v>''</v>
      </c>
      <c r="G43" s="42" t="str">
        <f>"'"&amp;IF(内覧会スケジュール!D39="なし","0","1")&amp;"'"</f>
        <v>'1'</v>
      </c>
      <c r="H43" s="74" t="s">
        <v>491</v>
      </c>
      <c r="I43" s="77">
        <f>内覧会スケジュール!E39</f>
        <v>0</v>
      </c>
      <c r="J43" s="77">
        <f>内覧会スケジュール!F39</f>
        <v>0</v>
      </c>
      <c r="K43" s="77">
        <f>内覧会スケジュール!H39</f>
        <v>0</v>
      </c>
      <c r="L43" s="74" t="s">
        <v>494</v>
      </c>
      <c r="M43" s="74" t="s">
        <v>497</v>
      </c>
      <c r="N43" s="49" t="str">
        <f t="shared" si="0"/>
        <v>'COMMON'</v>
      </c>
      <c r="O43" s="69" t="s">
        <v>449</v>
      </c>
      <c r="P43" s="49" t="str">
        <f t="shared" si="1"/>
        <v>'COMMON'</v>
      </c>
      <c r="Q43" s="49" t="str">
        <f t="shared" si="1"/>
        <v>'COMMON'</v>
      </c>
      <c r="R43" s="69" t="s">
        <v>449</v>
      </c>
      <c r="S43" s="49" t="str">
        <f t="shared" si="2"/>
        <v>'COMMON'</v>
      </c>
      <c r="T43" s="67"/>
      <c r="U43" s="67"/>
      <c r="V43" s="67"/>
      <c r="W43" s="70" t="str">
        <f t="shared" si="3"/>
        <v/>
      </c>
      <c r="X43" s="67"/>
      <c r="Y43" s="67"/>
      <c r="Z43" s="67"/>
    </row>
    <row r="44" spans="1:26" ht="18" customHeight="1">
      <c r="A44" s="67"/>
      <c r="B44" s="69" t="s">
        <v>582</v>
      </c>
      <c r="C44" s="73" t="str">
        <f>"'"&amp;プロジェクトデータ!$C$4&amp;"'"</f>
        <v>'80001'</v>
      </c>
      <c r="D44" s="74" t="s">
        <v>499</v>
      </c>
      <c r="E44" s="83" t="str">
        <f>"'"&amp;IF(内覧会スケジュール!B40="","",TEXT(内覧会スケジュール!B40,"yyyy/mm/dd"))&amp;"'"</f>
        <v>''</v>
      </c>
      <c r="F44" s="84" t="str">
        <f>"'"&amp;IF(内覧会スケジュール!C40="","",TEXT(内覧会スケジュール!C40,"hh:mm"))&amp;"'"</f>
        <v>''</v>
      </c>
      <c r="G44" s="42" t="str">
        <f>"'"&amp;IF(内覧会スケジュール!D40="なし","0","1")&amp;"'"</f>
        <v>'1'</v>
      </c>
      <c r="H44" s="74" t="s">
        <v>491</v>
      </c>
      <c r="I44" s="77">
        <f>内覧会スケジュール!E40</f>
        <v>0</v>
      </c>
      <c r="J44" s="77">
        <f>内覧会スケジュール!F40</f>
        <v>0</v>
      </c>
      <c r="K44" s="77">
        <f>内覧会スケジュール!H40</f>
        <v>0</v>
      </c>
      <c r="L44" s="74" t="s">
        <v>494</v>
      </c>
      <c r="M44" s="74" t="s">
        <v>497</v>
      </c>
      <c r="N44" s="49" t="str">
        <f t="shared" si="0"/>
        <v>'COMMON'</v>
      </c>
      <c r="O44" s="69" t="s">
        <v>449</v>
      </c>
      <c r="P44" s="49" t="str">
        <f t="shared" si="1"/>
        <v>'COMMON'</v>
      </c>
      <c r="Q44" s="49" t="str">
        <f t="shared" si="1"/>
        <v>'COMMON'</v>
      </c>
      <c r="R44" s="69" t="s">
        <v>449</v>
      </c>
      <c r="S44" s="49" t="str">
        <f t="shared" si="2"/>
        <v>'COMMON'</v>
      </c>
      <c r="T44" s="67"/>
      <c r="U44" s="67"/>
      <c r="V44" s="67"/>
      <c r="W44" s="70" t="str">
        <f t="shared" si="3"/>
        <v/>
      </c>
      <c r="X44" s="67"/>
      <c r="Y44" s="67"/>
      <c r="Z44" s="67"/>
    </row>
    <row r="45" spans="1:26" ht="18" customHeight="1">
      <c r="A45" s="67"/>
      <c r="B45" s="69" t="s">
        <v>583</v>
      </c>
      <c r="C45" s="73" t="str">
        <f>"'"&amp;プロジェクトデータ!$C$4&amp;"'"</f>
        <v>'80001'</v>
      </c>
      <c r="D45" s="74" t="s">
        <v>499</v>
      </c>
      <c r="E45" s="83" t="str">
        <f>"'"&amp;IF(内覧会スケジュール!B41="","",TEXT(内覧会スケジュール!B41,"yyyy/mm/dd"))&amp;"'"</f>
        <v>''</v>
      </c>
      <c r="F45" s="84" t="str">
        <f>"'"&amp;IF(内覧会スケジュール!C41="","",TEXT(内覧会スケジュール!C41,"hh:mm"))&amp;"'"</f>
        <v>''</v>
      </c>
      <c r="G45" s="42" t="str">
        <f>"'"&amp;IF(内覧会スケジュール!D41="なし","0","1")&amp;"'"</f>
        <v>'1'</v>
      </c>
      <c r="H45" s="74" t="s">
        <v>491</v>
      </c>
      <c r="I45" s="77">
        <f>内覧会スケジュール!E41</f>
        <v>0</v>
      </c>
      <c r="J45" s="77">
        <f>内覧会スケジュール!F41</f>
        <v>0</v>
      </c>
      <c r="K45" s="77">
        <f>内覧会スケジュール!H41</f>
        <v>0</v>
      </c>
      <c r="L45" s="74" t="s">
        <v>494</v>
      </c>
      <c r="M45" s="74" t="s">
        <v>497</v>
      </c>
      <c r="N45" s="49" t="str">
        <f t="shared" si="0"/>
        <v>'COMMON'</v>
      </c>
      <c r="O45" s="69" t="s">
        <v>449</v>
      </c>
      <c r="P45" s="49" t="str">
        <f t="shared" si="1"/>
        <v>'COMMON'</v>
      </c>
      <c r="Q45" s="49" t="str">
        <f t="shared" si="1"/>
        <v>'COMMON'</v>
      </c>
      <c r="R45" s="69" t="s">
        <v>449</v>
      </c>
      <c r="S45" s="49" t="str">
        <f t="shared" si="2"/>
        <v>'COMMON'</v>
      </c>
      <c r="T45" s="67"/>
      <c r="U45" s="67"/>
      <c r="V45" s="67"/>
      <c r="W45" s="70" t="str">
        <f t="shared" si="3"/>
        <v/>
      </c>
      <c r="X45" s="67"/>
      <c r="Y45" s="67"/>
      <c r="Z45" s="67"/>
    </row>
    <row r="46" spans="1:26" ht="18" customHeight="1">
      <c r="A46" s="67"/>
      <c r="B46" s="69" t="s">
        <v>584</v>
      </c>
      <c r="C46" s="73" t="str">
        <f>"'"&amp;プロジェクトデータ!$C$4&amp;"'"</f>
        <v>'80001'</v>
      </c>
      <c r="D46" s="74" t="s">
        <v>499</v>
      </c>
      <c r="E46" s="83" t="str">
        <f>"'"&amp;IF(内覧会スケジュール!B42="","",TEXT(内覧会スケジュール!B42,"yyyy/mm/dd"))&amp;"'"</f>
        <v>''</v>
      </c>
      <c r="F46" s="84" t="str">
        <f>"'"&amp;IF(内覧会スケジュール!C42="","",TEXT(内覧会スケジュール!C42,"hh:mm"))&amp;"'"</f>
        <v>''</v>
      </c>
      <c r="G46" s="42" t="str">
        <f>"'"&amp;IF(内覧会スケジュール!D42="なし","0","1")&amp;"'"</f>
        <v>'1'</v>
      </c>
      <c r="H46" s="74" t="s">
        <v>491</v>
      </c>
      <c r="I46" s="77">
        <f>内覧会スケジュール!E42</f>
        <v>0</v>
      </c>
      <c r="J46" s="77">
        <f>内覧会スケジュール!F42</f>
        <v>0</v>
      </c>
      <c r="K46" s="77">
        <f>内覧会スケジュール!H42</f>
        <v>0</v>
      </c>
      <c r="L46" s="74" t="s">
        <v>494</v>
      </c>
      <c r="M46" s="74" t="s">
        <v>497</v>
      </c>
      <c r="N46" s="49" t="str">
        <f t="shared" si="0"/>
        <v>'COMMON'</v>
      </c>
      <c r="O46" s="69" t="s">
        <v>449</v>
      </c>
      <c r="P46" s="49" t="str">
        <f t="shared" si="1"/>
        <v>'COMMON'</v>
      </c>
      <c r="Q46" s="49" t="str">
        <f t="shared" si="1"/>
        <v>'COMMON'</v>
      </c>
      <c r="R46" s="69" t="s">
        <v>449</v>
      </c>
      <c r="S46" s="49" t="str">
        <f t="shared" si="2"/>
        <v>'COMMON'</v>
      </c>
      <c r="T46" s="67"/>
      <c r="U46" s="67"/>
      <c r="V46" s="67"/>
      <c r="W46" s="70" t="str">
        <f t="shared" si="3"/>
        <v/>
      </c>
      <c r="X46" s="67"/>
      <c r="Y46" s="67"/>
      <c r="Z46" s="67"/>
    </row>
    <row r="47" spans="1:26" ht="18"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8"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8"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8"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8"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8"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8"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8"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8"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8"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8"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8"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8"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8"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8"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8"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8"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8"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8"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8"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8"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8"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8"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8"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8"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8"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8"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8"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8"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8"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8"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8"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8"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8"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8"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8"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8"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8"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8"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8"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8"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8"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8"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8"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8"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8"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8"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8"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8"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8"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8"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8"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8"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8"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8"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8"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8"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8"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8"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8"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8"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8"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8"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8"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8"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8"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8"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8"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8"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8"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8"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8"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8"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8"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8"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8"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8"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8"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8"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8"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8"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8"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8"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8"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8"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8"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8"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8"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8"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8"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8"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8"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8"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8"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8"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8"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8"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8"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8"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8"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8"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8"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8"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8"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8"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8"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8"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8"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8"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8"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8"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8"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8"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8"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8"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8"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8"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8"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8"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8"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8"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8"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8"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8"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8"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8"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8"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8"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8"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8"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8"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8"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8"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8"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8"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8"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8"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8"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8"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8"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8"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8"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8"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8"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8"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8"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8"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8"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8"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8"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8"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8"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8"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8"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8"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8"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8"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8"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8"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8"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8"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8"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8"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8"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8"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8"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8"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8"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8"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8"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8"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8"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8"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8"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8"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8"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8"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8"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8"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8"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8"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8"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8"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8"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8"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8"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8"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8"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8"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8"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spans="1:26" ht="18"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spans="1:26" ht="18"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spans="1:26" ht="18"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spans="1:26" ht="18"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spans="1:26" ht="18"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spans="1:26" ht="18"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spans="1:26" ht="18"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spans="1:26" ht="18"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ht="18"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spans="1:26" ht="18"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spans="1:26" ht="18"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spans="1:26" ht="18"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spans="1:26" ht="18"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spans="1:26" ht="18"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spans="1:26" ht="18"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spans="1:26" ht="18"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spans="1:26" ht="18"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spans="1:26" ht="18"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spans="1:26" ht="18"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spans="1:26" ht="18"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spans="1:26" ht="18"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spans="1:26" ht="18"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spans="1:26" ht="18"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spans="1:26" ht="18"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spans="1:26" ht="18"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spans="1:26" ht="18"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spans="1:26" ht="18"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spans="1:26" ht="18"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spans="1:26" ht="18"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spans="1:26" ht="18"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spans="1:26" ht="18"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spans="1:26" ht="18"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spans="1:26" ht="18"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spans="1:26" ht="18"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spans="1:26" ht="18"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spans="1:26" ht="18"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spans="1:26" ht="18"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spans="1:26" ht="18"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spans="1:26" ht="18"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spans="1:26" ht="18"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spans="1:26" ht="18"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spans="1:26" ht="18"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spans="1:26" ht="18"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spans="1:26" ht="18"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spans="1:26" ht="18"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spans="1:26" ht="18"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spans="1:26" ht="18"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spans="1:26" ht="18"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spans="1:26" ht="18"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spans="1:26" ht="18"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spans="1:26" ht="18"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spans="1:26" ht="18"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spans="1:26" ht="18"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spans="1:26" ht="18"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spans="1:26" ht="18"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spans="1:26" ht="18"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spans="1:26" ht="18"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spans="1:26" ht="18"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spans="1:26" ht="18"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spans="1:26" ht="18"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spans="1:26" ht="18"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spans="1:26" ht="18"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spans="1:26" ht="18"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spans="1:26" ht="18"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spans="1:26" ht="18"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spans="1:26" ht="18"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spans="1:26" ht="18"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spans="1:26" ht="18"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spans="1:26" ht="18"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spans="1:26" ht="18"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spans="1:26" ht="18"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spans="1:26" ht="18"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spans="1:26" ht="18"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spans="1:26" ht="18"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spans="1:26" ht="18"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spans="1:26" ht="18"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spans="1:26" ht="18"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spans="1:26" ht="18"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spans="1:26" ht="18"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spans="1:26" ht="18"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spans="1:26" ht="18"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spans="1:26" ht="18"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spans="1:26" ht="18"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spans="1:26" ht="18"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spans="1:26" ht="18"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spans="1:26" ht="18"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spans="1:26" ht="18"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spans="1:26" ht="18"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spans="1:26" ht="18"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spans="1:26" ht="18"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spans="1:26" ht="18"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spans="1:26" ht="18"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spans="1:26" ht="18"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spans="1:26" ht="18"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spans="1:26" ht="18"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spans="1:26" ht="18"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spans="1:26" ht="18"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spans="1:26" ht="18"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spans="1:26" ht="18"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spans="1:26" ht="18"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spans="1:26" ht="18"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spans="1:26" ht="18"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spans="1:26" ht="18"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spans="1:26" ht="18"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spans="1:26" ht="18"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spans="1:26" ht="18"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spans="1:26" ht="18"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spans="1:26" ht="18"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spans="1:26" ht="18"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spans="1:26" ht="18"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spans="1:26" ht="18"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spans="1:26" ht="18"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spans="1:26" ht="18"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spans="1:26" ht="18"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spans="1:26" ht="18"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spans="1:26" ht="18"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spans="1:26" ht="18"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spans="1:26" ht="18"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spans="1:26" ht="18"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spans="1:26" ht="18"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spans="1:26" ht="18"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spans="1:26" ht="18"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spans="1:26" ht="18"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spans="1:26" ht="18"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spans="1:26" ht="18"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spans="1:26" ht="18"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spans="1:26" ht="18"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spans="1:26" ht="18"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spans="1:26" ht="18"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spans="1:26" ht="18"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spans="1:26" ht="18"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spans="1:26" ht="18"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spans="1:26" ht="18"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spans="1:26" ht="18"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spans="1:26" ht="18"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spans="1:26" ht="18"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spans="1:26" ht="18"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spans="1:26" ht="18"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spans="1:26" ht="18"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spans="1:26" ht="18"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spans="1:26" ht="18"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spans="1:26" ht="18"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spans="1:26" ht="18"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spans="1:26" ht="18"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spans="1:26" ht="18"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spans="1:26" ht="18"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spans="1:26" ht="18"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spans="1:26" ht="18"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spans="1:26" ht="18"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spans="1:26" ht="18"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spans="1:26" ht="18"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spans="1:26" ht="18"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spans="1:26" ht="18"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spans="1:26" ht="18"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spans="1:26" ht="18"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spans="1:26" ht="18"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spans="1:26" ht="18"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spans="1:26" ht="18"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spans="1:26" ht="18"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spans="1:26" ht="18"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spans="1:26" ht="18"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spans="1:26" ht="18"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spans="1:26" ht="18"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spans="1:26" ht="18"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spans="1:26" ht="18"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spans="1:26" ht="18"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spans="1:26" ht="18"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spans="1:26" ht="18"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spans="1:26" ht="18"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spans="1:26" ht="18"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spans="1:26" ht="18"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spans="1:26" ht="18"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spans="1:26" ht="18"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spans="1:26" ht="18"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spans="1:26" ht="18"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spans="1:26" ht="18"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spans="1:26" ht="18"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spans="1:26" ht="18"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spans="1:26"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spans="1:26"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spans="1:26"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spans="1:26"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spans="1:26"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spans="1:26"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spans="1:26"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spans="1:26"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spans="1:26"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spans="1:26"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spans="1:26"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spans="1:26"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spans="1:26"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spans="1:26"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spans="1:26"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spans="1:26"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spans="1:26"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spans="1:26"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spans="1:26"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spans="1:26"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spans="1:26"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spans="1:26"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spans="1:26"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spans="1:26"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spans="1:26"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spans="1:26"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spans="1:26"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spans="1:26"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spans="1:26"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spans="1:26"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spans="1:26"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spans="1:26"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spans="1:26"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spans="1:26"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spans="1:26"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spans="1:26"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spans="1:26"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spans="1:26"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spans="1:26"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spans="1:26"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spans="1:26"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spans="1:26"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spans="1:26"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spans="1:26"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spans="1:26"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spans="1:26"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spans="1:26"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spans="1:26"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spans="1:26"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spans="1:26"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spans="1:26"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spans="1:26"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spans="1:26"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spans="1:26"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spans="1:26"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spans="1:26"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spans="1:26"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spans="1:26"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spans="1:26"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spans="1:26"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spans="1:26"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spans="1:26"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spans="1:26"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spans="1:26"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spans="1:26"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spans="1:26"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spans="1:26"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spans="1:26"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spans="1:26"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spans="1:26"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spans="1:26"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spans="1:26"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spans="1:26"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spans="1:26"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spans="1:26"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spans="1:26"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spans="1:26"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spans="1:26"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spans="1:26"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spans="1:26"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spans="1:26"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spans="1:26"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spans="1:26"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spans="1:26"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spans="1:26"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spans="1:26"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spans="1:26"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spans="1:26"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spans="1:26"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spans="1:26"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spans="1:26"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spans="1:26"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spans="1:26"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spans="1:26"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spans="1:26"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spans="1:26"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spans="1:26"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spans="1:26"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spans="1:26"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spans="1:26"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spans="1:26"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spans="1:26"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spans="1:26"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spans="1:26"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spans="1:26"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spans="1:26"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spans="1:26"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spans="1:26"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spans="1:26"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spans="1:26"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spans="1:26"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spans="1:26"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spans="1:26"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spans="1:26"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spans="1:26"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spans="1:26"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spans="1:26"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spans="1:26"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spans="1:26"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spans="1:26"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spans="1:26"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spans="1:26"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spans="1:26"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spans="1:26"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spans="1:26"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spans="1:26"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spans="1:26"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spans="1:26"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spans="1:26"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spans="1:26"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spans="1:26"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spans="1:26"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spans="1:26"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spans="1:26"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spans="1:26"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spans="1:26"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spans="1:26"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spans="1:26"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spans="1:26"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spans="1:26"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spans="1:26"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spans="1:26"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spans="1:26"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spans="1:26"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spans="1:26"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spans="1:26"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spans="1:26"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spans="1:26"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spans="1:26"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spans="1:26"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spans="1:26"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spans="1:26"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spans="1:26"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spans="1:26"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spans="1:26"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spans="1:26"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spans="1:26"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spans="1:26"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spans="1:26"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spans="1:26"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spans="1:26"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spans="1:26"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spans="1:26"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spans="1:26"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spans="1:26"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spans="1:26"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spans="1:26"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spans="1:26"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spans="1:26"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spans="1:26"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spans="1:26"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spans="1:26"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spans="1:26"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spans="1:26"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spans="1:26"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spans="1:26"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spans="1:26"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spans="1:26"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spans="1:26"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spans="1:26"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spans="1:26"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spans="1:26"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spans="1:26"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spans="1:26"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spans="1:26"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spans="1:26"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spans="1:26"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spans="1:26"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spans="1:26"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spans="1:26"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spans="1:26"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spans="1:26"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spans="1:26"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spans="1:26"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spans="1:26"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spans="1:26"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spans="1:26"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spans="1:26"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spans="1:26"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spans="1:26"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spans="1:26"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spans="1:26"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spans="1:26"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spans="1:26"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spans="1:26"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spans="1:26"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spans="1:26"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spans="1:26"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spans="1:26"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spans="1:26"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spans="1:26"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spans="1:26"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spans="1:26"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spans="1:26"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spans="1:26"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spans="1:26"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spans="1:26"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spans="1:26"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spans="1:26"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spans="1:26"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spans="1:26"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spans="1:26"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spans="1:26"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spans="1:26"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spans="1:26"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spans="1:26"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spans="1:26"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spans="1:26"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spans="1:26"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spans="1:26"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spans="1:26"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spans="1:26"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spans="1:26"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spans="1:26"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spans="1:26"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spans="1:26"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spans="1:26"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spans="1:26"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spans="1:26"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spans="1:26"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spans="1:26"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spans="1:26"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spans="1:26"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spans="1:26"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spans="1:26"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spans="1:26"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spans="1:26"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spans="1:26"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spans="1:26"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spans="1:26"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spans="1:26"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spans="1:26"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spans="1:26"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spans="1:26"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spans="1:26"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spans="1:26"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spans="1:26"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spans="1:26"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spans="1:26"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spans="1:26"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spans="1:26"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spans="1:26"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spans="1:26"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spans="1:26"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spans="1:26"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spans="1:26"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spans="1:26"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spans="1:26"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spans="1:26"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spans="1:26"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spans="1:26"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spans="1:26"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spans="1:26"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spans="1:26"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spans="1:26"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spans="1:26"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spans="1:26"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spans="1:26"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spans="1:26"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spans="1:26"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spans="1:26"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spans="1:26"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spans="1:26"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spans="1:26"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spans="1:26"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spans="1:26"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spans="1:26"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spans="1:26"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spans="1:26"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spans="1:26"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spans="1:26"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spans="1:26"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spans="1:26"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spans="1:26"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spans="1:26"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spans="1:26"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spans="1:26"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spans="1:26"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spans="1:26"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spans="1:26"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spans="1:26"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spans="1:26"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spans="1:26"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spans="1:26"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spans="1:26"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spans="1:26"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spans="1:26"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spans="1:26"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spans="1:26"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spans="1:26"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spans="1:26"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spans="1:26"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spans="1:26"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spans="1:26"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spans="1:26"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spans="1:26"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spans="1:26"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spans="1:26"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spans="1:26"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spans="1:26"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spans="1:26"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spans="1:26"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spans="1:26"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spans="1:26"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spans="1:26"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spans="1:26"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spans="1:26"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spans="1:26"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spans="1:26"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spans="1:26"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spans="1:26"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spans="1:26"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spans="1:26"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spans="1:26"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spans="1:26"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spans="1:26"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spans="1:26"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spans="1:26"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spans="1:26"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spans="1:26"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spans="1:26"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spans="1:26"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spans="1:26"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spans="1:26"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spans="1:26"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spans="1:26"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spans="1:26"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spans="1:26"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spans="1:26"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spans="1:26"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spans="1:26"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spans="1:26"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spans="1:26"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spans="1:26"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spans="1:26"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spans="1:26"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spans="1:26"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spans="1:26"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spans="1:26"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spans="1:26"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spans="1:26"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spans="1:26"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spans="1:26"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spans="1:26"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spans="1:26"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spans="1:26"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spans="1:26"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spans="1:26"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spans="1:26"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spans="1:26"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spans="1:26"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spans="1:26"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spans="1:26"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spans="1:26"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spans="1:26"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spans="1:26"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spans="1:26"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spans="1:26"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spans="1:26"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spans="1:26"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spans="1:26"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spans="1:26"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spans="1:26"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spans="1:26"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spans="1:26"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spans="1:26"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spans="1:26"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spans="1:26"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spans="1:26"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spans="1:26"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spans="1:26"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spans="1:26"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spans="1:26"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spans="1:26"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spans="1:26"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spans="1:26"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spans="1:26"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spans="1:26"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spans="1:26"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spans="1:26"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spans="1:26"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spans="1:26"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spans="1:26"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spans="1:26"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spans="1:26"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spans="1:26"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spans="1:26"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spans="1:26"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spans="1:26"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spans="1:26"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spans="1:26"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spans="1:26"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spans="1:26"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spans="1:26"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spans="1:26"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spans="1:26"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spans="1:26"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spans="1:26"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spans="1:26"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spans="1:26"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spans="1:26"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spans="1:26"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spans="1:26"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spans="1:26"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spans="1:26"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spans="1:26"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spans="1:26"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spans="1:26"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spans="1:26"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spans="1:26"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spans="1:26"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spans="1:26"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spans="1:26"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spans="1:26"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spans="1:26"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spans="1:26"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spans="1:26"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spans="1:26"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spans="1:26"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spans="1:26"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spans="1:26"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spans="1:26"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spans="1:26"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spans="1:26"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spans="1:26"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spans="1:26"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spans="1:26"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spans="1:26"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spans="1:26"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spans="1:26"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spans="1:26"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spans="1:26"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spans="1:26"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spans="1:26"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spans="1:26"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spans="1:26"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spans="1:26"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spans="1:26"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spans="1:26"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spans="1:26"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spans="1:26"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spans="1:26"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spans="1:26"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spans="1:26"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spans="1:26"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spans="1:26"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spans="1:26"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spans="1:26"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spans="1:26"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spans="1:26"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spans="1:26"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spans="1:26"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spans="1:26"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spans="1:26"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spans="1:26"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spans="1:26"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spans="1:26"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spans="1:26"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spans="1:26"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spans="1:26"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spans="1:26"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spans="1:26"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spans="1:26"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spans="1:26"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spans="1:26"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spans="1:26"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spans="1:26"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spans="1:26"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spans="1:26"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spans="1:26"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spans="1:26"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spans="1:26"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spans="1:26"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spans="1:26"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spans="1:26"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spans="1:26"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spans="1:26"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spans="1:26"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spans="1:26"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spans="1:26"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spans="1:26"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spans="1:26"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spans="1:26"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spans="1:26"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spans="1:26"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spans="1:26"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spans="1:26"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spans="1:26"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spans="1:26"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spans="1:26"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spans="1:26"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spans="1:26"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spans="1:26"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spans="1:26"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spans="1:26"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spans="1:26"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spans="1:26" ht="18"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spans="1:26" ht="18"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spans="1:26" ht="18"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spans="1:26" ht="18"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spans="1:26" ht="18"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spans="1:26" ht="18"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spans="1:26" ht="18"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spans="1:26" ht="18"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spans="1:26" ht="18"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spans="1:26" ht="18"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spans="1:26" ht="18"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spans="1:26" ht="18"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spans="1:26" ht="18"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spans="1:26" ht="18"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spans="1:26" ht="18"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spans="1:26" ht="18"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spans="1:26" ht="18"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spans="1:26" ht="18"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spans="1:26" ht="18"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spans="1:26" ht="18"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spans="1:26" ht="18"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spans="1:26" ht="18"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spans="1:26" ht="18"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spans="1:26" ht="18"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spans="1:26" ht="18"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spans="1:26" ht="18"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spans="1:26" ht="18"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spans="1:26" ht="18"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spans="1:26" ht="18"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spans="1:26" ht="18"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spans="1:26" ht="18"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spans="1:26" ht="18"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spans="1:26" ht="18"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spans="1:26" ht="18"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spans="1:26" ht="18"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spans="1:26" ht="18"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spans="1:26" ht="18"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spans="1:26" ht="18"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spans="1:26" ht="18"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spans="1:26" ht="18"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spans="1:26" ht="18"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spans="1:26" ht="18"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spans="1:26" ht="18"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spans="1:26" ht="18"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spans="1:26" ht="18"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spans="1:26" ht="18"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spans="1:26" ht="18"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spans="1:26" ht="18"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spans="1:26" ht="18"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spans="1:26" ht="18"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spans="1:26" ht="18"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spans="1:26" ht="18"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spans="1:26" ht="18"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spans="1:26" ht="18"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spans="1:26" ht="18"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spans="1:26" ht="18"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spans="1:26" ht="18"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spans="1:26" ht="18"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spans="1:26" ht="18"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spans="1:26" ht="18"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spans="1:26" ht="18"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spans="1:26" ht="18"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spans="1:26" ht="18"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spans="1:26" ht="18"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spans="1:26" ht="18"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spans="1:26" ht="18"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spans="1:26" ht="18"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autoFilter ref="C5:R26" xr:uid="{00000000-0009-0000-0000-000012000000}"/>
  <phoneticPr fontId="30"/>
  <pageMargins left="0.7" right="0.7" top="0.75" bottom="0.75" header="0" footer="0"/>
  <pageSetup paperSize="9"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Z1000"/>
  <sheetViews>
    <sheetView showGridLines="0" topLeftCell="B1" zoomScale="150" workbookViewId="0">
      <selection activeCell="E7" sqref="E7"/>
    </sheetView>
  </sheetViews>
  <sheetFormatPr defaultColWidth="14.42578125" defaultRowHeight="15" customHeight="1"/>
  <cols>
    <col min="1" max="1" width="3.7109375" customWidth="1"/>
    <col min="2" max="2" width="14.140625" customWidth="1"/>
    <col min="3" max="4" width="19.140625" customWidth="1"/>
    <col min="5" max="5" width="17" customWidth="1"/>
    <col min="6" max="6" width="16.42578125" customWidth="1"/>
    <col min="7" max="7" width="16.7109375" customWidth="1"/>
    <col min="8" max="8" width="14" customWidth="1"/>
    <col min="9" max="9" width="24.140625" customWidth="1"/>
    <col min="10" max="10" width="29.140625" customWidth="1"/>
    <col min="11" max="11" width="25.7109375" customWidth="1"/>
    <col min="12" max="12" width="28.140625" customWidth="1"/>
    <col min="13" max="13" width="13.7109375" customWidth="1"/>
    <col min="14" max="14" width="26.28515625" customWidth="1"/>
    <col min="15" max="15" width="23.7109375" customWidth="1"/>
    <col min="16" max="16" width="18.140625" customWidth="1"/>
    <col min="17" max="17" width="26.7109375" customWidth="1"/>
    <col min="18" max="18" width="23.7109375" customWidth="1"/>
    <col min="19" max="19" width="16.7109375" customWidth="1"/>
    <col min="20" max="26" width="3.7109375" customWidth="1"/>
  </cols>
  <sheetData>
    <row r="1" spans="1:26"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row>
    <row r="2" spans="1:26" ht="18" customHeight="1">
      <c r="A2" s="67"/>
      <c r="B2" s="68" t="s">
        <v>340</v>
      </c>
      <c r="C2" s="69" t="s">
        <v>948</v>
      </c>
      <c r="D2" s="67"/>
      <c r="E2" s="67"/>
      <c r="F2" s="67"/>
      <c r="G2" s="67"/>
      <c r="H2" s="67"/>
      <c r="I2" s="67"/>
      <c r="J2" s="67"/>
      <c r="K2" s="67"/>
      <c r="L2" s="67"/>
      <c r="M2" s="67"/>
      <c r="N2" s="67"/>
      <c r="O2" s="67"/>
      <c r="P2" s="67"/>
      <c r="Q2" s="67"/>
      <c r="R2" s="67"/>
      <c r="S2" s="67"/>
      <c r="T2" s="67"/>
      <c r="U2" s="67"/>
      <c r="V2" s="67"/>
      <c r="W2" s="67"/>
      <c r="X2" s="67"/>
      <c r="Y2" s="67"/>
      <c r="Z2" s="67"/>
    </row>
    <row r="3" spans="1:26" ht="18" customHeight="1">
      <c r="A3" s="67"/>
      <c r="B3" s="68" t="s">
        <v>342</v>
      </c>
      <c r="C3" s="69" t="s">
        <v>933</v>
      </c>
      <c r="D3" s="67"/>
      <c r="E3" s="67"/>
      <c r="F3" s="67"/>
      <c r="G3" s="67"/>
      <c r="H3" s="67"/>
      <c r="I3" s="67"/>
      <c r="J3" s="67"/>
      <c r="K3" s="67"/>
      <c r="L3" s="67"/>
      <c r="M3" s="67"/>
      <c r="N3" s="67"/>
      <c r="O3" s="67"/>
      <c r="P3" s="67"/>
      <c r="Q3" s="67"/>
      <c r="R3" s="67"/>
      <c r="S3" s="67"/>
      <c r="T3" s="67"/>
      <c r="U3" s="67"/>
      <c r="V3" s="67"/>
      <c r="W3" s="67"/>
      <c r="X3" s="67"/>
      <c r="Y3" s="67"/>
      <c r="Z3" s="67"/>
    </row>
    <row r="4" spans="1:26" ht="18" customHeight="1">
      <c r="A4" s="67"/>
      <c r="B4" s="71" t="s">
        <v>344</v>
      </c>
      <c r="C4" s="72" t="s">
        <v>345</v>
      </c>
      <c r="D4" s="72" t="s">
        <v>452</v>
      </c>
      <c r="E4" s="72" t="s">
        <v>108</v>
      </c>
      <c r="F4" s="72" t="s">
        <v>934</v>
      </c>
      <c r="G4" s="72" t="s">
        <v>935</v>
      </c>
      <c r="H4" s="72" t="s">
        <v>936</v>
      </c>
      <c r="I4" s="72" t="s">
        <v>937</v>
      </c>
      <c r="J4" s="72" t="s">
        <v>938</v>
      </c>
      <c r="K4" s="72" t="s">
        <v>939</v>
      </c>
      <c r="L4" s="72" t="s">
        <v>940</v>
      </c>
      <c r="M4" s="72" t="s">
        <v>387</v>
      </c>
      <c r="N4" s="72" t="s">
        <v>388</v>
      </c>
      <c r="O4" s="72" t="s">
        <v>389</v>
      </c>
      <c r="P4" s="72" t="s">
        <v>390</v>
      </c>
      <c r="Q4" s="72" t="s">
        <v>391</v>
      </c>
      <c r="R4" s="72" t="s">
        <v>392</v>
      </c>
      <c r="S4" s="72" t="s">
        <v>393</v>
      </c>
      <c r="T4" s="67"/>
      <c r="U4" s="67"/>
      <c r="V4" s="67"/>
      <c r="W4" s="67"/>
      <c r="X4" s="67"/>
      <c r="Y4" s="67"/>
      <c r="Z4" s="67"/>
    </row>
    <row r="5" spans="1:26" ht="18" customHeight="1">
      <c r="A5" s="67"/>
      <c r="B5" s="72" t="s">
        <v>394</v>
      </c>
      <c r="C5" s="71" t="s">
        <v>395</v>
      </c>
      <c r="D5" s="71" t="s">
        <v>471</v>
      </c>
      <c r="E5" s="71" t="s">
        <v>535</v>
      </c>
      <c r="F5" s="71" t="s">
        <v>536</v>
      </c>
      <c r="G5" s="71" t="s">
        <v>941</v>
      </c>
      <c r="H5" s="71" t="s">
        <v>942</v>
      </c>
      <c r="I5" s="71" t="s">
        <v>943</v>
      </c>
      <c r="J5" s="71" t="s">
        <v>944</v>
      </c>
      <c r="K5" s="71" t="s">
        <v>945</v>
      </c>
      <c r="L5" s="71" t="s">
        <v>946</v>
      </c>
      <c r="M5" s="71" t="s">
        <v>439</v>
      </c>
      <c r="N5" s="71" t="s">
        <v>440</v>
      </c>
      <c r="O5" s="71" t="s">
        <v>441</v>
      </c>
      <c r="P5" s="71" t="s">
        <v>442</v>
      </c>
      <c r="Q5" s="71" t="s">
        <v>443</v>
      </c>
      <c r="R5" s="71" t="s">
        <v>444</v>
      </c>
      <c r="S5" s="71" t="s">
        <v>445</v>
      </c>
      <c r="T5" s="67"/>
      <c r="U5" s="67"/>
      <c r="V5" s="67"/>
      <c r="W5" s="67"/>
      <c r="X5" s="67"/>
      <c r="Y5" s="67"/>
      <c r="Z5" s="67"/>
    </row>
    <row r="6" spans="1:26" ht="18" customHeight="1">
      <c r="A6" s="67"/>
      <c r="B6" s="71" t="s">
        <v>446</v>
      </c>
      <c r="C6" s="71"/>
      <c r="D6" s="71"/>
      <c r="E6" s="71"/>
      <c r="F6" s="71"/>
      <c r="G6" s="71"/>
      <c r="H6" s="71"/>
      <c r="I6" s="71"/>
      <c r="J6" s="71"/>
      <c r="K6" s="71"/>
      <c r="L6" s="71"/>
      <c r="M6" s="71"/>
      <c r="N6" s="71"/>
      <c r="O6" s="71"/>
      <c r="P6" s="71"/>
      <c r="Q6" s="71"/>
      <c r="R6" s="71"/>
      <c r="S6" s="71"/>
      <c r="T6" s="67"/>
      <c r="U6" s="67"/>
      <c r="V6" s="67"/>
      <c r="W6" s="67"/>
      <c r="X6" s="67"/>
      <c r="Y6" s="67"/>
      <c r="Z6" s="67"/>
    </row>
    <row r="7" spans="1:26" ht="18" customHeight="1">
      <c r="A7" s="67"/>
      <c r="B7" s="69" t="s">
        <v>447</v>
      </c>
      <c r="C7" s="73" t="str">
        <f>"'"&amp;プロジェクトデータ!$C$4&amp;"'"</f>
        <v>'80001'</v>
      </c>
      <c r="D7" s="74" t="s">
        <v>503</v>
      </c>
      <c r="E7" s="83" t="str">
        <f>"'"&amp;IF(確認会スケジュール!B3="","",TEXT(確認会スケジュール!B3,"yyyy/mm/dd"))&amp;"'"</f>
        <v>'2024/05/09'</v>
      </c>
      <c r="F7" s="84" t="str">
        <f>"'"&amp;IF(確認会スケジュール!C3="","",TEXT(確認会スケジュール!C3,"hh:mm"))&amp;"'"</f>
        <v>'09:00'</v>
      </c>
      <c r="G7" s="42" t="str">
        <f>"'"&amp;IF(確認会スケジュール!D3="なし","0","1")&amp;"'"</f>
        <v>'0'</v>
      </c>
      <c r="H7" s="74" t="s">
        <v>491</v>
      </c>
      <c r="I7" s="77">
        <f>確認会スケジュール!E3</f>
        <v>8</v>
      </c>
      <c r="J7" s="77">
        <f>確認会スケジュール!F3</f>
        <v>0</v>
      </c>
      <c r="K7" s="77">
        <f>確認会スケジュール!H3</f>
        <v>0</v>
      </c>
      <c r="L7" s="74" t="s">
        <v>494</v>
      </c>
      <c r="M7" s="74" t="s">
        <v>497</v>
      </c>
      <c r="N7" s="49" t="str">
        <f t="shared" ref="N7:N46" si="0">"'COMMON'"</f>
        <v>'COMMON'</v>
      </c>
      <c r="O7" s="69" t="s">
        <v>449</v>
      </c>
      <c r="P7" s="49" t="str">
        <f t="shared" ref="P7:Q46" si="1">"'COMMON'"</f>
        <v>'COMMON'</v>
      </c>
      <c r="Q7" s="49" t="str">
        <f>"'COMMON'"</f>
        <v>'COMMON'</v>
      </c>
      <c r="R7" s="69" t="s">
        <v>449</v>
      </c>
      <c r="S7" s="49" t="str">
        <f t="shared" ref="S7:S46" si="2">"'COMMON'"</f>
        <v>'COMMON'</v>
      </c>
      <c r="T7" s="67"/>
      <c r="U7" s="67"/>
      <c r="V7" s="67"/>
      <c r="W7" s="70" t="str">
        <f t="shared" ref="W7:W46" si="3">IF(E7="''","","INSERT INTO "&amp;$C$3&amp;" ("&amp;_xlfn.TEXTJOIN(",",FALSE,$C$5:$S$5)&amp;") VALUES ("&amp;_xlfn.TEXTJOIN(",",FALSE,C7:S7)&amp;");")</f>
        <v>INSERT INTO EVENT_SCHEDULE (PROJECT_ID,EVENT_ID,EVENT_DATE,EVENT_TIME,ONLINE_KBN,VIEW_KBN,ALL_FRAME_COUNT,ENSURE_FRAME_COUNT,LAST_FRAME_COUNT,ENSURE_FRAME_MEMO,DEL_FLAG,CREATE_PROGRAM_ID,CREATE_DATE,CREATE_USER,UPDATE_PROGRAM_ID,UPDATE_DATE,UPDATE_USER) VALUES ('80001','3','2024/05/09','09:00','0','1',8,0,0,'','0','COMMON',CURRENT_TIMESTAMP,'COMMON','COMMON',CURRENT_TIMESTAMP,'COMMON');</v>
      </c>
      <c r="X7" s="67"/>
      <c r="Y7" s="67"/>
      <c r="Z7" s="67"/>
    </row>
    <row r="8" spans="1:26" ht="18" customHeight="1">
      <c r="A8" s="67"/>
      <c r="B8" s="69" t="s">
        <v>498</v>
      </c>
      <c r="C8" s="73" t="str">
        <f>"'"&amp;プロジェクトデータ!$C$4&amp;"'"</f>
        <v>'80001'</v>
      </c>
      <c r="D8" s="74" t="s">
        <v>503</v>
      </c>
      <c r="E8" s="83" t="str">
        <f>"'"&amp;IF(確認会スケジュール!B4="","",TEXT(確認会スケジュール!B4,"yyyy/mm/dd"))&amp;"'"</f>
        <v>'2024/05/09'</v>
      </c>
      <c r="F8" s="84" t="str">
        <f>"'"&amp;IF(確認会スケジュール!C4="","",TEXT(確認会スケジュール!C4,"hh:mm"))&amp;"'"</f>
        <v>'10:00'</v>
      </c>
      <c r="G8" s="42" t="str">
        <f>"'"&amp;IF(確認会スケジュール!D4="なし","0","1")&amp;"'"</f>
        <v>'0'</v>
      </c>
      <c r="H8" s="74" t="s">
        <v>491</v>
      </c>
      <c r="I8" s="77">
        <f>確認会スケジュール!E4</f>
        <v>8</v>
      </c>
      <c r="J8" s="77">
        <f>確認会スケジュール!F4</f>
        <v>0</v>
      </c>
      <c r="K8" s="77">
        <f>確認会スケジュール!H4</f>
        <v>0</v>
      </c>
      <c r="L8" s="74" t="s">
        <v>494</v>
      </c>
      <c r="M8" s="74" t="s">
        <v>497</v>
      </c>
      <c r="N8" s="49" t="str">
        <f t="shared" si="0"/>
        <v>'COMMON'</v>
      </c>
      <c r="O8" s="69" t="s">
        <v>449</v>
      </c>
      <c r="P8" s="49" t="str">
        <f t="shared" si="1"/>
        <v>'COMMON'</v>
      </c>
      <c r="Q8" s="49" t="str">
        <f t="shared" si="1"/>
        <v>'COMMON'</v>
      </c>
      <c r="R8" s="69" t="s">
        <v>449</v>
      </c>
      <c r="S8" s="49" t="str">
        <f t="shared" si="2"/>
        <v>'COMMON'</v>
      </c>
      <c r="T8" s="67"/>
      <c r="U8" s="67"/>
      <c r="V8" s="67"/>
      <c r="W8"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('80001','3','2024/05/09','10:00','0','1',8,0,0,'','0','COMMON',CURRENT_TIMESTAMP,'COMMON','COMMON',CURRENT_TIMESTAMP,'COMMON');</v>
      </c>
      <c r="X8" s="67"/>
      <c r="Y8" s="67"/>
      <c r="Z8" s="67"/>
    </row>
    <row r="9" spans="1:26" ht="18" customHeight="1">
      <c r="A9" s="67"/>
      <c r="B9" s="69" t="s">
        <v>502</v>
      </c>
      <c r="C9" s="73" t="str">
        <f>"'"&amp;プロジェクトデータ!$C$4&amp;"'"</f>
        <v>'80001'</v>
      </c>
      <c r="D9" s="74" t="s">
        <v>503</v>
      </c>
      <c r="E9" s="83" t="str">
        <f>"'"&amp;IF(確認会スケジュール!B5="","",TEXT(確認会スケジュール!B5,"yyyy/mm/dd"))&amp;"'"</f>
        <v>'2024/05/09'</v>
      </c>
      <c r="F9" s="84" t="str">
        <f>"'"&amp;IF(確認会スケジュール!C5="","",TEXT(確認会スケジュール!C5,"hh:mm"))&amp;"'"</f>
        <v>'11:00'</v>
      </c>
      <c r="G9" s="42" t="str">
        <f>"'"&amp;IF(確認会スケジュール!D5="なし","0","1")&amp;"'"</f>
        <v>'0'</v>
      </c>
      <c r="H9" s="74" t="s">
        <v>491</v>
      </c>
      <c r="I9" s="77">
        <f>確認会スケジュール!E5</f>
        <v>8</v>
      </c>
      <c r="J9" s="77">
        <f>確認会スケジュール!F5</f>
        <v>0</v>
      </c>
      <c r="K9" s="77">
        <f>確認会スケジュール!H5</f>
        <v>1</v>
      </c>
      <c r="L9" s="74" t="s">
        <v>494</v>
      </c>
      <c r="M9" s="74" t="s">
        <v>497</v>
      </c>
      <c r="N9" s="49" t="str">
        <f t="shared" si="0"/>
        <v>'COMMON'</v>
      </c>
      <c r="O9" s="69" t="s">
        <v>449</v>
      </c>
      <c r="P9" s="49" t="str">
        <f t="shared" si="1"/>
        <v>'COMMON'</v>
      </c>
      <c r="Q9" s="49" t="str">
        <f t="shared" si="1"/>
        <v>'COMMON'</v>
      </c>
      <c r="R9" s="69" t="s">
        <v>449</v>
      </c>
      <c r="S9" s="49" t="str">
        <f t="shared" si="2"/>
        <v>'COMMON'</v>
      </c>
      <c r="T9" s="67"/>
      <c r="U9" s="67"/>
      <c r="V9" s="67"/>
      <c r="W9"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('80001','3','2024/05/09','11:00','0','1',8,0,1,'','0','COMMON',CURRENT_TIMESTAMP,'COMMON','COMMON',CURRENT_TIMESTAMP,'COMMON');</v>
      </c>
      <c r="X9" s="67"/>
      <c r="Y9" s="67"/>
      <c r="Z9" s="67"/>
    </row>
    <row r="10" spans="1:26" ht="18" customHeight="1">
      <c r="A10" s="67"/>
      <c r="B10" s="69" t="s">
        <v>506</v>
      </c>
      <c r="C10" s="73" t="str">
        <f>"'"&amp;プロジェクトデータ!$C$4&amp;"'"</f>
        <v>'80001'</v>
      </c>
      <c r="D10" s="74" t="s">
        <v>503</v>
      </c>
      <c r="E10" s="83" t="str">
        <f>"'"&amp;IF(確認会スケジュール!B6="","",TEXT(確認会スケジュール!B6,"yyyy/mm/dd"))&amp;"'"</f>
        <v>'2024/05/09'</v>
      </c>
      <c r="F10" s="84" t="str">
        <f>"'"&amp;IF(確認会スケジュール!C6="","",TEXT(確認会スケジュール!C6,"hh:mm"))&amp;"'"</f>
        <v>'13:00'</v>
      </c>
      <c r="G10" s="42" t="str">
        <f>"'"&amp;IF(確認会スケジュール!D6="なし","0","1")&amp;"'"</f>
        <v>'0'</v>
      </c>
      <c r="H10" s="74" t="s">
        <v>491</v>
      </c>
      <c r="I10" s="77">
        <f>確認会スケジュール!E6</f>
        <v>8</v>
      </c>
      <c r="J10" s="77">
        <f>確認会スケジュール!F6</f>
        <v>0</v>
      </c>
      <c r="K10" s="77">
        <f>確認会スケジュール!H6</f>
        <v>0</v>
      </c>
      <c r="L10" s="74" t="s">
        <v>494</v>
      </c>
      <c r="M10" s="74" t="s">
        <v>497</v>
      </c>
      <c r="N10" s="49" t="str">
        <f t="shared" si="0"/>
        <v>'COMMON'</v>
      </c>
      <c r="O10" s="69" t="s">
        <v>449</v>
      </c>
      <c r="P10" s="49" t="str">
        <f t="shared" si="1"/>
        <v>'COMMON'</v>
      </c>
      <c r="Q10" s="49" t="str">
        <f t="shared" si="1"/>
        <v>'COMMON'</v>
      </c>
      <c r="R10" s="69" t="s">
        <v>449</v>
      </c>
      <c r="S10" s="49" t="str">
        <f t="shared" si="2"/>
        <v>'COMMON'</v>
      </c>
      <c r="T10" s="67"/>
      <c r="U10" s="67"/>
      <c r="V10" s="67"/>
      <c r="W10"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('80001','3','2024/05/09','13:00','0','1',8,0,0,'','0','COMMON',CURRENT_TIMESTAMP,'COMMON','COMMON',CURRENT_TIMESTAMP,'COMMON');</v>
      </c>
      <c r="X10" s="67"/>
      <c r="Y10" s="67"/>
      <c r="Z10" s="67"/>
    </row>
    <row r="11" spans="1:26" ht="18" customHeight="1">
      <c r="A11" s="67"/>
      <c r="B11" s="69" t="s">
        <v>549</v>
      </c>
      <c r="C11" s="73" t="str">
        <f>"'"&amp;プロジェクトデータ!$C$4&amp;"'"</f>
        <v>'80001'</v>
      </c>
      <c r="D11" s="74" t="s">
        <v>503</v>
      </c>
      <c r="E11" s="83" t="str">
        <f>"'"&amp;IF(確認会スケジュール!B7="","",TEXT(確認会スケジュール!B7,"yyyy/mm/dd"))&amp;"'"</f>
        <v>'2024/05/09'</v>
      </c>
      <c r="F11" s="84" t="str">
        <f>"'"&amp;IF(確認会スケジュール!C7="","",TEXT(確認会スケジュール!C7,"hh:mm"))&amp;"'"</f>
        <v>'14:00'</v>
      </c>
      <c r="G11" s="42" t="str">
        <f>"'"&amp;IF(確認会スケジュール!D7="なし","0","1")&amp;"'"</f>
        <v>'0'</v>
      </c>
      <c r="H11" s="74" t="s">
        <v>491</v>
      </c>
      <c r="I11" s="77">
        <f>確認会スケジュール!E7</f>
        <v>8</v>
      </c>
      <c r="J11" s="77">
        <f>確認会スケジュール!F7</f>
        <v>0</v>
      </c>
      <c r="K11" s="77">
        <f>確認会スケジュール!H7</f>
        <v>0</v>
      </c>
      <c r="L11" s="74" t="s">
        <v>494</v>
      </c>
      <c r="M11" s="74" t="s">
        <v>497</v>
      </c>
      <c r="N11" s="49" t="str">
        <f t="shared" si="0"/>
        <v>'COMMON'</v>
      </c>
      <c r="O11" s="69" t="s">
        <v>449</v>
      </c>
      <c r="P11" s="49" t="str">
        <f t="shared" si="1"/>
        <v>'COMMON'</v>
      </c>
      <c r="Q11" s="49" t="str">
        <f t="shared" si="1"/>
        <v>'COMMON'</v>
      </c>
      <c r="R11" s="69" t="s">
        <v>449</v>
      </c>
      <c r="S11" s="49" t="str">
        <f t="shared" si="2"/>
        <v>'COMMON'</v>
      </c>
      <c r="T11" s="67"/>
      <c r="U11" s="67"/>
      <c r="V11" s="67"/>
      <c r="W11"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('80001','3','2024/05/09','14:00','0','1',8,0,0,'','0','COMMON',CURRENT_TIMESTAMP,'COMMON','COMMON',CURRENT_TIMESTAMP,'COMMON');</v>
      </c>
      <c r="X11" s="67"/>
      <c r="Y11" s="67"/>
      <c r="Z11" s="67"/>
    </row>
    <row r="12" spans="1:26" ht="18" customHeight="1">
      <c r="A12" s="67"/>
      <c r="B12" s="69" t="s">
        <v>550</v>
      </c>
      <c r="C12" s="73" t="str">
        <f>"'"&amp;プロジェクトデータ!$C$4&amp;"'"</f>
        <v>'80001'</v>
      </c>
      <c r="D12" s="74" t="s">
        <v>503</v>
      </c>
      <c r="E12" s="83" t="str">
        <f>"'"&amp;IF(確認会スケジュール!B8="","",TEXT(確認会スケジュール!B8,"yyyy/mm/dd"))&amp;"'"</f>
        <v>'2024/05/09'</v>
      </c>
      <c r="F12" s="84" t="str">
        <f>"'"&amp;IF(確認会スケジュール!C8="","",TEXT(確認会スケジュール!C8,"hh:mm"))&amp;"'"</f>
        <v>'15:00'</v>
      </c>
      <c r="G12" s="42" t="str">
        <f>"'"&amp;IF(確認会スケジュール!D8="なし","0","1")&amp;"'"</f>
        <v>'0'</v>
      </c>
      <c r="H12" s="74" t="s">
        <v>491</v>
      </c>
      <c r="I12" s="77">
        <f>確認会スケジュール!E8</f>
        <v>5</v>
      </c>
      <c r="J12" s="77">
        <f>確認会スケジュール!F8</f>
        <v>0</v>
      </c>
      <c r="K12" s="77">
        <f>確認会スケジュール!H8</f>
        <v>0</v>
      </c>
      <c r="L12" s="74" t="s">
        <v>494</v>
      </c>
      <c r="M12" s="74" t="s">
        <v>497</v>
      </c>
      <c r="N12" s="49" t="str">
        <f t="shared" si="0"/>
        <v>'COMMON'</v>
      </c>
      <c r="O12" s="69" t="s">
        <v>449</v>
      </c>
      <c r="P12" s="49" t="str">
        <f t="shared" si="1"/>
        <v>'COMMON'</v>
      </c>
      <c r="Q12" s="49" t="str">
        <f t="shared" si="1"/>
        <v>'COMMON'</v>
      </c>
      <c r="R12" s="69" t="s">
        <v>449</v>
      </c>
      <c r="S12" s="49" t="str">
        <f t="shared" si="2"/>
        <v>'COMMON'</v>
      </c>
      <c r="T12" s="67"/>
      <c r="U12" s="67"/>
      <c r="V12" s="67"/>
      <c r="W12"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('80001','3','2024/05/09','15:00','0','1',5,0,0,'','0','COMMON',CURRENT_TIMESTAMP,'COMMON','COMMON',CURRENT_TIMESTAMP,'COMMON');</v>
      </c>
      <c r="X12" s="67"/>
      <c r="Y12" s="67"/>
      <c r="Z12" s="67"/>
    </row>
    <row r="13" spans="1:26" ht="18" customHeight="1">
      <c r="A13" s="67"/>
      <c r="B13" s="69" t="s">
        <v>551</v>
      </c>
      <c r="C13" s="73" t="str">
        <f>"'"&amp;プロジェクトデータ!$C$4&amp;"'"</f>
        <v>'80001'</v>
      </c>
      <c r="D13" s="74" t="s">
        <v>503</v>
      </c>
      <c r="E13" s="83" t="str">
        <f>"'"&amp;IF(確認会スケジュール!B9="","",TEXT(確認会スケジュール!B9,"yyyy/mm/dd"))&amp;"'"</f>
        <v>'2024/05/10'</v>
      </c>
      <c r="F13" s="84" t="str">
        <f>"'"&amp;IF(確認会スケジュール!C9="","",TEXT(確認会スケジュール!C9,"hh:mm"))&amp;"'"</f>
        <v>'09:00'</v>
      </c>
      <c r="G13" s="42" t="str">
        <f>"'"&amp;IF(確認会スケジュール!D9="なし","0","1")&amp;"'"</f>
        <v>'0'</v>
      </c>
      <c r="H13" s="74" t="s">
        <v>491</v>
      </c>
      <c r="I13" s="77">
        <f>確認会スケジュール!E9</f>
        <v>8</v>
      </c>
      <c r="J13" s="77">
        <f>確認会スケジュール!F9</f>
        <v>0</v>
      </c>
      <c r="K13" s="77">
        <f>確認会スケジュール!H9</f>
        <v>0</v>
      </c>
      <c r="L13" s="74" t="s">
        <v>494</v>
      </c>
      <c r="M13" s="74" t="s">
        <v>497</v>
      </c>
      <c r="N13" s="49" t="str">
        <f t="shared" si="0"/>
        <v>'COMMON'</v>
      </c>
      <c r="O13" s="69" t="s">
        <v>449</v>
      </c>
      <c r="P13" s="49" t="str">
        <f t="shared" si="1"/>
        <v>'COMMON'</v>
      </c>
      <c r="Q13" s="49" t="str">
        <f t="shared" si="1"/>
        <v>'COMMON'</v>
      </c>
      <c r="R13" s="69" t="s">
        <v>449</v>
      </c>
      <c r="S13" s="49" t="str">
        <f t="shared" si="2"/>
        <v>'COMMON'</v>
      </c>
      <c r="T13" s="67"/>
      <c r="U13" s="67"/>
      <c r="V13" s="67"/>
      <c r="W13"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('80001','3','2024/05/10','09:00','0','1',8,0,0,'','0','COMMON',CURRENT_TIMESTAMP,'COMMON','COMMON',CURRENT_TIMESTAMP,'COMMON');</v>
      </c>
      <c r="X13" s="67"/>
      <c r="Y13" s="67"/>
      <c r="Z13" s="67"/>
    </row>
    <row r="14" spans="1:26" ht="18" customHeight="1">
      <c r="A14" s="67"/>
      <c r="B14" s="69" t="s">
        <v>552</v>
      </c>
      <c r="C14" s="73" t="str">
        <f>"'"&amp;プロジェクトデータ!$C$4&amp;"'"</f>
        <v>'80001'</v>
      </c>
      <c r="D14" s="74" t="s">
        <v>503</v>
      </c>
      <c r="E14" s="83" t="str">
        <f>"'"&amp;IF(確認会スケジュール!B10="","",TEXT(確認会スケジュール!B10,"yyyy/mm/dd"))&amp;"'"</f>
        <v>'2024/05/10'</v>
      </c>
      <c r="F14" s="84" t="str">
        <f>"'"&amp;IF(確認会スケジュール!C10="","",TEXT(確認会スケジュール!C10,"hh:mm"))&amp;"'"</f>
        <v>'10:00'</v>
      </c>
      <c r="G14" s="42" t="str">
        <f>"'"&amp;IF(確認会スケジュール!D10="なし","0","1")&amp;"'"</f>
        <v>'0'</v>
      </c>
      <c r="H14" s="74" t="s">
        <v>491</v>
      </c>
      <c r="I14" s="77">
        <f>確認会スケジュール!E10</f>
        <v>8</v>
      </c>
      <c r="J14" s="77">
        <f>確認会スケジュール!F10</f>
        <v>0</v>
      </c>
      <c r="K14" s="77">
        <f>確認会スケジュール!H10</f>
        <v>0</v>
      </c>
      <c r="L14" s="74" t="s">
        <v>494</v>
      </c>
      <c r="M14" s="74" t="s">
        <v>497</v>
      </c>
      <c r="N14" s="49" t="str">
        <f t="shared" si="0"/>
        <v>'COMMON'</v>
      </c>
      <c r="O14" s="69" t="s">
        <v>449</v>
      </c>
      <c r="P14" s="49" t="str">
        <f t="shared" si="1"/>
        <v>'COMMON'</v>
      </c>
      <c r="Q14" s="49" t="str">
        <f t="shared" si="1"/>
        <v>'COMMON'</v>
      </c>
      <c r="R14" s="69" t="s">
        <v>449</v>
      </c>
      <c r="S14" s="49" t="str">
        <f t="shared" si="2"/>
        <v>'COMMON'</v>
      </c>
      <c r="T14" s="67"/>
      <c r="U14" s="67"/>
      <c r="V14" s="67"/>
      <c r="W14"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('80001','3','2024/05/10','10:00','0','1',8,0,0,'','0','COMMON',CURRENT_TIMESTAMP,'COMMON','COMMON',CURRENT_TIMESTAMP,'COMMON');</v>
      </c>
      <c r="X14" s="67"/>
      <c r="Y14" s="67"/>
      <c r="Z14" s="67"/>
    </row>
    <row r="15" spans="1:26" ht="18" customHeight="1">
      <c r="A15" s="67"/>
      <c r="B15" s="69" t="s">
        <v>553</v>
      </c>
      <c r="C15" s="73" t="str">
        <f>"'"&amp;プロジェクトデータ!$C$4&amp;"'"</f>
        <v>'80001'</v>
      </c>
      <c r="D15" s="74" t="s">
        <v>503</v>
      </c>
      <c r="E15" s="83" t="str">
        <f>"'"&amp;IF(確認会スケジュール!B11="","",TEXT(確認会スケジュール!B11,"yyyy/mm/dd"))&amp;"'"</f>
        <v>'2024/05/10'</v>
      </c>
      <c r="F15" s="84" t="str">
        <f>"'"&amp;IF(確認会スケジュール!C11="","",TEXT(確認会スケジュール!C11,"hh:mm"))&amp;"'"</f>
        <v>'11:00'</v>
      </c>
      <c r="G15" s="42" t="str">
        <f>"'"&amp;IF(確認会スケジュール!D11="なし","0","1")&amp;"'"</f>
        <v>'0'</v>
      </c>
      <c r="H15" s="74" t="s">
        <v>491</v>
      </c>
      <c r="I15" s="77">
        <f>確認会スケジュール!E11</f>
        <v>8</v>
      </c>
      <c r="J15" s="77">
        <f>確認会スケジュール!F11</f>
        <v>0</v>
      </c>
      <c r="K15" s="77">
        <f>確認会スケジュール!H11</f>
        <v>1</v>
      </c>
      <c r="L15" s="74" t="s">
        <v>494</v>
      </c>
      <c r="M15" s="74" t="s">
        <v>497</v>
      </c>
      <c r="N15" s="49" t="str">
        <f t="shared" si="0"/>
        <v>'COMMON'</v>
      </c>
      <c r="O15" s="69" t="s">
        <v>449</v>
      </c>
      <c r="P15" s="49" t="str">
        <f t="shared" si="1"/>
        <v>'COMMON'</v>
      </c>
      <c r="Q15" s="49" t="str">
        <f t="shared" si="1"/>
        <v>'COMMON'</v>
      </c>
      <c r="R15" s="69" t="s">
        <v>449</v>
      </c>
      <c r="S15" s="49" t="str">
        <f t="shared" si="2"/>
        <v>'COMMON'</v>
      </c>
      <c r="T15" s="67"/>
      <c r="U15" s="67"/>
      <c r="V15" s="67"/>
      <c r="W15"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('80001','3','2024/05/10','11:00','0','1',8,0,1,'','0','COMMON',CURRENT_TIMESTAMP,'COMMON','COMMON',CURRENT_TIMESTAMP,'COMMON');</v>
      </c>
      <c r="X15" s="67"/>
      <c r="Y15" s="67"/>
      <c r="Z15" s="67"/>
    </row>
    <row r="16" spans="1:26" ht="18" customHeight="1">
      <c r="A16" s="67"/>
      <c r="B16" s="69" t="s">
        <v>554</v>
      </c>
      <c r="C16" s="73" t="str">
        <f>"'"&amp;プロジェクトデータ!$C$4&amp;"'"</f>
        <v>'80001'</v>
      </c>
      <c r="D16" s="74" t="s">
        <v>503</v>
      </c>
      <c r="E16" s="83" t="str">
        <f>"'"&amp;IF(確認会スケジュール!B12="","",TEXT(確認会スケジュール!B12,"yyyy/mm/dd"))&amp;"'"</f>
        <v>'2024/05/10'</v>
      </c>
      <c r="F16" s="84" t="str">
        <f>"'"&amp;IF(確認会スケジュール!C12="","",TEXT(確認会スケジュール!C12,"hh:mm"))&amp;"'"</f>
        <v>'13:00'</v>
      </c>
      <c r="G16" s="42" t="str">
        <f>"'"&amp;IF(確認会スケジュール!D12="なし","0","1")&amp;"'"</f>
        <v>'0'</v>
      </c>
      <c r="H16" s="74" t="s">
        <v>491</v>
      </c>
      <c r="I16" s="77">
        <f>確認会スケジュール!E12</f>
        <v>8</v>
      </c>
      <c r="J16" s="77">
        <f>確認会スケジュール!F12</f>
        <v>0</v>
      </c>
      <c r="K16" s="77">
        <f>確認会スケジュール!H12</f>
        <v>0</v>
      </c>
      <c r="L16" s="74" t="s">
        <v>494</v>
      </c>
      <c r="M16" s="74" t="s">
        <v>497</v>
      </c>
      <c r="N16" s="49" t="str">
        <f t="shared" si="0"/>
        <v>'COMMON'</v>
      </c>
      <c r="O16" s="69" t="s">
        <v>449</v>
      </c>
      <c r="P16" s="49" t="str">
        <f t="shared" si="1"/>
        <v>'COMMON'</v>
      </c>
      <c r="Q16" s="49" t="str">
        <f t="shared" si="1"/>
        <v>'COMMON'</v>
      </c>
      <c r="R16" s="69" t="s">
        <v>449</v>
      </c>
      <c r="S16" s="49" t="str">
        <f t="shared" si="2"/>
        <v>'COMMON'</v>
      </c>
      <c r="T16" s="67"/>
      <c r="U16" s="67"/>
      <c r="V16" s="67"/>
      <c r="W16"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('80001','3','2024/05/10','13:00','0','1',8,0,0,'','0','COMMON',CURRENT_TIMESTAMP,'COMMON','COMMON',CURRENT_TIMESTAMP,'COMMON');</v>
      </c>
      <c r="X16" s="67"/>
      <c r="Y16" s="67"/>
      <c r="Z16" s="67"/>
    </row>
    <row r="17" spans="1:26" ht="18" customHeight="1">
      <c r="A17" s="67"/>
      <c r="B17" s="69" t="s">
        <v>555</v>
      </c>
      <c r="C17" s="73" t="str">
        <f>"'"&amp;プロジェクトデータ!$C$4&amp;"'"</f>
        <v>'80001'</v>
      </c>
      <c r="D17" s="74" t="s">
        <v>503</v>
      </c>
      <c r="E17" s="83" t="str">
        <f>"'"&amp;IF(確認会スケジュール!B13="","",TEXT(確認会スケジュール!B13,"yyyy/mm/dd"))&amp;"'"</f>
        <v>'2024/05/10'</v>
      </c>
      <c r="F17" s="84" t="str">
        <f>"'"&amp;IF(確認会スケジュール!C13="","",TEXT(確認会スケジュール!C13,"hh:mm"))&amp;"'"</f>
        <v>'14:00'</v>
      </c>
      <c r="G17" s="42" t="str">
        <f>"'"&amp;IF(確認会スケジュール!D13="なし","0","1")&amp;"'"</f>
        <v>'0'</v>
      </c>
      <c r="H17" s="74" t="s">
        <v>491</v>
      </c>
      <c r="I17" s="77">
        <f>確認会スケジュール!E13</f>
        <v>8</v>
      </c>
      <c r="J17" s="77">
        <f>確認会スケジュール!F13</f>
        <v>0</v>
      </c>
      <c r="K17" s="77">
        <f>確認会スケジュール!H13</f>
        <v>0</v>
      </c>
      <c r="L17" s="74" t="s">
        <v>494</v>
      </c>
      <c r="M17" s="74" t="s">
        <v>497</v>
      </c>
      <c r="N17" s="49" t="str">
        <f t="shared" si="0"/>
        <v>'COMMON'</v>
      </c>
      <c r="O17" s="69" t="s">
        <v>449</v>
      </c>
      <c r="P17" s="49" t="str">
        <f t="shared" si="1"/>
        <v>'COMMON'</v>
      </c>
      <c r="Q17" s="49" t="str">
        <f t="shared" si="1"/>
        <v>'COMMON'</v>
      </c>
      <c r="R17" s="69" t="s">
        <v>449</v>
      </c>
      <c r="S17" s="49" t="str">
        <f t="shared" si="2"/>
        <v>'COMMON'</v>
      </c>
      <c r="T17" s="67"/>
      <c r="U17" s="67"/>
      <c r="V17" s="67"/>
      <c r="W17"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('80001','3','2024/05/10','14:00','0','1',8,0,0,'','0','COMMON',CURRENT_TIMESTAMP,'COMMON','COMMON',CURRENT_TIMESTAMP,'COMMON');</v>
      </c>
      <c r="X17" s="67"/>
      <c r="Y17" s="67"/>
      <c r="Z17" s="67"/>
    </row>
    <row r="18" spans="1:26" ht="18" customHeight="1">
      <c r="A18" s="67"/>
      <c r="B18" s="69" t="s">
        <v>556</v>
      </c>
      <c r="C18" s="73" t="str">
        <f>"'"&amp;プロジェクトデータ!$C$4&amp;"'"</f>
        <v>'80001'</v>
      </c>
      <c r="D18" s="74" t="s">
        <v>503</v>
      </c>
      <c r="E18" s="83" t="str">
        <f>"'"&amp;IF(確認会スケジュール!B14="","",TEXT(確認会スケジュール!B14,"yyyy/mm/dd"))&amp;"'"</f>
        <v>'2024/05/10'</v>
      </c>
      <c r="F18" s="84" t="str">
        <f>"'"&amp;IF(確認会スケジュール!C14="","",TEXT(確認会スケジュール!C14,"hh:mm"))&amp;"'"</f>
        <v>'15:00'</v>
      </c>
      <c r="G18" s="42" t="str">
        <f>"'"&amp;IF(確認会スケジュール!D14="なし","0","1")&amp;"'"</f>
        <v>'0'</v>
      </c>
      <c r="H18" s="74" t="s">
        <v>491</v>
      </c>
      <c r="I18" s="77">
        <f>確認会スケジュール!E14</f>
        <v>5</v>
      </c>
      <c r="J18" s="77">
        <f>確認会スケジュール!F14</f>
        <v>0</v>
      </c>
      <c r="K18" s="77">
        <f>確認会スケジュール!H14</f>
        <v>0</v>
      </c>
      <c r="L18" s="74" t="s">
        <v>494</v>
      </c>
      <c r="M18" s="74" t="s">
        <v>497</v>
      </c>
      <c r="N18" s="49" t="str">
        <f t="shared" si="0"/>
        <v>'COMMON'</v>
      </c>
      <c r="O18" s="69" t="s">
        <v>449</v>
      </c>
      <c r="P18" s="49" t="str">
        <f t="shared" si="1"/>
        <v>'COMMON'</v>
      </c>
      <c r="Q18" s="49" t="str">
        <f t="shared" si="1"/>
        <v>'COMMON'</v>
      </c>
      <c r="R18" s="69" t="s">
        <v>449</v>
      </c>
      <c r="S18" s="49" t="str">
        <f t="shared" si="2"/>
        <v>'COMMON'</v>
      </c>
      <c r="T18" s="67"/>
      <c r="U18" s="67"/>
      <c r="V18" s="67"/>
      <c r="W18"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('80001','3','2024/05/10','15:00','0','1',5,0,0,'','0','COMMON',CURRENT_TIMESTAMP,'COMMON','COMMON',CURRENT_TIMESTAMP,'COMMON');</v>
      </c>
      <c r="X18" s="67"/>
      <c r="Y18" s="67"/>
      <c r="Z18" s="67"/>
    </row>
    <row r="19" spans="1:26" ht="18" customHeight="1">
      <c r="A19" s="67"/>
      <c r="B19" s="69" t="s">
        <v>557</v>
      </c>
      <c r="C19" s="73" t="str">
        <f>"'"&amp;プロジェクトデータ!$C$4&amp;"'"</f>
        <v>'80001'</v>
      </c>
      <c r="D19" s="74" t="s">
        <v>503</v>
      </c>
      <c r="E19" s="83" t="str">
        <f>"'"&amp;IF(確認会スケジュール!B15="","",TEXT(確認会スケジュール!B15,"yyyy/mm/dd"))&amp;"'"</f>
        <v>'2024/05/11'</v>
      </c>
      <c r="F19" s="84" t="str">
        <f>"'"&amp;IF(確認会スケジュール!C15="","",TEXT(確認会スケジュール!C15,"hh:mm"))&amp;"'"</f>
        <v>'09:00'</v>
      </c>
      <c r="G19" s="42" t="str">
        <f>"'"&amp;IF(確認会スケジュール!D15="なし","0","1")&amp;"'"</f>
        <v>'0'</v>
      </c>
      <c r="H19" s="74" t="s">
        <v>491</v>
      </c>
      <c r="I19" s="77">
        <f>確認会スケジュール!E15</f>
        <v>7</v>
      </c>
      <c r="J19" s="77">
        <f>確認会スケジュール!F15</f>
        <v>0</v>
      </c>
      <c r="K19" s="77">
        <f>確認会スケジュール!H15</f>
        <v>3</v>
      </c>
      <c r="L19" s="74" t="s">
        <v>494</v>
      </c>
      <c r="M19" s="74" t="s">
        <v>497</v>
      </c>
      <c r="N19" s="49" t="str">
        <f t="shared" si="0"/>
        <v>'COMMON'</v>
      </c>
      <c r="O19" s="69" t="s">
        <v>449</v>
      </c>
      <c r="P19" s="49" t="str">
        <f t="shared" si="1"/>
        <v>'COMMON'</v>
      </c>
      <c r="Q19" s="49" t="str">
        <f t="shared" si="1"/>
        <v>'COMMON'</v>
      </c>
      <c r="R19" s="69" t="s">
        <v>449</v>
      </c>
      <c r="S19" s="49" t="str">
        <f t="shared" si="2"/>
        <v>'COMMON'</v>
      </c>
      <c r="T19" s="67"/>
      <c r="U19" s="67"/>
      <c r="V19" s="67"/>
      <c r="W19"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('80001','3','2024/05/11','09:00','0','1',7,0,3,'','0','COMMON',CURRENT_TIMESTAMP,'COMMON','COMMON',CURRENT_TIMESTAMP,'COMMON');</v>
      </c>
      <c r="X19" s="67"/>
      <c r="Y19" s="67"/>
      <c r="Z19" s="67"/>
    </row>
    <row r="20" spans="1:26" ht="18" customHeight="1">
      <c r="A20" s="67"/>
      <c r="B20" s="69" t="s">
        <v>558</v>
      </c>
      <c r="C20" s="73" t="str">
        <f>"'"&amp;プロジェクトデータ!$C$4&amp;"'"</f>
        <v>'80001'</v>
      </c>
      <c r="D20" s="74" t="s">
        <v>503</v>
      </c>
      <c r="E20" s="83" t="str">
        <f>"'"&amp;IF(確認会スケジュール!B16="","",TEXT(確認会スケジュール!B16,"yyyy/mm/dd"))&amp;"'"</f>
        <v>'2024/05/11'</v>
      </c>
      <c r="F20" s="84" t="str">
        <f>"'"&amp;IF(確認会スケジュール!C16="","",TEXT(確認会スケジュール!C16,"hh:mm"))&amp;"'"</f>
        <v>'10:00'</v>
      </c>
      <c r="G20" s="42" t="str">
        <f>"'"&amp;IF(確認会スケジュール!D16="なし","0","1")&amp;"'"</f>
        <v>'0'</v>
      </c>
      <c r="H20" s="74" t="s">
        <v>491</v>
      </c>
      <c r="I20" s="77">
        <f>確認会スケジュール!E16</f>
        <v>7</v>
      </c>
      <c r="J20" s="77">
        <f>確認会スケジュール!F16</f>
        <v>0</v>
      </c>
      <c r="K20" s="77">
        <f>確認会スケジュール!H16</f>
        <v>4</v>
      </c>
      <c r="L20" s="74" t="s">
        <v>494</v>
      </c>
      <c r="M20" s="74" t="s">
        <v>497</v>
      </c>
      <c r="N20" s="49" t="str">
        <f t="shared" si="0"/>
        <v>'COMMON'</v>
      </c>
      <c r="O20" s="69" t="s">
        <v>449</v>
      </c>
      <c r="P20" s="49" t="str">
        <f t="shared" si="1"/>
        <v>'COMMON'</v>
      </c>
      <c r="Q20" s="49" t="str">
        <f t="shared" si="1"/>
        <v>'COMMON'</v>
      </c>
      <c r="R20" s="69" t="s">
        <v>449</v>
      </c>
      <c r="S20" s="49" t="str">
        <f t="shared" si="2"/>
        <v>'COMMON'</v>
      </c>
      <c r="T20" s="67"/>
      <c r="U20" s="67"/>
      <c r="V20" s="67"/>
      <c r="W20"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('80001','3','2024/05/11','10:00','0','1',7,0,4,'','0','COMMON',CURRENT_TIMESTAMP,'COMMON','COMMON',CURRENT_TIMESTAMP,'COMMON');</v>
      </c>
      <c r="X20" s="67"/>
      <c r="Y20" s="67"/>
      <c r="Z20" s="67"/>
    </row>
    <row r="21" spans="1:26" ht="18" customHeight="1">
      <c r="A21" s="67"/>
      <c r="B21" s="69" t="s">
        <v>559</v>
      </c>
      <c r="C21" s="73" t="str">
        <f>"'"&amp;プロジェクトデータ!$C$4&amp;"'"</f>
        <v>'80001'</v>
      </c>
      <c r="D21" s="74" t="s">
        <v>503</v>
      </c>
      <c r="E21" s="83" t="str">
        <f>"'"&amp;IF(確認会スケジュール!B17="","",TEXT(確認会スケジュール!B17,"yyyy/mm/dd"))&amp;"'"</f>
        <v>'2024/05/11'</v>
      </c>
      <c r="F21" s="84" t="str">
        <f>"'"&amp;IF(確認会スケジュール!C17="","",TEXT(確認会スケジュール!C17,"hh:mm"))&amp;"'"</f>
        <v>'11:00'</v>
      </c>
      <c r="G21" s="42" t="str">
        <f>"'"&amp;IF(確認会スケジュール!D17="なし","0","1")&amp;"'"</f>
        <v>'0'</v>
      </c>
      <c r="H21" s="74" t="s">
        <v>491</v>
      </c>
      <c r="I21" s="77">
        <f>確認会スケジュール!E17</f>
        <v>7</v>
      </c>
      <c r="J21" s="77">
        <f>確認会スケジュール!F17</f>
        <v>0</v>
      </c>
      <c r="K21" s="77">
        <f>確認会スケジュール!H17</f>
        <v>4</v>
      </c>
      <c r="L21" s="74" t="s">
        <v>494</v>
      </c>
      <c r="M21" s="74" t="s">
        <v>497</v>
      </c>
      <c r="N21" s="49" t="str">
        <f t="shared" si="0"/>
        <v>'COMMON'</v>
      </c>
      <c r="O21" s="69" t="s">
        <v>449</v>
      </c>
      <c r="P21" s="49" t="str">
        <f t="shared" si="1"/>
        <v>'COMMON'</v>
      </c>
      <c r="Q21" s="49" t="str">
        <f t="shared" si="1"/>
        <v>'COMMON'</v>
      </c>
      <c r="R21" s="69" t="s">
        <v>449</v>
      </c>
      <c r="S21" s="49" t="str">
        <f t="shared" si="2"/>
        <v>'COMMON'</v>
      </c>
      <c r="T21" s="67"/>
      <c r="U21" s="67"/>
      <c r="V21" s="67"/>
      <c r="W21"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('80001','3','2024/05/11','11:00','0','1',7,0,4,'','0','COMMON',CURRENT_TIMESTAMP,'COMMON','COMMON',CURRENT_TIMESTAMP,'COMMON');</v>
      </c>
      <c r="X21" s="67"/>
      <c r="Y21" s="67"/>
      <c r="Z21" s="67"/>
    </row>
    <row r="22" spans="1:26" ht="18" customHeight="1">
      <c r="A22" s="67"/>
      <c r="B22" s="69" t="s">
        <v>560</v>
      </c>
      <c r="C22" s="73" t="str">
        <f>"'"&amp;プロジェクトデータ!$C$4&amp;"'"</f>
        <v>'80001'</v>
      </c>
      <c r="D22" s="74" t="s">
        <v>503</v>
      </c>
      <c r="E22" s="83" t="str">
        <f>"'"&amp;IF(確認会スケジュール!B18="","",TEXT(確認会スケジュール!B18,"yyyy/mm/dd"))&amp;"'"</f>
        <v>'2024/05/11'</v>
      </c>
      <c r="F22" s="84" t="str">
        <f>"'"&amp;IF(確認会スケジュール!C18="","",TEXT(確認会スケジュール!C18,"hh:mm"))&amp;"'"</f>
        <v>'13:00'</v>
      </c>
      <c r="G22" s="42" t="str">
        <f>"'"&amp;IF(確認会スケジュール!D18="なし","0","1")&amp;"'"</f>
        <v>'0'</v>
      </c>
      <c r="H22" s="74" t="s">
        <v>491</v>
      </c>
      <c r="I22" s="77">
        <f>確認会スケジュール!E18</f>
        <v>7</v>
      </c>
      <c r="J22" s="77">
        <f>確認会スケジュール!F18</f>
        <v>0</v>
      </c>
      <c r="K22" s="77">
        <f>確認会スケジュール!H18</f>
        <v>3</v>
      </c>
      <c r="L22" s="74" t="s">
        <v>494</v>
      </c>
      <c r="M22" s="74" t="s">
        <v>497</v>
      </c>
      <c r="N22" s="49" t="str">
        <f t="shared" si="0"/>
        <v>'COMMON'</v>
      </c>
      <c r="O22" s="69" t="s">
        <v>449</v>
      </c>
      <c r="P22" s="49" t="str">
        <f t="shared" si="1"/>
        <v>'COMMON'</v>
      </c>
      <c r="Q22" s="49" t="str">
        <f t="shared" si="1"/>
        <v>'COMMON'</v>
      </c>
      <c r="R22" s="69" t="s">
        <v>449</v>
      </c>
      <c r="S22" s="49" t="str">
        <f t="shared" si="2"/>
        <v>'COMMON'</v>
      </c>
      <c r="T22" s="67"/>
      <c r="U22" s="67"/>
      <c r="V22" s="67"/>
      <c r="W22"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('80001','3','2024/05/11','13:00','0','1',7,0,3,'','0','COMMON',CURRENT_TIMESTAMP,'COMMON','COMMON',CURRENT_TIMESTAMP,'COMMON');</v>
      </c>
      <c r="X22" s="67"/>
      <c r="Y22" s="67"/>
      <c r="Z22" s="67"/>
    </row>
    <row r="23" spans="1:26" ht="18" customHeight="1">
      <c r="A23" s="67"/>
      <c r="B23" s="69" t="s">
        <v>561</v>
      </c>
      <c r="C23" s="73" t="str">
        <f>"'"&amp;プロジェクトデータ!$C$4&amp;"'"</f>
        <v>'80001'</v>
      </c>
      <c r="D23" s="74" t="s">
        <v>503</v>
      </c>
      <c r="E23" s="83" t="str">
        <f>"'"&amp;IF(確認会スケジュール!B19="","",TEXT(確認会スケジュール!B19,"yyyy/mm/dd"))&amp;"'"</f>
        <v>'2024/05/11'</v>
      </c>
      <c r="F23" s="84" t="str">
        <f>"'"&amp;IF(確認会スケジュール!C19="","",TEXT(確認会スケジュール!C19,"hh:mm"))&amp;"'"</f>
        <v>'14:00'</v>
      </c>
      <c r="G23" s="42" t="str">
        <f>"'"&amp;IF(確認会スケジュール!D19="なし","0","1")&amp;"'"</f>
        <v>'0'</v>
      </c>
      <c r="H23" s="74" t="s">
        <v>491</v>
      </c>
      <c r="I23" s="77">
        <f>確認会スケジュール!E19</f>
        <v>7</v>
      </c>
      <c r="J23" s="77">
        <f>確認会スケジュール!F19</f>
        <v>0</v>
      </c>
      <c r="K23" s="77">
        <f>確認会スケジュール!H19</f>
        <v>4</v>
      </c>
      <c r="L23" s="74" t="s">
        <v>494</v>
      </c>
      <c r="M23" s="74" t="s">
        <v>497</v>
      </c>
      <c r="N23" s="49" t="str">
        <f t="shared" si="0"/>
        <v>'COMMON'</v>
      </c>
      <c r="O23" s="69" t="s">
        <v>449</v>
      </c>
      <c r="P23" s="49" t="str">
        <f t="shared" si="1"/>
        <v>'COMMON'</v>
      </c>
      <c r="Q23" s="49" t="str">
        <f t="shared" si="1"/>
        <v>'COMMON'</v>
      </c>
      <c r="R23" s="69" t="s">
        <v>449</v>
      </c>
      <c r="S23" s="49" t="str">
        <f t="shared" si="2"/>
        <v>'COMMON'</v>
      </c>
      <c r="T23" s="67"/>
      <c r="U23" s="67"/>
      <c r="V23" s="67"/>
      <c r="W23"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('80001','3','2024/05/11','14:00','0','1',7,0,4,'','0','COMMON',CURRENT_TIMESTAMP,'COMMON','COMMON',CURRENT_TIMESTAMP,'COMMON');</v>
      </c>
      <c r="X23" s="67"/>
      <c r="Y23" s="67"/>
      <c r="Z23" s="67"/>
    </row>
    <row r="24" spans="1:26" ht="18" customHeight="1">
      <c r="A24" s="67"/>
      <c r="B24" s="69" t="s">
        <v>562</v>
      </c>
      <c r="C24" s="73" t="str">
        <f>"'"&amp;プロジェクトデータ!$C$4&amp;"'"</f>
        <v>'80001'</v>
      </c>
      <c r="D24" s="74" t="s">
        <v>503</v>
      </c>
      <c r="E24" s="83" t="str">
        <f>"'"&amp;IF(確認会スケジュール!B20="","",TEXT(確認会スケジュール!B20,"yyyy/mm/dd"))&amp;"'"</f>
        <v>'2024/05/11'</v>
      </c>
      <c r="F24" s="84" t="str">
        <f>"'"&amp;IF(確認会スケジュール!C20="","",TEXT(確認会スケジュール!C20,"hh:mm"))&amp;"'"</f>
        <v>'15:00'</v>
      </c>
      <c r="G24" s="42" t="str">
        <f>"'"&amp;IF(確認会スケジュール!D20="なし","0","1")&amp;"'"</f>
        <v>'0'</v>
      </c>
      <c r="H24" s="74" t="s">
        <v>491</v>
      </c>
      <c r="I24" s="77">
        <f>確認会スケジュール!E20</f>
        <v>5</v>
      </c>
      <c r="J24" s="77">
        <f>確認会スケジュール!F20</f>
        <v>0</v>
      </c>
      <c r="K24" s="77">
        <f>確認会スケジュール!H20</f>
        <v>3</v>
      </c>
      <c r="L24" s="74" t="s">
        <v>494</v>
      </c>
      <c r="M24" s="74" t="s">
        <v>497</v>
      </c>
      <c r="N24" s="49" t="str">
        <f t="shared" si="0"/>
        <v>'COMMON'</v>
      </c>
      <c r="O24" s="69" t="s">
        <v>449</v>
      </c>
      <c r="P24" s="49" t="str">
        <f t="shared" si="1"/>
        <v>'COMMON'</v>
      </c>
      <c r="Q24" s="49" t="str">
        <f t="shared" si="1"/>
        <v>'COMMON'</v>
      </c>
      <c r="R24" s="69" t="s">
        <v>449</v>
      </c>
      <c r="S24" s="49" t="str">
        <f t="shared" si="2"/>
        <v>'COMMON'</v>
      </c>
      <c r="T24" s="67"/>
      <c r="U24" s="67"/>
      <c r="V24" s="67"/>
      <c r="W24" s="70" t="str">
        <f t="shared" si="3"/>
        <v>INSERT INTO EVENT_SCHEDULE (PROJECT_ID,EVENT_ID,EVENT_DATE,EVENT_TIME,ONLINE_KBN,VIEW_KBN,ALL_FRAME_COUNT,ENSURE_FRAME_COUNT,LAST_FRAME_COUNT,ENSURE_FRAME_MEMO,DEL_FLAG,CREATE_PROGRAM_ID,CREATE_DATE,CREATE_USER,UPDATE_PROGRAM_ID,UPDATE_DATE,UPDATE_USER) VALUES ('80001','3','2024/05/11','15:00','0','1',5,0,3,'','0','COMMON',CURRENT_TIMESTAMP,'COMMON','COMMON',CURRENT_TIMESTAMP,'COMMON');</v>
      </c>
      <c r="X24" s="67"/>
      <c r="Y24" s="67"/>
      <c r="Z24" s="67"/>
    </row>
    <row r="25" spans="1:26" ht="18" customHeight="1">
      <c r="A25" s="67"/>
      <c r="B25" s="69" t="s">
        <v>563</v>
      </c>
      <c r="C25" s="73" t="str">
        <f>"'"&amp;プロジェクトデータ!$C$4&amp;"'"</f>
        <v>'80001'</v>
      </c>
      <c r="D25" s="74" t="s">
        <v>503</v>
      </c>
      <c r="E25" s="83" t="str">
        <f>"'"&amp;IF(確認会スケジュール!B21="","",TEXT(確認会スケジュール!B21,"yyyy/mm/dd"))&amp;"'"</f>
        <v>''</v>
      </c>
      <c r="F25" s="84" t="str">
        <f>"'"&amp;IF(確認会スケジュール!C21="","",TEXT(確認会スケジュール!C21,"hh:mm"))&amp;"'"</f>
        <v>''</v>
      </c>
      <c r="G25" s="42" t="str">
        <f>"'"&amp;IF(確認会スケジュール!D21="なし","0","1")&amp;"'"</f>
        <v>'1'</v>
      </c>
      <c r="H25" s="74" t="s">
        <v>491</v>
      </c>
      <c r="I25" s="77">
        <f>確認会スケジュール!E21</f>
        <v>0</v>
      </c>
      <c r="J25" s="77">
        <f>確認会スケジュール!F21</f>
        <v>0</v>
      </c>
      <c r="K25" s="77">
        <f>確認会スケジュール!H21</f>
        <v>0</v>
      </c>
      <c r="L25" s="74" t="s">
        <v>494</v>
      </c>
      <c r="M25" s="74" t="s">
        <v>497</v>
      </c>
      <c r="N25" s="49" t="str">
        <f t="shared" si="0"/>
        <v>'COMMON'</v>
      </c>
      <c r="O25" s="69" t="s">
        <v>449</v>
      </c>
      <c r="P25" s="49" t="str">
        <f t="shared" si="1"/>
        <v>'COMMON'</v>
      </c>
      <c r="Q25" s="49" t="str">
        <f t="shared" si="1"/>
        <v>'COMMON'</v>
      </c>
      <c r="R25" s="69" t="s">
        <v>449</v>
      </c>
      <c r="S25" s="49" t="str">
        <f t="shared" si="2"/>
        <v>'COMMON'</v>
      </c>
      <c r="T25" s="67"/>
      <c r="U25" s="67"/>
      <c r="V25" s="67"/>
      <c r="W25" s="70" t="str">
        <f t="shared" si="3"/>
        <v/>
      </c>
      <c r="X25" s="67"/>
      <c r="Y25" s="67"/>
      <c r="Z25" s="67"/>
    </row>
    <row r="26" spans="1:26" ht="18" customHeight="1">
      <c r="A26" s="67"/>
      <c r="B26" s="69" t="s">
        <v>564</v>
      </c>
      <c r="C26" s="73" t="str">
        <f>"'"&amp;プロジェクトデータ!$C$4&amp;"'"</f>
        <v>'80001'</v>
      </c>
      <c r="D26" s="74" t="s">
        <v>503</v>
      </c>
      <c r="E26" s="83" t="str">
        <f>"'"&amp;IF(確認会スケジュール!B22="","",TEXT(確認会スケジュール!B22,"yyyy/mm/dd"))&amp;"'"</f>
        <v>''</v>
      </c>
      <c r="F26" s="84" t="str">
        <f>"'"&amp;IF(確認会スケジュール!C22="","",TEXT(確認会スケジュール!C22,"hh:mm"))&amp;"'"</f>
        <v>''</v>
      </c>
      <c r="G26" s="42" t="str">
        <f>"'"&amp;IF(確認会スケジュール!D22="なし","0","1")&amp;"'"</f>
        <v>'1'</v>
      </c>
      <c r="H26" s="74" t="s">
        <v>491</v>
      </c>
      <c r="I26" s="77">
        <f>確認会スケジュール!E22</f>
        <v>0</v>
      </c>
      <c r="J26" s="77">
        <f>確認会スケジュール!F22</f>
        <v>0</v>
      </c>
      <c r="K26" s="77">
        <f>確認会スケジュール!H22</f>
        <v>0</v>
      </c>
      <c r="L26" s="74" t="s">
        <v>494</v>
      </c>
      <c r="M26" s="74" t="s">
        <v>497</v>
      </c>
      <c r="N26" s="49" t="str">
        <f t="shared" si="0"/>
        <v>'COMMON'</v>
      </c>
      <c r="O26" s="69" t="s">
        <v>449</v>
      </c>
      <c r="P26" s="49" t="str">
        <f t="shared" si="1"/>
        <v>'COMMON'</v>
      </c>
      <c r="Q26" s="49" t="str">
        <f t="shared" si="1"/>
        <v>'COMMON'</v>
      </c>
      <c r="R26" s="69" t="s">
        <v>449</v>
      </c>
      <c r="S26" s="49" t="str">
        <f t="shared" si="2"/>
        <v>'COMMON'</v>
      </c>
      <c r="T26" s="67"/>
      <c r="U26" s="67"/>
      <c r="V26" s="67"/>
      <c r="W26" s="70" t="str">
        <f t="shared" si="3"/>
        <v/>
      </c>
      <c r="X26" s="67"/>
      <c r="Y26" s="67"/>
      <c r="Z26" s="67"/>
    </row>
    <row r="27" spans="1:26" ht="18" customHeight="1">
      <c r="A27" s="67"/>
      <c r="B27" s="69" t="s">
        <v>565</v>
      </c>
      <c r="C27" s="73" t="str">
        <f>"'"&amp;プロジェクトデータ!$C$4&amp;"'"</f>
        <v>'80001'</v>
      </c>
      <c r="D27" s="74" t="s">
        <v>503</v>
      </c>
      <c r="E27" s="83" t="str">
        <f>"'"&amp;IF(確認会スケジュール!B23="","",TEXT(確認会スケジュール!B23,"yyyy/mm/dd"))&amp;"'"</f>
        <v>''</v>
      </c>
      <c r="F27" s="84" t="str">
        <f>"'"&amp;IF(確認会スケジュール!C23="","",TEXT(確認会スケジュール!C23,"hh:mm"))&amp;"'"</f>
        <v>''</v>
      </c>
      <c r="G27" s="42" t="str">
        <f>"'"&amp;IF(確認会スケジュール!D23="なし","0","1")&amp;"'"</f>
        <v>'1'</v>
      </c>
      <c r="H27" s="74" t="s">
        <v>491</v>
      </c>
      <c r="I27" s="77">
        <f>確認会スケジュール!E23</f>
        <v>0</v>
      </c>
      <c r="J27" s="77">
        <f>確認会スケジュール!F23</f>
        <v>0</v>
      </c>
      <c r="K27" s="77">
        <f>確認会スケジュール!H23</f>
        <v>0</v>
      </c>
      <c r="L27" s="74" t="s">
        <v>494</v>
      </c>
      <c r="M27" s="74" t="s">
        <v>497</v>
      </c>
      <c r="N27" s="49" t="str">
        <f t="shared" si="0"/>
        <v>'COMMON'</v>
      </c>
      <c r="O27" s="69" t="s">
        <v>449</v>
      </c>
      <c r="P27" s="49" t="str">
        <f t="shared" si="1"/>
        <v>'COMMON'</v>
      </c>
      <c r="Q27" s="49" t="str">
        <f t="shared" si="1"/>
        <v>'COMMON'</v>
      </c>
      <c r="R27" s="69" t="s">
        <v>449</v>
      </c>
      <c r="S27" s="49" t="str">
        <f t="shared" si="2"/>
        <v>'COMMON'</v>
      </c>
      <c r="T27" s="67"/>
      <c r="U27" s="67"/>
      <c r="V27" s="67"/>
      <c r="W27" s="70" t="str">
        <f t="shared" si="3"/>
        <v/>
      </c>
      <c r="X27" s="67"/>
      <c r="Y27" s="67"/>
      <c r="Z27" s="67"/>
    </row>
    <row r="28" spans="1:26" ht="18" customHeight="1">
      <c r="A28" s="67"/>
      <c r="B28" s="69" t="s">
        <v>566</v>
      </c>
      <c r="C28" s="73" t="str">
        <f>"'"&amp;プロジェクトデータ!$C$4&amp;"'"</f>
        <v>'80001'</v>
      </c>
      <c r="D28" s="74" t="s">
        <v>503</v>
      </c>
      <c r="E28" s="83" t="str">
        <f>"'"&amp;IF(確認会スケジュール!B24="","",TEXT(確認会スケジュール!B24,"yyyy/mm/dd"))&amp;"'"</f>
        <v>''</v>
      </c>
      <c r="F28" s="84" t="str">
        <f>"'"&amp;IF(確認会スケジュール!C24="","",TEXT(確認会スケジュール!C24,"hh:mm"))&amp;"'"</f>
        <v>''</v>
      </c>
      <c r="G28" s="42" t="str">
        <f>"'"&amp;IF(確認会スケジュール!D24="なし","0","1")&amp;"'"</f>
        <v>'1'</v>
      </c>
      <c r="H28" s="74" t="s">
        <v>491</v>
      </c>
      <c r="I28" s="77">
        <f>確認会スケジュール!E24</f>
        <v>0</v>
      </c>
      <c r="J28" s="77">
        <f>確認会スケジュール!F24</f>
        <v>0</v>
      </c>
      <c r="K28" s="77">
        <f>確認会スケジュール!H24</f>
        <v>0</v>
      </c>
      <c r="L28" s="74" t="s">
        <v>494</v>
      </c>
      <c r="M28" s="74" t="s">
        <v>497</v>
      </c>
      <c r="N28" s="49" t="str">
        <f t="shared" si="0"/>
        <v>'COMMON'</v>
      </c>
      <c r="O28" s="69" t="s">
        <v>449</v>
      </c>
      <c r="P28" s="49" t="str">
        <f t="shared" si="1"/>
        <v>'COMMON'</v>
      </c>
      <c r="Q28" s="49" t="str">
        <f t="shared" si="1"/>
        <v>'COMMON'</v>
      </c>
      <c r="R28" s="69" t="s">
        <v>449</v>
      </c>
      <c r="S28" s="49" t="str">
        <f t="shared" si="2"/>
        <v>'COMMON'</v>
      </c>
      <c r="T28" s="67"/>
      <c r="U28" s="67"/>
      <c r="V28" s="67"/>
      <c r="W28" s="70" t="str">
        <f t="shared" si="3"/>
        <v/>
      </c>
      <c r="X28" s="67"/>
      <c r="Y28" s="67"/>
      <c r="Z28" s="67"/>
    </row>
    <row r="29" spans="1:26" ht="18" customHeight="1">
      <c r="A29" s="67"/>
      <c r="B29" s="69" t="s">
        <v>567</v>
      </c>
      <c r="C29" s="73" t="str">
        <f>"'"&amp;プロジェクトデータ!$C$4&amp;"'"</f>
        <v>'80001'</v>
      </c>
      <c r="D29" s="74" t="s">
        <v>503</v>
      </c>
      <c r="E29" s="83" t="str">
        <f>"'"&amp;IF(確認会スケジュール!B25="","",TEXT(確認会スケジュール!B25,"yyyy/mm/dd"))&amp;"'"</f>
        <v>''</v>
      </c>
      <c r="F29" s="84" t="str">
        <f>"'"&amp;IF(確認会スケジュール!C25="","",TEXT(確認会スケジュール!C25,"hh:mm"))&amp;"'"</f>
        <v>''</v>
      </c>
      <c r="G29" s="42" t="str">
        <f>"'"&amp;IF(確認会スケジュール!D25="なし","0","1")&amp;"'"</f>
        <v>'1'</v>
      </c>
      <c r="H29" s="74" t="s">
        <v>491</v>
      </c>
      <c r="I29" s="77">
        <f>確認会スケジュール!E25</f>
        <v>0</v>
      </c>
      <c r="J29" s="77">
        <f>確認会スケジュール!F25</f>
        <v>0</v>
      </c>
      <c r="K29" s="77">
        <f>確認会スケジュール!H25</f>
        <v>0</v>
      </c>
      <c r="L29" s="74" t="s">
        <v>494</v>
      </c>
      <c r="M29" s="74" t="s">
        <v>497</v>
      </c>
      <c r="N29" s="49" t="str">
        <f t="shared" si="0"/>
        <v>'COMMON'</v>
      </c>
      <c r="O29" s="69" t="s">
        <v>449</v>
      </c>
      <c r="P29" s="49" t="str">
        <f t="shared" si="1"/>
        <v>'COMMON'</v>
      </c>
      <c r="Q29" s="49" t="str">
        <f t="shared" si="1"/>
        <v>'COMMON'</v>
      </c>
      <c r="R29" s="69" t="s">
        <v>449</v>
      </c>
      <c r="S29" s="49" t="str">
        <f t="shared" si="2"/>
        <v>'COMMON'</v>
      </c>
      <c r="T29" s="67"/>
      <c r="U29" s="67"/>
      <c r="V29" s="67"/>
      <c r="W29" s="70" t="str">
        <f t="shared" si="3"/>
        <v/>
      </c>
      <c r="X29" s="67"/>
      <c r="Y29" s="67"/>
      <c r="Z29" s="67"/>
    </row>
    <row r="30" spans="1:26" ht="18" customHeight="1">
      <c r="A30" s="67"/>
      <c r="B30" s="69" t="s">
        <v>568</v>
      </c>
      <c r="C30" s="73" t="str">
        <f>"'"&amp;プロジェクトデータ!$C$4&amp;"'"</f>
        <v>'80001'</v>
      </c>
      <c r="D30" s="74" t="s">
        <v>503</v>
      </c>
      <c r="E30" s="83" t="str">
        <f>"'"&amp;IF(確認会スケジュール!B26="","",TEXT(確認会スケジュール!B26,"yyyy/mm/dd"))&amp;"'"</f>
        <v>''</v>
      </c>
      <c r="F30" s="84" t="str">
        <f>"'"&amp;IF(確認会スケジュール!C26="","",TEXT(確認会スケジュール!C26,"hh:mm"))&amp;"'"</f>
        <v>''</v>
      </c>
      <c r="G30" s="42" t="str">
        <f>"'"&amp;IF(確認会スケジュール!D26="なし","0","1")&amp;"'"</f>
        <v>'1'</v>
      </c>
      <c r="H30" s="74" t="s">
        <v>491</v>
      </c>
      <c r="I30" s="77">
        <f>確認会スケジュール!E26</f>
        <v>0</v>
      </c>
      <c r="J30" s="77">
        <f>確認会スケジュール!F26</f>
        <v>0</v>
      </c>
      <c r="K30" s="77">
        <f>確認会スケジュール!H26</f>
        <v>0</v>
      </c>
      <c r="L30" s="74" t="s">
        <v>494</v>
      </c>
      <c r="M30" s="74" t="s">
        <v>497</v>
      </c>
      <c r="N30" s="49" t="str">
        <f t="shared" si="0"/>
        <v>'COMMON'</v>
      </c>
      <c r="O30" s="69" t="s">
        <v>449</v>
      </c>
      <c r="P30" s="49" t="str">
        <f t="shared" si="1"/>
        <v>'COMMON'</v>
      </c>
      <c r="Q30" s="49" t="str">
        <f t="shared" si="1"/>
        <v>'COMMON'</v>
      </c>
      <c r="R30" s="69" t="s">
        <v>449</v>
      </c>
      <c r="S30" s="49" t="str">
        <f t="shared" si="2"/>
        <v>'COMMON'</v>
      </c>
      <c r="T30" s="67"/>
      <c r="U30" s="67"/>
      <c r="V30" s="67"/>
      <c r="W30" s="70" t="str">
        <f t="shared" si="3"/>
        <v/>
      </c>
      <c r="X30" s="67"/>
      <c r="Y30" s="67"/>
      <c r="Z30" s="67"/>
    </row>
    <row r="31" spans="1:26" ht="18" customHeight="1">
      <c r="A31" s="67"/>
      <c r="B31" s="69" t="s">
        <v>569</v>
      </c>
      <c r="C31" s="73" t="str">
        <f>"'"&amp;プロジェクトデータ!$C$4&amp;"'"</f>
        <v>'80001'</v>
      </c>
      <c r="D31" s="74" t="s">
        <v>503</v>
      </c>
      <c r="E31" s="83" t="str">
        <f>"'"&amp;IF(確認会スケジュール!B27="","",TEXT(確認会スケジュール!B27,"yyyy/mm/dd"))&amp;"'"</f>
        <v>''</v>
      </c>
      <c r="F31" s="84" t="str">
        <f>"'"&amp;IF(確認会スケジュール!C27="","",TEXT(確認会スケジュール!C27,"hh:mm"))&amp;"'"</f>
        <v>''</v>
      </c>
      <c r="G31" s="42" t="str">
        <f>"'"&amp;IF(確認会スケジュール!D27="なし","0","1")&amp;"'"</f>
        <v>'1'</v>
      </c>
      <c r="H31" s="74" t="s">
        <v>491</v>
      </c>
      <c r="I31" s="77">
        <f>確認会スケジュール!E27</f>
        <v>0</v>
      </c>
      <c r="J31" s="77">
        <f>確認会スケジュール!F27</f>
        <v>0</v>
      </c>
      <c r="K31" s="77">
        <f>確認会スケジュール!H27</f>
        <v>0</v>
      </c>
      <c r="L31" s="74" t="s">
        <v>494</v>
      </c>
      <c r="M31" s="74" t="s">
        <v>497</v>
      </c>
      <c r="N31" s="49" t="str">
        <f t="shared" si="0"/>
        <v>'COMMON'</v>
      </c>
      <c r="O31" s="69" t="s">
        <v>449</v>
      </c>
      <c r="P31" s="49" t="str">
        <f t="shared" si="1"/>
        <v>'COMMON'</v>
      </c>
      <c r="Q31" s="49" t="str">
        <f t="shared" si="1"/>
        <v>'COMMON'</v>
      </c>
      <c r="R31" s="69" t="s">
        <v>449</v>
      </c>
      <c r="S31" s="49" t="str">
        <f t="shared" si="2"/>
        <v>'COMMON'</v>
      </c>
      <c r="T31" s="67"/>
      <c r="U31" s="67"/>
      <c r="V31" s="67"/>
      <c r="W31" s="70" t="str">
        <f t="shared" si="3"/>
        <v/>
      </c>
      <c r="X31" s="67"/>
      <c r="Y31" s="67"/>
      <c r="Z31" s="67"/>
    </row>
    <row r="32" spans="1:26" ht="18" customHeight="1">
      <c r="A32" s="67"/>
      <c r="B32" s="69" t="s">
        <v>570</v>
      </c>
      <c r="C32" s="73" t="str">
        <f>"'"&amp;プロジェクトデータ!$C$4&amp;"'"</f>
        <v>'80001'</v>
      </c>
      <c r="D32" s="74" t="s">
        <v>503</v>
      </c>
      <c r="E32" s="83" t="str">
        <f>"'"&amp;IF(確認会スケジュール!B28="","",TEXT(確認会スケジュール!B28,"yyyy/mm/dd"))&amp;"'"</f>
        <v>''</v>
      </c>
      <c r="F32" s="84" t="str">
        <f>"'"&amp;IF(確認会スケジュール!C28="","",TEXT(確認会スケジュール!C28,"hh:mm"))&amp;"'"</f>
        <v>''</v>
      </c>
      <c r="G32" s="42" t="str">
        <f>"'"&amp;IF(確認会スケジュール!D28="なし","0","1")&amp;"'"</f>
        <v>'1'</v>
      </c>
      <c r="H32" s="74" t="s">
        <v>491</v>
      </c>
      <c r="I32" s="77">
        <f>確認会スケジュール!E28</f>
        <v>0</v>
      </c>
      <c r="J32" s="77">
        <f>確認会スケジュール!F28</f>
        <v>0</v>
      </c>
      <c r="K32" s="77">
        <f>確認会スケジュール!H28</f>
        <v>0</v>
      </c>
      <c r="L32" s="74" t="s">
        <v>494</v>
      </c>
      <c r="M32" s="74" t="s">
        <v>497</v>
      </c>
      <c r="N32" s="49" t="str">
        <f t="shared" si="0"/>
        <v>'COMMON'</v>
      </c>
      <c r="O32" s="69" t="s">
        <v>449</v>
      </c>
      <c r="P32" s="49" t="str">
        <f t="shared" si="1"/>
        <v>'COMMON'</v>
      </c>
      <c r="Q32" s="49" t="str">
        <f t="shared" si="1"/>
        <v>'COMMON'</v>
      </c>
      <c r="R32" s="69" t="s">
        <v>449</v>
      </c>
      <c r="S32" s="49" t="str">
        <f t="shared" si="2"/>
        <v>'COMMON'</v>
      </c>
      <c r="T32" s="67"/>
      <c r="U32" s="67"/>
      <c r="V32" s="67"/>
      <c r="W32" s="70" t="str">
        <f t="shared" si="3"/>
        <v/>
      </c>
      <c r="X32" s="67"/>
      <c r="Y32" s="67"/>
      <c r="Z32" s="67"/>
    </row>
    <row r="33" spans="1:26" ht="18" customHeight="1">
      <c r="A33" s="67"/>
      <c r="B33" s="69" t="s">
        <v>571</v>
      </c>
      <c r="C33" s="73" t="str">
        <f>"'"&amp;プロジェクトデータ!$C$4&amp;"'"</f>
        <v>'80001'</v>
      </c>
      <c r="D33" s="74" t="s">
        <v>503</v>
      </c>
      <c r="E33" s="83" t="str">
        <f>"'"&amp;IF(確認会スケジュール!B29="","",TEXT(確認会スケジュール!B29,"yyyy/mm/dd"))&amp;"'"</f>
        <v>''</v>
      </c>
      <c r="F33" s="84" t="str">
        <f>"'"&amp;IF(確認会スケジュール!C29="","",TEXT(確認会スケジュール!C29,"hh:mm"))&amp;"'"</f>
        <v>''</v>
      </c>
      <c r="G33" s="42" t="str">
        <f>"'"&amp;IF(確認会スケジュール!D29="なし","0","1")&amp;"'"</f>
        <v>'1'</v>
      </c>
      <c r="H33" s="74" t="s">
        <v>491</v>
      </c>
      <c r="I33" s="77">
        <f>確認会スケジュール!E29</f>
        <v>0</v>
      </c>
      <c r="J33" s="77">
        <f>確認会スケジュール!F29</f>
        <v>0</v>
      </c>
      <c r="K33" s="77">
        <f>確認会スケジュール!H29</f>
        <v>0</v>
      </c>
      <c r="L33" s="74" t="s">
        <v>494</v>
      </c>
      <c r="M33" s="74" t="s">
        <v>497</v>
      </c>
      <c r="N33" s="49" t="str">
        <f t="shared" si="0"/>
        <v>'COMMON'</v>
      </c>
      <c r="O33" s="69" t="s">
        <v>449</v>
      </c>
      <c r="P33" s="49" t="str">
        <f t="shared" si="1"/>
        <v>'COMMON'</v>
      </c>
      <c r="Q33" s="49" t="str">
        <f t="shared" si="1"/>
        <v>'COMMON'</v>
      </c>
      <c r="R33" s="69" t="s">
        <v>449</v>
      </c>
      <c r="S33" s="49" t="str">
        <f t="shared" si="2"/>
        <v>'COMMON'</v>
      </c>
      <c r="T33" s="67"/>
      <c r="U33" s="67"/>
      <c r="V33" s="67"/>
      <c r="W33" s="70" t="str">
        <f t="shared" si="3"/>
        <v/>
      </c>
      <c r="X33" s="67"/>
      <c r="Y33" s="67"/>
      <c r="Z33" s="67"/>
    </row>
    <row r="34" spans="1:26" ht="18" customHeight="1">
      <c r="A34" s="67"/>
      <c r="B34" s="69" t="s">
        <v>572</v>
      </c>
      <c r="C34" s="73" t="str">
        <f>"'"&amp;プロジェクトデータ!$C$4&amp;"'"</f>
        <v>'80001'</v>
      </c>
      <c r="D34" s="74" t="s">
        <v>503</v>
      </c>
      <c r="E34" s="83" t="str">
        <f>"'"&amp;IF(確認会スケジュール!B30="","",TEXT(確認会スケジュール!B30,"yyyy/mm/dd"))&amp;"'"</f>
        <v>''</v>
      </c>
      <c r="F34" s="84" t="str">
        <f>"'"&amp;IF(確認会スケジュール!C30="","",TEXT(確認会スケジュール!C30,"hh:mm"))&amp;"'"</f>
        <v>''</v>
      </c>
      <c r="G34" s="42" t="str">
        <f>"'"&amp;IF(確認会スケジュール!D30="なし","0","1")&amp;"'"</f>
        <v>'1'</v>
      </c>
      <c r="H34" s="74" t="s">
        <v>491</v>
      </c>
      <c r="I34" s="77">
        <f>確認会スケジュール!E30</f>
        <v>0</v>
      </c>
      <c r="J34" s="77">
        <f>確認会スケジュール!F30</f>
        <v>0</v>
      </c>
      <c r="K34" s="77">
        <f>確認会スケジュール!H30</f>
        <v>0</v>
      </c>
      <c r="L34" s="74" t="s">
        <v>494</v>
      </c>
      <c r="M34" s="74" t="s">
        <v>497</v>
      </c>
      <c r="N34" s="49" t="str">
        <f t="shared" si="0"/>
        <v>'COMMON'</v>
      </c>
      <c r="O34" s="69" t="s">
        <v>449</v>
      </c>
      <c r="P34" s="49" t="str">
        <f t="shared" si="1"/>
        <v>'COMMON'</v>
      </c>
      <c r="Q34" s="49" t="str">
        <f t="shared" si="1"/>
        <v>'COMMON'</v>
      </c>
      <c r="R34" s="69" t="s">
        <v>449</v>
      </c>
      <c r="S34" s="49" t="str">
        <f t="shared" si="2"/>
        <v>'COMMON'</v>
      </c>
      <c r="T34" s="67"/>
      <c r="U34" s="67"/>
      <c r="V34" s="67"/>
      <c r="W34" s="70" t="str">
        <f t="shared" si="3"/>
        <v/>
      </c>
      <c r="X34" s="67"/>
      <c r="Y34" s="67"/>
      <c r="Z34" s="67"/>
    </row>
    <row r="35" spans="1:26" ht="18" customHeight="1">
      <c r="A35" s="67"/>
      <c r="B35" s="69" t="s">
        <v>573</v>
      </c>
      <c r="C35" s="73" t="str">
        <f>"'"&amp;プロジェクトデータ!$C$4&amp;"'"</f>
        <v>'80001'</v>
      </c>
      <c r="D35" s="74" t="s">
        <v>503</v>
      </c>
      <c r="E35" s="83" t="str">
        <f>"'"&amp;IF(確認会スケジュール!B31="","",TEXT(確認会スケジュール!B31,"yyyy/mm/dd"))&amp;"'"</f>
        <v>''</v>
      </c>
      <c r="F35" s="84" t="str">
        <f>"'"&amp;IF(確認会スケジュール!C31="","",TEXT(確認会スケジュール!C31,"hh:mm"))&amp;"'"</f>
        <v>''</v>
      </c>
      <c r="G35" s="42" t="str">
        <f>"'"&amp;IF(確認会スケジュール!D31="なし","0","1")&amp;"'"</f>
        <v>'1'</v>
      </c>
      <c r="H35" s="74" t="s">
        <v>491</v>
      </c>
      <c r="I35" s="77">
        <f>確認会スケジュール!E31</f>
        <v>0</v>
      </c>
      <c r="J35" s="77">
        <f>確認会スケジュール!F31</f>
        <v>0</v>
      </c>
      <c r="K35" s="77">
        <f>確認会スケジュール!H31</f>
        <v>0</v>
      </c>
      <c r="L35" s="74" t="s">
        <v>494</v>
      </c>
      <c r="M35" s="74" t="s">
        <v>497</v>
      </c>
      <c r="N35" s="49" t="str">
        <f t="shared" si="0"/>
        <v>'COMMON'</v>
      </c>
      <c r="O35" s="69" t="s">
        <v>449</v>
      </c>
      <c r="P35" s="49" t="str">
        <f t="shared" si="1"/>
        <v>'COMMON'</v>
      </c>
      <c r="Q35" s="49" t="str">
        <f t="shared" si="1"/>
        <v>'COMMON'</v>
      </c>
      <c r="R35" s="69" t="s">
        <v>449</v>
      </c>
      <c r="S35" s="49" t="str">
        <f t="shared" si="2"/>
        <v>'COMMON'</v>
      </c>
      <c r="T35" s="67"/>
      <c r="U35" s="67"/>
      <c r="V35" s="67"/>
      <c r="W35" s="70" t="str">
        <f t="shared" si="3"/>
        <v/>
      </c>
      <c r="X35" s="67"/>
      <c r="Y35" s="67"/>
      <c r="Z35" s="67"/>
    </row>
    <row r="36" spans="1:26" ht="18" customHeight="1">
      <c r="A36" s="67"/>
      <c r="B36" s="69" t="s">
        <v>574</v>
      </c>
      <c r="C36" s="73" t="str">
        <f>"'"&amp;プロジェクトデータ!$C$4&amp;"'"</f>
        <v>'80001'</v>
      </c>
      <c r="D36" s="74" t="s">
        <v>503</v>
      </c>
      <c r="E36" s="83" t="str">
        <f>"'"&amp;IF(確認会スケジュール!B32="","",TEXT(確認会スケジュール!B32,"yyyy/mm/dd"))&amp;"'"</f>
        <v>''</v>
      </c>
      <c r="F36" s="84" t="str">
        <f>"'"&amp;IF(確認会スケジュール!C32="","",TEXT(確認会スケジュール!C32,"hh:mm"))&amp;"'"</f>
        <v>''</v>
      </c>
      <c r="G36" s="42" t="str">
        <f>"'"&amp;IF(確認会スケジュール!D32="なし","0","1")&amp;"'"</f>
        <v>'1'</v>
      </c>
      <c r="H36" s="74" t="s">
        <v>491</v>
      </c>
      <c r="I36" s="77">
        <f>確認会スケジュール!E32</f>
        <v>0</v>
      </c>
      <c r="J36" s="77">
        <f>確認会スケジュール!F32</f>
        <v>0</v>
      </c>
      <c r="K36" s="77">
        <f>確認会スケジュール!H32</f>
        <v>0</v>
      </c>
      <c r="L36" s="74" t="s">
        <v>494</v>
      </c>
      <c r="M36" s="74" t="s">
        <v>497</v>
      </c>
      <c r="N36" s="49" t="str">
        <f t="shared" si="0"/>
        <v>'COMMON'</v>
      </c>
      <c r="O36" s="69" t="s">
        <v>449</v>
      </c>
      <c r="P36" s="49" t="str">
        <f t="shared" si="1"/>
        <v>'COMMON'</v>
      </c>
      <c r="Q36" s="49" t="str">
        <f t="shared" si="1"/>
        <v>'COMMON'</v>
      </c>
      <c r="R36" s="69" t="s">
        <v>449</v>
      </c>
      <c r="S36" s="49" t="str">
        <f t="shared" si="2"/>
        <v>'COMMON'</v>
      </c>
      <c r="T36" s="67"/>
      <c r="U36" s="67"/>
      <c r="V36" s="67"/>
      <c r="W36" s="70" t="str">
        <f t="shared" si="3"/>
        <v/>
      </c>
      <c r="X36" s="67"/>
      <c r="Y36" s="67"/>
      <c r="Z36" s="67"/>
    </row>
    <row r="37" spans="1:26" ht="18" customHeight="1">
      <c r="A37" s="67"/>
      <c r="B37" s="69" t="s">
        <v>575</v>
      </c>
      <c r="C37" s="73" t="str">
        <f>"'"&amp;プロジェクトデータ!$C$4&amp;"'"</f>
        <v>'80001'</v>
      </c>
      <c r="D37" s="74" t="s">
        <v>503</v>
      </c>
      <c r="E37" s="83" t="str">
        <f>"'"&amp;IF(確認会スケジュール!B33="","",TEXT(確認会スケジュール!B33,"yyyy/mm/dd"))&amp;"'"</f>
        <v>''</v>
      </c>
      <c r="F37" s="84" t="str">
        <f>"'"&amp;IF(確認会スケジュール!C33="","",TEXT(確認会スケジュール!C33,"hh:mm"))&amp;"'"</f>
        <v>''</v>
      </c>
      <c r="G37" s="42" t="str">
        <f>"'"&amp;IF(確認会スケジュール!D33="なし","0","1")&amp;"'"</f>
        <v>'1'</v>
      </c>
      <c r="H37" s="74" t="s">
        <v>491</v>
      </c>
      <c r="I37" s="77">
        <f>確認会スケジュール!E33</f>
        <v>0</v>
      </c>
      <c r="J37" s="77">
        <f>確認会スケジュール!F33</f>
        <v>0</v>
      </c>
      <c r="K37" s="77">
        <f>確認会スケジュール!H33</f>
        <v>0</v>
      </c>
      <c r="L37" s="74" t="s">
        <v>494</v>
      </c>
      <c r="M37" s="74" t="s">
        <v>497</v>
      </c>
      <c r="N37" s="49" t="str">
        <f t="shared" si="0"/>
        <v>'COMMON'</v>
      </c>
      <c r="O37" s="69" t="s">
        <v>449</v>
      </c>
      <c r="P37" s="49" t="str">
        <f t="shared" si="1"/>
        <v>'COMMON'</v>
      </c>
      <c r="Q37" s="49" t="str">
        <f t="shared" si="1"/>
        <v>'COMMON'</v>
      </c>
      <c r="R37" s="69" t="s">
        <v>449</v>
      </c>
      <c r="S37" s="49" t="str">
        <f t="shared" si="2"/>
        <v>'COMMON'</v>
      </c>
      <c r="T37" s="67"/>
      <c r="U37" s="67"/>
      <c r="V37" s="67"/>
      <c r="W37" s="70" t="str">
        <f t="shared" si="3"/>
        <v/>
      </c>
      <c r="X37" s="67"/>
      <c r="Y37" s="67"/>
      <c r="Z37" s="67"/>
    </row>
    <row r="38" spans="1:26" ht="18" customHeight="1">
      <c r="A38" s="67"/>
      <c r="B38" s="69" t="s">
        <v>576</v>
      </c>
      <c r="C38" s="73" t="str">
        <f>"'"&amp;プロジェクトデータ!$C$4&amp;"'"</f>
        <v>'80001'</v>
      </c>
      <c r="D38" s="74" t="s">
        <v>503</v>
      </c>
      <c r="E38" s="83" t="str">
        <f>"'"&amp;IF(確認会スケジュール!B34="","",TEXT(確認会スケジュール!B34,"yyyy/mm/dd"))&amp;"'"</f>
        <v>''</v>
      </c>
      <c r="F38" s="84" t="str">
        <f>"'"&amp;IF(確認会スケジュール!C34="","",TEXT(確認会スケジュール!C34,"hh:mm"))&amp;"'"</f>
        <v>''</v>
      </c>
      <c r="G38" s="42" t="str">
        <f>"'"&amp;IF(確認会スケジュール!D34="なし","0","1")&amp;"'"</f>
        <v>'1'</v>
      </c>
      <c r="H38" s="74" t="s">
        <v>491</v>
      </c>
      <c r="I38" s="77">
        <f>確認会スケジュール!E34</f>
        <v>0</v>
      </c>
      <c r="J38" s="77">
        <f>確認会スケジュール!F34</f>
        <v>0</v>
      </c>
      <c r="K38" s="77">
        <f>確認会スケジュール!H34</f>
        <v>0</v>
      </c>
      <c r="L38" s="74" t="s">
        <v>494</v>
      </c>
      <c r="M38" s="74" t="s">
        <v>497</v>
      </c>
      <c r="N38" s="49" t="str">
        <f t="shared" si="0"/>
        <v>'COMMON'</v>
      </c>
      <c r="O38" s="69" t="s">
        <v>449</v>
      </c>
      <c r="P38" s="49" t="str">
        <f t="shared" si="1"/>
        <v>'COMMON'</v>
      </c>
      <c r="Q38" s="49" t="str">
        <f t="shared" si="1"/>
        <v>'COMMON'</v>
      </c>
      <c r="R38" s="69" t="s">
        <v>449</v>
      </c>
      <c r="S38" s="49" t="str">
        <f t="shared" si="2"/>
        <v>'COMMON'</v>
      </c>
      <c r="T38" s="67"/>
      <c r="U38" s="67"/>
      <c r="V38" s="67"/>
      <c r="W38" s="70" t="str">
        <f t="shared" si="3"/>
        <v/>
      </c>
      <c r="X38" s="67"/>
      <c r="Y38" s="67"/>
      <c r="Z38" s="67"/>
    </row>
    <row r="39" spans="1:26" ht="18" customHeight="1">
      <c r="A39" s="67"/>
      <c r="B39" s="69" t="s">
        <v>577</v>
      </c>
      <c r="C39" s="73" t="str">
        <f>"'"&amp;プロジェクトデータ!$C$4&amp;"'"</f>
        <v>'80001'</v>
      </c>
      <c r="D39" s="74" t="s">
        <v>503</v>
      </c>
      <c r="E39" s="83" t="str">
        <f>"'"&amp;IF(確認会スケジュール!B35="","",TEXT(確認会スケジュール!B35,"yyyy/mm/dd"))&amp;"'"</f>
        <v>''</v>
      </c>
      <c r="F39" s="84" t="str">
        <f>"'"&amp;IF(確認会スケジュール!C35="","",TEXT(確認会スケジュール!C35,"hh:mm"))&amp;"'"</f>
        <v>''</v>
      </c>
      <c r="G39" s="42" t="str">
        <f>"'"&amp;IF(確認会スケジュール!D35="なし","0","1")&amp;"'"</f>
        <v>'1'</v>
      </c>
      <c r="H39" s="74" t="s">
        <v>491</v>
      </c>
      <c r="I39" s="77">
        <f>確認会スケジュール!E35</f>
        <v>0</v>
      </c>
      <c r="J39" s="77">
        <f>確認会スケジュール!F35</f>
        <v>0</v>
      </c>
      <c r="K39" s="77">
        <f>確認会スケジュール!H35</f>
        <v>0</v>
      </c>
      <c r="L39" s="74" t="s">
        <v>494</v>
      </c>
      <c r="M39" s="74" t="s">
        <v>497</v>
      </c>
      <c r="N39" s="49" t="str">
        <f t="shared" si="0"/>
        <v>'COMMON'</v>
      </c>
      <c r="O39" s="69" t="s">
        <v>449</v>
      </c>
      <c r="P39" s="49" t="str">
        <f t="shared" si="1"/>
        <v>'COMMON'</v>
      </c>
      <c r="Q39" s="49" t="str">
        <f t="shared" si="1"/>
        <v>'COMMON'</v>
      </c>
      <c r="R39" s="69" t="s">
        <v>449</v>
      </c>
      <c r="S39" s="49" t="str">
        <f t="shared" si="2"/>
        <v>'COMMON'</v>
      </c>
      <c r="T39" s="67"/>
      <c r="U39" s="67"/>
      <c r="V39" s="67"/>
      <c r="W39" s="70" t="str">
        <f t="shared" si="3"/>
        <v/>
      </c>
      <c r="X39" s="67"/>
      <c r="Y39" s="67"/>
      <c r="Z39" s="67"/>
    </row>
    <row r="40" spans="1:26" ht="18" customHeight="1">
      <c r="A40" s="67"/>
      <c r="B40" s="69" t="s">
        <v>578</v>
      </c>
      <c r="C40" s="73" t="str">
        <f>"'"&amp;プロジェクトデータ!$C$4&amp;"'"</f>
        <v>'80001'</v>
      </c>
      <c r="D40" s="74" t="s">
        <v>503</v>
      </c>
      <c r="E40" s="83" t="str">
        <f>"'"&amp;IF(確認会スケジュール!B36="","",TEXT(確認会スケジュール!B36,"yyyy/mm/dd"))&amp;"'"</f>
        <v>''</v>
      </c>
      <c r="F40" s="84" t="str">
        <f>"'"&amp;IF(確認会スケジュール!C36="","",TEXT(確認会スケジュール!C36,"hh:mm"))&amp;"'"</f>
        <v>''</v>
      </c>
      <c r="G40" s="42" t="str">
        <f>"'"&amp;IF(確認会スケジュール!D36="なし","0","1")&amp;"'"</f>
        <v>'1'</v>
      </c>
      <c r="H40" s="74" t="s">
        <v>491</v>
      </c>
      <c r="I40" s="77">
        <f>確認会スケジュール!E36</f>
        <v>0</v>
      </c>
      <c r="J40" s="77">
        <f>確認会スケジュール!F36</f>
        <v>0</v>
      </c>
      <c r="K40" s="77">
        <f>確認会スケジュール!H36</f>
        <v>0</v>
      </c>
      <c r="L40" s="74" t="s">
        <v>494</v>
      </c>
      <c r="M40" s="74" t="s">
        <v>497</v>
      </c>
      <c r="N40" s="49" t="str">
        <f t="shared" si="0"/>
        <v>'COMMON'</v>
      </c>
      <c r="O40" s="69" t="s">
        <v>449</v>
      </c>
      <c r="P40" s="49" t="str">
        <f t="shared" si="1"/>
        <v>'COMMON'</v>
      </c>
      <c r="Q40" s="49" t="str">
        <f t="shared" si="1"/>
        <v>'COMMON'</v>
      </c>
      <c r="R40" s="69" t="s">
        <v>449</v>
      </c>
      <c r="S40" s="49" t="str">
        <f t="shared" si="2"/>
        <v>'COMMON'</v>
      </c>
      <c r="T40" s="67"/>
      <c r="U40" s="67"/>
      <c r="V40" s="67"/>
      <c r="W40" s="70" t="str">
        <f t="shared" si="3"/>
        <v/>
      </c>
      <c r="X40" s="67"/>
      <c r="Y40" s="67"/>
      <c r="Z40" s="67"/>
    </row>
    <row r="41" spans="1:26" ht="18" customHeight="1">
      <c r="A41" s="67"/>
      <c r="B41" s="69" t="s">
        <v>579</v>
      </c>
      <c r="C41" s="73" t="str">
        <f>"'"&amp;プロジェクトデータ!$C$4&amp;"'"</f>
        <v>'80001'</v>
      </c>
      <c r="D41" s="74" t="s">
        <v>503</v>
      </c>
      <c r="E41" s="83" t="str">
        <f>"'"&amp;IF(確認会スケジュール!B37="","",TEXT(確認会スケジュール!B37,"yyyy/mm/dd"))&amp;"'"</f>
        <v>''</v>
      </c>
      <c r="F41" s="84" t="str">
        <f>"'"&amp;IF(確認会スケジュール!C37="","",TEXT(確認会スケジュール!C37,"hh:mm"))&amp;"'"</f>
        <v>''</v>
      </c>
      <c r="G41" s="42" t="str">
        <f>"'"&amp;IF(確認会スケジュール!D37="なし","0","1")&amp;"'"</f>
        <v>'1'</v>
      </c>
      <c r="H41" s="74" t="s">
        <v>491</v>
      </c>
      <c r="I41" s="77">
        <f>確認会スケジュール!E37</f>
        <v>0</v>
      </c>
      <c r="J41" s="77">
        <f>確認会スケジュール!F37</f>
        <v>0</v>
      </c>
      <c r="K41" s="77">
        <f>確認会スケジュール!H37</f>
        <v>0</v>
      </c>
      <c r="L41" s="74" t="s">
        <v>494</v>
      </c>
      <c r="M41" s="74" t="s">
        <v>497</v>
      </c>
      <c r="N41" s="49" t="str">
        <f t="shared" si="0"/>
        <v>'COMMON'</v>
      </c>
      <c r="O41" s="69" t="s">
        <v>449</v>
      </c>
      <c r="P41" s="49" t="str">
        <f t="shared" si="1"/>
        <v>'COMMON'</v>
      </c>
      <c r="Q41" s="49" t="str">
        <f t="shared" si="1"/>
        <v>'COMMON'</v>
      </c>
      <c r="R41" s="69" t="s">
        <v>449</v>
      </c>
      <c r="S41" s="49" t="str">
        <f t="shared" si="2"/>
        <v>'COMMON'</v>
      </c>
      <c r="T41" s="67"/>
      <c r="U41" s="67"/>
      <c r="V41" s="67"/>
      <c r="W41" s="70" t="str">
        <f t="shared" si="3"/>
        <v/>
      </c>
      <c r="X41" s="67"/>
      <c r="Y41" s="67"/>
      <c r="Z41" s="67"/>
    </row>
    <row r="42" spans="1:26" ht="18" customHeight="1">
      <c r="A42" s="67"/>
      <c r="B42" s="69" t="s">
        <v>580</v>
      </c>
      <c r="C42" s="73" t="str">
        <f>"'"&amp;プロジェクトデータ!$C$4&amp;"'"</f>
        <v>'80001'</v>
      </c>
      <c r="D42" s="74" t="s">
        <v>503</v>
      </c>
      <c r="E42" s="83" t="str">
        <f>"'"&amp;IF(確認会スケジュール!B38="","",TEXT(確認会スケジュール!B38,"yyyy/mm/dd"))&amp;"'"</f>
        <v>''</v>
      </c>
      <c r="F42" s="84" t="str">
        <f>"'"&amp;IF(確認会スケジュール!C38="","",TEXT(確認会スケジュール!C38,"hh:mm"))&amp;"'"</f>
        <v>''</v>
      </c>
      <c r="G42" s="42" t="str">
        <f>"'"&amp;IF(確認会スケジュール!D38="なし","0","1")&amp;"'"</f>
        <v>'1'</v>
      </c>
      <c r="H42" s="74" t="s">
        <v>491</v>
      </c>
      <c r="I42" s="77">
        <f>確認会スケジュール!E38</f>
        <v>0</v>
      </c>
      <c r="J42" s="77">
        <f>確認会スケジュール!F38</f>
        <v>0</v>
      </c>
      <c r="K42" s="77">
        <f>確認会スケジュール!H38</f>
        <v>0</v>
      </c>
      <c r="L42" s="74" t="s">
        <v>494</v>
      </c>
      <c r="M42" s="74" t="s">
        <v>497</v>
      </c>
      <c r="N42" s="49" t="str">
        <f t="shared" si="0"/>
        <v>'COMMON'</v>
      </c>
      <c r="O42" s="69" t="s">
        <v>449</v>
      </c>
      <c r="P42" s="49" t="str">
        <f t="shared" si="1"/>
        <v>'COMMON'</v>
      </c>
      <c r="Q42" s="49" t="str">
        <f t="shared" si="1"/>
        <v>'COMMON'</v>
      </c>
      <c r="R42" s="69" t="s">
        <v>449</v>
      </c>
      <c r="S42" s="49" t="str">
        <f t="shared" si="2"/>
        <v>'COMMON'</v>
      </c>
      <c r="T42" s="67"/>
      <c r="U42" s="67"/>
      <c r="V42" s="67"/>
      <c r="W42" s="70" t="str">
        <f t="shared" si="3"/>
        <v/>
      </c>
      <c r="X42" s="67"/>
      <c r="Y42" s="67"/>
      <c r="Z42" s="67"/>
    </row>
    <row r="43" spans="1:26" ht="18" customHeight="1">
      <c r="A43" s="67"/>
      <c r="B43" s="69" t="s">
        <v>581</v>
      </c>
      <c r="C43" s="73" t="str">
        <f>"'"&amp;プロジェクトデータ!$C$4&amp;"'"</f>
        <v>'80001'</v>
      </c>
      <c r="D43" s="74" t="s">
        <v>503</v>
      </c>
      <c r="E43" s="83" t="str">
        <f>"'"&amp;IF(確認会スケジュール!B39="","",TEXT(確認会スケジュール!B39,"yyyy/mm/dd"))&amp;"'"</f>
        <v>''</v>
      </c>
      <c r="F43" s="84" t="str">
        <f>"'"&amp;IF(確認会スケジュール!C39="","",TEXT(確認会スケジュール!C39,"hh:mm"))&amp;"'"</f>
        <v>''</v>
      </c>
      <c r="G43" s="42" t="str">
        <f>"'"&amp;IF(確認会スケジュール!D39="なし","0","1")&amp;"'"</f>
        <v>'1'</v>
      </c>
      <c r="H43" s="74" t="s">
        <v>491</v>
      </c>
      <c r="I43" s="77">
        <f>確認会スケジュール!E39</f>
        <v>0</v>
      </c>
      <c r="J43" s="77">
        <f>確認会スケジュール!F39</f>
        <v>0</v>
      </c>
      <c r="K43" s="77">
        <f>確認会スケジュール!H39</f>
        <v>0</v>
      </c>
      <c r="L43" s="74" t="s">
        <v>494</v>
      </c>
      <c r="M43" s="74" t="s">
        <v>497</v>
      </c>
      <c r="N43" s="49" t="str">
        <f t="shared" si="0"/>
        <v>'COMMON'</v>
      </c>
      <c r="O43" s="69" t="s">
        <v>449</v>
      </c>
      <c r="P43" s="49" t="str">
        <f t="shared" si="1"/>
        <v>'COMMON'</v>
      </c>
      <c r="Q43" s="49" t="str">
        <f t="shared" si="1"/>
        <v>'COMMON'</v>
      </c>
      <c r="R43" s="69" t="s">
        <v>449</v>
      </c>
      <c r="S43" s="49" t="str">
        <f t="shared" si="2"/>
        <v>'COMMON'</v>
      </c>
      <c r="T43" s="67"/>
      <c r="U43" s="67"/>
      <c r="V43" s="67"/>
      <c r="W43" s="70" t="str">
        <f t="shared" si="3"/>
        <v/>
      </c>
      <c r="X43" s="67"/>
      <c r="Y43" s="67"/>
      <c r="Z43" s="67"/>
    </row>
    <row r="44" spans="1:26" ht="18" customHeight="1">
      <c r="A44" s="67"/>
      <c r="B44" s="69" t="s">
        <v>582</v>
      </c>
      <c r="C44" s="73" t="str">
        <f>"'"&amp;プロジェクトデータ!$C$4&amp;"'"</f>
        <v>'80001'</v>
      </c>
      <c r="D44" s="74" t="s">
        <v>503</v>
      </c>
      <c r="E44" s="83" t="str">
        <f>"'"&amp;IF(確認会スケジュール!B40="","",TEXT(確認会スケジュール!B40,"yyyy/mm/dd"))&amp;"'"</f>
        <v>''</v>
      </c>
      <c r="F44" s="84" t="str">
        <f>"'"&amp;IF(確認会スケジュール!C40="","",TEXT(確認会スケジュール!C40,"hh:mm"))&amp;"'"</f>
        <v>''</v>
      </c>
      <c r="G44" s="42" t="str">
        <f>"'"&amp;IF(確認会スケジュール!D40="なし","0","1")&amp;"'"</f>
        <v>'1'</v>
      </c>
      <c r="H44" s="74" t="s">
        <v>491</v>
      </c>
      <c r="I44" s="77">
        <f>確認会スケジュール!E40</f>
        <v>0</v>
      </c>
      <c r="J44" s="77">
        <f>確認会スケジュール!F40</f>
        <v>0</v>
      </c>
      <c r="K44" s="77">
        <f>確認会スケジュール!H40</f>
        <v>0</v>
      </c>
      <c r="L44" s="74" t="s">
        <v>494</v>
      </c>
      <c r="M44" s="74" t="s">
        <v>497</v>
      </c>
      <c r="N44" s="49" t="str">
        <f t="shared" si="0"/>
        <v>'COMMON'</v>
      </c>
      <c r="O44" s="69" t="s">
        <v>449</v>
      </c>
      <c r="P44" s="49" t="str">
        <f t="shared" si="1"/>
        <v>'COMMON'</v>
      </c>
      <c r="Q44" s="49" t="str">
        <f t="shared" si="1"/>
        <v>'COMMON'</v>
      </c>
      <c r="R44" s="69" t="s">
        <v>449</v>
      </c>
      <c r="S44" s="49" t="str">
        <f t="shared" si="2"/>
        <v>'COMMON'</v>
      </c>
      <c r="T44" s="67"/>
      <c r="U44" s="67"/>
      <c r="V44" s="67"/>
      <c r="W44" s="70" t="str">
        <f t="shared" si="3"/>
        <v/>
      </c>
      <c r="X44" s="67"/>
      <c r="Y44" s="67"/>
      <c r="Z44" s="67"/>
    </row>
    <row r="45" spans="1:26" ht="18" customHeight="1">
      <c r="A45" s="67"/>
      <c r="B45" s="69" t="s">
        <v>583</v>
      </c>
      <c r="C45" s="73" t="str">
        <f>"'"&amp;プロジェクトデータ!$C$4&amp;"'"</f>
        <v>'80001'</v>
      </c>
      <c r="D45" s="74" t="s">
        <v>503</v>
      </c>
      <c r="E45" s="83" t="str">
        <f>"'"&amp;IF(確認会スケジュール!B41="","",TEXT(確認会スケジュール!B41,"yyyy/mm/dd"))&amp;"'"</f>
        <v>''</v>
      </c>
      <c r="F45" s="84" t="str">
        <f>"'"&amp;IF(確認会スケジュール!C41="","",TEXT(確認会スケジュール!C41,"hh:mm"))&amp;"'"</f>
        <v>''</v>
      </c>
      <c r="G45" s="42" t="str">
        <f>"'"&amp;IF(確認会スケジュール!D41="なし","0","1")&amp;"'"</f>
        <v>'1'</v>
      </c>
      <c r="H45" s="74" t="s">
        <v>491</v>
      </c>
      <c r="I45" s="77">
        <f>確認会スケジュール!E41</f>
        <v>0</v>
      </c>
      <c r="J45" s="77">
        <f>確認会スケジュール!F41</f>
        <v>0</v>
      </c>
      <c r="K45" s="77">
        <f>確認会スケジュール!H41</f>
        <v>0</v>
      </c>
      <c r="L45" s="74" t="s">
        <v>494</v>
      </c>
      <c r="M45" s="74" t="s">
        <v>497</v>
      </c>
      <c r="N45" s="49" t="str">
        <f t="shared" si="0"/>
        <v>'COMMON'</v>
      </c>
      <c r="O45" s="69" t="s">
        <v>449</v>
      </c>
      <c r="P45" s="49" t="str">
        <f t="shared" si="1"/>
        <v>'COMMON'</v>
      </c>
      <c r="Q45" s="49" t="str">
        <f t="shared" si="1"/>
        <v>'COMMON'</v>
      </c>
      <c r="R45" s="69" t="s">
        <v>449</v>
      </c>
      <c r="S45" s="49" t="str">
        <f t="shared" si="2"/>
        <v>'COMMON'</v>
      </c>
      <c r="T45" s="67"/>
      <c r="U45" s="67"/>
      <c r="V45" s="67"/>
      <c r="W45" s="70" t="str">
        <f t="shared" si="3"/>
        <v/>
      </c>
      <c r="X45" s="67"/>
      <c r="Y45" s="67"/>
      <c r="Z45" s="67"/>
    </row>
    <row r="46" spans="1:26" ht="18" customHeight="1">
      <c r="A46" s="67"/>
      <c r="B46" s="69" t="s">
        <v>584</v>
      </c>
      <c r="C46" s="73" t="str">
        <f>"'"&amp;プロジェクトデータ!$C$4&amp;"'"</f>
        <v>'80001'</v>
      </c>
      <c r="D46" s="74" t="s">
        <v>503</v>
      </c>
      <c r="E46" s="83" t="str">
        <f>"'"&amp;IF(確認会スケジュール!B42="","",TEXT(確認会スケジュール!B42,"yyyy/mm/dd"))&amp;"'"</f>
        <v>''</v>
      </c>
      <c r="F46" s="84" t="str">
        <f>"'"&amp;IF(確認会スケジュール!C42="","",TEXT(確認会スケジュール!C42,"hh:mm"))&amp;"'"</f>
        <v>''</v>
      </c>
      <c r="G46" s="42" t="str">
        <f>"'"&amp;IF(確認会スケジュール!D42="なし","0","1")&amp;"'"</f>
        <v>'1'</v>
      </c>
      <c r="H46" s="74" t="s">
        <v>491</v>
      </c>
      <c r="I46" s="77">
        <f>確認会スケジュール!E42</f>
        <v>0</v>
      </c>
      <c r="J46" s="77">
        <f>確認会スケジュール!F42</f>
        <v>0</v>
      </c>
      <c r="K46" s="77">
        <f>確認会スケジュール!H42</f>
        <v>0</v>
      </c>
      <c r="L46" s="74" t="s">
        <v>494</v>
      </c>
      <c r="M46" s="74" t="s">
        <v>497</v>
      </c>
      <c r="N46" s="49" t="str">
        <f t="shared" si="0"/>
        <v>'COMMON'</v>
      </c>
      <c r="O46" s="69" t="s">
        <v>449</v>
      </c>
      <c r="P46" s="49" t="str">
        <f t="shared" si="1"/>
        <v>'COMMON'</v>
      </c>
      <c r="Q46" s="49" t="str">
        <f t="shared" si="1"/>
        <v>'COMMON'</v>
      </c>
      <c r="R46" s="69" t="s">
        <v>449</v>
      </c>
      <c r="S46" s="49" t="str">
        <f t="shared" si="2"/>
        <v>'COMMON'</v>
      </c>
      <c r="T46" s="67"/>
      <c r="U46" s="67"/>
      <c r="V46" s="67"/>
      <c r="W46" s="70" t="str">
        <f t="shared" si="3"/>
        <v/>
      </c>
      <c r="X46" s="67"/>
      <c r="Y46" s="67"/>
      <c r="Z46" s="67"/>
    </row>
    <row r="47" spans="1:26" ht="18"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8"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8"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8"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8"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8"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8"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8"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8"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8"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8"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8"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8"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8"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8"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8"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8"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8"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8"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8"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8"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8"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8"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8"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8"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8"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8"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8"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8"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8"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8"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8"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8"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8"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8"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8"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8"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8"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8"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8"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8"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8"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8"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8"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8"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8"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8"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8"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8"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8"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8"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8"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8"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8"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8"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8"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8"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8"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8"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8"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8"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8"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8"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8"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8"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8"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8"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8"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8"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8"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8"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8"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8"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8"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8"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8"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8"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8"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8"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8"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8"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8"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8"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8"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8"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8"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8"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8"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8"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8"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8"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8"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8"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8"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8"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8"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8"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8"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8"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8"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8"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8"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8"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8"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8"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8"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8"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8"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8"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8"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8"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8"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8"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8"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8"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8"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8"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8"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8"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8"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8"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8"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8"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8"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8"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8"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8"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8"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8"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8"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8"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8"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8"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8"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8"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8"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8"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8"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8"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8"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8"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8"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8"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8"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8"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8"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8"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8"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8"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8"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8"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8"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8"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8"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8"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8"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8"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8"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8"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8"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8"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8"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8"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8"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8"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8"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8"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8"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8"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8"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8"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8"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8"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8"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8"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8"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8"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8"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8"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8"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8"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8"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8"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8"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8"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8"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8"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8"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8"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8"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spans="1:26" ht="18"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spans="1:26" ht="18"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spans="1:26" ht="18"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spans="1:26" ht="18"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spans="1:26" ht="18"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spans="1:26" ht="18"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spans="1:26" ht="18"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spans="1:26" ht="18"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ht="18"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spans="1:26" ht="18"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spans="1:26" ht="18"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spans="1:26" ht="18"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spans="1:26" ht="18"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spans="1:26" ht="18"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spans="1:26" ht="18"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spans="1:26" ht="18"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spans="1:26" ht="18"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spans="1:26" ht="18"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spans="1:26" ht="18"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spans="1:26" ht="18"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spans="1:26" ht="18"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spans="1:26" ht="18"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spans="1:26" ht="18"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spans="1:26" ht="18"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spans="1:26" ht="18"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spans="1:26" ht="18"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spans="1:26" ht="18"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spans="1:26" ht="18"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spans="1:26" ht="18"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spans="1:26" ht="18"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spans="1:26" ht="18"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spans="1:26" ht="18"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spans="1:26" ht="18"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spans="1:26" ht="18"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spans="1:26" ht="18"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spans="1:26" ht="18"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spans="1:26" ht="18"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spans="1:26" ht="18"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spans="1:26" ht="18"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spans="1:26" ht="18"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spans="1:26" ht="18"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spans="1:26" ht="18"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spans="1:26" ht="18"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spans="1:26" ht="18"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spans="1:26" ht="18"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spans="1:26" ht="18"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spans="1:26" ht="18"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spans="1:26" ht="18"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spans="1:26" ht="18"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spans="1:26" ht="18"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spans="1:26" ht="18"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spans="1:26" ht="18"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spans="1:26" ht="18"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spans="1:26" ht="18"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spans="1:26" ht="18"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spans="1:26" ht="18"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spans="1:26" ht="18"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spans="1:26" ht="18"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spans="1:26" ht="18"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spans="1:26" ht="18"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spans="1:26" ht="18"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spans="1:26" ht="18"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spans="1:26" ht="18"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spans="1:26" ht="18"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spans="1:26" ht="18"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spans="1:26" ht="18"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spans="1:26" ht="18"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spans="1:26" ht="18"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spans="1:26" ht="18"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spans="1:26" ht="18"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spans="1:26" ht="18"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spans="1:26" ht="18"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spans="1:26" ht="18"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spans="1:26" ht="18"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spans="1:26" ht="18"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spans="1:26" ht="18"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spans="1:26" ht="18"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spans="1:26" ht="18"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spans="1:26" ht="18"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spans="1:26" ht="18"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spans="1:26" ht="18"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spans="1:26" ht="18"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spans="1:26" ht="18"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spans="1:26" ht="18"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spans="1:26" ht="18"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spans="1:26" ht="18"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spans="1:26" ht="18"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spans="1:26" ht="18"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spans="1:26" ht="18"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spans="1:26" ht="18"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spans="1:26" ht="18"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spans="1:26" ht="18"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spans="1:26" ht="18"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spans="1:26" ht="18"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spans="1:26" ht="18"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spans="1:26" ht="18"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spans="1:26" ht="18"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spans="1:26" ht="18"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spans="1:26" ht="18"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spans="1:26" ht="18"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spans="1:26" ht="18"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spans="1:26" ht="18"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spans="1:26" ht="18"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spans="1:26" ht="18"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spans="1:26" ht="18"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spans="1:26" ht="18"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spans="1:26" ht="18"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spans="1:26" ht="18"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spans="1:26" ht="18"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spans="1:26" ht="18"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spans="1:26" ht="18"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spans="1:26" ht="18"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spans="1:26" ht="18"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spans="1:26" ht="18"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spans="1:26" ht="18"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spans="1:26" ht="18"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spans="1:26" ht="18"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spans="1:26" ht="18"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spans="1:26" ht="18"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spans="1:26" ht="18"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spans="1:26" ht="18"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spans="1:26" ht="18"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spans="1:26" ht="18"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spans="1:26" ht="18"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spans="1:26" ht="18"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spans="1:26" ht="18"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spans="1:26" ht="18"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spans="1:26" ht="18"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spans="1:26" ht="18"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spans="1:26" ht="18"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spans="1:26" ht="18"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spans="1:26" ht="18"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spans="1:26" ht="18"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spans="1:26" ht="18"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spans="1:26" ht="18"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spans="1:26" ht="18"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spans="1:26" ht="18"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spans="1:26" ht="18"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spans="1:26" ht="18"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spans="1:26" ht="18"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spans="1:26" ht="18"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spans="1:26" ht="18"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spans="1:26" ht="18"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spans="1:26" ht="18"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spans="1:26" ht="18"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spans="1:26" ht="18"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spans="1:26" ht="18"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spans="1:26" ht="18"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spans="1:26" ht="18"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spans="1:26" ht="18"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spans="1:26" ht="18"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spans="1:26" ht="18"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spans="1:26" ht="18"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spans="1:26" ht="18"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spans="1:26" ht="18"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spans="1:26" ht="18"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spans="1:26" ht="18"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spans="1:26" ht="18"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spans="1:26" ht="18"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spans="1:26" ht="18"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spans="1:26" ht="18"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spans="1:26" ht="18"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spans="1:26" ht="18"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spans="1:26" ht="18"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spans="1:26" ht="18"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spans="1:26" ht="18"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spans="1:26" ht="18"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spans="1:26" ht="18"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spans="1:26" ht="18"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spans="1:26" ht="18"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spans="1:26" ht="18"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spans="1:26" ht="18"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spans="1:26" ht="18"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spans="1:26" ht="18"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spans="1:26" ht="18"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spans="1:26" ht="18"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spans="1:26" ht="18"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spans="1:26" ht="18"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spans="1:26"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spans="1:26"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spans="1:26"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spans="1:26"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spans="1:26"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spans="1:26"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spans="1:26"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spans="1:26"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spans="1:26"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spans="1:26"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spans="1:26"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spans="1:26"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spans="1:26"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spans="1:26"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spans="1:26"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spans="1:26"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spans="1:26"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spans="1:26"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spans="1:26"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spans="1:26"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spans="1:26"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spans="1:26"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spans="1:26"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spans="1:26"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spans="1:26"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spans="1:26"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spans="1:26"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spans="1:26"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spans="1:26"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spans="1:26"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spans="1:26"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spans="1:26"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spans="1:26"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spans="1:26"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spans="1:26"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spans="1:26"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spans="1:26"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spans="1:26"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spans="1:26"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spans="1:26"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spans="1:26"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spans="1:26"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spans="1:26"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spans="1:26"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spans="1:26"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spans="1:26"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spans="1:26"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spans="1:26"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spans="1:26"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spans="1:26"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spans="1:26"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spans="1:26"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spans="1:26"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spans="1:26"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spans="1:26"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spans="1:26"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spans="1:26"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spans="1:26"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spans="1:26"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spans="1:26"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spans="1:26"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spans="1:26"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spans="1:26"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spans="1:26"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spans="1:26"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spans="1:26"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spans="1:26"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spans="1:26"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spans="1:26"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spans="1:26"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spans="1:26"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spans="1:26"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spans="1:26"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spans="1:26"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spans="1:26"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spans="1:26"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spans="1:26"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spans="1:26"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spans="1:26"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spans="1:26"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spans="1:26"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spans="1:26"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spans="1:26"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spans="1:26"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spans="1:26"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spans="1:26"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spans="1:26"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spans="1:26"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spans="1:26"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spans="1:26"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spans="1:26"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spans="1:26"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spans="1:26"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spans="1:26"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spans="1:26"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spans="1:26"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spans="1:26"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spans="1:26"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spans="1:26"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spans="1:26"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spans="1:26"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spans="1:26"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spans="1:26"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spans="1:26"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spans="1:26"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spans="1:26"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spans="1:26"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spans="1:26"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spans="1:26"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spans="1:26"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spans="1:26"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spans="1:26"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spans="1:26"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spans="1:26"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spans="1:26"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spans="1:26"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spans="1:26"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spans="1:26"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spans="1:26"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spans="1:26"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spans="1:26"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spans="1:26"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spans="1:26"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spans="1:26"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spans="1:26"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spans="1:26"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spans="1:26"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spans="1:26"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spans="1:26"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spans="1:26"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spans="1:26"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spans="1:26"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spans="1:26"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spans="1:26"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spans="1:26"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spans="1:26"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spans="1:26"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spans="1:26"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spans="1:26"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spans="1:26"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spans="1:26"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spans="1:26"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spans="1:26"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spans="1:26"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spans="1:26"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spans="1:26"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spans="1:26"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spans="1:26"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spans="1:26"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spans="1:26"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spans="1:26"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spans="1:26"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spans="1:26"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spans="1:26"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spans="1:26"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spans="1:26"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spans="1:26"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spans="1:26"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spans="1:26"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spans="1:26"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spans="1:26"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spans="1:26"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spans="1:26"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spans="1:26"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spans="1:26"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spans="1:26"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spans="1:26"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spans="1:26"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spans="1:26"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spans="1:26"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spans="1:26"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spans="1:26"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spans="1:26"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spans="1:26"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spans="1:26"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spans="1:26"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spans="1:26"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spans="1:26"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spans="1:26"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spans="1:26"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spans="1:26"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spans="1:26"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spans="1:26"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spans="1:26"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spans="1:26"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spans="1:26"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spans="1:26"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spans="1:26"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spans="1:26"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spans="1:26"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spans="1:26"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spans="1:26"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spans="1:26"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spans="1:26"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spans="1:26"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spans="1:26"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spans="1:26"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spans="1:26"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spans="1:26"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spans="1:26"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spans="1:26"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spans="1:26"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spans="1:26"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spans="1:26"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spans="1:26"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spans="1:26"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spans="1:26"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spans="1:26"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spans="1:26"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spans="1:26"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spans="1:26"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spans="1:26"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spans="1:26"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spans="1:26"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spans="1:26"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spans="1:26"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spans="1:26"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spans="1:26"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spans="1:26"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spans="1:26"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spans="1:26"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spans="1:26"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spans="1:26"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spans="1:26"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spans="1:26"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spans="1:26"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spans="1:26"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spans="1:26"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spans="1:26"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spans="1:26"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spans="1:26"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spans="1:26"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spans="1:26"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spans="1:26"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spans="1:26"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spans="1:26"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spans="1:26"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spans="1:26"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spans="1:26"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spans="1:26"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spans="1:26"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spans="1:26"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spans="1:26"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spans="1:26"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spans="1:26"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spans="1:26"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spans="1:26"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spans="1:26"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spans="1:26"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spans="1:26"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spans="1:26"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spans="1:26"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spans="1:26"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spans="1:26"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spans="1:26"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spans="1:26"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spans="1:26"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spans="1:26"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spans="1:26"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spans="1:26"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spans="1:26"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spans="1:26"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spans="1:26"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spans="1:26"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spans="1:26"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spans="1:26"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spans="1:26"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spans="1:26"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spans="1:26"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spans="1:26"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spans="1:26"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spans="1:26"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spans="1:26"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spans="1:26"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spans="1:26"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spans="1:26"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spans="1:26"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spans="1:26"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spans="1:26"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spans="1:26"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spans="1:26"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spans="1:26"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spans="1:26"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spans="1:26"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spans="1:26"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spans="1:26"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spans="1:26"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spans="1:26"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spans="1:26"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spans="1:26"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spans="1:26"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spans="1:26"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spans="1:26"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spans="1:26"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spans="1:26"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spans="1:26"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spans="1:26"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spans="1:26"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spans="1:26"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spans="1:26"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spans="1:26"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spans="1:26"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spans="1:26"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spans="1:26"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spans="1:26"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spans="1:26"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spans="1:26"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spans="1:26"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spans="1:26"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spans="1:26"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spans="1:26"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spans="1:26"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spans="1:26"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spans="1:26"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spans="1:26"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spans="1:26"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spans="1:26"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spans="1:26"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spans="1:26"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spans="1:26"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spans="1:26"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spans="1:26"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spans="1:26"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spans="1:26"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spans="1:26"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spans="1:26"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spans="1:26"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spans="1:26"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spans="1:26"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spans="1:26"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spans="1:26"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spans="1:26"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spans="1:26"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spans="1:26"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spans="1:26"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spans="1:26"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spans="1:26"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spans="1:26"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spans="1:26"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spans="1:26"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spans="1:26"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spans="1:26"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spans="1:26"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spans="1:26"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spans="1:26"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spans="1:26"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spans="1:26"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spans="1:26"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spans="1:26"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spans="1:26"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spans="1:26"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spans="1:26"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spans="1:26"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spans="1:26"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spans="1:26"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spans="1:26"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spans="1:26"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spans="1:26"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spans="1:26"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spans="1:26"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spans="1:26"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spans="1:26"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spans="1:26"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spans="1:26"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spans="1:26"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spans="1:26"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spans="1:26"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spans="1:26"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spans="1:26"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spans="1:26"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spans="1:26"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spans="1:26"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spans="1:26"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spans="1:26"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spans="1:26"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spans="1:26"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spans="1:26"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spans="1:26"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spans="1:26"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spans="1:26"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spans="1:26"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spans="1:26"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spans="1:26"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spans="1:26"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spans="1:26"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spans="1:26"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spans="1:26"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spans="1:26"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spans="1:26"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spans="1:26"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spans="1:26"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spans="1:26"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spans="1:26"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spans="1:26"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spans="1:26"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spans="1:26"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spans="1:26"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spans="1:26"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spans="1:26"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spans="1:26"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spans="1:26"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spans="1:26"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spans="1:26"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spans="1:26"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spans="1:26"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spans="1:26"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spans="1:26"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spans="1:26"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spans="1:26"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spans="1:26"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spans="1:26"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spans="1:26"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spans="1:26"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spans="1:26"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spans="1:26"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spans="1:26"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spans="1:26"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spans="1:26"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spans="1:26"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spans="1:26"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spans="1:26"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spans="1:26"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spans="1:26"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spans="1:26"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spans="1:26"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spans="1:26"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spans="1:26"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spans="1:26"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spans="1:26"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spans="1:26"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spans="1:26"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spans="1:26"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spans="1:26"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spans="1:26"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spans="1:26"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spans="1:26"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spans="1:26"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spans="1:26"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spans="1:26"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spans="1:26"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spans="1:26"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spans="1:26"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spans="1:26"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spans="1:26"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spans="1:26"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spans="1:26"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spans="1:26"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spans="1:26"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spans="1:26"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spans="1:26"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spans="1:26"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spans="1:26"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spans="1:26"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spans="1:26"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spans="1:26"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spans="1:26"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spans="1:26"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spans="1:26"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spans="1:26"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spans="1:26"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spans="1:26"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spans="1:26"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spans="1:26"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spans="1:26"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spans="1:26"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spans="1:26"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spans="1:26"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spans="1:26"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spans="1:26"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spans="1:26"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spans="1:26"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spans="1:26"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spans="1:26"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spans="1:26"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spans="1:26"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spans="1:26"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spans="1:26"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spans="1:26"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spans="1:26"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spans="1:26"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spans="1:26"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spans="1:26"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spans="1:26"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spans="1:26"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spans="1:26"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spans="1:26"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spans="1:26"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spans="1:26"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spans="1:26"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spans="1:26"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spans="1:26"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spans="1:26"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spans="1:26"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spans="1:26"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spans="1:26"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spans="1:26"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spans="1:26"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spans="1:26"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spans="1:26"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spans="1:26"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spans="1:26"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spans="1:26"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spans="1:26"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spans="1:26"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spans="1:26"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spans="1:26"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spans="1:26"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spans="1:26"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spans="1:26"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spans="1:26"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spans="1:26"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spans="1:26"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spans="1:26"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spans="1:26"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spans="1:26"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spans="1:26"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spans="1:26" ht="18"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spans="1:26" ht="18"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spans="1:26" ht="18"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spans="1:26" ht="18"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spans="1:26" ht="18"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spans="1:26" ht="18"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spans="1:26" ht="18"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spans="1:26" ht="18"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spans="1:26" ht="18"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spans="1:26" ht="18"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spans="1:26" ht="18"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spans="1:26" ht="18"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spans="1:26" ht="18"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spans="1:26" ht="18"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spans="1:26" ht="18"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spans="1:26" ht="18"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spans="1:26" ht="18"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spans="1:26" ht="18"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spans="1:26" ht="18"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spans="1:26" ht="18"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spans="1:26" ht="18"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spans="1:26" ht="18"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spans="1:26" ht="18"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spans="1:26" ht="18"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spans="1:26" ht="18"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spans="1:26" ht="18"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spans="1:26" ht="18"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spans="1:26" ht="18"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spans="1:26" ht="18"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spans="1:26" ht="18"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spans="1:26" ht="18"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spans="1:26" ht="18"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spans="1:26" ht="18"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spans="1:26" ht="18"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spans="1:26" ht="18"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spans="1:26" ht="18"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spans="1:26" ht="18"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spans="1:26" ht="18"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spans="1:26" ht="18"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spans="1:26" ht="18"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spans="1:26" ht="18"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spans="1:26" ht="18"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spans="1:26" ht="18"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spans="1:26" ht="18"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spans="1:26" ht="18"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spans="1:26" ht="18"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spans="1:26" ht="18"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spans="1:26" ht="18"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spans="1:26" ht="18"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spans="1:26" ht="18"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spans="1:26" ht="18"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spans="1:26" ht="18"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spans="1:26" ht="18"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spans="1:26" ht="18"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spans="1:26" ht="18"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spans="1:26" ht="18"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spans="1:26" ht="18"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spans="1:26" ht="18"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spans="1:26" ht="18"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spans="1:26" ht="18"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spans="1:26" ht="18"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spans="1:26" ht="18"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spans="1:26" ht="18"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spans="1:26" ht="18"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spans="1:26" ht="18"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spans="1:26" ht="18"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spans="1:26" ht="18"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autoFilter ref="C5:R26" xr:uid="{00000000-0009-0000-0000-000013000000}"/>
  <phoneticPr fontId="30"/>
  <pageMargins left="0.7" right="0.7" top="0.75" bottom="0.75" header="0" footer="0"/>
  <pageSetup paperSize="9"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Z1000"/>
  <sheetViews>
    <sheetView showGridLines="0" topLeftCell="R1" zoomScale="248" workbookViewId="0">
      <selection activeCell="Y14" sqref="Y14"/>
    </sheetView>
  </sheetViews>
  <sheetFormatPr defaultColWidth="14.42578125" defaultRowHeight="15" customHeight="1"/>
  <cols>
    <col min="1" max="1" width="3.7109375" customWidth="1"/>
    <col min="2" max="2" width="14.140625" customWidth="1"/>
    <col min="3" max="4" width="19.140625" customWidth="1"/>
    <col min="5" max="5" width="17" customWidth="1"/>
    <col min="6" max="6" width="16.42578125" customWidth="1"/>
    <col min="7" max="7" width="16.7109375" customWidth="1"/>
    <col min="8" max="8" width="14" customWidth="1"/>
    <col min="9" max="9" width="24.140625" customWidth="1"/>
    <col min="10" max="10" width="29.140625" customWidth="1"/>
    <col min="11" max="11" width="25.7109375" customWidth="1"/>
    <col min="12" max="12" width="28.140625" customWidth="1"/>
    <col min="13" max="13" width="13.7109375" customWidth="1"/>
    <col min="14" max="14" width="26.28515625" customWidth="1"/>
    <col min="15" max="15" width="23.7109375" customWidth="1"/>
    <col min="16" max="16" width="18.140625" customWidth="1"/>
    <col min="17" max="17" width="26.7109375" customWidth="1"/>
    <col min="18" max="18" width="23.7109375" customWidth="1"/>
    <col min="19" max="19" width="16.7109375" customWidth="1"/>
    <col min="20" max="26" width="3.7109375" customWidth="1"/>
  </cols>
  <sheetData>
    <row r="1" spans="1:26"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row>
    <row r="2" spans="1:26" ht="18" customHeight="1">
      <c r="A2" s="67"/>
      <c r="B2" s="68" t="s">
        <v>340</v>
      </c>
      <c r="C2" s="69" t="s">
        <v>949</v>
      </c>
      <c r="D2" s="67"/>
      <c r="E2" s="67"/>
      <c r="F2" s="67"/>
      <c r="G2" s="67"/>
      <c r="H2" s="67"/>
      <c r="I2" s="67"/>
      <c r="J2" s="67"/>
      <c r="K2" s="67"/>
      <c r="L2" s="67"/>
      <c r="M2" s="67"/>
      <c r="N2" s="67"/>
      <c r="O2" s="67"/>
      <c r="P2" s="67"/>
      <c r="Q2" s="67"/>
      <c r="R2" s="67"/>
      <c r="S2" s="67"/>
      <c r="T2" s="67"/>
      <c r="U2" s="67"/>
      <c r="V2" s="67"/>
      <c r="W2" s="67"/>
      <c r="X2" s="67"/>
      <c r="Y2" s="67"/>
      <c r="Z2" s="67"/>
    </row>
    <row r="3" spans="1:26" ht="18" customHeight="1">
      <c r="A3" s="67"/>
      <c r="B3" s="68" t="s">
        <v>342</v>
      </c>
      <c r="C3" s="69" t="s">
        <v>933</v>
      </c>
      <c r="D3" s="67"/>
      <c r="E3" s="67"/>
      <c r="F3" s="67"/>
      <c r="G3" s="67"/>
      <c r="H3" s="67"/>
      <c r="I3" s="67"/>
      <c r="J3" s="67"/>
      <c r="K3" s="67"/>
      <c r="L3" s="67"/>
      <c r="M3" s="67"/>
      <c r="N3" s="67"/>
      <c r="O3" s="67"/>
      <c r="P3" s="67"/>
      <c r="Q3" s="67"/>
      <c r="R3" s="67"/>
      <c r="S3" s="67"/>
      <c r="T3" s="67"/>
      <c r="U3" s="67"/>
      <c r="V3" s="67"/>
      <c r="W3" s="67"/>
      <c r="X3" s="67"/>
      <c r="Y3" s="67"/>
      <c r="Z3" s="67"/>
    </row>
    <row r="4" spans="1:26" ht="18" customHeight="1">
      <c r="A4" s="67"/>
      <c r="B4" s="71" t="s">
        <v>344</v>
      </c>
      <c r="C4" s="72" t="s">
        <v>345</v>
      </c>
      <c r="D4" s="72" t="s">
        <v>452</v>
      </c>
      <c r="E4" s="72" t="s">
        <v>108</v>
      </c>
      <c r="F4" s="72" t="s">
        <v>934</v>
      </c>
      <c r="G4" s="72" t="s">
        <v>935</v>
      </c>
      <c r="H4" s="72" t="s">
        <v>936</v>
      </c>
      <c r="I4" s="72" t="s">
        <v>937</v>
      </c>
      <c r="J4" s="72" t="s">
        <v>938</v>
      </c>
      <c r="K4" s="72" t="s">
        <v>939</v>
      </c>
      <c r="L4" s="72" t="s">
        <v>940</v>
      </c>
      <c r="M4" s="72" t="s">
        <v>387</v>
      </c>
      <c r="N4" s="72" t="s">
        <v>388</v>
      </c>
      <c r="O4" s="72" t="s">
        <v>389</v>
      </c>
      <c r="P4" s="72" t="s">
        <v>390</v>
      </c>
      <c r="Q4" s="72" t="s">
        <v>391</v>
      </c>
      <c r="R4" s="72" t="s">
        <v>392</v>
      </c>
      <c r="S4" s="72" t="s">
        <v>393</v>
      </c>
      <c r="T4" s="67"/>
      <c r="U4" s="67"/>
      <c r="V4" s="67"/>
      <c r="W4" s="67"/>
      <c r="X4" s="67"/>
      <c r="Y4" s="67"/>
      <c r="Z4" s="67"/>
    </row>
    <row r="5" spans="1:26" ht="18" customHeight="1">
      <c r="A5" s="67"/>
      <c r="B5" s="72" t="s">
        <v>394</v>
      </c>
      <c r="C5" s="71" t="s">
        <v>395</v>
      </c>
      <c r="D5" s="71" t="s">
        <v>471</v>
      </c>
      <c r="E5" s="71" t="s">
        <v>535</v>
      </c>
      <c r="F5" s="71" t="s">
        <v>536</v>
      </c>
      <c r="G5" s="71" t="s">
        <v>941</v>
      </c>
      <c r="H5" s="71" t="s">
        <v>942</v>
      </c>
      <c r="I5" s="71" t="s">
        <v>943</v>
      </c>
      <c r="J5" s="71" t="s">
        <v>944</v>
      </c>
      <c r="K5" s="71" t="s">
        <v>945</v>
      </c>
      <c r="L5" s="71" t="s">
        <v>946</v>
      </c>
      <c r="M5" s="71" t="s">
        <v>439</v>
      </c>
      <c r="N5" s="71" t="s">
        <v>440</v>
      </c>
      <c r="O5" s="71" t="s">
        <v>441</v>
      </c>
      <c r="P5" s="71" t="s">
        <v>442</v>
      </c>
      <c r="Q5" s="71" t="s">
        <v>443</v>
      </c>
      <c r="R5" s="71" t="s">
        <v>444</v>
      </c>
      <c r="S5" s="71" t="s">
        <v>445</v>
      </c>
      <c r="T5" s="67"/>
      <c r="U5" s="67"/>
      <c r="V5" s="67"/>
      <c r="W5" s="70" t="str">
        <f>IF(SQL_TEMP!A4=2,"DELETE FROM EVENT_SCHEDULE WHERE PROJECT_ID="&amp;$C$7&amp;" AND EVENT_ID='4';","")</f>
        <v/>
      </c>
      <c r="X5" s="67"/>
      <c r="Y5" s="67"/>
      <c r="Z5" s="67"/>
    </row>
    <row r="6" spans="1:26" ht="18" customHeight="1">
      <c r="A6" s="67"/>
      <c r="B6" s="71" t="s">
        <v>446</v>
      </c>
      <c r="C6" s="71"/>
      <c r="D6" s="71"/>
      <c r="E6" s="71"/>
      <c r="F6" s="71"/>
      <c r="G6" s="71"/>
      <c r="H6" s="71"/>
      <c r="I6" s="71"/>
      <c r="J6" s="71"/>
      <c r="K6" s="71"/>
      <c r="L6" s="71"/>
      <c r="M6" s="71"/>
      <c r="N6" s="71"/>
      <c r="O6" s="71"/>
      <c r="P6" s="71"/>
      <c r="Q6" s="71"/>
      <c r="R6" s="71"/>
      <c r="S6" s="71"/>
      <c r="T6" s="67"/>
      <c r="U6" s="67"/>
      <c r="V6" s="67"/>
      <c r="W6" s="67"/>
      <c r="X6" s="67"/>
      <c r="Y6" s="67"/>
      <c r="Z6" s="67"/>
    </row>
    <row r="7" spans="1:26" ht="18" customHeight="1">
      <c r="A7" s="67"/>
      <c r="B7" s="69" t="s">
        <v>447</v>
      </c>
      <c r="C7" s="73" t="str">
        <f>"'"&amp;プロジェクトデータ!$C$4&amp;"'"</f>
        <v>'80001'</v>
      </c>
      <c r="D7" s="74" t="s">
        <v>507</v>
      </c>
      <c r="E7" s="83" t="str">
        <f>"'"&amp;IF(引渡会スケジュール!B3="","",TEXT(引渡会スケジュール!B3,"yyyy/mm/dd"))&amp;"'"</f>
        <v>'2024/05/31'</v>
      </c>
      <c r="F7" s="84" t="str">
        <f>"'"&amp;IF(引渡会スケジュール!C3="","",TEXT(引渡会スケジュール!C3,"hh:mm"))&amp;"'"</f>
        <v>'10:00'</v>
      </c>
      <c r="G7" s="42" t="str">
        <f>"'"&amp;IF(引渡会スケジュール!D3="なし","0","1")&amp;"'"</f>
        <v>'0'</v>
      </c>
      <c r="H7" s="74" t="s">
        <v>491</v>
      </c>
      <c r="I7" s="77">
        <f>引渡会スケジュール!E3</f>
        <v>0</v>
      </c>
      <c r="J7" s="77">
        <f>引渡会スケジュール!F3</f>
        <v>0</v>
      </c>
      <c r="K7" s="77">
        <f>引渡会スケジュール!H3</f>
        <v>0</v>
      </c>
      <c r="L7" s="74" t="s">
        <v>494</v>
      </c>
      <c r="M7" s="74" t="s">
        <v>497</v>
      </c>
      <c r="N7" s="49" t="str">
        <f t="shared" ref="N7:N46" si="0">"'COMMON'"</f>
        <v>'COMMON'</v>
      </c>
      <c r="O7" s="69" t="s">
        <v>449</v>
      </c>
      <c r="P7" s="49" t="str">
        <f t="shared" ref="P7:Q46" si="1">"'COMMON'"</f>
        <v>'COMMON'</v>
      </c>
      <c r="Q7" s="49" t="str">
        <f>"'COMMON'"</f>
        <v>'COMMON'</v>
      </c>
      <c r="R7" s="69" t="s">
        <v>449</v>
      </c>
      <c r="S7" s="49" t="str">
        <f t="shared" ref="S7:S46" si="2">"'COMMON'"</f>
        <v>'COMMON'</v>
      </c>
      <c r="T7" s="67"/>
      <c r="U7" s="67"/>
      <c r="V7" s="67"/>
      <c r="W7" s="70" t="str">
        <f t="shared" ref="W7:W46" si="3">IF(E7="''","","INSERT INTO "&amp;$C$3&amp;" ("&amp;_xlfn.TEXTJOIN(",",FALSE,$C$5:$S$5)&amp;") VALUES ("&amp;_xlfn.TEXTJOIN(",",FALSE,C7:S7)&amp;");")</f>
        <v>INSERT INTO EVENT_SCHEDULE (PROJECT_ID,EVENT_ID,EVENT_DATE,EVENT_TIME,ONLINE_KBN,VIEW_KBN,ALL_FRAME_COUNT,ENSURE_FRAME_COUNT,LAST_FRAME_COUNT,ENSURE_FRAME_MEMO,DEL_FLAG,CREATE_PROGRAM_ID,CREATE_DATE,CREATE_USER,UPDATE_PROGRAM_ID,UPDATE_DATE,UPDATE_USER) VALUES ('80001','4','2024/05/31','10:00','0','1',0,0,0,'','0','COMMON',CURRENT_TIMESTAMP,'COMMON','COMMON',CURRENT_TIMESTAMP,'COMMON');</v>
      </c>
      <c r="X7" s="67"/>
      <c r="Y7" s="67"/>
      <c r="Z7" s="67"/>
    </row>
    <row r="8" spans="1:26" ht="18" customHeight="1">
      <c r="A8" s="67"/>
      <c r="B8" s="69" t="s">
        <v>498</v>
      </c>
      <c r="C8" s="73" t="str">
        <f>"'"&amp;プロジェクトデータ!$C$4&amp;"'"</f>
        <v>'80001'</v>
      </c>
      <c r="D8" s="74" t="s">
        <v>507</v>
      </c>
      <c r="E8" s="83" t="str">
        <f>"'"&amp;IF(引渡会スケジュール!B4="","",TEXT(引渡会スケジュール!B4,"yyyy/mm/dd"))&amp;"'"</f>
        <v>''</v>
      </c>
      <c r="F8" s="84" t="str">
        <f>"'"&amp;IF(引渡会スケジュール!C4="","",TEXT(引渡会スケジュール!C4,"hh:mm"))&amp;"'"</f>
        <v>''</v>
      </c>
      <c r="G8" s="42" t="str">
        <f>"'"&amp;IF(引渡会スケジュール!D4="なし","0","1")&amp;"'"</f>
        <v>'1'</v>
      </c>
      <c r="H8" s="74" t="s">
        <v>491</v>
      </c>
      <c r="I8" s="77">
        <f>引渡会スケジュール!E4</f>
        <v>0</v>
      </c>
      <c r="J8" s="77">
        <f>引渡会スケジュール!F4</f>
        <v>0</v>
      </c>
      <c r="K8" s="77">
        <f>引渡会スケジュール!H4</f>
        <v>0</v>
      </c>
      <c r="L8" s="74" t="s">
        <v>494</v>
      </c>
      <c r="M8" s="74" t="s">
        <v>497</v>
      </c>
      <c r="N8" s="49" t="str">
        <f t="shared" si="0"/>
        <v>'COMMON'</v>
      </c>
      <c r="O8" s="69" t="s">
        <v>449</v>
      </c>
      <c r="P8" s="49" t="str">
        <f t="shared" si="1"/>
        <v>'COMMON'</v>
      </c>
      <c r="Q8" s="49" t="str">
        <f t="shared" si="1"/>
        <v>'COMMON'</v>
      </c>
      <c r="R8" s="69" t="s">
        <v>449</v>
      </c>
      <c r="S8" s="49" t="str">
        <f t="shared" si="2"/>
        <v>'COMMON'</v>
      </c>
      <c r="T8" s="67"/>
      <c r="U8" s="67"/>
      <c r="V8" s="67"/>
      <c r="W8" s="70" t="str">
        <f t="shared" si="3"/>
        <v/>
      </c>
      <c r="X8" s="67"/>
      <c r="Y8" s="67"/>
      <c r="Z8" s="67"/>
    </row>
    <row r="9" spans="1:26" ht="18" customHeight="1">
      <c r="A9" s="67"/>
      <c r="B9" s="69" t="s">
        <v>502</v>
      </c>
      <c r="C9" s="73" t="str">
        <f>"'"&amp;プロジェクトデータ!$C$4&amp;"'"</f>
        <v>'80001'</v>
      </c>
      <c r="D9" s="74" t="s">
        <v>507</v>
      </c>
      <c r="E9" s="83" t="str">
        <f>"'"&amp;IF(引渡会スケジュール!B5="","",TEXT(引渡会スケジュール!B5,"yyyy/mm/dd"))&amp;"'"</f>
        <v>''</v>
      </c>
      <c r="F9" s="84" t="str">
        <f>"'"&amp;IF(引渡会スケジュール!C5="","",TEXT(引渡会スケジュール!C5,"hh:mm"))&amp;"'"</f>
        <v>''</v>
      </c>
      <c r="G9" s="42" t="str">
        <f>"'"&amp;IF(引渡会スケジュール!D5="なし","0","1")&amp;"'"</f>
        <v>'1'</v>
      </c>
      <c r="H9" s="74" t="s">
        <v>491</v>
      </c>
      <c r="I9" s="77">
        <f>引渡会スケジュール!E5</f>
        <v>0</v>
      </c>
      <c r="J9" s="77">
        <f>引渡会スケジュール!F5</f>
        <v>0</v>
      </c>
      <c r="K9" s="77">
        <f>引渡会スケジュール!H5</f>
        <v>0</v>
      </c>
      <c r="L9" s="74" t="s">
        <v>494</v>
      </c>
      <c r="M9" s="74" t="s">
        <v>497</v>
      </c>
      <c r="N9" s="49" t="str">
        <f t="shared" si="0"/>
        <v>'COMMON'</v>
      </c>
      <c r="O9" s="69" t="s">
        <v>449</v>
      </c>
      <c r="P9" s="49" t="str">
        <f t="shared" si="1"/>
        <v>'COMMON'</v>
      </c>
      <c r="Q9" s="49" t="str">
        <f t="shared" si="1"/>
        <v>'COMMON'</v>
      </c>
      <c r="R9" s="69" t="s">
        <v>449</v>
      </c>
      <c r="S9" s="49" t="str">
        <f t="shared" si="2"/>
        <v>'COMMON'</v>
      </c>
      <c r="T9" s="67"/>
      <c r="U9" s="67"/>
      <c r="V9" s="67"/>
      <c r="W9" s="70" t="str">
        <f t="shared" si="3"/>
        <v/>
      </c>
      <c r="X9" s="67"/>
      <c r="Y9" s="67"/>
      <c r="Z9" s="67"/>
    </row>
    <row r="10" spans="1:26" ht="18" customHeight="1">
      <c r="A10" s="67"/>
      <c r="B10" s="69" t="s">
        <v>506</v>
      </c>
      <c r="C10" s="73" t="str">
        <f>"'"&amp;プロジェクトデータ!$C$4&amp;"'"</f>
        <v>'80001'</v>
      </c>
      <c r="D10" s="74" t="s">
        <v>507</v>
      </c>
      <c r="E10" s="83" t="str">
        <f>"'"&amp;IF(引渡会スケジュール!B6="","",TEXT(引渡会スケジュール!B6,"yyyy/mm/dd"))&amp;"'"</f>
        <v>''</v>
      </c>
      <c r="F10" s="84" t="str">
        <f>"'"&amp;IF(引渡会スケジュール!C6="","",TEXT(引渡会スケジュール!C6,"hh:mm"))&amp;"'"</f>
        <v>''</v>
      </c>
      <c r="G10" s="42" t="str">
        <f>"'"&amp;IF(引渡会スケジュール!D6="なし","0","1")&amp;"'"</f>
        <v>'1'</v>
      </c>
      <c r="H10" s="74" t="s">
        <v>491</v>
      </c>
      <c r="I10" s="77">
        <f>引渡会スケジュール!E6</f>
        <v>0</v>
      </c>
      <c r="J10" s="77">
        <f>引渡会スケジュール!F6</f>
        <v>0</v>
      </c>
      <c r="K10" s="77">
        <f>引渡会スケジュール!H6</f>
        <v>0</v>
      </c>
      <c r="L10" s="74" t="s">
        <v>494</v>
      </c>
      <c r="M10" s="74" t="s">
        <v>497</v>
      </c>
      <c r="N10" s="49" t="str">
        <f t="shared" si="0"/>
        <v>'COMMON'</v>
      </c>
      <c r="O10" s="69" t="s">
        <v>449</v>
      </c>
      <c r="P10" s="49" t="str">
        <f t="shared" si="1"/>
        <v>'COMMON'</v>
      </c>
      <c r="Q10" s="49" t="str">
        <f t="shared" si="1"/>
        <v>'COMMON'</v>
      </c>
      <c r="R10" s="69" t="s">
        <v>449</v>
      </c>
      <c r="S10" s="49" t="str">
        <f t="shared" si="2"/>
        <v>'COMMON'</v>
      </c>
      <c r="T10" s="67"/>
      <c r="U10" s="67"/>
      <c r="V10" s="67"/>
      <c r="W10" s="70" t="str">
        <f t="shared" si="3"/>
        <v/>
      </c>
      <c r="X10" s="67"/>
      <c r="Y10" s="67"/>
      <c r="Z10" s="67"/>
    </row>
    <row r="11" spans="1:26" ht="18" customHeight="1">
      <c r="A11" s="67"/>
      <c r="B11" s="69" t="s">
        <v>549</v>
      </c>
      <c r="C11" s="73" t="str">
        <f>"'"&amp;プロジェクトデータ!$C$4&amp;"'"</f>
        <v>'80001'</v>
      </c>
      <c r="D11" s="74" t="s">
        <v>507</v>
      </c>
      <c r="E11" s="83" t="str">
        <f>"'"&amp;IF(引渡会スケジュール!B7="","",TEXT(引渡会スケジュール!B7,"yyyy/mm/dd"))&amp;"'"</f>
        <v>''</v>
      </c>
      <c r="F11" s="84" t="str">
        <f>"'"&amp;IF(引渡会スケジュール!C7="","",TEXT(引渡会スケジュール!C7,"hh:mm"))&amp;"'"</f>
        <v>''</v>
      </c>
      <c r="G11" s="42" t="str">
        <f>"'"&amp;IF(引渡会スケジュール!D7="なし","0","1")&amp;"'"</f>
        <v>'1'</v>
      </c>
      <c r="H11" s="74" t="s">
        <v>491</v>
      </c>
      <c r="I11" s="77">
        <f>引渡会スケジュール!E7</f>
        <v>0</v>
      </c>
      <c r="J11" s="77">
        <f>引渡会スケジュール!F7</f>
        <v>0</v>
      </c>
      <c r="K11" s="77">
        <f>引渡会スケジュール!H7</f>
        <v>0</v>
      </c>
      <c r="L11" s="74" t="s">
        <v>494</v>
      </c>
      <c r="M11" s="74" t="s">
        <v>497</v>
      </c>
      <c r="N11" s="49" t="str">
        <f t="shared" si="0"/>
        <v>'COMMON'</v>
      </c>
      <c r="O11" s="69" t="s">
        <v>449</v>
      </c>
      <c r="P11" s="49" t="str">
        <f t="shared" si="1"/>
        <v>'COMMON'</v>
      </c>
      <c r="Q11" s="49" t="str">
        <f t="shared" si="1"/>
        <v>'COMMON'</v>
      </c>
      <c r="R11" s="69" t="s">
        <v>449</v>
      </c>
      <c r="S11" s="49" t="str">
        <f t="shared" si="2"/>
        <v>'COMMON'</v>
      </c>
      <c r="T11" s="67"/>
      <c r="U11" s="67"/>
      <c r="V11" s="67"/>
      <c r="W11" s="70" t="str">
        <f t="shared" si="3"/>
        <v/>
      </c>
      <c r="X11" s="67"/>
      <c r="Y11" s="67"/>
      <c r="Z11" s="67"/>
    </row>
    <row r="12" spans="1:26" ht="18" customHeight="1">
      <c r="A12" s="67"/>
      <c r="B12" s="69" t="s">
        <v>550</v>
      </c>
      <c r="C12" s="73" t="str">
        <f>"'"&amp;プロジェクトデータ!$C$4&amp;"'"</f>
        <v>'80001'</v>
      </c>
      <c r="D12" s="74" t="s">
        <v>507</v>
      </c>
      <c r="E12" s="83" t="str">
        <f>"'"&amp;IF(引渡会スケジュール!B8="","",TEXT(引渡会スケジュール!B8,"yyyy/mm/dd"))&amp;"'"</f>
        <v>''</v>
      </c>
      <c r="F12" s="84" t="str">
        <f>"'"&amp;IF(引渡会スケジュール!C8="","",TEXT(引渡会スケジュール!C8,"hh:mm"))&amp;"'"</f>
        <v>''</v>
      </c>
      <c r="G12" s="42" t="str">
        <f>"'"&amp;IF(引渡会スケジュール!D8="なし","0","1")&amp;"'"</f>
        <v>'1'</v>
      </c>
      <c r="H12" s="74" t="s">
        <v>491</v>
      </c>
      <c r="I12" s="77">
        <f>引渡会スケジュール!E8</f>
        <v>0</v>
      </c>
      <c r="J12" s="77">
        <f>引渡会スケジュール!F8</f>
        <v>0</v>
      </c>
      <c r="K12" s="77">
        <f>引渡会スケジュール!H8</f>
        <v>0</v>
      </c>
      <c r="L12" s="74" t="s">
        <v>494</v>
      </c>
      <c r="M12" s="74" t="s">
        <v>497</v>
      </c>
      <c r="N12" s="49" t="str">
        <f t="shared" si="0"/>
        <v>'COMMON'</v>
      </c>
      <c r="O12" s="69" t="s">
        <v>449</v>
      </c>
      <c r="P12" s="49" t="str">
        <f t="shared" si="1"/>
        <v>'COMMON'</v>
      </c>
      <c r="Q12" s="49" t="str">
        <f t="shared" si="1"/>
        <v>'COMMON'</v>
      </c>
      <c r="R12" s="69" t="s">
        <v>449</v>
      </c>
      <c r="S12" s="49" t="str">
        <f t="shared" si="2"/>
        <v>'COMMON'</v>
      </c>
      <c r="T12" s="67"/>
      <c r="U12" s="67"/>
      <c r="V12" s="67"/>
      <c r="W12" s="70" t="str">
        <f t="shared" si="3"/>
        <v/>
      </c>
      <c r="X12" s="67"/>
      <c r="Y12" s="67"/>
      <c r="Z12" s="67"/>
    </row>
    <row r="13" spans="1:26" ht="18" customHeight="1">
      <c r="A13" s="67"/>
      <c r="B13" s="69" t="s">
        <v>551</v>
      </c>
      <c r="C13" s="73" t="str">
        <f>"'"&amp;プロジェクトデータ!$C$4&amp;"'"</f>
        <v>'80001'</v>
      </c>
      <c r="D13" s="74" t="s">
        <v>507</v>
      </c>
      <c r="E13" s="83" t="str">
        <f>"'"&amp;IF(引渡会スケジュール!B9="","",TEXT(引渡会スケジュール!B9,"yyyy/mm/dd"))&amp;"'"</f>
        <v>''</v>
      </c>
      <c r="F13" s="84" t="str">
        <f>"'"&amp;IF(引渡会スケジュール!C9="","",TEXT(引渡会スケジュール!C9,"hh:mm"))&amp;"'"</f>
        <v>''</v>
      </c>
      <c r="G13" s="42" t="str">
        <f>"'"&amp;IF(引渡会スケジュール!D9="なし","0","1")&amp;"'"</f>
        <v>'1'</v>
      </c>
      <c r="H13" s="74" t="s">
        <v>491</v>
      </c>
      <c r="I13" s="77">
        <f>引渡会スケジュール!E9</f>
        <v>0</v>
      </c>
      <c r="J13" s="77">
        <f>引渡会スケジュール!F9</f>
        <v>0</v>
      </c>
      <c r="K13" s="77">
        <f>引渡会スケジュール!H9</f>
        <v>0</v>
      </c>
      <c r="L13" s="74" t="s">
        <v>494</v>
      </c>
      <c r="M13" s="74" t="s">
        <v>497</v>
      </c>
      <c r="N13" s="49" t="str">
        <f t="shared" si="0"/>
        <v>'COMMON'</v>
      </c>
      <c r="O13" s="69" t="s">
        <v>449</v>
      </c>
      <c r="P13" s="49" t="str">
        <f t="shared" si="1"/>
        <v>'COMMON'</v>
      </c>
      <c r="Q13" s="49" t="str">
        <f t="shared" si="1"/>
        <v>'COMMON'</v>
      </c>
      <c r="R13" s="69" t="s">
        <v>449</v>
      </c>
      <c r="S13" s="49" t="str">
        <f t="shared" si="2"/>
        <v>'COMMON'</v>
      </c>
      <c r="T13" s="67"/>
      <c r="U13" s="67"/>
      <c r="V13" s="67"/>
      <c r="W13" s="70" t="str">
        <f t="shared" si="3"/>
        <v/>
      </c>
      <c r="X13" s="67"/>
      <c r="Y13" s="67"/>
      <c r="Z13" s="67"/>
    </row>
    <row r="14" spans="1:26" ht="18" customHeight="1">
      <c r="A14" s="67"/>
      <c r="B14" s="69" t="s">
        <v>552</v>
      </c>
      <c r="C14" s="73" t="str">
        <f>"'"&amp;プロジェクトデータ!$C$4&amp;"'"</f>
        <v>'80001'</v>
      </c>
      <c r="D14" s="74" t="s">
        <v>507</v>
      </c>
      <c r="E14" s="83" t="str">
        <f>"'"&amp;IF(引渡会スケジュール!B10="","",TEXT(引渡会スケジュール!B10,"yyyy/mm/dd"))&amp;"'"</f>
        <v>''</v>
      </c>
      <c r="F14" s="84" t="str">
        <f>"'"&amp;IF(引渡会スケジュール!C10="","",TEXT(引渡会スケジュール!C10,"hh:mm"))&amp;"'"</f>
        <v>''</v>
      </c>
      <c r="G14" s="42" t="str">
        <f>"'"&amp;IF(引渡会スケジュール!D10="なし","0","1")&amp;"'"</f>
        <v>'1'</v>
      </c>
      <c r="H14" s="74" t="s">
        <v>491</v>
      </c>
      <c r="I14" s="77">
        <f>引渡会スケジュール!E10</f>
        <v>0</v>
      </c>
      <c r="J14" s="77">
        <f>引渡会スケジュール!F10</f>
        <v>0</v>
      </c>
      <c r="K14" s="77">
        <f>引渡会スケジュール!H10</f>
        <v>0</v>
      </c>
      <c r="L14" s="74" t="s">
        <v>494</v>
      </c>
      <c r="M14" s="74" t="s">
        <v>497</v>
      </c>
      <c r="N14" s="49" t="str">
        <f t="shared" si="0"/>
        <v>'COMMON'</v>
      </c>
      <c r="O14" s="69" t="s">
        <v>449</v>
      </c>
      <c r="P14" s="49" t="str">
        <f t="shared" si="1"/>
        <v>'COMMON'</v>
      </c>
      <c r="Q14" s="49" t="str">
        <f t="shared" si="1"/>
        <v>'COMMON'</v>
      </c>
      <c r="R14" s="69" t="s">
        <v>449</v>
      </c>
      <c r="S14" s="49" t="str">
        <f t="shared" si="2"/>
        <v>'COMMON'</v>
      </c>
      <c r="T14" s="67"/>
      <c r="U14" s="67"/>
      <c r="V14" s="67"/>
      <c r="W14" s="70" t="str">
        <f t="shared" si="3"/>
        <v/>
      </c>
      <c r="X14" s="67"/>
      <c r="Y14" s="67"/>
      <c r="Z14" s="67"/>
    </row>
    <row r="15" spans="1:26" ht="18" customHeight="1">
      <c r="A15" s="67"/>
      <c r="B15" s="69" t="s">
        <v>553</v>
      </c>
      <c r="C15" s="73" t="str">
        <f>"'"&amp;プロジェクトデータ!$C$4&amp;"'"</f>
        <v>'80001'</v>
      </c>
      <c r="D15" s="74" t="s">
        <v>507</v>
      </c>
      <c r="E15" s="83" t="str">
        <f>"'"&amp;IF(引渡会スケジュール!B11="","",TEXT(引渡会スケジュール!B11,"yyyy/mm/dd"))&amp;"'"</f>
        <v>''</v>
      </c>
      <c r="F15" s="84" t="str">
        <f>"'"&amp;IF(引渡会スケジュール!C11="","",TEXT(引渡会スケジュール!C11,"hh:mm"))&amp;"'"</f>
        <v>''</v>
      </c>
      <c r="G15" s="42" t="str">
        <f>"'"&amp;IF(引渡会スケジュール!D11="なし","0","1")&amp;"'"</f>
        <v>'1'</v>
      </c>
      <c r="H15" s="74" t="s">
        <v>491</v>
      </c>
      <c r="I15" s="77">
        <f>引渡会スケジュール!E11</f>
        <v>0</v>
      </c>
      <c r="J15" s="77">
        <f>引渡会スケジュール!F11</f>
        <v>0</v>
      </c>
      <c r="K15" s="77">
        <f>引渡会スケジュール!H11</f>
        <v>0</v>
      </c>
      <c r="L15" s="74" t="s">
        <v>494</v>
      </c>
      <c r="M15" s="74" t="s">
        <v>497</v>
      </c>
      <c r="N15" s="49" t="str">
        <f t="shared" si="0"/>
        <v>'COMMON'</v>
      </c>
      <c r="O15" s="69" t="s">
        <v>449</v>
      </c>
      <c r="P15" s="49" t="str">
        <f t="shared" si="1"/>
        <v>'COMMON'</v>
      </c>
      <c r="Q15" s="49" t="str">
        <f t="shared" si="1"/>
        <v>'COMMON'</v>
      </c>
      <c r="R15" s="69" t="s">
        <v>449</v>
      </c>
      <c r="S15" s="49" t="str">
        <f t="shared" si="2"/>
        <v>'COMMON'</v>
      </c>
      <c r="T15" s="67"/>
      <c r="U15" s="67"/>
      <c r="V15" s="67"/>
      <c r="W15" s="70" t="str">
        <f t="shared" si="3"/>
        <v/>
      </c>
      <c r="X15" s="67"/>
      <c r="Y15" s="67"/>
      <c r="Z15" s="67"/>
    </row>
    <row r="16" spans="1:26" ht="18" customHeight="1">
      <c r="A16" s="67"/>
      <c r="B16" s="69" t="s">
        <v>554</v>
      </c>
      <c r="C16" s="73" t="str">
        <f>"'"&amp;プロジェクトデータ!$C$4&amp;"'"</f>
        <v>'80001'</v>
      </c>
      <c r="D16" s="74" t="s">
        <v>507</v>
      </c>
      <c r="E16" s="83" t="str">
        <f>"'"&amp;IF(引渡会スケジュール!B12="","",TEXT(引渡会スケジュール!B12,"yyyy/mm/dd"))&amp;"'"</f>
        <v>''</v>
      </c>
      <c r="F16" s="84" t="str">
        <f>"'"&amp;IF(引渡会スケジュール!C12="","",TEXT(引渡会スケジュール!C12,"hh:mm"))&amp;"'"</f>
        <v>''</v>
      </c>
      <c r="G16" s="42" t="str">
        <f>"'"&amp;IF(引渡会スケジュール!D12="なし","0","1")&amp;"'"</f>
        <v>'1'</v>
      </c>
      <c r="H16" s="74" t="s">
        <v>491</v>
      </c>
      <c r="I16" s="77">
        <f>引渡会スケジュール!E12</f>
        <v>0</v>
      </c>
      <c r="J16" s="77">
        <f>引渡会スケジュール!F12</f>
        <v>0</v>
      </c>
      <c r="K16" s="77">
        <f>引渡会スケジュール!H12</f>
        <v>0</v>
      </c>
      <c r="L16" s="74" t="s">
        <v>494</v>
      </c>
      <c r="M16" s="74" t="s">
        <v>497</v>
      </c>
      <c r="N16" s="49" t="str">
        <f t="shared" si="0"/>
        <v>'COMMON'</v>
      </c>
      <c r="O16" s="69" t="s">
        <v>449</v>
      </c>
      <c r="P16" s="49" t="str">
        <f t="shared" si="1"/>
        <v>'COMMON'</v>
      </c>
      <c r="Q16" s="49" t="str">
        <f t="shared" si="1"/>
        <v>'COMMON'</v>
      </c>
      <c r="R16" s="69" t="s">
        <v>449</v>
      </c>
      <c r="S16" s="49" t="str">
        <f t="shared" si="2"/>
        <v>'COMMON'</v>
      </c>
      <c r="T16" s="67"/>
      <c r="U16" s="67"/>
      <c r="V16" s="67"/>
      <c r="W16" s="70" t="str">
        <f t="shared" si="3"/>
        <v/>
      </c>
      <c r="X16" s="67"/>
      <c r="Y16" s="67"/>
      <c r="Z16" s="67"/>
    </row>
    <row r="17" spans="1:26" ht="18" customHeight="1">
      <c r="A17" s="67"/>
      <c r="B17" s="69" t="s">
        <v>555</v>
      </c>
      <c r="C17" s="73" t="str">
        <f>"'"&amp;プロジェクトデータ!$C$4&amp;"'"</f>
        <v>'80001'</v>
      </c>
      <c r="D17" s="74" t="s">
        <v>507</v>
      </c>
      <c r="E17" s="83" t="str">
        <f>"'"&amp;IF(引渡会スケジュール!B13="","",TEXT(引渡会スケジュール!B13,"yyyy/mm/dd"))&amp;"'"</f>
        <v>''</v>
      </c>
      <c r="F17" s="84" t="str">
        <f>"'"&amp;IF(引渡会スケジュール!C13="","",TEXT(引渡会スケジュール!C13,"hh:mm"))&amp;"'"</f>
        <v>''</v>
      </c>
      <c r="G17" s="42" t="str">
        <f>"'"&amp;IF(引渡会スケジュール!D13="なし","0","1")&amp;"'"</f>
        <v>'1'</v>
      </c>
      <c r="H17" s="74" t="s">
        <v>491</v>
      </c>
      <c r="I17" s="77">
        <f>引渡会スケジュール!E13</f>
        <v>0</v>
      </c>
      <c r="J17" s="77">
        <f>引渡会スケジュール!F13</f>
        <v>0</v>
      </c>
      <c r="K17" s="77">
        <f>引渡会スケジュール!H13</f>
        <v>0</v>
      </c>
      <c r="L17" s="74" t="s">
        <v>494</v>
      </c>
      <c r="M17" s="74" t="s">
        <v>497</v>
      </c>
      <c r="N17" s="49" t="str">
        <f t="shared" si="0"/>
        <v>'COMMON'</v>
      </c>
      <c r="O17" s="69" t="s">
        <v>449</v>
      </c>
      <c r="P17" s="49" t="str">
        <f t="shared" si="1"/>
        <v>'COMMON'</v>
      </c>
      <c r="Q17" s="49" t="str">
        <f t="shared" si="1"/>
        <v>'COMMON'</v>
      </c>
      <c r="R17" s="69" t="s">
        <v>449</v>
      </c>
      <c r="S17" s="49" t="str">
        <f t="shared" si="2"/>
        <v>'COMMON'</v>
      </c>
      <c r="T17" s="67"/>
      <c r="U17" s="67"/>
      <c r="V17" s="67"/>
      <c r="W17" s="70" t="str">
        <f t="shared" si="3"/>
        <v/>
      </c>
      <c r="X17" s="67"/>
      <c r="Y17" s="67"/>
      <c r="Z17" s="67"/>
    </row>
    <row r="18" spans="1:26" ht="18" customHeight="1">
      <c r="A18" s="67"/>
      <c r="B18" s="69" t="s">
        <v>556</v>
      </c>
      <c r="C18" s="73" t="str">
        <f>"'"&amp;プロジェクトデータ!$C$4&amp;"'"</f>
        <v>'80001'</v>
      </c>
      <c r="D18" s="74" t="s">
        <v>507</v>
      </c>
      <c r="E18" s="83" t="str">
        <f>"'"&amp;IF(引渡会スケジュール!B14="","",TEXT(引渡会スケジュール!B14,"yyyy/mm/dd"))&amp;"'"</f>
        <v>''</v>
      </c>
      <c r="F18" s="84" t="str">
        <f>"'"&amp;IF(引渡会スケジュール!C14="","",TEXT(引渡会スケジュール!C14,"hh:mm"))&amp;"'"</f>
        <v>''</v>
      </c>
      <c r="G18" s="42" t="str">
        <f>"'"&amp;IF(引渡会スケジュール!D14="なし","0","1")&amp;"'"</f>
        <v>'1'</v>
      </c>
      <c r="H18" s="74" t="s">
        <v>491</v>
      </c>
      <c r="I18" s="77">
        <f>引渡会スケジュール!E14</f>
        <v>0</v>
      </c>
      <c r="J18" s="77">
        <f>引渡会スケジュール!F14</f>
        <v>0</v>
      </c>
      <c r="K18" s="77">
        <f>引渡会スケジュール!H14</f>
        <v>0</v>
      </c>
      <c r="L18" s="74" t="s">
        <v>494</v>
      </c>
      <c r="M18" s="74" t="s">
        <v>497</v>
      </c>
      <c r="N18" s="49" t="str">
        <f t="shared" si="0"/>
        <v>'COMMON'</v>
      </c>
      <c r="O18" s="69" t="s">
        <v>449</v>
      </c>
      <c r="P18" s="49" t="str">
        <f t="shared" si="1"/>
        <v>'COMMON'</v>
      </c>
      <c r="Q18" s="49" t="str">
        <f t="shared" si="1"/>
        <v>'COMMON'</v>
      </c>
      <c r="R18" s="69" t="s">
        <v>449</v>
      </c>
      <c r="S18" s="49" t="str">
        <f t="shared" si="2"/>
        <v>'COMMON'</v>
      </c>
      <c r="T18" s="67"/>
      <c r="U18" s="67"/>
      <c r="V18" s="67"/>
      <c r="W18" s="70" t="str">
        <f t="shared" si="3"/>
        <v/>
      </c>
      <c r="X18" s="67"/>
      <c r="Y18" s="67"/>
      <c r="Z18" s="67"/>
    </row>
    <row r="19" spans="1:26" ht="18" customHeight="1">
      <c r="A19" s="67"/>
      <c r="B19" s="69" t="s">
        <v>557</v>
      </c>
      <c r="C19" s="73" t="str">
        <f>"'"&amp;プロジェクトデータ!$C$4&amp;"'"</f>
        <v>'80001'</v>
      </c>
      <c r="D19" s="74" t="s">
        <v>507</v>
      </c>
      <c r="E19" s="83" t="str">
        <f>"'"&amp;IF(引渡会スケジュール!B15="","",TEXT(引渡会スケジュール!B15,"yyyy/mm/dd"))&amp;"'"</f>
        <v>''</v>
      </c>
      <c r="F19" s="84" t="str">
        <f>"'"&amp;IF(引渡会スケジュール!C15="","",TEXT(引渡会スケジュール!C15,"hh:mm"))&amp;"'"</f>
        <v>''</v>
      </c>
      <c r="G19" s="42" t="str">
        <f>"'"&amp;IF(引渡会スケジュール!D15="なし","0","1")&amp;"'"</f>
        <v>'1'</v>
      </c>
      <c r="H19" s="74" t="s">
        <v>491</v>
      </c>
      <c r="I19" s="77">
        <f>引渡会スケジュール!E15</f>
        <v>0</v>
      </c>
      <c r="J19" s="77">
        <f>引渡会スケジュール!F15</f>
        <v>0</v>
      </c>
      <c r="K19" s="77">
        <f>引渡会スケジュール!H15</f>
        <v>0</v>
      </c>
      <c r="L19" s="74" t="s">
        <v>494</v>
      </c>
      <c r="M19" s="74" t="s">
        <v>497</v>
      </c>
      <c r="N19" s="49" t="str">
        <f t="shared" si="0"/>
        <v>'COMMON'</v>
      </c>
      <c r="O19" s="69" t="s">
        <v>449</v>
      </c>
      <c r="P19" s="49" t="str">
        <f t="shared" si="1"/>
        <v>'COMMON'</v>
      </c>
      <c r="Q19" s="49" t="str">
        <f t="shared" si="1"/>
        <v>'COMMON'</v>
      </c>
      <c r="R19" s="69" t="s">
        <v>449</v>
      </c>
      <c r="S19" s="49" t="str">
        <f t="shared" si="2"/>
        <v>'COMMON'</v>
      </c>
      <c r="T19" s="67"/>
      <c r="U19" s="67"/>
      <c r="V19" s="67"/>
      <c r="W19" s="70" t="str">
        <f t="shared" si="3"/>
        <v/>
      </c>
      <c r="X19" s="67"/>
      <c r="Y19" s="67"/>
      <c r="Z19" s="67"/>
    </row>
    <row r="20" spans="1:26" ht="18" customHeight="1">
      <c r="A20" s="67"/>
      <c r="B20" s="69" t="s">
        <v>558</v>
      </c>
      <c r="C20" s="73" t="str">
        <f>"'"&amp;プロジェクトデータ!$C$4&amp;"'"</f>
        <v>'80001'</v>
      </c>
      <c r="D20" s="74" t="s">
        <v>507</v>
      </c>
      <c r="E20" s="83" t="str">
        <f>"'"&amp;IF(引渡会スケジュール!B16="","",TEXT(引渡会スケジュール!B16,"yyyy/mm/dd"))&amp;"'"</f>
        <v>''</v>
      </c>
      <c r="F20" s="84" t="str">
        <f>"'"&amp;IF(引渡会スケジュール!C16="","",TEXT(引渡会スケジュール!C16,"hh:mm"))&amp;"'"</f>
        <v>''</v>
      </c>
      <c r="G20" s="42" t="str">
        <f>"'"&amp;IF(引渡会スケジュール!D16="なし","0","1")&amp;"'"</f>
        <v>'1'</v>
      </c>
      <c r="H20" s="74" t="s">
        <v>491</v>
      </c>
      <c r="I20" s="77">
        <f>引渡会スケジュール!E16</f>
        <v>0</v>
      </c>
      <c r="J20" s="77">
        <f>引渡会スケジュール!F16</f>
        <v>0</v>
      </c>
      <c r="K20" s="77">
        <f>引渡会スケジュール!H16</f>
        <v>0</v>
      </c>
      <c r="L20" s="74" t="s">
        <v>494</v>
      </c>
      <c r="M20" s="74" t="s">
        <v>497</v>
      </c>
      <c r="N20" s="49" t="str">
        <f t="shared" si="0"/>
        <v>'COMMON'</v>
      </c>
      <c r="O20" s="69" t="s">
        <v>449</v>
      </c>
      <c r="P20" s="49" t="str">
        <f t="shared" si="1"/>
        <v>'COMMON'</v>
      </c>
      <c r="Q20" s="49" t="str">
        <f t="shared" si="1"/>
        <v>'COMMON'</v>
      </c>
      <c r="R20" s="69" t="s">
        <v>449</v>
      </c>
      <c r="S20" s="49" t="str">
        <f t="shared" si="2"/>
        <v>'COMMON'</v>
      </c>
      <c r="T20" s="67"/>
      <c r="U20" s="67"/>
      <c r="V20" s="67"/>
      <c r="W20" s="70" t="str">
        <f t="shared" si="3"/>
        <v/>
      </c>
      <c r="X20" s="67"/>
      <c r="Y20" s="67"/>
      <c r="Z20" s="67"/>
    </row>
    <row r="21" spans="1:26" ht="18" customHeight="1">
      <c r="A21" s="67"/>
      <c r="B21" s="69" t="s">
        <v>559</v>
      </c>
      <c r="C21" s="73" t="str">
        <f>"'"&amp;プロジェクトデータ!$C$4&amp;"'"</f>
        <v>'80001'</v>
      </c>
      <c r="D21" s="74" t="s">
        <v>507</v>
      </c>
      <c r="E21" s="83" t="str">
        <f>"'"&amp;IF(引渡会スケジュール!B17="","",TEXT(引渡会スケジュール!B17,"yyyy/mm/dd"))&amp;"'"</f>
        <v>''</v>
      </c>
      <c r="F21" s="84" t="str">
        <f>"'"&amp;IF(引渡会スケジュール!C17="","",TEXT(引渡会スケジュール!C17,"hh:mm"))&amp;"'"</f>
        <v>''</v>
      </c>
      <c r="G21" s="42" t="str">
        <f>"'"&amp;IF(引渡会スケジュール!D17="なし","0","1")&amp;"'"</f>
        <v>'1'</v>
      </c>
      <c r="H21" s="74" t="s">
        <v>491</v>
      </c>
      <c r="I21" s="77">
        <f>引渡会スケジュール!E17</f>
        <v>0</v>
      </c>
      <c r="J21" s="77">
        <f>引渡会スケジュール!F17</f>
        <v>0</v>
      </c>
      <c r="K21" s="77">
        <f>引渡会スケジュール!H17</f>
        <v>0</v>
      </c>
      <c r="L21" s="74" t="s">
        <v>494</v>
      </c>
      <c r="M21" s="74" t="s">
        <v>497</v>
      </c>
      <c r="N21" s="49" t="str">
        <f t="shared" si="0"/>
        <v>'COMMON'</v>
      </c>
      <c r="O21" s="69" t="s">
        <v>449</v>
      </c>
      <c r="P21" s="49" t="str">
        <f t="shared" si="1"/>
        <v>'COMMON'</v>
      </c>
      <c r="Q21" s="49" t="str">
        <f t="shared" si="1"/>
        <v>'COMMON'</v>
      </c>
      <c r="R21" s="69" t="s">
        <v>449</v>
      </c>
      <c r="S21" s="49" t="str">
        <f t="shared" si="2"/>
        <v>'COMMON'</v>
      </c>
      <c r="T21" s="67"/>
      <c r="U21" s="67"/>
      <c r="V21" s="67"/>
      <c r="W21" s="70" t="str">
        <f t="shared" si="3"/>
        <v/>
      </c>
      <c r="X21" s="67"/>
      <c r="Y21" s="67"/>
      <c r="Z21" s="67"/>
    </row>
    <row r="22" spans="1:26" ht="18" customHeight="1">
      <c r="A22" s="67"/>
      <c r="B22" s="69" t="s">
        <v>560</v>
      </c>
      <c r="C22" s="73" t="str">
        <f>"'"&amp;プロジェクトデータ!$C$4&amp;"'"</f>
        <v>'80001'</v>
      </c>
      <c r="D22" s="74" t="s">
        <v>507</v>
      </c>
      <c r="E22" s="83" t="str">
        <f>"'"&amp;IF(引渡会スケジュール!B18="","",TEXT(引渡会スケジュール!B18,"yyyy/mm/dd"))&amp;"'"</f>
        <v>''</v>
      </c>
      <c r="F22" s="84" t="str">
        <f>"'"&amp;IF(引渡会スケジュール!C18="","",TEXT(引渡会スケジュール!C18,"hh:mm"))&amp;"'"</f>
        <v>''</v>
      </c>
      <c r="G22" s="42" t="str">
        <f>"'"&amp;IF(引渡会スケジュール!D18="なし","0","1")&amp;"'"</f>
        <v>'1'</v>
      </c>
      <c r="H22" s="74" t="s">
        <v>491</v>
      </c>
      <c r="I22" s="77">
        <f>引渡会スケジュール!E18</f>
        <v>0</v>
      </c>
      <c r="J22" s="77">
        <f>引渡会スケジュール!F18</f>
        <v>0</v>
      </c>
      <c r="K22" s="77">
        <f>引渡会スケジュール!H18</f>
        <v>0</v>
      </c>
      <c r="L22" s="74" t="s">
        <v>494</v>
      </c>
      <c r="M22" s="74" t="s">
        <v>497</v>
      </c>
      <c r="N22" s="49" t="str">
        <f t="shared" si="0"/>
        <v>'COMMON'</v>
      </c>
      <c r="O22" s="69" t="s">
        <v>449</v>
      </c>
      <c r="P22" s="49" t="str">
        <f t="shared" si="1"/>
        <v>'COMMON'</v>
      </c>
      <c r="Q22" s="49" t="str">
        <f t="shared" si="1"/>
        <v>'COMMON'</v>
      </c>
      <c r="R22" s="69" t="s">
        <v>449</v>
      </c>
      <c r="S22" s="49" t="str">
        <f t="shared" si="2"/>
        <v>'COMMON'</v>
      </c>
      <c r="T22" s="67"/>
      <c r="U22" s="67"/>
      <c r="V22" s="67"/>
      <c r="W22" s="70" t="str">
        <f t="shared" si="3"/>
        <v/>
      </c>
      <c r="X22" s="67"/>
      <c r="Y22" s="67"/>
      <c r="Z22" s="67"/>
    </row>
    <row r="23" spans="1:26" ht="18" customHeight="1">
      <c r="A23" s="67"/>
      <c r="B23" s="69" t="s">
        <v>561</v>
      </c>
      <c r="C23" s="73" t="str">
        <f>"'"&amp;プロジェクトデータ!$C$4&amp;"'"</f>
        <v>'80001'</v>
      </c>
      <c r="D23" s="74" t="s">
        <v>507</v>
      </c>
      <c r="E23" s="83" t="str">
        <f>"'"&amp;IF(引渡会スケジュール!B19="","",TEXT(引渡会スケジュール!B19,"yyyy/mm/dd"))&amp;"'"</f>
        <v>''</v>
      </c>
      <c r="F23" s="84" t="str">
        <f>"'"&amp;IF(引渡会スケジュール!C19="","",TEXT(引渡会スケジュール!C19,"hh:mm"))&amp;"'"</f>
        <v>''</v>
      </c>
      <c r="G23" s="42" t="str">
        <f>"'"&amp;IF(引渡会スケジュール!D19="なし","0","1")&amp;"'"</f>
        <v>'1'</v>
      </c>
      <c r="H23" s="74" t="s">
        <v>491</v>
      </c>
      <c r="I23" s="77">
        <f>引渡会スケジュール!E19</f>
        <v>0</v>
      </c>
      <c r="J23" s="77">
        <f>引渡会スケジュール!F19</f>
        <v>0</v>
      </c>
      <c r="K23" s="77">
        <f>引渡会スケジュール!H19</f>
        <v>0</v>
      </c>
      <c r="L23" s="74" t="s">
        <v>494</v>
      </c>
      <c r="M23" s="74" t="s">
        <v>497</v>
      </c>
      <c r="N23" s="49" t="str">
        <f t="shared" si="0"/>
        <v>'COMMON'</v>
      </c>
      <c r="O23" s="69" t="s">
        <v>449</v>
      </c>
      <c r="P23" s="49" t="str">
        <f t="shared" si="1"/>
        <v>'COMMON'</v>
      </c>
      <c r="Q23" s="49" t="str">
        <f t="shared" si="1"/>
        <v>'COMMON'</v>
      </c>
      <c r="R23" s="69" t="s">
        <v>449</v>
      </c>
      <c r="S23" s="49" t="str">
        <f t="shared" si="2"/>
        <v>'COMMON'</v>
      </c>
      <c r="T23" s="67"/>
      <c r="U23" s="67"/>
      <c r="V23" s="67"/>
      <c r="W23" s="70" t="str">
        <f t="shared" si="3"/>
        <v/>
      </c>
      <c r="X23" s="67"/>
      <c r="Y23" s="67"/>
      <c r="Z23" s="67"/>
    </row>
    <row r="24" spans="1:26" ht="18" customHeight="1">
      <c r="A24" s="67"/>
      <c r="B24" s="69" t="s">
        <v>562</v>
      </c>
      <c r="C24" s="73" t="str">
        <f>"'"&amp;プロジェクトデータ!$C$4&amp;"'"</f>
        <v>'80001'</v>
      </c>
      <c r="D24" s="74" t="s">
        <v>507</v>
      </c>
      <c r="E24" s="83" t="str">
        <f>"'"&amp;IF(引渡会スケジュール!B20="","",TEXT(引渡会スケジュール!B20,"yyyy/mm/dd"))&amp;"'"</f>
        <v>''</v>
      </c>
      <c r="F24" s="84" t="str">
        <f>"'"&amp;IF(引渡会スケジュール!C20="","",TEXT(引渡会スケジュール!C20,"hh:mm"))&amp;"'"</f>
        <v>''</v>
      </c>
      <c r="G24" s="42" t="str">
        <f>"'"&amp;IF(引渡会スケジュール!D20="なし","0","1")&amp;"'"</f>
        <v>'1'</v>
      </c>
      <c r="H24" s="74" t="s">
        <v>491</v>
      </c>
      <c r="I24" s="77">
        <f>引渡会スケジュール!E20</f>
        <v>0</v>
      </c>
      <c r="J24" s="77">
        <f>引渡会スケジュール!F20</f>
        <v>0</v>
      </c>
      <c r="K24" s="77">
        <f>引渡会スケジュール!H20</f>
        <v>0</v>
      </c>
      <c r="L24" s="74" t="s">
        <v>494</v>
      </c>
      <c r="M24" s="74" t="s">
        <v>497</v>
      </c>
      <c r="N24" s="49" t="str">
        <f t="shared" si="0"/>
        <v>'COMMON'</v>
      </c>
      <c r="O24" s="69" t="s">
        <v>449</v>
      </c>
      <c r="P24" s="49" t="str">
        <f t="shared" si="1"/>
        <v>'COMMON'</v>
      </c>
      <c r="Q24" s="49" t="str">
        <f t="shared" si="1"/>
        <v>'COMMON'</v>
      </c>
      <c r="R24" s="69" t="s">
        <v>449</v>
      </c>
      <c r="S24" s="49" t="str">
        <f t="shared" si="2"/>
        <v>'COMMON'</v>
      </c>
      <c r="T24" s="67"/>
      <c r="U24" s="67"/>
      <c r="V24" s="67"/>
      <c r="W24" s="70" t="str">
        <f t="shared" si="3"/>
        <v/>
      </c>
      <c r="X24" s="67"/>
      <c r="Y24" s="67"/>
      <c r="Z24" s="67"/>
    </row>
    <row r="25" spans="1:26" ht="18" customHeight="1">
      <c r="A25" s="67"/>
      <c r="B25" s="69" t="s">
        <v>563</v>
      </c>
      <c r="C25" s="73" t="str">
        <f>"'"&amp;プロジェクトデータ!$C$4&amp;"'"</f>
        <v>'80001'</v>
      </c>
      <c r="D25" s="74" t="s">
        <v>507</v>
      </c>
      <c r="E25" s="83" t="str">
        <f>"'"&amp;IF(引渡会スケジュール!B21="","",TEXT(引渡会スケジュール!B21,"yyyy/mm/dd"))&amp;"'"</f>
        <v>''</v>
      </c>
      <c r="F25" s="84" t="str">
        <f>"'"&amp;IF(引渡会スケジュール!C21="","",TEXT(引渡会スケジュール!C21,"hh:mm"))&amp;"'"</f>
        <v>''</v>
      </c>
      <c r="G25" s="42" t="str">
        <f>"'"&amp;IF(引渡会スケジュール!D21="なし","0","1")&amp;"'"</f>
        <v>'1'</v>
      </c>
      <c r="H25" s="74" t="s">
        <v>491</v>
      </c>
      <c r="I25" s="77">
        <f>引渡会スケジュール!E21</f>
        <v>0</v>
      </c>
      <c r="J25" s="77">
        <f>引渡会スケジュール!F21</f>
        <v>0</v>
      </c>
      <c r="K25" s="77">
        <f>引渡会スケジュール!H21</f>
        <v>0</v>
      </c>
      <c r="L25" s="74" t="s">
        <v>494</v>
      </c>
      <c r="M25" s="74" t="s">
        <v>497</v>
      </c>
      <c r="N25" s="49" t="str">
        <f t="shared" si="0"/>
        <v>'COMMON'</v>
      </c>
      <c r="O25" s="69" t="s">
        <v>449</v>
      </c>
      <c r="P25" s="49" t="str">
        <f t="shared" si="1"/>
        <v>'COMMON'</v>
      </c>
      <c r="Q25" s="49" t="str">
        <f t="shared" si="1"/>
        <v>'COMMON'</v>
      </c>
      <c r="R25" s="69" t="s">
        <v>449</v>
      </c>
      <c r="S25" s="49" t="str">
        <f t="shared" si="2"/>
        <v>'COMMON'</v>
      </c>
      <c r="T25" s="67"/>
      <c r="U25" s="67"/>
      <c r="V25" s="67"/>
      <c r="W25" s="70" t="str">
        <f t="shared" si="3"/>
        <v/>
      </c>
      <c r="X25" s="67"/>
      <c r="Y25" s="67"/>
      <c r="Z25" s="67"/>
    </row>
    <row r="26" spans="1:26" ht="18" customHeight="1">
      <c r="A26" s="67"/>
      <c r="B26" s="69" t="s">
        <v>564</v>
      </c>
      <c r="C26" s="73" t="str">
        <f>"'"&amp;プロジェクトデータ!$C$4&amp;"'"</f>
        <v>'80001'</v>
      </c>
      <c r="D26" s="74" t="s">
        <v>507</v>
      </c>
      <c r="E26" s="83" t="str">
        <f>"'"&amp;IF(引渡会スケジュール!B22="","",TEXT(引渡会スケジュール!B22,"yyyy/mm/dd"))&amp;"'"</f>
        <v>''</v>
      </c>
      <c r="F26" s="84" t="str">
        <f>"'"&amp;IF(引渡会スケジュール!C22="","",TEXT(引渡会スケジュール!C22,"hh:mm"))&amp;"'"</f>
        <v>''</v>
      </c>
      <c r="G26" s="42" t="str">
        <f>"'"&amp;IF(引渡会スケジュール!D22="なし","0","1")&amp;"'"</f>
        <v>'1'</v>
      </c>
      <c r="H26" s="74" t="s">
        <v>491</v>
      </c>
      <c r="I26" s="77">
        <f>引渡会スケジュール!E22</f>
        <v>0</v>
      </c>
      <c r="J26" s="77">
        <f>引渡会スケジュール!F22</f>
        <v>0</v>
      </c>
      <c r="K26" s="77">
        <f>引渡会スケジュール!H22</f>
        <v>0</v>
      </c>
      <c r="L26" s="74" t="s">
        <v>494</v>
      </c>
      <c r="M26" s="74" t="s">
        <v>497</v>
      </c>
      <c r="N26" s="49" t="str">
        <f t="shared" si="0"/>
        <v>'COMMON'</v>
      </c>
      <c r="O26" s="69" t="s">
        <v>449</v>
      </c>
      <c r="P26" s="49" t="str">
        <f t="shared" si="1"/>
        <v>'COMMON'</v>
      </c>
      <c r="Q26" s="49" t="str">
        <f t="shared" si="1"/>
        <v>'COMMON'</v>
      </c>
      <c r="R26" s="69" t="s">
        <v>449</v>
      </c>
      <c r="S26" s="49" t="str">
        <f t="shared" si="2"/>
        <v>'COMMON'</v>
      </c>
      <c r="T26" s="67"/>
      <c r="U26" s="67"/>
      <c r="V26" s="67"/>
      <c r="W26" s="70" t="str">
        <f t="shared" si="3"/>
        <v/>
      </c>
      <c r="X26" s="67"/>
      <c r="Y26" s="67"/>
      <c r="Z26" s="67"/>
    </row>
    <row r="27" spans="1:26" ht="18" customHeight="1">
      <c r="A27" s="67"/>
      <c r="B27" s="69" t="s">
        <v>565</v>
      </c>
      <c r="C27" s="73" t="str">
        <f>"'"&amp;プロジェクトデータ!$C$4&amp;"'"</f>
        <v>'80001'</v>
      </c>
      <c r="D27" s="74" t="s">
        <v>507</v>
      </c>
      <c r="E27" s="83" t="str">
        <f>"'"&amp;IF(引渡会スケジュール!B23="","",TEXT(引渡会スケジュール!B23,"yyyy/mm/dd"))&amp;"'"</f>
        <v>''</v>
      </c>
      <c r="F27" s="84" t="str">
        <f>"'"&amp;IF(引渡会スケジュール!C23="","",TEXT(引渡会スケジュール!C23,"hh:mm"))&amp;"'"</f>
        <v>''</v>
      </c>
      <c r="G27" s="42" t="str">
        <f>"'"&amp;IF(引渡会スケジュール!D23="なし","0","1")&amp;"'"</f>
        <v>'1'</v>
      </c>
      <c r="H27" s="74" t="s">
        <v>491</v>
      </c>
      <c r="I27" s="77">
        <f>引渡会スケジュール!E23</f>
        <v>0</v>
      </c>
      <c r="J27" s="77">
        <f>引渡会スケジュール!F23</f>
        <v>0</v>
      </c>
      <c r="K27" s="77">
        <f>引渡会スケジュール!H23</f>
        <v>0</v>
      </c>
      <c r="L27" s="74" t="s">
        <v>494</v>
      </c>
      <c r="M27" s="74" t="s">
        <v>497</v>
      </c>
      <c r="N27" s="49" t="str">
        <f t="shared" si="0"/>
        <v>'COMMON'</v>
      </c>
      <c r="O27" s="69" t="s">
        <v>449</v>
      </c>
      <c r="P27" s="49" t="str">
        <f t="shared" si="1"/>
        <v>'COMMON'</v>
      </c>
      <c r="Q27" s="49" t="str">
        <f t="shared" si="1"/>
        <v>'COMMON'</v>
      </c>
      <c r="R27" s="69" t="s">
        <v>449</v>
      </c>
      <c r="S27" s="49" t="str">
        <f t="shared" si="2"/>
        <v>'COMMON'</v>
      </c>
      <c r="T27" s="67"/>
      <c r="U27" s="67"/>
      <c r="V27" s="67"/>
      <c r="W27" s="70" t="str">
        <f t="shared" si="3"/>
        <v/>
      </c>
      <c r="X27" s="67"/>
      <c r="Y27" s="67"/>
      <c r="Z27" s="67"/>
    </row>
    <row r="28" spans="1:26" ht="18" customHeight="1">
      <c r="A28" s="67"/>
      <c r="B28" s="69" t="s">
        <v>566</v>
      </c>
      <c r="C28" s="73" t="str">
        <f>"'"&amp;プロジェクトデータ!$C$4&amp;"'"</f>
        <v>'80001'</v>
      </c>
      <c r="D28" s="74" t="s">
        <v>507</v>
      </c>
      <c r="E28" s="83" t="str">
        <f>"'"&amp;IF(引渡会スケジュール!B24="","",TEXT(引渡会スケジュール!B24,"yyyy/mm/dd"))&amp;"'"</f>
        <v>''</v>
      </c>
      <c r="F28" s="84" t="str">
        <f>"'"&amp;IF(引渡会スケジュール!C24="","",TEXT(引渡会スケジュール!C24,"hh:mm"))&amp;"'"</f>
        <v>''</v>
      </c>
      <c r="G28" s="42" t="str">
        <f>"'"&amp;IF(引渡会スケジュール!D24="なし","0","1")&amp;"'"</f>
        <v>'1'</v>
      </c>
      <c r="H28" s="74" t="s">
        <v>491</v>
      </c>
      <c r="I28" s="77">
        <f>引渡会スケジュール!E24</f>
        <v>0</v>
      </c>
      <c r="J28" s="77">
        <f>引渡会スケジュール!F24</f>
        <v>0</v>
      </c>
      <c r="K28" s="77">
        <f>引渡会スケジュール!H24</f>
        <v>0</v>
      </c>
      <c r="L28" s="74" t="s">
        <v>494</v>
      </c>
      <c r="M28" s="74" t="s">
        <v>497</v>
      </c>
      <c r="N28" s="49" t="str">
        <f t="shared" si="0"/>
        <v>'COMMON'</v>
      </c>
      <c r="O28" s="69" t="s">
        <v>449</v>
      </c>
      <c r="P28" s="49" t="str">
        <f t="shared" si="1"/>
        <v>'COMMON'</v>
      </c>
      <c r="Q28" s="49" t="str">
        <f t="shared" si="1"/>
        <v>'COMMON'</v>
      </c>
      <c r="R28" s="69" t="s">
        <v>449</v>
      </c>
      <c r="S28" s="49" t="str">
        <f t="shared" si="2"/>
        <v>'COMMON'</v>
      </c>
      <c r="T28" s="67"/>
      <c r="U28" s="67"/>
      <c r="V28" s="67"/>
      <c r="W28" s="70" t="str">
        <f t="shared" si="3"/>
        <v/>
      </c>
      <c r="X28" s="67"/>
      <c r="Y28" s="67"/>
      <c r="Z28" s="67"/>
    </row>
    <row r="29" spans="1:26" ht="18" customHeight="1">
      <c r="A29" s="67"/>
      <c r="B29" s="69" t="s">
        <v>567</v>
      </c>
      <c r="C29" s="73" t="str">
        <f>"'"&amp;プロジェクトデータ!$C$4&amp;"'"</f>
        <v>'80001'</v>
      </c>
      <c r="D29" s="74" t="s">
        <v>507</v>
      </c>
      <c r="E29" s="83" t="str">
        <f>"'"&amp;IF(引渡会スケジュール!B25="","",TEXT(引渡会スケジュール!B25,"yyyy/mm/dd"))&amp;"'"</f>
        <v>''</v>
      </c>
      <c r="F29" s="84" t="str">
        <f>"'"&amp;IF(引渡会スケジュール!C25="","",TEXT(引渡会スケジュール!C25,"hh:mm"))&amp;"'"</f>
        <v>''</v>
      </c>
      <c r="G29" s="42" t="str">
        <f>"'"&amp;IF(引渡会スケジュール!D25="なし","0","1")&amp;"'"</f>
        <v>'1'</v>
      </c>
      <c r="H29" s="74" t="s">
        <v>491</v>
      </c>
      <c r="I29" s="77">
        <f>引渡会スケジュール!E25</f>
        <v>0</v>
      </c>
      <c r="J29" s="77">
        <f>引渡会スケジュール!F25</f>
        <v>0</v>
      </c>
      <c r="K29" s="77">
        <f>引渡会スケジュール!H25</f>
        <v>0</v>
      </c>
      <c r="L29" s="74" t="s">
        <v>494</v>
      </c>
      <c r="M29" s="74" t="s">
        <v>497</v>
      </c>
      <c r="N29" s="49" t="str">
        <f t="shared" si="0"/>
        <v>'COMMON'</v>
      </c>
      <c r="O29" s="69" t="s">
        <v>449</v>
      </c>
      <c r="P29" s="49" t="str">
        <f t="shared" si="1"/>
        <v>'COMMON'</v>
      </c>
      <c r="Q29" s="49" t="str">
        <f t="shared" si="1"/>
        <v>'COMMON'</v>
      </c>
      <c r="R29" s="69" t="s">
        <v>449</v>
      </c>
      <c r="S29" s="49" t="str">
        <f t="shared" si="2"/>
        <v>'COMMON'</v>
      </c>
      <c r="T29" s="67"/>
      <c r="U29" s="67"/>
      <c r="V29" s="67"/>
      <c r="W29" s="70" t="str">
        <f t="shared" si="3"/>
        <v/>
      </c>
      <c r="X29" s="67"/>
      <c r="Y29" s="67"/>
      <c r="Z29" s="67"/>
    </row>
    <row r="30" spans="1:26" ht="18" customHeight="1">
      <c r="A30" s="67"/>
      <c r="B30" s="69" t="s">
        <v>568</v>
      </c>
      <c r="C30" s="73" t="str">
        <f>"'"&amp;プロジェクトデータ!$C$4&amp;"'"</f>
        <v>'80001'</v>
      </c>
      <c r="D30" s="74" t="s">
        <v>507</v>
      </c>
      <c r="E30" s="83" t="str">
        <f>"'"&amp;IF(引渡会スケジュール!B26="","",TEXT(引渡会スケジュール!B26,"yyyy/mm/dd"))&amp;"'"</f>
        <v>''</v>
      </c>
      <c r="F30" s="84" t="str">
        <f>"'"&amp;IF(引渡会スケジュール!C26="","",TEXT(引渡会スケジュール!C26,"hh:mm"))&amp;"'"</f>
        <v>''</v>
      </c>
      <c r="G30" s="42" t="str">
        <f>"'"&amp;IF(引渡会スケジュール!D26="なし","0","1")&amp;"'"</f>
        <v>'1'</v>
      </c>
      <c r="H30" s="74" t="s">
        <v>491</v>
      </c>
      <c r="I30" s="77">
        <f>引渡会スケジュール!E26</f>
        <v>0</v>
      </c>
      <c r="J30" s="77">
        <f>引渡会スケジュール!F26</f>
        <v>0</v>
      </c>
      <c r="K30" s="77">
        <f>引渡会スケジュール!H26</f>
        <v>0</v>
      </c>
      <c r="L30" s="74" t="s">
        <v>494</v>
      </c>
      <c r="M30" s="74" t="s">
        <v>497</v>
      </c>
      <c r="N30" s="49" t="str">
        <f t="shared" si="0"/>
        <v>'COMMON'</v>
      </c>
      <c r="O30" s="69" t="s">
        <v>449</v>
      </c>
      <c r="P30" s="49" t="str">
        <f t="shared" si="1"/>
        <v>'COMMON'</v>
      </c>
      <c r="Q30" s="49" t="str">
        <f t="shared" si="1"/>
        <v>'COMMON'</v>
      </c>
      <c r="R30" s="69" t="s">
        <v>449</v>
      </c>
      <c r="S30" s="49" t="str">
        <f t="shared" si="2"/>
        <v>'COMMON'</v>
      </c>
      <c r="T30" s="67"/>
      <c r="U30" s="67"/>
      <c r="V30" s="67"/>
      <c r="W30" s="70" t="str">
        <f t="shared" si="3"/>
        <v/>
      </c>
      <c r="X30" s="67"/>
      <c r="Y30" s="67"/>
      <c r="Z30" s="67"/>
    </row>
    <row r="31" spans="1:26" ht="18" customHeight="1">
      <c r="A31" s="67"/>
      <c r="B31" s="69" t="s">
        <v>569</v>
      </c>
      <c r="C31" s="73" t="str">
        <f>"'"&amp;プロジェクトデータ!$C$4&amp;"'"</f>
        <v>'80001'</v>
      </c>
      <c r="D31" s="74" t="s">
        <v>507</v>
      </c>
      <c r="E31" s="83" t="str">
        <f>"'"&amp;IF(引渡会スケジュール!B27="","",TEXT(引渡会スケジュール!B27,"yyyy/mm/dd"))&amp;"'"</f>
        <v>''</v>
      </c>
      <c r="F31" s="84" t="str">
        <f>"'"&amp;IF(引渡会スケジュール!C27="","",TEXT(引渡会スケジュール!C27,"hh:mm"))&amp;"'"</f>
        <v>''</v>
      </c>
      <c r="G31" s="42" t="str">
        <f>"'"&amp;IF(引渡会スケジュール!D27="なし","0","1")&amp;"'"</f>
        <v>'1'</v>
      </c>
      <c r="H31" s="74" t="s">
        <v>491</v>
      </c>
      <c r="I31" s="77">
        <f>引渡会スケジュール!E27</f>
        <v>0</v>
      </c>
      <c r="J31" s="77">
        <f>引渡会スケジュール!F27</f>
        <v>0</v>
      </c>
      <c r="K31" s="77">
        <f>引渡会スケジュール!H27</f>
        <v>0</v>
      </c>
      <c r="L31" s="74" t="s">
        <v>494</v>
      </c>
      <c r="M31" s="74" t="s">
        <v>497</v>
      </c>
      <c r="N31" s="49" t="str">
        <f t="shared" si="0"/>
        <v>'COMMON'</v>
      </c>
      <c r="O31" s="69" t="s">
        <v>449</v>
      </c>
      <c r="P31" s="49" t="str">
        <f t="shared" si="1"/>
        <v>'COMMON'</v>
      </c>
      <c r="Q31" s="49" t="str">
        <f t="shared" si="1"/>
        <v>'COMMON'</v>
      </c>
      <c r="R31" s="69" t="s">
        <v>449</v>
      </c>
      <c r="S31" s="49" t="str">
        <f t="shared" si="2"/>
        <v>'COMMON'</v>
      </c>
      <c r="T31" s="67"/>
      <c r="U31" s="67"/>
      <c r="V31" s="67"/>
      <c r="W31" s="70" t="str">
        <f t="shared" si="3"/>
        <v/>
      </c>
      <c r="X31" s="67"/>
      <c r="Y31" s="67"/>
      <c r="Z31" s="67"/>
    </row>
    <row r="32" spans="1:26" ht="18" customHeight="1">
      <c r="A32" s="67"/>
      <c r="B32" s="69" t="s">
        <v>570</v>
      </c>
      <c r="C32" s="73" t="str">
        <f>"'"&amp;プロジェクトデータ!$C$4&amp;"'"</f>
        <v>'80001'</v>
      </c>
      <c r="D32" s="74" t="s">
        <v>507</v>
      </c>
      <c r="E32" s="83" t="str">
        <f>"'"&amp;IF(引渡会スケジュール!B28="","",TEXT(引渡会スケジュール!B28,"yyyy/mm/dd"))&amp;"'"</f>
        <v>''</v>
      </c>
      <c r="F32" s="84" t="str">
        <f>"'"&amp;IF(引渡会スケジュール!C28="","",TEXT(引渡会スケジュール!C28,"hh:mm"))&amp;"'"</f>
        <v>''</v>
      </c>
      <c r="G32" s="42" t="str">
        <f>"'"&amp;IF(引渡会スケジュール!D28="なし","0","1")&amp;"'"</f>
        <v>'1'</v>
      </c>
      <c r="H32" s="74" t="s">
        <v>491</v>
      </c>
      <c r="I32" s="77">
        <f>引渡会スケジュール!E28</f>
        <v>0</v>
      </c>
      <c r="J32" s="77">
        <f>引渡会スケジュール!F28</f>
        <v>0</v>
      </c>
      <c r="K32" s="77">
        <f>引渡会スケジュール!H28</f>
        <v>0</v>
      </c>
      <c r="L32" s="74" t="s">
        <v>494</v>
      </c>
      <c r="M32" s="74" t="s">
        <v>497</v>
      </c>
      <c r="N32" s="49" t="str">
        <f t="shared" si="0"/>
        <v>'COMMON'</v>
      </c>
      <c r="O32" s="69" t="s">
        <v>449</v>
      </c>
      <c r="P32" s="49" t="str">
        <f t="shared" si="1"/>
        <v>'COMMON'</v>
      </c>
      <c r="Q32" s="49" t="str">
        <f t="shared" si="1"/>
        <v>'COMMON'</v>
      </c>
      <c r="R32" s="69" t="s">
        <v>449</v>
      </c>
      <c r="S32" s="49" t="str">
        <f t="shared" si="2"/>
        <v>'COMMON'</v>
      </c>
      <c r="T32" s="67"/>
      <c r="U32" s="67"/>
      <c r="V32" s="67"/>
      <c r="W32" s="70" t="str">
        <f t="shared" si="3"/>
        <v/>
      </c>
      <c r="X32" s="67"/>
      <c r="Y32" s="67"/>
      <c r="Z32" s="67"/>
    </row>
    <row r="33" spans="1:26" ht="18" customHeight="1">
      <c r="A33" s="67"/>
      <c r="B33" s="69" t="s">
        <v>571</v>
      </c>
      <c r="C33" s="73" t="str">
        <f>"'"&amp;プロジェクトデータ!$C$4&amp;"'"</f>
        <v>'80001'</v>
      </c>
      <c r="D33" s="74" t="s">
        <v>507</v>
      </c>
      <c r="E33" s="83" t="str">
        <f>"'"&amp;IF(引渡会スケジュール!B29="","",TEXT(引渡会スケジュール!B29,"yyyy/mm/dd"))&amp;"'"</f>
        <v>''</v>
      </c>
      <c r="F33" s="84" t="str">
        <f>"'"&amp;IF(引渡会スケジュール!C29="","",TEXT(引渡会スケジュール!C29,"hh:mm"))&amp;"'"</f>
        <v>''</v>
      </c>
      <c r="G33" s="42" t="str">
        <f>"'"&amp;IF(引渡会スケジュール!D29="なし","0","1")&amp;"'"</f>
        <v>'1'</v>
      </c>
      <c r="H33" s="74" t="s">
        <v>491</v>
      </c>
      <c r="I33" s="77">
        <f>引渡会スケジュール!E29</f>
        <v>0</v>
      </c>
      <c r="J33" s="77">
        <f>引渡会スケジュール!F29</f>
        <v>0</v>
      </c>
      <c r="K33" s="77">
        <f>引渡会スケジュール!H29</f>
        <v>0</v>
      </c>
      <c r="L33" s="74" t="s">
        <v>494</v>
      </c>
      <c r="M33" s="74" t="s">
        <v>497</v>
      </c>
      <c r="N33" s="49" t="str">
        <f t="shared" si="0"/>
        <v>'COMMON'</v>
      </c>
      <c r="O33" s="69" t="s">
        <v>449</v>
      </c>
      <c r="P33" s="49" t="str">
        <f t="shared" si="1"/>
        <v>'COMMON'</v>
      </c>
      <c r="Q33" s="49" t="str">
        <f t="shared" si="1"/>
        <v>'COMMON'</v>
      </c>
      <c r="R33" s="69" t="s">
        <v>449</v>
      </c>
      <c r="S33" s="49" t="str">
        <f t="shared" si="2"/>
        <v>'COMMON'</v>
      </c>
      <c r="T33" s="67"/>
      <c r="U33" s="67"/>
      <c r="V33" s="67"/>
      <c r="W33" s="70" t="str">
        <f t="shared" si="3"/>
        <v/>
      </c>
      <c r="X33" s="67"/>
      <c r="Y33" s="67"/>
      <c r="Z33" s="67"/>
    </row>
    <row r="34" spans="1:26" ht="18" customHeight="1">
      <c r="A34" s="67"/>
      <c r="B34" s="69" t="s">
        <v>572</v>
      </c>
      <c r="C34" s="73" t="str">
        <f>"'"&amp;プロジェクトデータ!$C$4&amp;"'"</f>
        <v>'80001'</v>
      </c>
      <c r="D34" s="74" t="s">
        <v>507</v>
      </c>
      <c r="E34" s="83" t="str">
        <f>"'"&amp;IF(引渡会スケジュール!B30="","",TEXT(引渡会スケジュール!B30,"yyyy/mm/dd"))&amp;"'"</f>
        <v>''</v>
      </c>
      <c r="F34" s="84" t="str">
        <f>"'"&amp;IF(引渡会スケジュール!C30="","",TEXT(引渡会スケジュール!C30,"hh:mm"))&amp;"'"</f>
        <v>''</v>
      </c>
      <c r="G34" s="42" t="str">
        <f>"'"&amp;IF(引渡会スケジュール!D30="なし","0","1")&amp;"'"</f>
        <v>'1'</v>
      </c>
      <c r="H34" s="74" t="s">
        <v>491</v>
      </c>
      <c r="I34" s="77">
        <f>引渡会スケジュール!E30</f>
        <v>0</v>
      </c>
      <c r="J34" s="77">
        <f>引渡会スケジュール!F30</f>
        <v>0</v>
      </c>
      <c r="K34" s="77">
        <f>引渡会スケジュール!H30</f>
        <v>0</v>
      </c>
      <c r="L34" s="74" t="s">
        <v>494</v>
      </c>
      <c r="M34" s="74" t="s">
        <v>497</v>
      </c>
      <c r="N34" s="49" t="str">
        <f t="shared" si="0"/>
        <v>'COMMON'</v>
      </c>
      <c r="O34" s="69" t="s">
        <v>449</v>
      </c>
      <c r="P34" s="49" t="str">
        <f t="shared" si="1"/>
        <v>'COMMON'</v>
      </c>
      <c r="Q34" s="49" t="str">
        <f t="shared" si="1"/>
        <v>'COMMON'</v>
      </c>
      <c r="R34" s="69" t="s">
        <v>449</v>
      </c>
      <c r="S34" s="49" t="str">
        <f t="shared" si="2"/>
        <v>'COMMON'</v>
      </c>
      <c r="T34" s="67"/>
      <c r="U34" s="67"/>
      <c r="V34" s="67"/>
      <c r="W34" s="70" t="str">
        <f t="shared" si="3"/>
        <v/>
      </c>
      <c r="X34" s="67"/>
      <c r="Y34" s="67"/>
      <c r="Z34" s="67"/>
    </row>
    <row r="35" spans="1:26" ht="18" customHeight="1">
      <c r="A35" s="67"/>
      <c r="B35" s="69" t="s">
        <v>573</v>
      </c>
      <c r="C35" s="73" t="str">
        <f>"'"&amp;プロジェクトデータ!$C$4&amp;"'"</f>
        <v>'80001'</v>
      </c>
      <c r="D35" s="74" t="s">
        <v>507</v>
      </c>
      <c r="E35" s="83" t="str">
        <f>"'"&amp;IF(引渡会スケジュール!B31="","",TEXT(引渡会スケジュール!B31,"yyyy/mm/dd"))&amp;"'"</f>
        <v>''</v>
      </c>
      <c r="F35" s="84" t="str">
        <f>"'"&amp;IF(引渡会スケジュール!C31="","",TEXT(引渡会スケジュール!C31,"hh:mm"))&amp;"'"</f>
        <v>''</v>
      </c>
      <c r="G35" s="42" t="str">
        <f>"'"&amp;IF(引渡会スケジュール!D31="なし","0","1")&amp;"'"</f>
        <v>'1'</v>
      </c>
      <c r="H35" s="74" t="s">
        <v>491</v>
      </c>
      <c r="I35" s="77">
        <f>引渡会スケジュール!E31</f>
        <v>0</v>
      </c>
      <c r="J35" s="77">
        <f>引渡会スケジュール!F31</f>
        <v>0</v>
      </c>
      <c r="K35" s="77">
        <f>引渡会スケジュール!H31</f>
        <v>0</v>
      </c>
      <c r="L35" s="74" t="s">
        <v>494</v>
      </c>
      <c r="M35" s="74" t="s">
        <v>497</v>
      </c>
      <c r="N35" s="49" t="str">
        <f t="shared" si="0"/>
        <v>'COMMON'</v>
      </c>
      <c r="O35" s="69" t="s">
        <v>449</v>
      </c>
      <c r="P35" s="49" t="str">
        <f t="shared" si="1"/>
        <v>'COMMON'</v>
      </c>
      <c r="Q35" s="49" t="str">
        <f t="shared" si="1"/>
        <v>'COMMON'</v>
      </c>
      <c r="R35" s="69" t="s">
        <v>449</v>
      </c>
      <c r="S35" s="49" t="str">
        <f t="shared" si="2"/>
        <v>'COMMON'</v>
      </c>
      <c r="T35" s="67"/>
      <c r="U35" s="67"/>
      <c r="V35" s="67"/>
      <c r="W35" s="70" t="str">
        <f t="shared" si="3"/>
        <v/>
      </c>
      <c r="X35" s="67"/>
      <c r="Y35" s="67"/>
      <c r="Z35" s="67"/>
    </row>
    <row r="36" spans="1:26" ht="18" customHeight="1">
      <c r="A36" s="67"/>
      <c r="B36" s="69" t="s">
        <v>574</v>
      </c>
      <c r="C36" s="73" t="str">
        <f>"'"&amp;プロジェクトデータ!$C$4&amp;"'"</f>
        <v>'80001'</v>
      </c>
      <c r="D36" s="74" t="s">
        <v>507</v>
      </c>
      <c r="E36" s="83" t="str">
        <f>"'"&amp;IF(引渡会スケジュール!B32="","",TEXT(引渡会スケジュール!B32,"yyyy/mm/dd"))&amp;"'"</f>
        <v>''</v>
      </c>
      <c r="F36" s="84" t="str">
        <f>"'"&amp;IF(引渡会スケジュール!C32="","",TEXT(引渡会スケジュール!C32,"hh:mm"))&amp;"'"</f>
        <v>''</v>
      </c>
      <c r="G36" s="42" t="str">
        <f>"'"&amp;IF(引渡会スケジュール!D32="なし","0","1")&amp;"'"</f>
        <v>'1'</v>
      </c>
      <c r="H36" s="74" t="s">
        <v>491</v>
      </c>
      <c r="I36" s="77">
        <f>引渡会スケジュール!E32</f>
        <v>0</v>
      </c>
      <c r="J36" s="77">
        <f>引渡会スケジュール!F32</f>
        <v>0</v>
      </c>
      <c r="K36" s="77">
        <f>引渡会スケジュール!H32</f>
        <v>0</v>
      </c>
      <c r="L36" s="74" t="s">
        <v>494</v>
      </c>
      <c r="M36" s="74" t="s">
        <v>497</v>
      </c>
      <c r="N36" s="49" t="str">
        <f t="shared" si="0"/>
        <v>'COMMON'</v>
      </c>
      <c r="O36" s="69" t="s">
        <v>449</v>
      </c>
      <c r="P36" s="49" t="str">
        <f t="shared" si="1"/>
        <v>'COMMON'</v>
      </c>
      <c r="Q36" s="49" t="str">
        <f t="shared" si="1"/>
        <v>'COMMON'</v>
      </c>
      <c r="R36" s="69" t="s">
        <v>449</v>
      </c>
      <c r="S36" s="49" t="str">
        <f t="shared" si="2"/>
        <v>'COMMON'</v>
      </c>
      <c r="T36" s="67"/>
      <c r="U36" s="67"/>
      <c r="V36" s="67"/>
      <c r="W36" s="70" t="str">
        <f t="shared" si="3"/>
        <v/>
      </c>
      <c r="X36" s="67"/>
      <c r="Y36" s="67"/>
      <c r="Z36" s="67"/>
    </row>
    <row r="37" spans="1:26" ht="18" customHeight="1">
      <c r="A37" s="67"/>
      <c r="B37" s="69" t="s">
        <v>575</v>
      </c>
      <c r="C37" s="73" t="str">
        <f>"'"&amp;プロジェクトデータ!$C$4&amp;"'"</f>
        <v>'80001'</v>
      </c>
      <c r="D37" s="74" t="s">
        <v>507</v>
      </c>
      <c r="E37" s="83" t="str">
        <f>"'"&amp;IF(引渡会スケジュール!B33="","",TEXT(引渡会スケジュール!B33,"yyyy/mm/dd"))&amp;"'"</f>
        <v>''</v>
      </c>
      <c r="F37" s="84" t="str">
        <f>"'"&amp;IF(引渡会スケジュール!C33="","",TEXT(引渡会スケジュール!C33,"hh:mm"))&amp;"'"</f>
        <v>''</v>
      </c>
      <c r="G37" s="42" t="str">
        <f>"'"&amp;IF(引渡会スケジュール!D33="なし","0","1")&amp;"'"</f>
        <v>'1'</v>
      </c>
      <c r="H37" s="74" t="s">
        <v>491</v>
      </c>
      <c r="I37" s="77">
        <f>引渡会スケジュール!E33</f>
        <v>0</v>
      </c>
      <c r="J37" s="77">
        <f>引渡会スケジュール!F33</f>
        <v>0</v>
      </c>
      <c r="K37" s="77">
        <f>引渡会スケジュール!H33</f>
        <v>0</v>
      </c>
      <c r="L37" s="74" t="s">
        <v>494</v>
      </c>
      <c r="M37" s="74" t="s">
        <v>497</v>
      </c>
      <c r="N37" s="49" t="str">
        <f t="shared" si="0"/>
        <v>'COMMON'</v>
      </c>
      <c r="O37" s="69" t="s">
        <v>449</v>
      </c>
      <c r="P37" s="49" t="str">
        <f t="shared" si="1"/>
        <v>'COMMON'</v>
      </c>
      <c r="Q37" s="49" t="str">
        <f t="shared" si="1"/>
        <v>'COMMON'</v>
      </c>
      <c r="R37" s="69" t="s">
        <v>449</v>
      </c>
      <c r="S37" s="49" t="str">
        <f t="shared" si="2"/>
        <v>'COMMON'</v>
      </c>
      <c r="T37" s="67"/>
      <c r="U37" s="67"/>
      <c r="V37" s="67"/>
      <c r="W37" s="70" t="str">
        <f t="shared" si="3"/>
        <v/>
      </c>
      <c r="X37" s="67"/>
      <c r="Y37" s="67"/>
      <c r="Z37" s="67"/>
    </row>
    <row r="38" spans="1:26" ht="18" customHeight="1">
      <c r="A38" s="67"/>
      <c r="B38" s="69" t="s">
        <v>576</v>
      </c>
      <c r="C38" s="73" t="str">
        <f>"'"&amp;プロジェクトデータ!$C$4&amp;"'"</f>
        <v>'80001'</v>
      </c>
      <c r="D38" s="74" t="s">
        <v>507</v>
      </c>
      <c r="E38" s="83" t="str">
        <f>"'"&amp;IF(引渡会スケジュール!B34="","",TEXT(引渡会スケジュール!B34,"yyyy/mm/dd"))&amp;"'"</f>
        <v>''</v>
      </c>
      <c r="F38" s="84" t="str">
        <f>"'"&amp;IF(引渡会スケジュール!C34="","",TEXT(引渡会スケジュール!C34,"hh:mm"))&amp;"'"</f>
        <v>''</v>
      </c>
      <c r="G38" s="42" t="str">
        <f>"'"&amp;IF(引渡会スケジュール!D34="なし","0","1")&amp;"'"</f>
        <v>'1'</v>
      </c>
      <c r="H38" s="74" t="s">
        <v>491</v>
      </c>
      <c r="I38" s="77">
        <f>引渡会スケジュール!E34</f>
        <v>0</v>
      </c>
      <c r="J38" s="77">
        <f>引渡会スケジュール!F34</f>
        <v>0</v>
      </c>
      <c r="K38" s="77">
        <f>引渡会スケジュール!H34</f>
        <v>0</v>
      </c>
      <c r="L38" s="74" t="s">
        <v>494</v>
      </c>
      <c r="M38" s="74" t="s">
        <v>497</v>
      </c>
      <c r="N38" s="49" t="str">
        <f t="shared" si="0"/>
        <v>'COMMON'</v>
      </c>
      <c r="O38" s="69" t="s">
        <v>449</v>
      </c>
      <c r="P38" s="49" t="str">
        <f t="shared" si="1"/>
        <v>'COMMON'</v>
      </c>
      <c r="Q38" s="49" t="str">
        <f t="shared" si="1"/>
        <v>'COMMON'</v>
      </c>
      <c r="R38" s="69" t="s">
        <v>449</v>
      </c>
      <c r="S38" s="49" t="str">
        <f t="shared" si="2"/>
        <v>'COMMON'</v>
      </c>
      <c r="T38" s="67"/>
      <c r="U38" s="67"/>
      <c r="V38" s="67"/>
      <c r="W38" s="70" t="str">
        <f t="shared" si="3"/>
        <v/>
      </c>
      <c r="X38" s="67"/>
      <c r="Y38" s="67"/>
      <c r="Z38" s="67"/>
    </row>
    <row r="39" spans="1:26" ht="18" customHeight="1">
      <c r="A39" s="67"/>
      <c r="B39" s="69" t="s">
        <v>577</v>
      </c>
      <c r="C39" s="73" t="str">
        <f>"'"&amp;プロジェクトデータ!$C$4&amp;"'"</f>
        <v>'80001'</v>
      </c>
      <c r="D39" s="74" t="s">
        <v>507</v>
      </c>
      <c r="E39" s="83" t="str">
        <f>"'"&amp;IF(引渡会スケジュール!B35="","",TEXT(引渡会スケジュール!B35,"yyyy/mm/dd"))&amp;"'"</f>
        <v>''</v>
      </c>
      <c r="F39" s="84" t="str">
        <f>"'"&amp;IF(引渡会スケジュール!C35="","",TEXT(引渡会スケジュール!C35,"hh:mm"))&amp;"'"</f>
        <v>''</v>
      </c>
      <c r="G39" s="42" t="str">
        <f>"'"&amp;IF(引渡会スケジュール!D35="なし","0","1")&amp;"'"</f>
        <v>'1'</v>
      </c>
      <c r="H39" s="74" t="s">
        <v>491</v>
      </c>
      <c r="I39" s="77">
        <f>引渡会スケジュール!E35</f>
        <v>0</v>
      </c>
      <c r="J39" s="77">
        <f>引渡会スケジュール!F35</f>
        <v>0</v>
      </c>
      <c r="K39" s="77">
        <f>引渡会スケジュール!H35</f>
        <v>0</v>
      </c>
      <c r="L39" s="74" t="s">
        <v>494</v>
      </c>
      <c r="M39" s="74" t="s">
        <v>497</v>
      </c>
      <c r="N39" s="49" t="str">
        <f t="shared" si="0"/>
        <v>'COMMON'</v>
      </c>
      <c r="O39" s="69" t="s">
        <v>449</v>
      </c>
      <c r="P39" s="49" t="str">
        <f t="shared" si="1"/>
        <v>'COMMON'</v>
      </c>
      <c r="Q39" s="49" t="str">
        <f t="shared" si="1"/>
        <v>'COMMON'</v>
      </c>
      <c r="R39" s="69" t="s">
        <v>449</v>
      </c>
      <c r="S39" s="49" t="str">
        <f t="shared" si="2"/>
        <v>'COMMON'</v>
      </c>
      <c r="T39" s="67"/>
      <c r="U39" s="67"/>
      <c r="V39" s="67"/>
      <c r="W39" s="70" t="str">
        <f t="shared" si="3"/>
        <v/>
      </c>
      <c r="X39" s="67"/>
      <c r="Y39" s="67"/>
      <c r="Z39" s="67"/>
    </row>
    <row r="40" spans="1:26" ht="18" customHeight="1">
      <c r="A40" s="67"/>
      <c r="B40" s="69" t="s">
        <v>578</v>
      </c>
      <c r="C40" s="73" t="str">
        <f>"'"&amp;プロジェクトデータ!$C$4&amp;"'"</f>
        <v>'80001'</v>
      </c>
      <c r="D40" s="74" t="s">
        <v>507</v>
      </c>
      <c r="E40" s="83" t="str">
        <f>"'"&amp;IF(引渡会スケジュール!B36="","",TEXT(引渡会スケジュール!B36,"yyyy/mm/dd"))&amp;"'"</f>
        <v>''</v>
      </c>
      <c r="F40" s="84" t="str">
        <f>"'"&amp;IF(引渡会スケジュール!C36="","",TEXT(引渡会スケジュール!C36,"hh:mm"))&amp;"'"</f>
        <v>''</v>
      </c>
      <c r="G40" s="42" t="str">
        <f>"'"&amp;IF(引渡会スケジュール!D36="なし","0","1")&amp;"'"</f>
        <v>'1'</v>
      </c>
      <c r="H40" s="74" t="s">
        <v>491</v>
      </c>
      <c r="I40" s="77">
        <f>引渡会スケジュール!E36</f>
        <v>0</v>
      </c>
      <c r="J40" s="77">
        <f>引渡会スケジュール!F36</f>
        <v>0</v>
      </c>
      <c r="K40" s="77">
        <f>引渡会スケジュール!H36</f>
        <v>0</v>
      </c>
      <c r="L40" s="74" t="s">
        <v>494</v>
      </c>
      <c r="M40" s="74" t="s">
        <v>497</v>
      </c>
      <c r="N40" s="49" t="str">
        <f t="shared" si="0"/>
        <v>'COMMON'</v>
      </c>
      <c r="O40" s="69" t="s">
        <v>449</v>
      </c>
      <c r="P40" s="49" t="str">
        <f t="shared" si="1"/>
        <v>'COMMON'</v>
      </c>
      <c r="Q40" s="49" t="str">
        <f t="shared" si="1"/>
        <v>'COMMON'</v>
      </c>
      <c r="R40" s="69" t="s">
        <v>449</v>
      </c>
      <c r="S40" s="49" t="str">
        <f t="shared" si="2"/>
        <v>'COMMON'</v>
      </c>
      <c r="T40" s="67"/>
      <c r="U40" s="67"/>
      <c r="V40" s="67"/>
      <c r="W40" s="70" t="str">
        <f t="shared" si="3"/>
        <v/>
      </c>
      <c r="X40" s="67"/>
      <c r="Y40" s="67"/>
      <c r="Z40" s="67"/>
    </row>
    <row r="41" spans="1:26" ht="18" customHeight="1">
      <c r="A41" s="67"/>
      <c r="B41" s="69" t="s">
        <v>579</v>
      </c>
      <c r="C41" s="73" t="str">
        <f>"'"&amp;プロジェクトデータ!$C$4&amp;"'"</f>
        <v>'80001'</v>
      </c>
      <c r="D41" s="74" t="s">
        <v>507</v>
      </c>
      <c r="E41" s="83" t="str">
        <f>"'"&amp;IF(引渡会スケジュール!B37="","",TEXT(引渡会スケジュール!B37,"yyyy/mm/dd"))&amp;"'"</f>
        <v>''</v>
      </c>
      <c r="F41" s="84" t="str">
        <f>"'"&amp;IF(引渡会スケジュール!C37="","",TEXT(引渡会スケジュール!C37,"hh:mm"))&amp;"'"</f>
        <v>''</v>
      </c>
      <c r="G41" s="42" t="str">
        <f>"'"&amp;IF(引渡会スケジュール!D37="なし","0","1")&amp;"'"</f>
        <v>'1'</v>
      </c>
      <c r="H41" s="74" t="s">
        <v>491</v>
      </c>
      <c r="I41" s="77">
        <f>引渡会スケジュール!E37</f>
        <v>0</v>
      </c>
      <c r="J41" s="77">
        <f>引渡会スケジュール!F37</f>
        <v>0</v>
      </c>
      <c r="K41" s="77">
        <f>引渡会スケジュール!H37</f>
        <v>0</v>
      </c>
      <c r="L41" s="74" t="s">
        <v>494</v>
      </c>
      <c r="M41" s="74" t="s">
        <v>497</v>
      </c>
      <c r="N41" s="49" t="str">
        <f t="shared" si="0"/>
        <v>'COMMON'</v>
      </c>
      <c r="O41" s="69" t="s">
        <v>449</v>
      </c>
      <c r="P41" s="49" t="str">
        <f t="shared" si="1"/>
        <v>'COMMON'</v>
      </c>
      <c r="Q41" s="49" t="str">
        <f t="shared" si="1"/>
        <v>'COMMON'</v>
      </c>
      <c r="R41" s="69" t="s">
        <v>449</v>
      </c>
      <c r="S41" s="49" t="str">
        <f t="shared" si="2"/>
        <v>'COMMON'</v>
      </c>
      <c r="T41" s="67"/>
      <c r="U41" s="67"/>
      <c r="V41" s="67"/>
      <c r="W41" s="70" t="str">
        <f t="shared" si="3"/>
        <v/>
      </c>
      <c r="X41" s="67"/>
      <c r="Y41" s="67"/>
      <c r="Z41" s="67"/>
    </row>
    <row r="42" spans="1:26" ht="18" customHeight="1">
      <c r="A42" s="67"/>
      <c r="B42" s="69" t="s">
        <v>580</v>
      </c>
      <c r="C42" s="73" t="str">
        <f>"'"&amp;プロジェクトデータ!$C$4&amp;"'"</f>
        <v>'80001'</v>
      </c>
      <c r="D42" s="74" t="s">
        <v>507</v>
      </c>
      <c r="E42" s="83" t="str">
        <f>"'"&amp;IF(引渡会スケジュール!B38="","",TEXT(引渡会スケジュール!B38,"yyyy/mm/dd"))&amp;"'"</f>
        <v>''</v>
      </c>
      <c r="F42" s="84" t="str">
        <f>"'"&amp;IF(引渡会スケジュール!C38="","",TEXT(引渡会スケジュール!C38,"hh:mm"))&amp;"'"</f>
        <v>''</v>
      </c>
      <c r="G42" s="42" t="str">
        <f>"'"&amp;IF(引渡会スケジュール!D38="なし","0","1")&amp;"'"</f>
        <v>'1'</v>
      </c>
      <c r="H42" s="74" t="s">
        <v>491</v>
      </c>
      <c r="I42" s="77">
        <f>引渡会スケジュール!E38</f>
        <v>0</v>
      </c>
      <c r="J42" s="77">
        <f>引渡会スケジュール!F38</f>
        <v>0</v>
      </c>
      <c r="K42" s="77">
        <f>引渡会スケジュール!H38</f>
        <v>0</v>
      </c>
      <c r="L42" s="74" t="s">
        <v>494</v>
      </c>
      <c r="M42" s="74" t="s">
        <v>497</v>
      </c>
      <c r="N42" s="49" t="str">
        <f t="shared" si="0"/>
        <v>'COMMON'</v>
      </c>
      <c r="O42" s="69" t="s">
        <v>449</v>
      </c>
      <c r="P42" s="49" t="str">
        <f t="shared" si="1"/>
        <v>'COMMON'</v>
      </c>
      <c r="Q42" s="49" t="str">
        <f t="shared" si="1"/>
        <v>'COMMON'</v>
      </c>
      <c r="R42" s="69" t="s">
        <v>449</v>
      </c>
      <c r="S42" s="49" t="str">
        <f t="shared" si="2"/>
        <v>'COMMON'</v>
      </c>
      <c r="T42" s="67"/>
      <c r="U42" s="67"/>
      <c r="V42" s="67"/>
      <c r="W42" s="70" t="str">
        <f t="shared" si="3"/>
        <v/>
      </c>
      <c r="X42" s="67"/>
      <c r="Y42" s="67"/>
      <c r="Z42" s="67"/>
    </row>
    <row r="43" spans="1:26" ht="18" customHeight="1">
      <c r="A43" s="67"/>
      <c r="B43" s="69" t="s">
        <v>581</v>
      </c>
      <c r="C43" s="73" t="str">
        <f>"'"&amp;プロジェクトデータ!$C$4&amp;"'"</f>
        <v>'80001'</v>
      </c>
      <c r="D43" s="74" t="s">
        <v>507</v>
      </c>
      <c r="E43" s="83" t="str">
        <f>"'"&amp;IF(引渡会スケジュール!B39="","",TEXT(引渡会スケジュール!B39,"yyyy/mm/dd"))&amp;"'"</f>
        <v>''</v>
      </c>
      <c r="F43" s="84" t="str">
        <f>"'"&amp;IF(引渡会スケジュール!C39="","",TEXT(引渡会スケジュール!C39,"hh:mm"))&amp;"'"</f>
        <v>''</v>
      </c>
      <c r="G43" s="42" t="str">
        <f>"'"&amp;IF(引渡会スケジュール!D39="なし","0","1")&amp;"'"</f>
        <v>'1'</v>
      </c>
      <c r="H43" s="74" t="s">
        <v>491</v>
      </c>
      <c r="I43" s="77">
        <f>引渡会スケジュール!E39</f>
        <v>0</v>
      </c>
      <c r="J43" s="77">
        <f>引渡会スケジュール!F39</f>
        <v>0</v>
      </c>
      <c r="K43" s="77">
        <f>引渡会スケジュール!H39</f>
        <v>0</v>
      </c>
      <c r="L43" s="74" t="s">
        <v>494</v>
      </c>
      <c r="M43" s="74" t="s">
        <v>497</v>
      </c>
      <c r="N43" s="49" t="str">
        <f t="shared" si="0"/>
        <v>'COMMON'</v>
      </c>
      <c r="O43" s="69" t="s">
        <v>449</v>
      </c>
      <c r="P43" s="49" t="str">
        <f t="shared" si="1"/>
        <v>'COMMON'</v>
      </c>
      <c r="Q43" s="49" t="str">
        <f t="shared" si="1"/>
        <v>'COMMON'</v>
      </c>
      <c r="R43" s="69" t="s">
        <v>449</v>
      </c>
      <c r="S43" s="49" t="str">
        <f t="shared" si="2"/>
        <v>'COMMON'</v>
      </c>
      <c r="T43" s="67"/>
      <c r="U43" s="67"/>
      <c r="V43" s="67"/>
      <c r="W43" s="70" t="str">
        <f t="shared" si="3"/>
        <v/>
      </c>
      <c r="X43" s="67"/>
      <c r="Y43" s="67"/>
      <c r="Z43" s="67"/>
    </row>
    <row r="44" spans="1:26" ht="18" customHeight="1">
      <c r="A44" s="67"/>
      <c r="B44" s="69" t="s">
        <v>582</v>
      </c>
      <c r="C44" s="73" t="str">
        <f>"'"&amp;プロジェクトデータ!$C$4&amp;"'"</f>
        <v>'80001'</v>
      </c>
      <c r="D44" s="74" t="s">
        <v>507</v>
      </c>
      <c r="E44" s="83" t="str">
        <f>"'"&amp;IF(引渡会スケジュール!B40="","",TEXT(引渡会スケジュール!B40,"yyyy/mm/dd"))&amp;"'"</f>
        <v>''</v>
      </c>
      <c r="F44" s="84" t="str">
        <f>"'"&amp;IF(引渡会スケジュール!C40="","",TEXT(引渡会スケジュール!C40,"hh:mm"))&amp;"'"</f>
        <v>''</v>
      </c>
      <c r="G44" s="42" t="str">
        <f>"'"&amp;IF(引渡会スケジュール!D40="なし","0","1")&amp;"'"</f>
        <v>'1'</v>
      </c>
      <c r="H44" s="74" t="s">
        <v>491</v>
      </c>
      <c r="I44" s="77">
        <f>引渡会スケジュール!E40</f>
        <v>0</v>
      </c>
      <c r="J44" s="77">
        <f>引渡会スケジュール!F40</f>
        <v>0</v>
      </c>
      <c r="K44" s="77">
        <f>引渡会スケジュール!H40</f>
        <v>0</v>
      </c>
      <c r="L44" s="74" t="s">
        <v>494</v>
      </c>
      <c r="M44" s="74" t="s">
        <v>497</v>
      </c>
      <c r="N44" s="49" t="str">
        <f t="shared" si="0"/>
        <v>'COMMON'</v>
      </c>
      <c r="O44" s="69" t="s">
        <v>449</v>
      </c>
      <c r="P44" s="49" t="str">
        <f t="shared" si="1"/>
        <v>'COMMON'</v>
      </c>
      <c r="Q44" s="49" t="str">
        <f t="shared" si="1"/>
        <v>'COMMON'</v>
      </c>
      <c r="R44" s="69" t="s">
        <v>449</v>
      </c>
      <c r="S44" s="49" t="str">
        <f t="shared" si="2"/>
        <v>'COMMON'</v>
      </c>
      <c r="T44" s="67"/>
      <c r="U44" s="67"/>
      <c r="V44" s="67"/>
      <c r="W44" s="70" t="str">
        <f t="shared" si="3"/>
        <v/>
      </c>
      <c r="X44" s="67"/>
      <c r="Y44" s="67"/>
      <c r="Z44" s="67"/>
    </row>
    <row r="45" spans="1:26" ht="18" customHeight="1">
      <c r="A45" s="67"/>
      <c r="B45" s="69" t="s">
        <v>583</v>
      </c>
      <c r="C45" s="73" t="str">
        <f>"'"&amp;プロジェクトデータ!$C$4&amp;"'"</f>
        <v>'80001'</v>
      </c>
      <c r="D45" s="74" t="s">
        <v>507</v>
      </c>
      <c r="E45" s="83" t="str">
        <f>"'"&amp;IF(引渡会スケジュール!B41="","",TEXT(引渡会スケジュール!B41,"yyyy/mm/dd"))&amp;"'"</f>
        <v>''</v>
      </c>
      <c r="F45" s="84" t="str">
        <f>"'"&amp;IF(引渡会スケジュール!C41="","",TEXT(引渡会スケジュール!C41,"hh:mm"))&amp;"'"</f>
        <v>''</v>
      </c>
      <c r="G45" s="42" t="str">
        <f>"'"&amp;IF(引渡会スケジュール!D41="なし","0","1")&amp;"'"</f>
        <v>'1'</v>
      </c>
      <c r="H45" s="74" t="s">
        <v>491</v>
      </c>
      <c r="I45" s="77">
        <f>引渡会スケジュール!E41</f>
        <v>0</v>
      </c>
      <c r="J45" s="77">
        <f>引渡会スケジュール!F41</f>
        <v>0</v>
      </c>
      <c r="K45" s="77">
        <f>引渡会スケジュール!H41</f>
        <v>0</v>
      </c>
      <c r="L45" s="74" t="s">
        <v>494</v>
      </c>
      <c r="M45" s="74" t="s">
        <v>497</v>
      </c>
      <c r="N45" s="49" t="str">
        <f t="shared" si="0"/>
        <v>'COMMON'</v>
      </c>
      <c r="O45" s="69" t="s">
        <v>449</v>
      </c>
      <c r="P45" s="49" t="str">
        <f t="shared" si="1"/>
        <v>'COMMON'</v>
      </c>
      <c r="Q45" s="49" t="str">
        <f t="shared" si="1"/>
        <v>'COMMON'</v>
      </c>
      <c r="R45" s="69" t="s">
        <v>449</v>
      </c>
      <c r="S45" s="49" t="str">
        <f t="shared" si="2"/>
        <v>'COMMON'</v>
      </c>
      <c r="T45" s="67"/>
      <c r="U45" s="67"/>
      <c r="V45" s="67"/>
      <c r="W45" s="70" t="str">
        <f t="shared" si="3"/>
        <v/>
      </c>
      <c r="X45" s="67"/>
      <c r="Y45" s="67"/>
      <c r="Z45" s="67"/>
    </row>
    <row r="46" spans="1:26" ht="18" customHeight="1">
      <c r="A46" s="67"/>
      <c r="B46" s="69" t="s">
        <v>584</v>
      </c>
      <c r="C46" s="73" t="str">
        <f>"'"&amp;プロジェクトデータ!$C$4&amp;"'"</f>
        <v>'80001'</v>
      </c>
      <c r="D46" s="74" t="s">
        <v>507</v>
      </c>
      <c r="E46" s="83" t="str">
        <f>"'"&amp;IF(引渡会スケジュール!B42="","",TEXT(引渡会スケジュール!B42,"yyyy/mm/dd"))&amp;"'"</f>
        <v>''</v>
      </c>
      <c r="F46" s="84" t="str">
        <f>"'"&amp;IF(引渡会スケジュール!C42="","",TEXT(引渡会スケジュール!C42,"hh:mm"))&amp;"'"</f>
        <v>''</v>
      </c>
      <c r="G46" s="42" t="str">
        <f>"'"&amp;IF(引渡会スケジュール!D42="なし","0","1")&amp;"'"</f>
        <v>'1'</v>
      </c>
      <c r="H46" s="74" t="s">
        <v>491</v>
      </c>
      <c r="I46" s="77">
        <f>引渡会スケジュール!E42</f>
        <v>0</v>
      </c>
      <c r="J46" s="77">
        <f>引渡会スケジュール!F42</f>
        <v>0</v>
      </c>
      <c r="K46" s="77">
        <f>引渡会スケジュール!H42</f>
        <v>0</v>
      </c>
      <c r="L46" s="74" t="s">
        <v>494</v>
      </c>
      <c r="M46" s="74" t="s">
        <v>497</v>
      </c>
      <c r="N46" s="49" t="str">
        <f t="shared" si="0"/>
        <v>'COMMON'</v>
      </c>
      <c r="O46" s="69" t="s">
        <v>449</v>
      </c>
      <c r="P46" s="49" t="str">
        <f t="shared" si="1"/>
        <v>'COMMON'</v>
      </c>
      <c r="Q46" s="49" t="str">
        <f t="shared" si="1"/>
        <v>'COMMON'</v>
      </c>
      <c r="R46" s="69" t="s">
        <v>449</v>
      </c>
      <c r="S46" s="49" t="str">
        <f t="shared" si="2"/>
        <v>'COMMON'</v>
      </c>
      <c r="T46" s="67"/>
      <c r="U46" s="67"/>
      <c r="V46" s="67"/>
      <c r="W46" s="70" t="str">
        <f t="shared" si="3"/>
        <v/>
      </c>
      <c r="X46" s="67"/>
      <c r="Y46" s="67"/>
      <c r="Z46" s="67"/>
    </row>
    <row r="47" spans="1:26" ht="18"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8"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8"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8"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8"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8"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8"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8"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8"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8"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8"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8"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8"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8"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8"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8"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8"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8"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8"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8"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8"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8"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8"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8"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8"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8"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8"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8"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8"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8"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8"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8"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8"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8"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8"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8"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8"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8"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8"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8"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8"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8"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8"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8"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8"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8"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8"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8"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8"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8"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8"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8"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8"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8"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8"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8"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8"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8"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8"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8"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8"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8"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8"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8"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8"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8"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8"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8"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8"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8"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8"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8"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8"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8"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8"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8"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8"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8"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8"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8"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8"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8"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8"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8"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8"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8"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8"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8"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8"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8"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8"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8"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8"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8"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8"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8"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8"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8"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8"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8"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8"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8"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8"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8"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8"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8"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8"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8"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8"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8"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8"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8"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8"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8"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8"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8"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8"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8"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8"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8"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8"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8"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8"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8"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8"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8"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8"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8"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8"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8"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8"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8"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8"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8"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8"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8"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8"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8"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8"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8"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8"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8"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8"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8"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8"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8"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8"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8"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8"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8"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8"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8"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8"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8"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8"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8"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8"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8"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8"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8"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8"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8"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8"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8"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8"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8"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8"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8"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8"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8"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8"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8"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8"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8"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8"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8"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8"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8"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8"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8"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8"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8"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8"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8"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8"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8"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8"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8"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8"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8"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spans="1:26" ht="18"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spans="1:26" ht="18"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spans="1:26" ht="18"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spans="1:26" ht="18"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spans="1:26" ht="18"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spans="1:26" ht="18"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spans="1:26" ht="18"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spans="1:26" ht="18"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ht="18"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spans="1:26" ht="18"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spans="1:26" ht="18"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spans="1:26" ht="18"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spans="1:26" ht="18"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spans="1:26" ht="18"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spans="1:26" ht="18"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spans="1:26" ht="18"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spans="1:26" ht="18"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spans="1:26" ht="18"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spans="1:26" ht="18"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spans="1:26" ht="18"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spans="1:26" ht="18"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spans="1:26" ht="18"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spans="1:26" ht="18"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spans="1:26" ht="18"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spans="1:26" ht="18"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spans="1:26" ht="18"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spans="1:26" ht="18"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spans="1:26" ht="18"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spans="1:26" ht="18"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spans="1:26" ht="18"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spans="1:26" ht="18"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spans="1:26" ht="18"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spans="1:26" ht="18"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spans="1:26" ht="18"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spans="1:26" ht="18"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spans="1:26" ht="18"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spans="1:26" ht="18"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spans="1:26" ht="18"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spans="1:26" ht="18"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spans="1:26" ht="18"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spans="1:26" ht="18"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spans="1:26" ht="18"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spans="1:26" ht="18"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spans="1:26" ht="18"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spans="1:26" ht="18"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spans="1:26" ht="18"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spans="1:26" ht="18"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spans="1:26" ht="18"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spans="1:26" ht="18"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spans="1:26" ht="18"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spans="1:26" ht="18"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spans="1:26" ht="18"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spans="1:26" ht="18"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spans="1:26" ht="18"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spans="1:26" ht="18"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spans="1:26" ht="18"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spans="1:26" ht="18"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spans="1:26" ht="18"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spans="1:26" ht="18"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spans="1:26" ht="18"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spans="1:26" ht="18"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spans="1:26" ht="18"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spans="1:26" ht="18"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spans="1:26" ht="18"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spans="1:26" ht="18"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spans="1:26" ht="18"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spans="1:26" ht="18"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spans="1:26" ht="18"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spans="1:26" ht="18"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spans="1:26" ht="18"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spans="1:26" ht="18"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spans="1:26" ht="18"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spans="1:26" ht="18"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spans="1:26" ht="18"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spans="1:26" ht="18"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spans="1:26" ht="18"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spans="1:26" ht="18"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spans="1:26" ht="18"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spans="1:26" ht="18"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spans="1:26" ht="18"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spans="1:26" ht="18"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spans="1:26" ht="18"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spans="1:26" ht="18"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spans="1:26" ht="18"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spans="1:26" ht="18"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spans="1:26" ht="18"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spans="1:26" ht="18"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spans="1:26" ht="18"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spans="1:26" ht="18"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spans="1:26" ht="18"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spans="1:26" ht="18"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spans="1:26" ht="18"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spans="1:26" ht="18"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spans="1:26" ht="18"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spans="1:26" ht="18"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spans="1:26" ht="18"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spans="1:26" ht="18"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spans="1:26" ht="18"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spans="1:26" ht="18"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spans="1:26" ht="18"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spans="1:26" ht="18"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spans="1:26" ht="18"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spans="1:26" ht="18"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spans="1:26" ht="18"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spans="1:26" ht="18"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spans="1:26" ht="18"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spans="1:26" ht="18"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spans="1:26" ht="18"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spans="1:26" ht="18"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spans="1:26" ht="18"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spans="1:26" ht="18"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spans="1:26" ht="18"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spans="1:26" ht="18"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spans="1:26" ht="18"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spans="1:26" ht="18"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spans="1:26" ht="18"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spans="1:26" ht="18"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spans="1:26" ht="18"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spans="1:26" ht="18"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spans="1:26" ht="18"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spans="1:26" ht="18"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spans="1:26" ht="18"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spans="1:26" ht="18"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spans="1:26" ht="18"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spans="1:26" ht="18"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spans="1:26" ht="18"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spans="1:26" ht="18"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spans="1:26" ht="18"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spans="1:26" ht="18"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spans="1:26" ht="18"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spans="1:26" ht="18"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spans="1:26" ht="18"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spans="1:26" ht="18"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spans="1:26" ht="18"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spans="1:26" ht="18"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spans="1:26" ht="18"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spans="1:26" ht="18"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spans="1:26" ht="18"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spans="1:26" ht="18"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spans="1:26" ht="18"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spans="1:26" ht="18"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spans="1:26" ht="18"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spans="1:26" ht="18"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spans="1:26" ht="18"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spans="1:26" ht="18"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spans="1:26" ht="18"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spans="1:26" ht="18"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spans="1:26" ht="18"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spans="1:26" ht="18"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spans="1:26" ht="18"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spans="1:26" ht="18"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spans="1:26" ht="18"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spans="1:26" ht="18"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spans="1:26" ht="18"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spans="1:26" ht="18"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spans="1:26" ht="18"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spans="1:26" ht="18"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spans="1:26" ht="18"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spans="1:26" ht="18"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spans="1:26" ht="18"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spans="1:26" ht="18"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spans="1:26" ht="18"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spans="1:26" ht="18"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spans="1:26" ht="18"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spans="1:26" ht="18"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spans="1:26" ht="18"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spans="1:26" ht="18"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spans="1:26" ht="18"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spans="1:26" ht="18"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spans="1:26" ht="18"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spans="1:26" ht="18"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spans="1:26" ht="18"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spans="1:26" ht="18"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spans="1:26" ht="18"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spans="1:26" ht="18"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spans="1:26" ht="18"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spans="1:26" ht="18"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spans="1:26" ht="18"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spans="1:26"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spans="1:26"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spans="1:26"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spans="1:26"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spans="1:26"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spans="1:26"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spans="1:26"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spans="1:26"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spans="1:26"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spans="1:26"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spans="1:26"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spans="1:26"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spans="1:26"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spans="1:26"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spans="1:26"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spans="1:26"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spans="1:26"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spans="1:26"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spans="1:26"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spans="1:26"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spans="1:26"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spans="1:26"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spans="1:26"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spans="1:26"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spans="1:26"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spans="1:26"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spans="1:26"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spans="1:26"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spans="1:26"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spans="1:26"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spans="1:26"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spans="1:26"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spans="1:26"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spans="1:26"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spans="1:26"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spans="1:26"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spans="1:26"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spans="1:26"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spans="1:26"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spans="1:26"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spans="1:26"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spans="1:26"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spans="1:26"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spans="1:26"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spans="1:26"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spans="1:26"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spans="1:26"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spans="1:26"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spans="1:26"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spans="1:26"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spans="1:26"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spans="1:26"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spans="1:26"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spans="1:26"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spans="1:26"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spans="1:26"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spans="1:26"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spans="1:26"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spans="1:26"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spans="1:26"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spans="1:26"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spans="1:26"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spans="1:26"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spans="1:26"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spans="1:26"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spans="1:26"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spans="1:26"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spans="1:26"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spans="1:26"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spans="1:26"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spans="1:26"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spans="1:26"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spans="1:26"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spans="1:26"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spans="1:26"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spans="1:26"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spans="1:26"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spans="1:26"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spans="1:26"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spans="1:26"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spans="1:26"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spans="1:26"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spans="1:26"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spans="1:26"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spans="1:26"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spans="1:26"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spans="1:26"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spans="1:26"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spans="1:26"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spans="1:26"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spans="1:26"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spans="1:26"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spans="1:26"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spans="1:26"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spans="1:26"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spans="1:26"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spans="1:26"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spans="1:26"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spans="1:26"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spans="1:26"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spans="1:26"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spans="1:26"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spans="1:26"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spans="1:26"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spans="1:26"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spans="1:26"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spans="1:26"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spans="1:26"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spans="1:26"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spans="1:26"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spans="1:26"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spans="1:26"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spans="1:26"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spans="1:26"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spans="1:26"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spans="1:26"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spans="1:26"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spans="1:26"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spans="1:26"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spans="1:26"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spans="1:26"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spans="1:26"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spans="1:26"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spans="1:26"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spans="1:26"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spans="1:26"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spans="1:26"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spans="1:26"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spans="1:26"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spans="1:26"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spans="1:26"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spans="1:26"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spans="1:26"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spans="1:26"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spans="1:26"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spans="1:26"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spans="1:26"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spans="1:26"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spans="1:26"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spans="1:26"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spans="1:26"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spans="1:26"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spans="1:26"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spans="1:26"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spans="1:26"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spans="1:26"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spans="1:26"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spans="1:26"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spans="1:26"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spans="1:26"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spans="1:26"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spans="1:26"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spans="1:26"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spans="1:26"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spans="1:26"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spans="1:26"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spans="1:26"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spans="1:26"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spans="1:26"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spans="1:26"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spans="1:26"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spans="1:26"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spans="1:26"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spans="1:26"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spans="1:26"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spans="1:26"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spans="1:26"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spans="1:26"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spans="1:26"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spans="1:26"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spans="1:26"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spans="1:26"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spans="1:26"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spans="1:26"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spans="1:26"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spans="1:26"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spans="1:26"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spans="1:26"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spans="1:26"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spans="1:26"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spans="1:26"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spans="1:26"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spans="1:26"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spans="1:26"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spans="1:26"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spans="1:26"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spans="1:26"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spans="1:26"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spans="1:26"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spans="1:26"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spans="1:26"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spans="1:26"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spans="1:26"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spans="1:26"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spans="1:26"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spans="1:26"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spans="1:26"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spans="1:26"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spans="1:26"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spans="1:26"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spans="1:26"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spans="1:26"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spans="1:26"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spans="1:26"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spans="1:26"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spans="1:26"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spans="1:26"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spans="1:26"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spans="1:26"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spans="1:26"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spans="1:26"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spans="1:26"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spans="1:26"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spans="1:26"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spans="1:26"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spans="1:26"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spans="1:26"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spans="1:26"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spans="1:26"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spans="1:26"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spans="1:26"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spans="1:26"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spans="1:26"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spans="1:26"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spans="1:26"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spans="1:26"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spans="1:26"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spans="1:26"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spans="1:26"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spans="1:26"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spans="1:26"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spans="1:26"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spans="1:26"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spans="1:26"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spans="1:26"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spans="1:26"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spans="1:26"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spans="1:26"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spans="1:26"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spans="1:26"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spans="1:26"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spans="1:26"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spans="1:26"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spans="1:26"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spans="1:26"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spans="1:26"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spans="1:26"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spans="1:26"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spans="1:26"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spans="1:26"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spans="1:26"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spans="1:26"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spans="1:26"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spans="1:26"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spans="1:26"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spans="1:26"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spans="1:26"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spans="1:26"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spans="1:26"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spans="1:26"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spans="1:26"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spans="1:26"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spans="1:26"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spans="1:26"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spans="1:26"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spans="1:26"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spans="1:26"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spans="1:26"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spans="1:26"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spans="1:26"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spans="1:26"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spans="1:26"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spans="1:26"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spans="1:26"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spans="1:26"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spans="1:26"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spans="1:26"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spans="1:26"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spans="1:26"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spans="1:26"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spans="1:26"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spans="1:26"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spans="1:26"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spans="1:26"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spans="1:26"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spans="1:26"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spans="1:26"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spans="1:26"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spans="1:26"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spans="1:26"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spans="1:26"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spans="1:26"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spans="1:26"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spans="1:26"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spans="1:26"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spans="1:26"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spans="1:26"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spans="1:26"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spans="1:26"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spans="1:26"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spans="1:26"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spans="1:26"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spans="1:26"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spans="1:26"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spans="1:26"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spans="1:26"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spans="1:26"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spans="1:26"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spans="1:26"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spans="1:26"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spans="1:26"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spans="1:26"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spans="1:26"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spans="1:26"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spans="1:26"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spans="1:26"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spans="1:26"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spans="1:26"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spans="1:26"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spans="1:26"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spans="1:26"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spans="1:26"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spans="1:26"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spans="1:26"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spans="1:26"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spans="1:26"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spans="1:26"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spans="1:26"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spans="1:26"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spans="1:26"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spans="1:26"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spans="1:26"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spans="1:26"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spans="1:26"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spans="1:26"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spans="1:26"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spans="1:26"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spans="1:26"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spans="1:26"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spans="1:26"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spans="1:26"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spans="1:26"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spans="1:26"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spans="1:26"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spans="1:26"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spans="1:26"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spans="1:26"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spans="1:26"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spans="1:26"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spans="1:26"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spans="1:26"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spans="1:26"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spans="1:26"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spans="1:26"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spans="1:26"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spans="1:26"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spans="1:26"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spans="1:26"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spans="1:26"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spans="1:26"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spans="1:26"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spans="1:26"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spans="1:26"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spans="1:26"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spans="1:26"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spans="1:26"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spans="1:26"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spans="1:26"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spans="1:26"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spans="1:26"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spans="1:26"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spans="1:26"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spans="1:26"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spans="1:26"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spans="1:26"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spans="1:26"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spans="1:26"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spans="1:26"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spans="1:26"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spans="1:26"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spans="1:26"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spans="1:26"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spans="1:26"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spans="1:26"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spans="1:26"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spans="1:26"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spans="1:26"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spans="1:26"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spans="1:26"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spans="1:26"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spans="1:26"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spans="1:26"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spans="1:26"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spans="1:26"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spans="1:26"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spans="1:26"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spans="1:26"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spans="1:26"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spans="1:26"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spans="1:26"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spans="1:26"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spans="1:26"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spans="1:26"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spans="1:26"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spans="1:26"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spans="1:26"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spans="1:26"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spans="1:26"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spans="1:26"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spans="1:26"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spans="1:26"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spans="1:26"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spans="1:26"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spans="1:26"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spans="1:26"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spans="1:26"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spans="1:26"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spans="1:26"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spans="1:26"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spans="1:26"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spans="1:26"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spans="1:26"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spans="1:26"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spans="1:26"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spans="1:26"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spans="1:26"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spans="1:26"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spans="1:26"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spans="1:26"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spans="1:26"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spans="1:26"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spans="1:26"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spans="1:26"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spans="1:26"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spans="1:26"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spans="1:26"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spans="1:26"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spans="1:26"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spans="1:26"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spans="1:26"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spans="1:26"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spans="1:26"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spans="1:26"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spans="1:26"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spans="1:26"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spans="1:26"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spans="1:26"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spans="1:26"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spans="1:26"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spans="1:26"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spans="1:26"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spans="1:26"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spans="1:26"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spans="1:26"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spans="1:26"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spans="1:26"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spans="1:26"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spans="1:26"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spans="1:26"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spans="1:26"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spans="1:26"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spans="1:26"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spans="1:26"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spans="1:26"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spans="1:26"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spans="1:26"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spans="1:26"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spans="1:26"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spans="1:26"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spans="1:26"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spans="1:26"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spans="1:26"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spans="1:26"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spans="1:26"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spans="1:26"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spans="1:26"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spans="1:26"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spans="1:26"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spans="1:26"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spans="1:26"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spans="1:26"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spans="1:26"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spans="1:26"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spans="1:26"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spans="1:26"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spans="1:26"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spans="1:26"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spans="1:26"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spans="1:26"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spans="1:26"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spans="1:26"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spans="1:26"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spans="1:26"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spans="1:26"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spans="1:26"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spans="1:26"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spans="1:26"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spans="1:26"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spans="1:26"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spans="1:26"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spans="1:26"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spans="1:26"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spans="1:26"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spans="1:26"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spans="1:26"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spans="1:26"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spans="1:26"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spans="1:26"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spans="1:26"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spans="1:26"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spans="1:26"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spans="1:26"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spans="1:26"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spans="1:26"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spans="1:26"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spans="1:26"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spans="1:26" ht="18"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spans="1:26" ht="18"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spans="1:26" ht="18"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spans="1:26" ht="18"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spans="1:26" ht="18"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spans="1:26" ht="18"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spans="1:26" ht="18"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spans="1:26" ht="18"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spans="1:26" ht="18"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spans="1:26" ht="18"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spans="1:26" ht="18"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spans="1:26" ht="18"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spans="1:26" ht="18"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spans="1:26" ht="18"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spans="1:26" ht="18"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spans="1:26" ht="18"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spans="1:26" ht="18"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spans="1:26" ht="18"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spans="1:26" ht="18"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spans="1:26" ht="18"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spans="1:26" ht="18"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spans="1:26" ht="18"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spans="1:26" ht="18"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spans="1:26" ht="18"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spans="1:26" ht="18"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spans="1:26" ht="18"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spans="1:26" ht="18"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spans="1:26" ht="18"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spans="1:26" ht="18"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spans="1:26" ht="18"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spans="1:26" ht="18"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spans="1:26" ht="18"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spans="1:26" ht="18"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spans="1:26" ht="18"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spans="1:26" ht="18"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spans="1:26" ht="18"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spans="1:26" ht="18"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spans="1:26" ht="18"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spans="1:26" ht="18"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spans="1:26" ht="18"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spans="1:26" ht="18"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spans="1:26" ht="18"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spans="1:26" ht="18"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spans="1:26" ht="18"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spans="1:26" ht="18"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spans="1:26" ht="18"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spans="1:26" ht="18"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spans="1:26" ht="18"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spans="1:26" ht="18"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spans="1:26" ht="18"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spans="1:26" ht="18"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spans="1:26" ht="18"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spans="1:26" ht="18"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spans="1:26" ht="18"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spans="1:26" ht="18"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spans="1:26" ht="18"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spans="1:26" ht="18"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spans="1:26" ht="18"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spans="1:26" ht="18"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spans="1:26" ht="18"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spans="1:26" ht="18"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spans="1:26" ht="18"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spans="1:26" ht="18"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spans="1:26" ht="18"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spans="1:26" ht="18"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spans="1:26" ht="18"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spans="1:26" ht="18"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autoFilter ref="C5:R26" xr:uid="{00000000-0009-0000-0000-000014000000}"/>
  <phoneticPr fontId="30"/>
  <pageMargins left="0.7" right="0.7" top="0.75" bottom="0.75" header="0" footer="0"/>
  <pageSetup paperSize="9"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Z1000"/>
  <sheetViews>
    <sheetView showGridLines="0" zoomScale="255" workbookViewId="0">
      <selection activeCell="F10" sqref="F10"/>
    </sheetView>
  </sheetViews>
  <sheetFormatPr defaultColWidth="14.42578125" defaultRowHeight="15" customHeight="1"/>
  <cols>
    <col min="1" max="1" width="3.7109375" customWidth="1"/>
    <col min="2" max="2" width="11.42578125" customWidth="1"/>
    <col min="3" max="3" width="15.7109375" customWidth="1"/>
    <col min="4" max="4" width="11.42578125" customWidth="1"/>
    <col min="5" max="5" width="11.7109375" customWidth="1"/>
    <col min="6" max="6" width="49" customWidth="1"/>
    <col min="7" max="7" width="44.7109375" customWidth="1"/>
    <col min="8" max="8" width="11.7109375" customWidth="1"/>
    <col min="9" max="9" width="24.28515625" customWidth="1"/>
    <col min="10" max="10" width="23.7109375" customWidth="1"/>
    <col min="11" max="11" width="16.140625" customWidth="1"/>
    <col min="12" max="12" width="24.7109375" customWidth="1"/>
    <col min="13" max="13" width="23.7109375" customWidth="1"/>
    <col min="14" max="14" width="16.7109375" customWidth="1"/>
    <col min="15" max="26" width="3.7109375" customWidth="1"/>
  </cols>
  <sheetData>
    <row r="1" spans="1:26" ht="18" customHeight="1">
      <c r="A1" s="67"/>
      <c r="B1" s="67"/>
      <c r="C1" s="67"/>
      <c r="D1" s="67"/>
      <c r="E1" s="67"/>
      <c r="F1" s="67"/>
      <c r="G1" s="67"/>
      <c r="H1" s="67"/>
      <c r="I1" s="67"/>
      <c r="J1" s="67"/>
      <c r="K1" s="67"/>
      <c r="L1" s="67"/>
      <c r="M1" s="67"/>
      <c r="N1" s="67"/>
      <c r="O1" s="67"/>
      <c r="P1" s="67"/>
      <c r="Q1" s="67"/>
      <c r="R1" s="67"/>
      <c r="S1" s="67"/>
      <c r="T1" s="67"/>
      <c r="U1" s="67"/>
      <c r="V1" s="67"/>
      <c r="W1" s="67"/>
      <c r="X1" s="67"/>
      <c r="Y1" s="67"/>
      <c r="Z1" s="67"/>
    </row>
    <row r="2" spans="1:26" ht="18" customHeight="1">
      <c r="A2" s="67"/>
      <c r="B2" s="68" t="s">
        <v>340</v>
      </c>
      <c r="C2" s="69" t="s">
        <v>950</v>
      </c>
      <c r="D2" s="67"/>
      <c r="E2" s="67"/>
      <c r="F2" s="67"/>
      <c r="G2" s="67"/>
      <c r="H2" s="67"/>
      <c r="I2" s="67"/>
      <c r="J2" s="67"/>
      <c r="K2" s="67"/>
      <c r="L2" s="67"/>
      <c r="M2" s="67"/>
      <c r="N2" s="67"/>
      <c r="O2" s="67"/>
      <c r="P2" s="67"/>
      <c r="Q2" s="67"/>
      <c r="R2" s="67"/>
      <c r="S2" s="67"/>
      <c r="T2" s="67"/>
      <c r="U2" s="67"/>
      <c r="V2" s="67"/>
      <c r="W2" s="67"/>
      <c r="X2" s="67"/>
      <c r="Y2" s="67"/>
      <c r="Z2" s="67"/>
    </row>
    <row r="3" spans="1:26" ht="18" customHeight="1">
      <c r="A3" s="67"/>
      <c r="B3" s="68" t="s">
        <v>342</v>
      </c>
      <c r="C3" s="69" t="s">
        <v>951</v>
      </c>
      <c r="D3" s="67"/>
      <c r="E3" s="67"/>
      <c r="F3" s="67"/>
      <c r="G3" s="67"/>
      <c r="H3" s="67"/>
      <c r="I3" s="67"/>
      <c r="J3" s="67"/>
      <c r="K3" s="67"/>
      <c r="L3" s="67"/>
      <c r="M3" s="67"/>
      <c r="N3" s="67"/>
      <c r="O3" s="67"/>
      <c r="P3" s="67"/>
      <c r="Q3" s="67"/>
      <c r="R3" s="67"/>
      <c r="S3" s="67"/>
      <c r="T3" s="67"/>
      <c r="U3" s="67"/>
      <c r="V3" s="67"/>
      <c r="W3" s="67"/>
      <c r="X3" s="67"/>
      <c r="Y3" s="67"/>
      <c r="Z3" s="67"/>
    </row>
    <row r="4" spans="1:26" ht="18" customHeight="1">
      <c r="A4" s="67"/>
      <c r="B4" s="71" t="s">
        <v>344</v>
      </c>
      <c r="C4" s="71" t="s">
        <v>345</v>
      </c>
      <c r="D4" s="71" t="s">
        <v>452</v>
      </c>
      <c r="E4" s="71" t="s">
        <v>952</v>
      </c>
      <c r="F4" s="71" t="s">
        <v>953</v>
      </c>
      <c r="G4" s="71" t="s">
        <v>954</v>
      </c>
      <c r="H4" s="71" t="s">
        <v>387</v>
      </c>
      <c r="I4" s="71" t="s">
        <v>388</v>
      </c>
      <c r="J4" s="71" t="s">
        <v>389</v>
      </c>
      <c r="K4" s="71" t="s">
        <v>390</v>
      </c>
      <c r="L4" s="71" t="s">
        <v>391</v>
      </c>
      <c r="M4" s="71" t="s">
        <v>392</v>
      </c>
      <c r="N4" s="71" t="s">
        <v>393</v>
      </c>
      <c r="O4" s="67"/>
      <c r="P4" s="67"/>
      <c r="Q4" s="67"/>
      <c r="R4" s="67"/>
      <c r="S4" s="67"/>
      <c r="T4" s="67"/>
      <c r="U4" s="67"/>
      <c r="V4" s="67"/>
      <c r="W4" s="67"/>
      <c r="X4" s="67"/>
      <c r="Y4" s="67"/>
      <c r="Z4" s="67"/>
    </row>
    <row r="5" spans="1:26" ht="18" customHeight="1">
      <c r="A5" s="67"/>
      <c r="B5" s="72" t="s">
        <v>394</v>
      </c>
      <c r="C5" s="72" t="s">
        <v>395</v>
      </c>
      <c r="D5" s="72" t="s">
        <v>471</v>
      </c>
      <c r="E5" s="72" t="s">
        <v>955</v>
      </c>
      <c r="F5" s="72" t="s">
        <v>956</v>
      </c>
      <c r="G5" s="72" t="s">
        <v>957</v>
      </c>
      <c r="H5" s="72" t="s">
        <v>439</v>
      </c>
      <c r="I5" s="72" t="s">
        <v>440</v>
      </c>
      <c r="J5" s="72" t="s">
        <v>441</v>
      </c>
      <c r="K5" s="72" t="s">
        <v>442</v>
      </c>
      <c r="L5" s="72" t="s">
        <v>443</v>
      </c>
      <c r="M5" s="72" t="s">
        <v>444</v>
      </c>
      <c r="N5" s="72" t="s">
        <v>445</v>
      </c>
      <c r="O5" s="67"/>
      <c r="P5" s="67"/>
      <c r="Q5" s="67"/>
      <c r="R5" s="67"/>
      <c r="S5" s="67"/>
      <c r="T5" s="67"/>
      <c r="U5" s="67"/>
      <c r="V5" s="67"/>
      <c r="W5" s="67"/>
      <c r="X5" s="67"/>
      <c r="Y5" s="67"/>
      <c r="Z5" s="67"/>
    </row>
    <row r="6" spans="1:26" ht="18" customHeight="1">
      <c r="A6" s="67"/>
      <c r="B6" s="71" t="s">
        <v>446</v>
      </c>
      <c r="C6" s="71"/>
      <c r="D6" s="71"/>
      <c r="E6" s="71"/>
      <c r="F6" s="71"/>
      <c r="G6" s="71"/>
      <c r="H6" s="71"/>
      <c r="I6" s="71"/>
      <c r="J6" s="71"/>
      <c r="K6" s="71"/>
      <c r="L6" s="71"/>
      <c r="M6" s="71"/>
      <c r="N6" s="71"/>
      <c r="O6" s="67"/>
      <c r="P6" s="67"/>
      <c r="Q6" s="67"/>
      <c r="R6" s="67"/>
      <c r="S6" s="67"/>
      <c r="T6" s="67"/>
      <c r="U6" s="67"/>
      <c r="V6" s="67"/>
      <c r="W6" s="67"/>
      <c r="X6" s="67"/>
      <c r="Y6" s="67"/>
      <c r="Z6" s="67"/>
    </row>
    <row r="7" spans="1:26" ht="18" customHeight="1">
      <c r="A7" s="67"/>
      <c r="B7" s="85" t="s">
        <v>447</v>
      </c>
      <c r="C7" s="73" t="str">
        <f>"'"&amp;プロジェクトデータ!$C$4&amp;"'"</f>
        <v>'80001'</v>
      </c>
      <c r="D7" s="86" t="s">
        <v>491</v>
      </c>
      <c r="E7" s="86" t="s">
        <v>491</v>
      </c>
      <c r="F7" s="87" t="str">
        <f>"'"&amp;TRIM(プロジェクトデータ!C22)&amp;"'"</f>
        <v>'場所'</v>
      </c>
      <c r="G7" s="88" t="str">
        <f>"'"&amp;TRIM(プロジェクトデータ!C23)&amp;"'"</f>
        <v>'https://map.google.com'</v>
      </c>
      <c r="H7" s="74" t="s">
        <v>497</v>
      </c>
      <c r="I7" s="49" t="str">
        <f t="shared" ref="I7:I10" si="0">"'COMMON'"</f>
        <v>'COMMON'</v>
      </c>
      <c r="J7" s="69" t="s">
        <v>449</v>
      </c>
      <c r="K7" s="49" t="str">
        <f t="shared" ref="K7:L10" si="1">"'COMMON'"</f>
        <v>'COMMON'</v>
      </c>
      <c r="L7" s="49" t="str">
        <f>"'COMMON'"</f>
        <v>'COMMON'</v>
      </c>
      <c r="M7" s="69" t="s">
        <v>449</v>
      </c>
      <c r="N7" s="49" t="str">
        <f t="shared" ref="N7:N10" si="2">"'COMMON'"</f>
        <v>'COMMON'</v>
      </c>
      <c r="O7" s="67"/>
      <c r="P7" s="67"/>
      <c r="Q7" s="67"/>
      <c r="R7" s="67"/>
      <c r="S7" s="67"/>
      <c r="T7" s="67"/>
      <c r="U7" s="67"/>
      <c r="V7" s="67"/>
      <c r="W7" s="67"/>
      <c r="X7" s="67"/>
      <c r="Y7" s="67"/>
      <c r="Z7" s="67"/>
    </row>
    <row r="8" spans="1:26" ht="18" customHeight="1">
      <c r="A8" s="67"/>
      <c r="B8" s="69" t="s">
        <v>498</v>
      </c>
      <c r="C8" s="73" t="str">
        <f>"'"&amp;プロジェクトデータ!$C$4&amp;"'"</f>
        <v>'80001'</v>
      </c>
      <c r="D8" s="89" t="s">
        <v>499</v>
      </c>
      <c r="E8" s="86" t="s">
        <v>491</v>
      </c>
      <c r="F8" s="49" t="str">
        <f>"'"&amp;TRIM(プロジェクトデータ!D22)&amp;"'"</f>
        <v>'場所'</v>
      </c>
      <c r="G8" s="90" t="str">
        <f>"'"&amp;TRIM(プロジェクトデータ!D23)&amp;"'"</f>
        <v>'https://map.google.com'</v>
      </c>
      <c r="H8" s="74" t="s">
        <v>497</v>
      </c>
      <c r="I8" s="49" t="str">
        <f t="shared" si="0"/>
        <v>'COMMON'</v>
      </c>
      <c r="J8" s="69" t="s">
        <v>449</v>
      </c>
      <c r="K8" s="49" t="str">
        <f t="shared" si="1"/>
        <v>'COMMON'</v>
      </c>
      <c r="L8" s="49" t="str">
        <f t="shared" si="1"/>
        <v>'COMMON'</v>
      </c>
      <c r="M8" s="69" t="s">
        <v>449</v>
      </c>
      <c r="N8" s="49" t="str">
        <f t="shared" si="2"/>
        <v>'COMMON'</v>
      </c>
      <c r="O8" s="67"/>
      <c r="P8" s="67"/>
      <c r="Q8" s="67"/>
      <c r="R8" s="67"/>
      <c r="S8" s="67"/>
      <c r="T8" s="67"/>
      <c r="U8" s="67"/>
      <c r="V8" s="67"/>
      <c r="W8" s="67"/>
      <c r="X8" s="67"/>
      <c r="Y8" s="67"/>
      <c r="Z8" s="67"/>
    </row>
    <row r="9" spans="1:26" ht="18" customHeight="1">
      <c r="A9" s="67"/>
      <c r="B9" s="69" t="s">
        <v>502</v>
      </c>
      <c r="C9" s="73" t="str">
        <f>"'"&amp;プロジェクトデータ!$C$4&amp;"'"</f>
        <v>'80001'</v>
      </c>
      <c r="D9" s="89" t="s">
        <v>503</v>
      </c>
      <c r="E9" s="86" t="s">
        <v>491</v>
      </c>
      <c r="F9" s="49" t="str">
        <f>"'"&amp;TRIM(プロジェクトデータ!G22)&amp;"'"</f>
        <v>'場所'</v>
      </c>
      <c r="G9" s="90" t="str">
        <f>"'"&amp;TRIM(プロジェクトデータ!G23)&amp;"'"</f>
        <v>'https://map.google.com'</v>
      </c>
      <c r="H9" s="74" t="s">
        <v>497</v>
      </c>
      <c r="I9" s="49" t="str">
        <f t="shared" si="0"/>
        <v>'COMMON'</v>
      </c>
      <c r="J9" s="69" t="s">
        <v>449</v>
      </c>
      <c r="K9" s="49" t="str">
        <f t="shared" si="1"/>
        <v>'COMMON'</v>
      </c>
      <c r="L9" s="49" t="str">
        <f t="shared" si="1"/>
        <v>'COMMON'</v>
      </c>
      <c r="M9" s="69" t="s">
        <v>449</v>
      </c>
      <c r="N9" s="49" t="str">
        <f t="shared" si="2"/>
        <v>'COMMON'</v>
      </c>
      <c r="O9" s="67"/>
      <c r="P9" s="67"/>
      <c r="Q9" s="67"/>
      <c r="R9" s="67"/>
      <c r="S9" s="67"/>
      <c r="T9" s="67"/>
      <c r="U9" s="67"/>
      <c r="V9" s="67"/>
      <c r="W9" s="67"/>
      <c r="X9" s="67"/>
      <c r="Y9" s="67"/>
      <c r="Z9" s="67"/>
    </row>
    <row r="10" spans="1:26" ht="18" customHeight="1">
      <c r="A10" s="67"/>
      <c r="B10" s="69" t="s">
        <v>506</v>
      </c>
      <c r="C10" s="73" t="str">
        <f>"'"&amp;プロジェクトデータ!$C$4&amp;"'"</f>
        <v>'80001'</v>
      </c>
      <c r="D10" s="89" t="s">
        <v>507</v>
      </c>
      <c r="E10" s="86" t="s">
        <v>491</v>
      </c>
      <c r="F10" s="49" t="str">
        <f>"'"&amp;TRIM(プロジェクトデータ!H22)&amp;"'"</f>
        <v>'場所'</v>
      </c>
      <c r="G10" s="90" t="str">
        <f>"'"&amp;TRIM(プロジェクトデータ!H23)&amp;"'"</f>
        <v>'https://map.google.com'</v>
      </c>
      <c r="H10" s="74" t="s">
        <v>497</v>
      </c>
      <c r="I10" s="49" t="str">
        <f t="shared" si="0"/>
        <v>'COMMON'</v>
      </c>
      <c r="J10" s="69" t="s">
        <v>449</v>
      </c>
      <c r="K10" s="49" t="str">
        <f t="shared" si="1"/>
        <v>'COMMON'</v>
      </c>
      <c r="L10" s="49" t="str">
        <f t="shared" si="1"/>
        <v>'COMMON'</v>
      </c>
      <c r="M10" s="69" t="s">
        <v>449</v>
      </c>
      <c r="N10" s="49" t="str">
        <f t="shared" si="2"/>
        <v>'COMMON'</v>
      </c>
      <c r="O10" s="67"/>
      <c r="P10" s="67"/>
      <c r="Q10" s="67"/>
      <c r="R10" s="67"/>
      <c r="S10" s="67"/>
      <c r="T10" s="67"/>
      <c r="U10" s="67"/>
      <c r="V10" s="67"/>
      <c r="W10" s="67"/>
      <c r="X10" s="67"/>
      <c r="Y10" s="67"/>
      <c r="Z10" s="67"/>
    </row>
    <row r="11" spans="1:26" ht="18" customHeight="1">
      <c r="A11" s="67"/>
      <c r="B11" s="67"/>
      <c r="C11" s="67"/>
      <c r="D11" s="67"/>
      <c r="E11" s="67"/>
      <c r="F11" s="67"/>
      <c r="G11" s="67"/>
      <c r="H11" s="67"/>
      <c r="I11" s="67"/>
      <c r="J11" s="67"/>
      <c r="K11" s="67"/>
      <c r="L11" s="67"/>
      <c r="M11" s="67"/>
      <c r="N11" s="67"/>
      <c r="O11" s="67"/>
      <c r="P11" s="67"/>
      <c r="Q11" s="67"/>
      <c r="R11" s="67"/>
      <c r="S11" s="67"/>
      <c r="T11" s="67"/>
      <c r="U11" s="67"/>
      <c r="V11" s="67"/>
      <c r="W11" s="67"/>
      <c r="X11" s="67"/>
      <c r="Y11" s="67"/>
      <c r="Z11" s="67"/>
    </row>
    <row r="12" spans="1:26" ht="18" customHeight="1">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row>
    <row r="13" spans="1:26" ht="18" customHeight="1">
      <c r="A13" s="67"/>
      <c r="B13" s="67"/>
      <c r="C13" s="70" t="str">
        <f t="shared" ref="C13:C16" si="3">"INSERT INTO "&amp;$C$3&amp;" ("&amp;_xlfn.TEXTJOIN(",",FALSE,$C$5:$N$5)&amp;") VALUES ("&amp;_xlfn.TEXTJOIN(",",FALSE,C7:N7)&amp;");"</f>
        <v>INSERT INTO VENUE (PROJECT_ID,EVENT_ID,VENUE_ID,VENUE_NAME,VENUE_URL,DEL_FLAG,CREATE_PROGRAM_ID,CREATE_DATE,CREATE_USER,UPDATE_PROGRAM_ID,UPDATE_DATE,UPDATE_USER) VALUES ('80001','1','1','場所','https://map.google.com','0','COMMON',CURRENT_TIMESTAMP,'COMMON','COMMON',CURRENT_TIMESTAMP,'COMMON');</v>
      </c>
      <c r="D13" s="67"/>
      <c r="E13" s="67"/>
      <c r="F13" s="67"/>
      <c r="G13" s="67"/>
      <c r="H13" s="67"/>
      <c r="I13" s="67"/>
      <c r="J13" s="67"/>
      <c r="K13" s="67"/>
      <c r="L13" s="67"/>
      <c r="M13" s="67"/>
      <c r="N13" s="67"/>
      <c r="O13" s="67"/>
      <c r="P13" s="67"/>
      <c r="Q13" s="67"/>
      <c r="R13" s="67"/>
      <c r="S13" s="67"/>
      <c r="T13" s="67"/>
      <c r="U13" s="67"/>
      <c r="V13" s="67"/>
      <c r="W13" s="67"/>
      <c r="X13" s="67"/>
      <c r="Y13" s="67"/>
      <c r="Z13" s="67"/>
    </row>
    <row r="14" spans="1:26" ht="18" customHeight="1">
      <c r="A14" s="67"/>
      <c r="B14" s="67"/>
      <c r="C14" s="70" t="str">
        <f t="shared" si="3"/>
        <v>INSERT INTO VENUE (PROJECT_ID,EVENT_ID,VENUE_ID,VENUE_NAME,VENUE_URL,DEL_FLAG,CREATE_PROGRAM_ID,CREATE_DATE,CREATE_USER,UPDATE_PROGRAM_ID,UPDATE_DATE,UPDATE_USER) VALUES ('80001','2','1','場所','https://map.google.com','0','COMMON',CURRENT_TIMESTAMP,'COMMON','COMMON',CURRENT_TIMESTAMP,'COMMON');</v>
      </c>
      <c r="D14" s="67"/>
      <c r="E14" s="67"/>
      <c r="F14" s="67"/>
      <c r="G14" s="67"/>
      <c r="H14" s="67"/>
      <c r="I14" s="67"/>
      <c r="J14" s="67"/>
      <c r="K14" s="67"/>
      <c r="L14" s="67"/>
      <c r="M14" s="67"/>
      <c r="N14" s="67"/>
      <c r="O14" s="67"/>
      <c r="P14" s="67"/>
      <c r="Q14" s="67"/>
      <c r="R14" s="67"/>
      <c r="S14" s="67"/>
      <c r="T14" s="67"/>
      <c r="U14" s="67"/>
      <c r="V14" s="67"/>
      <c r="W14" s="67"/>
      <c r="X14" s="67"/>
      <c r="Y14" s="67"/>
      <c r="Z14" s="67"/>
    </row>
    <row r="15" spans="1:26" ht="18" customHeight="1">
      <c r="A15" s="67"/>
      <c r="B15" s="67"/>
      <c r="C15" s="70" t="str">
        <f t="shared" si="3"/>
        <v>INSERT INTO VENUE (PROJECT_ID,EVENT_ID,VENUE_ID,VENUE_NAME,VENUE_URL,DEL_FLAG,CREATE_PROGRAM_ID,CREATE_DATE,CREATE_USER,UPDATE_PROGRAM_ID,UPDATE_DATE,UPDATE_USER) VALUES ('80001','3','1','場所','https://map.google.com','0','COMMON',CURRENT_TIMESTAMP,'COMMON','COMMON',CURRENT_TIMESTAMP,'COMMON');</v>
      </c>
      <c r="D15" s="67"/>
      <c r="E15" s="67"/>
      <c r="F15" s="67"/>
      <c r="G15" s="67"/>
      <c r="H15" s="67"/>
      <c r="I15" s="67"/>
      <c r="J15" s="67"/>
      <c r="K15" s="67"/>
      <c r="L15" s="67"/>
      <c r="M15" s="67"/>
      <c r="N15" s="67"/>
      <c r="O15" s="67"/>
      <c r="P15" s="67"/>
      <c r="Q15" s="67"/>
      <c r="R15" s="67"/>
      <c r="S15" s="67"/>
      <c r="T15" s="67"/>
      <c r="U15" s="67"/>
      <c r="V15" s="67"/>
      <c r="W15" s="67"/>
      <c r="X15" s="67"/>
      <c r="Y15" s="67"/>
      <c r="Z15" s="67"/>
    </row>
    <row r="16" spans="1:26" ht="18" customHeight="1">
      <c r="A16" s="67"/>
      <c r="B16" s="67"/>
      <c r="C16" s="70" t="str">
        <f t="shared" si="3"/>
        <v>INSERT INTO VENUE (PROJECT_ID,EVENT_ID,VENUE_ID,VENUE_NAME,VENUE_URL,DEL_FLAG,CREATE_PROGRAM_ID,CREATE_DATE,CREATE_USER,UPDATE_PROGRAM_ID,UPDATE_DATE,UPDATE_USER) VALUES ('80001','4','1','場所','https://map.google.com','0','COMMON',CURRENT_TIMESTAMP,'COMMON','COMMON',CURRENT_TIMESTAMP,'COMMON');</v>
      </c>
      <c r="D16" s="67"/>
      <c r="E16" s="67"/>
      <c r="F16" s="67"/>
      <c r="G16" s="67"/>
      <c r="H16" s="67"/>
      <c r="I16" s="67"/>
      <c r="J16" s="67"/>
      <c r="K16" s="67"/>
      <c r="L16" s="67"/>
      <c r="M16" s="67"/>
      <c r="N16" s="67"/>
      <c r="O16" s="67"/>
      <c r="P16" s="67"/>
      <c r="Q16" s="67"/>
      <c r="R16" s="67"/>
      <c r="S16" s="67"/>
      <c r="T16" s="67"/>
      <c r="U16" s="67"/>
      <c r="V16" s="67"/>
      <c r="W16" s="67"/>
      <c r="X16" s="67"/>
      <c r="Y16" s="67"/>
      <c r="Z16" s="67"/>
    </row>
    <row r="17" spans="1:26" ht="18"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spans="1:26" ht="18"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spans="1:26" ht="18"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spans="1:26" ht="18"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spans="1:26" ht="18"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spans="1:26" ht="18"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spans="1:26" ht="18"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spans="1:26" ht="18"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spans="1:26" ht="18"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spans="1:26" ht="18"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spans="1:26" ht="18"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spans="1:26" ht="18"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spans="1:26" ht="18"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spans="1:26" ht="18"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spans="1:26" ht="18"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spans="1:26" ht="18"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spans="1:26" ht="18"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spans="1:26" ht="18"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spans="1:26" ht="18"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spans="1:26" ht="18"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spans="1:26" ht="18"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spans="1:26" ht="18"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spans="1:26" ht="18"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spans="1:26" ht="18"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spans="1:26" ht="18"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spans="1:26" ht="18"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spans="1:26" ht="18"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spans="1:26" ht="18"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spans="1:26" ht="18"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spans="1:26" ht="18"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spans="1:26" ht="18"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8"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8"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8"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8"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8"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8"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8"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8"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8"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8"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8"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8"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8"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8"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8"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8"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8"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8"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8"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8"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8"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8"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8"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8"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8"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8"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8"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8"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8"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8"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8"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8"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8"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8"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8"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8"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8"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8"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8"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8"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8"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8"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8"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8"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8"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8"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8"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8"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8"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8"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8"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8"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8"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8"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8"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8"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8"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8"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8"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8"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8"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8"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8"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8"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8"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8"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8"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8"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8"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8"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8"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8"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8"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8"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8"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8"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8"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8"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8"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8"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8"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8"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8"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8"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8"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8"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8"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8"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8"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8"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8"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8"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8"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8"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8"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8"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8"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8"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8"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8"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8"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8"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8"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8"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8"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8"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8"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8"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8"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8"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8"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8"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8"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8"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8"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8"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8"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8"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8"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8"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8"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8"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8"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8"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8"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8"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8"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8"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8"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8"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8"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8"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8"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8"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8"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8"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8"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8"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8"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8"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8"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8"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8"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8"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8"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8"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8"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8"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8"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8"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8"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8"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8"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8"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8"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8"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8"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8"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8"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8"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8"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8"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8"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8"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8"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8"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8"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8"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8"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8"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8"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8"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8"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8"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8"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8"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8"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8"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8"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8"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8"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8"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8"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8"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8"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8"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8"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8"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8"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spans="1:26" ht="18"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spans="1:26" ht="18"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spans="1:26" ht="18"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spans="1:26" ht="18"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spans="1:26" ht="18"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spans="1:26" ht="18"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spans="1:26" ht="18"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spans="1:26" ht="18"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ht="18"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spans="1:26" ht="18"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spans="1:26" ht="18"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spans="1:26" ht="18"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spans="1:26" ht="18"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spans="1:26" ht="18"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spans="1:26" ht="18"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spans="1:26" ht="18"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spans="1:26" ht="18"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spans="1:26" ht="18"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spans="1:26" ht="18"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spans="1:26" ht="18"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spans="1:26" ht="18"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spans="1:26" ht="18"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spans="1:26" ht="18"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spans="1:26" ht="18"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spans="1:26" ht="18"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spans="1:26" ht="18"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spans="1:26" ht="18"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spans="1:26" ht="18"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spans="1:26" ht="18"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spans="1:26" ht="18"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spans="1:26" ht="18"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spans="1:26" ht="18"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spans="1:26" ht="18"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spans="1:26" ht="18"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spans="1:26" ht="18"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spans="1:26" ht="18"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spans="1:26" ht="18"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spans="1:26" ht="18"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spans="1:26" ht="18"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spans="1:26" ht="18"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spans="1:26" ht="18"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spans="1:26" ht="18"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spans="1:26" ht="18"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spans="1:26" ht="18"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spans="1:26" ht="18"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spans="1:26" ht="18"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spans="1:26" ht="18"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spans="1:26" ht="18"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spans="1:26" ht="18"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spans="1:26" ht="18"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spans="1:26" ht="18"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spans="1:26" ht="18"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spans="1:26" ht="18"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spans="1:26" ht="18"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spans="1:26" ht="18"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spans="1:26" ht="18"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spans="1:26" ht="18"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spans="1:26" ht="18"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spans="1:26" ht="18"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spans="1:26" ht="18"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spans="1:26" ht="18"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spans="1:26" ht="18"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spans="1:26" ht="18"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spans="1:26" ht="18"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spans="1:26" ht="18"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spans="1:26" ht="18"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spans="1:26" ht="18"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spans="1:26" ht="18"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spans="1:26" ht="18"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spans="1:26" ht="18"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spans="1:26" ht="18"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spans="1:26" ht="18"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spans="1:26" ht="18"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spans="1:26" ht="18"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spans="1:26" ht="18"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spans="1:26" ht="18"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spans="1:26" ht="18"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spans="1:26" ht="18"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spans="1:26" ht="18"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spans="1:26" ht="18"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spans="1:26" ht="18"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spans="1:26" ht="18"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spans="1:26" ht="18"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spans="1:26" ht="18"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spans="1:26" ht="18"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spans="1:26" ht="18"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spans="1:26" ht="18"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spans="1:26" ht="18"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spans="1:26" ht="18"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spans="1:26" ht="18"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spans="1:26" ht="18"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spans="1:26" ht="18"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spans="1:26" ht="18"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spans="1:26" ht="18"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spans="1:26" ht="18"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spans="1:26" ht="18"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spans="1:26" ht="18"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spans="1:26" ht="18"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spans="1:26" ht="18"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spans="1:26" ht="18"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spans="1:26" ht="18"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spans="1:26" ht="18"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spans="1:26" ht="18"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spans="1:26" ht="18"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spans="1:26" ht="18"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spans="1:26" ht="18"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spans="1:26" ht="18"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spans="1:26" ht="18"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spans="1:26" ht="18"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spans="1:26" ht="18"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spans="1:26" ht="18"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spans="1:26" ht="18"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spans="1:26" ht="18"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spans="1:26" ht="18"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spans="1:26" ht="18"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spans="1:26" ht="18"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spans="1:26" ht="18"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spans="1:26" ht="18"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spans="1:26" ht="18"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spans="1:26" ht="18"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spans="1:26" ht="18"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spans="1:26" ht="18"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spans="1:26" ht="18"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spans="1:26" ht="18"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spans="1:26" ht="18"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spans="1:26" ht="18"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spans="1:26" ht="18"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spans="1:26" ht="18"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spans="1:26" ht="18"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spans="1:26" ht="18"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spans="1:26" ht="18"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spans="1:26" ht="18"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spans="1:26" ht="18"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spans="1:26" ht="18"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spans="1:26" ht="18"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spans="1:26" ht="18"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spans="1:26" ht="18"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spans="1:26" ht="18"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spans="1:26" ht="18"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spans="1:26" ht="18"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spans="1:26" ht="18"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spans="1:26" ht="18"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spans="1:26" ht="18"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spans="1:26" ht="18"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spans="1:26" ht="18"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spans="1:26" ht="18"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spans="1:26" ht="18"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spans="1:26" ht="18"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spans="1:26" ht="18"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spans="1:26" ht="18"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spans="1:26" ht="18"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spans="1:26" ht="18"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spans="1:26" ht="18"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spans="1:26" ht="18"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spans="1:26" ht="18"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spans="1:26" ht="18"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spans="1:26" ht="18"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spans="1:26" ht="18"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spans="1:26" ht="18"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spans="1:26" ht="18"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spans="1:26" ht="18"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spans="1:26" ht="18"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spans="1:26" ht="18"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spans="1:26" ht="18"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spans="1:26" ht="18"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spans="1:26" ht="18"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spans="1:26" ht="18"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spans="1:26" ht="18"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spans="1:26" ht="18"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spans="1:26" ht="18"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spans="1:26" ht="18"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spans="1:26" ht="18"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spans="1:26" ht="18"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spans="1:26" ht="18"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spans="1:26" ht="18"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spans="1:26" ht="18"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spans="1:26" ht="18"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spans="1:26" ht="18"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spans="1:26" ht="18"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spans="1:26" ht="18"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spans="1:26" ht="18"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spans="1:26" ht="18"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spans="1:26" ht="18"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spans="1:26" ht="18"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spans="1:26" ht="18"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spans="1:26" ht="18"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spans="1:26" ht="18"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spans="1:26" ht="18"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spans="1:26" ht="18"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spans="1:26" ht="18"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spans="1:26" ht="18"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spans="1:26" ht="18"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spans="1:26" ht="18"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spans="1:26" ht="18"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spans="1:26" ht="18"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spans="1:26" ht="18"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spans="1:26" ht="18"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spans="1:26" ht="18"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spans="1:26" ht="18"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spans="1:26" ht="18"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spans="1:26" ht="18"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spans="1:26" ht="18"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spans="1:26" ht="18"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spans="1:26" ht="18"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spans="1:26" ht="18"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spans="1:26" ht="18"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spans="1:26" ht="18"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spans="1:26" ht="18"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spans="1:26" ht="18"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spans="1:26" ht="18"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spans="1:26" ht="18"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spans="1:26" ht="18"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spans="1:26" ht="18"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spans="1:26" ht="18"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spans="1:26" ht="18"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spans="1:26" ht="18"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spans="1:26" ht="18"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spans="1:26" ht="18"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spans="1:26" ht="18"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spans="1:26" ht="18"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spans="1:26" ht="18"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spans="1:26" ht="18"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spans="1:26" ht="18"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spans="1:26" ht="18"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spans="1:26" ht="18"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spans="1:26" ht="18"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spans="1:26" ht="18"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spans="1:26" ht="18"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spans="1:26" ht="18"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spans="1:26" ht="18"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spans="1:26" ht="18"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spans="1:26" ht="18"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spans="1:26" ht="18"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spans="1:26" ht="18"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spans="1:26" ht="18"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spans="1:26" ht="18"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spans="1:26" ht="18"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spans="1:26" ht="18"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spans="1:26" ht="18"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spans="1:26" ht="18"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spans="1:26" ht="18"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spans="1:26" ht="18"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spans="1:26" ht="18"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spans="1:26" ht="18"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spans="1:26" ht="18"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spans="1:26" ht="18"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spans="1:26" ht="18"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spans="1:26" ht="18"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spans="1:26" ht="18"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spans="1:26" ht="18"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spans="1:26" ht="18"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spans="1:26" ht="18"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spans="1:26" ht="18"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spans="1:26" ht="18"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spans="1:26" ht="18"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spans="1:26" ht="18"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spans="1:26" ht="18"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spans="1:26" ht="18"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spans="1:26" ht="18"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spans="1:26" ht="18"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spans="1:26" ht="18"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spans="1:26" ht="18"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spans="1:26" ht="18"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spans="1:26" ht="18"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spans="1:26" ht="18"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spans="1:26" ht="18"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spans="1:26" ht="18"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spans="1:26" ht="18"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spans="1:26" ht="18"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spans="1:26" ht="18"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spans="1:26" ht="18"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spans="1:26" ht="18"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spans="1:26" ht="18"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spans="1:26" ht="18"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spans="1:26" ht="18"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spans="1:26" ht="18"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spans="1:26" ht="18"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spans="1:26" ht="18"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spans="1:26" ht="18"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spans="1:26" ht="18"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spans="1:26" ht="18"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spans="1:26" ht="18"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spans="1:26" ht="18"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spans="1:26" ht="18"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spans="1:26" ht="18"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spans="1:26" ht="18"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spans="1:26" ht="18"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spans="1:26" ht="18"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spans="1:26" ht="18"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spans="1:26" ht="18"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spans="1:26" ht="18"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spans="1:26" ht="18"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18"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18"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8"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spans="1:26" ht="18"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spans="1:26" ht="18"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spans="1:26" ht="18"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spans="1:26" ht="18"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spans="1:26" ht="18"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spans="1:26" ht="18"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spans="1:26" ht="18"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spans="1:26" ht="18"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spans="1:26" ht="18"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spans="1:26" ht="18"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spans="1:26" ht="18"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spans="1:26" ht="18"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spans="1:26" ht="18"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spans="1:26" ht="18"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spans="1:26" ht="18"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spans="1:26" ht="18"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spans="1:26" ht="18"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spans="1:26" ht="18"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spans="1:26" ht="18"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spans="1:26" ht="18"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spans="1:26" ht="18"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spans="1:26" ht="18"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spans="1:26" ht="18"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spans="1:26" ht="18"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spans="1:26" ht="18"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spans="1:26" ht="18"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spans="1:26" ht="18"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spans="1:26" ht="18"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spans="1:26" ht="18"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spans="1:26" ht="18"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spans="1:26" ht="18"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spans="1:26" ht="18"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spans="1:26" ht="18"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spans="1:26" ht="18"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spans="1:26" ht="18"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spans="1:26" ht="18"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spans="1:26" ht="18"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spans="1:26" ht="18"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spans="1:26" ht="18"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spans="1:26" ht="18"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spans="1:26" ht="18"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spans="1:26" ht="18"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spans="1:26" ht="18"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spans="1:26" ht="18"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spans="1:26" ht="18"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spans="1:26" ht="18"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spans="1:26" ht="18"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spans="1:26" ht="18"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spans="1:26" ht="18"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spans="1:26" ht="18"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spans="1:26" ht="18"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spans="1:26" ht="18"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spans="1:26" ht="18"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spans="1:26" ht="18"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spans="1:26" ht="18"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spans="1:26" ht="18"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spans="1:26" ht="18"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spans="1:26" ht="18"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spans="1:26" ht="18"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spans="1:26" ht="18"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spans="1:26" ht="18"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spans="1:26" ht="18"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spans="1:26" ht="18"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spans="1:26" ht="18"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spans="1:26" ht="18"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spans="1:26" ht="18"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spans="1:26" ht="18"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spans="1:26" ht="18"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spans="1:26" ht="18"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spans="1:26" ht="18"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spans="1:26" ht="18"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spans="1:26" ht="18"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spans="1:26" ht="18"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spans="1:26" ht="18"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spans="1:26" ht="18"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spans="1:26" ht="18"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spans="1:26" ht="18"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spans="1:26" ht="18"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spans="1:26" ht="18"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spans="1:26" ht="18"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spans="1:26" ht="18"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spans="1:26" ht="18"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spans="1:26" ht="18"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spans="1:26" ht="18"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spans="1:26" ht="18"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spans="1:26" ht="18"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spans="1:26" ht="18"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spans="1:26" ht="18"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spans="1:26" ht="18"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spans="1:26" ht="18"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spans="1:26" ht="18"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spans="1:26" ht="18"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spans="1:26" ht="18"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spans="1:26" ht="18"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spans="1:26" ht="18"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spans="1:26" ht="18"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spans="1:26" ht="18"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spans="1:26" ht="18"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spans="1:26" ht="18"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spans="1:26" ht="18"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spans="1:26" ht="18"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spans="1:26" ht="18"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spans="1:26" ht="18"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spans="1:26" ht="18"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spans="1:26" ht="18"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spans="1:26" ht="18"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spans="1:26" ht="18"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spans="1:26" ht="18"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spans="1:26" ht="18"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spans="1:26" ht="18"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spans="1:26" ht="18"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spans="1:26" ht="18"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spans="1:26" ht="18"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spans="1:26" ht="18"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spans="1:26" ht="18"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spans="1:26" ht="18"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spans="1:26" ht="18"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spans="1:26" ht="18"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spans="1:26" ht="18"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spans="1:26" ht="18"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spans="1:26" ht="18"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spans="1:26" ht="18"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spans="1:26" ht="18"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spans="1:26" ht="18"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spans="1:26" ht="18"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spans="1:26" ht="18"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spans="1:26" ht="18"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spans="1:26" ht="18"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spans="1:26" ht="18"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spans="1:26" ht="18"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spans="1:26" ht="18"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spans="1:26" ht="18"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spans="1:26" ht="18"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spans="1:26" ht="18"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spans="1:26" ht="18"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spans="1:26" ht="18"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spans="1:26" ht="18"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spans="1:26" ht="18"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spans="1:26" ht="18"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spans="1:26" ht="18"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spans="1:26" ht="18"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spans="1:26" ht="18"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spans="1:26" ht="18"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spans="1:26" ht="18"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spans="1:26" ht="18"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spans="1:26" ht="18"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spans="1:26" ht="18"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spans="1:26" ht="18"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spans="1:26" ht="18"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spans="1:26" ht="18"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spans="1:26" ht="18"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spans="1:26" ht="18"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spans="1:26" ht="18"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spans="1:26" ht="18"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spans="1:26" ht="18"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spans="1:26" ht="18"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spans="1:26" ht="18"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spans="1:26" ht="18"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spans="1:26" ht="18"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spans="1:26" ht="18"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spans="1:26" ht="18"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spans="1:26" ht="18"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spans="1:26" ht="18"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spans="1:26" ht="18"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spans="1:26" ht="18"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spans="1:26" ht="18"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spans="1:26" ht="18"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spans="1:26" ht="18"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spans="1:26" ht="18"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spans="1:26" ht="18"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spans="1:26" ht="18"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spans="1:26" ht="18"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spans="1:26" ht="18"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spans="1:26" ht="18"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spans="1:26" ht="18"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spans="1:26" ht="18"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spans="1:26" ht="18"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spans="1:26" ht="18"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spans="1:26" ht="18"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spans="1:26" ht="18"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spans="1:26" ht="18"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spans="1:26" ht="18"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spans="1:26" ht="18"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spans="1:26" ht="18"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spans="1:26" ht="18"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spans="1:26" ht="18"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spans="1:26" ht="18"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spans="1:26" ht="18"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spans="1:26" ht="18"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spans="1:26" ht="18"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spans="1:26" ht="18"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spans="1:26" ht="18"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spans="1:26" ht="18"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spans="1:26" ht="18"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spans="1:26" ht="18"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spans="1:26" ht="18"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spans="1:26" ht="18"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spans="1:26" ht="18"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spans="1:26" ht="18"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spans="1:26" ht="18"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spans="1:26" ht="18"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spans="1:26" ht="18"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spans="1:26" ht="18"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spans="1:26" ht="18"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spans="1:26" ht="18"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spans="1:26" ht="18"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spans="1:26" ht="18"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spans="1:26" ht="18"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spans="1:26" ht="18"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spans="1:26" ht="18"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spans="1:26" ht="18"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spans="1:26" ht="18"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spans="1:26" ht="18"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spans="1:26" ht="18"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spans="1:26" ht="18"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spans="1:26" ht="18"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spans="1:26" ht="18"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spans="1:26" ht="18"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spans="1:26" ht="18"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spans="1:26" ht="18"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spans="1:26" ht="18"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spans="1:26" ht="18"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spans="1:26" ht="18"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spans="1:26" ht="18"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spans="1:26" ht="18"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spans="1:26" ht="18"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spans="1:26" ht="18"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spans="1:26" ht="18"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spans="1:26" ht="18"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spans="1:26" ht="18"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spans="1:26" ht="18"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spans="1:26" ht="18"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spans="1:26" ht="18"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spans="1:26" ht="18"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spans="1:26" ht="18"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spans="1:26" ht="18"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spans="1:26" ht="18"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spans="1:26" ht="18"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spans="1:26" ht="18"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spans="1:26" ht="18"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spans="1:26" ht="18"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spans="1:26" ht="18"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spans="1:26" ht="18"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spans="1:26" ht="18"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spans="1:26" ht="18"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spans="1:26" ht="18"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spans="1:26" ht="18"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spans="1:26" ht="18"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spans="1:26" ht="18"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spans="1:26" ht="18"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spans="1:26" ht="18"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spans="1:26" ht="18"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spans="1:26" ht="18"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spans="1:26" ht="18"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spans="1:26" ht="18"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spans="1:26" ht="18"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spans="1:26" ht="18"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spans="1:26" ht="18"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spans="1:26" ht="18"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spans="1:26" ht="18"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spans="1:26" ht="18"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spans="1:26" ht="18"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spans="1:26" ht="18"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spans="1:26" ht="18"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spans="1:26" ht="18"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spans="1:26" ht="18"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spans="1:26" ht="18"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spans="1:26" ht="18"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spans="1:26" ht="18"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spans="1:26" ht="18"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spans="1:26" ht="18"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spans="1:26" ht="18"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spans="1:26" ht="18"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spans="1:26" ht="18"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spans="1:26" ht="18"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spans="1:26" ht="18"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spans="1:26" ht="18"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spans="1:26" ht="18"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spans="1:26" ht="18"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spans="1:26" ht="18"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spans="1:26" ht="18"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spans="1:26" ht="18"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spans="1:26" ht="18"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spans="1:26" ht="18"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spans="1:26" ht="18"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spans="1:26" ht="18"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spans="1:26" ht="18"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spans="1:26" ht="18"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spans="1:26" ht="18"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spans="1:26" ht="18"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spans="1:26" ht="18"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spans="1:26" ht="18"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spans="1:26" ht="18"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spans="1:26" ht="18"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spans="1:26" ht="18"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spans="1:26" ht="18"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spans="1:26" ht="18"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spans="1:26" ht="18"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spans="1:26" ht="18"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spans="1:26" ht="18"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spans="1:26" ht="18"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spans="1:26" ht="18"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spans="1:26" ht="18"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spans="1:26" ht="18"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spans="1:26" ht="18"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spans="1:26" ht="18"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spans="1:26" ht="18"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spans="1:26" ht="18"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spans="1:26" ht="18"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spans="1:26" ht="18"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spans="1:26" ht="18"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spans="1:26" ht="18"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spans="1:26" ht="18"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spans="1:26" ht="18"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spans="1:26" ht="18"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spans="1:26" ht="18"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spans="1:26" ht="18"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spans="1:26" ht="18"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spans="1:26" ht="18"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spans="1:26" ht="18"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spans="1:26" ht="18"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spans="1:26" ht="18"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spans="1:26" ht="18"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spans="1:26" ht="18"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spans="1:26" ht="18"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spans="1:26" ht="18"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spans="1:26" ht="18"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spans="1:26" ht="18"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spans="1:26" ht="18"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spans="1:26" ht="18"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spans="1:26" ht="18"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spans="1:26" ht="18"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spans="1:26" ht="18"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spans="1:26" ht="18"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spans="1:26" ht="18"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spans="1:26" ht="18"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spans="1:26" ht="18"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spans="1:26" ht="18"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spans="1:26" ht="18"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spans="1:26" ht="18"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spans="1:26" ht="18"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spans="1:26" ht="18"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spans="1:26" ht="18"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spans="1:26" ht="18"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spans="1:26" ht="18"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spans="1:26" ht="18"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spans="1:26" ht="18"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spans="1:26" ht="18"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spans="1:26" ht="18"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spans="1:26" ht="18"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spans="1:26" ht="18"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spans="1:26" ht="18"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spans="1:26" ht="18"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spans="1:26" ht="18"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spans="1:26" ht="18"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spans="1:26" ht="18"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spans="1:26" ht="18"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spans="1:26" ht="18"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spans="1:26" ht="18"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spans="1:26" ht="18"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spans="1:26" ht="18"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spans="1:26" ht="18"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spans="1:26" ht="18"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spans="1:26" ht="18"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spans="1:26" ht="18"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spans="1:26" ht="18"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spans="1:26" ht="18"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spans="1:26" ht="18"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spans="1:26" ht="18"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spans="1:26" ht="18"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spans="1:26" ht="18"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spans="1:26" ht="18"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spans="1:26" ht="18"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spans="1:26" ht="18"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spans="1:26" ht="18"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spans="1:26" ht="18"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spans="1:26" ht="18"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spans="1:26" ht="18"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spans="1:26" ht="18"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spans="1:26" ht="18"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spans="1:26" ht="18"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spans="1:26" ht="18"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spans="1:26" ht="18"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spans="1:26" ht="18"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spans="1:26" ht="18"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spans="1:26" ht="18"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spans="1:26" ht="18"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spans="1:26" ht="18"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spans="1:26" ht="18"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spans="1:26" ht="18"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spans="1:26" ht="18"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spans="1:26" ht="18"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spans="1:26" ht="18"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spans="1:26" ht="18"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spans="1:26" ht="18"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spans="1:26" ht="18"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spans="1:26" ht="18"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spans="1:26" ht="18"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spans="1:26" ht="18"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spans="1:26" ht="18"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spans="1:26" ht="18"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spans="1:26" ht="18"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spans="1:26" ht="18"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spans="1:26" ht="18"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spans="1:26" ht="18"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spans="1:26" ht="18"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spans="1:26" ht="18"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spans="1:26" ht="18"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spans="1:26" ht="18"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spans="1:26" ht="18"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spans="1:26" ht="18"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spans="1:26" ht="18"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spans="1:26" ht="18"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spans="1:26" ht="18"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spans="1:26" ht="18"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spans="1:26" ht="18"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spans="1:26" ht="18"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spans="1:26" ht="18"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spans="1:26" ht="18"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spans="1:26" ht="18"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spans="1:26" ht="18"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spans="1:26" ht="18"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spans="1:26" ht="18"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spans="1:26" ht="18"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spans="1:26" ht="18"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spans="1:26" ht="18"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spans="1:26" ht="18"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spans="1:26" ht="18"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spans="1:26" ht="18"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spans="1:26" ht="18"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spans="1:26" ht="18"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spans="1:26" ht="18"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spans="1:26" ht="18"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spans="1:26" ht="18"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spans="1:26" ht="18"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spans="1:26" ht="18"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spans="1:26" ht="18"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spans="1:26" ht="18"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spans="1:26" ht="18"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spans="1:26" ht="18"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spans="1:26" ht="18"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spans="1:26" ht="18"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spans="1:26" ht="18"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spans="1:26" ht="18"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spans="1:26" ht="18"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spans="1:26" ht="18"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spans="1:26" ht="18"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spans="1:26" ht="18"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spans="1:26" ht="18"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spans="1:26" ht="18"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spans="1:26" ht="18"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spans="1:26" ht="18"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spans="1:26" ht="18"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spans="1:26" ht="18"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spans="1:26" ht="18"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spans="1:26" ht="18"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spans="1:26" ht="18"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spans="1:26" ht="18"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spans="1:26" ht="18"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spans="1:26" ht="18"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spans="1:26" ht="18"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spans="1:26" ht="18"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spans="1:26" ht="18"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spans="1:26" ht="18"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spans="1:26" ht="18"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spans="1:26" ht="18"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spans="1:26" ht="18"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spans="1:26" ht="18"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spans="1:26" ht="18"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phoneticPr fontId="3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データリスト</vt:lpstr>
      <vt:lpstr>イベント表示イメージ</vt:lpstr>
      <vt:lpstr>プロジェクトデータ</vt:lpstr>
      <vt:lpstr>入説会スケジュール</vt:lpstr>
      <vt:lpstr>内覧会スケジュール</vt:lpstr>
      <vt:lpstr>確認会スケジュール</vt:lpstr>
      <vt:lpstr>引渡会スケジュール</vt:lpstr>
      <vt:lpstr>No.4＿区画状況一覧</vt:lpstr>
      <vt:lpstr>No.5＿契約者【データ】</vt:lpstr>
      <vt:lpstr>SQL_TEMP</vt:lpstr>
      <vt:lpstr>プロジェクト</vt:lpstr>
      <vt:lpstr>イベント</vt:lpstr>
      <vt:lpstr>契約住戸</vt:lpstr>
      <vt:lpstr>予約_入説会</vt:lpstr>
      <vt:lpstr>予約_内覧会</vt:lpstr>
      <vt:lpstr>予約_確認会</vt:lpstr>
      <vt:lpstr>予約_引渡会</vt:lpstr>
      <vt:lpstr>イベント日程_入説会スケジュール</vt:lpstr>
      <vt:lpstr>イベント日程_内覧会スケジュール</vt:lpstr>
      <vt:lpstr>イベント日程_確認会スケジュール</vt:lpstr>
      <vt:lpstr>イベント日程_引渡会スケジュール</vt:lpstr>
      <vt:lpstr>開催場所</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JOUNURS</cp:lastModifiedBy>
  <cp:revision>2</cp:revision>
  <dcterms:created xsi:type="dcterms:W3CDTF">2015-06-05T18:19:34Z</dcterms:created>
  <dcterms:modified xsi:type="dcterms:W3CDTF">2024-01-19T06:38:32Z</dcterms:modified>
  <cp:category/>
  <cp:contentStatus/>
</cp:coreProperties>
</file>