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Data_science\Netology_analytic_course\Работа аналитика в команде\"/>
    </mc:Choice>
  </mc:AlternateContent>
  <bookViews>
    <workbookView xWindow="0" yWindow="0" windowWidth="28800" windowHeight="12150"/>
  </bookViews>
  <sheets>
    <sheet name="Лист1" sheetId="1" r:id="rId1"/>
  </sheets>
  <calcPr calcId="162913"/>
</workbook>
</file>

<file path=xl/calcChain.xml><?xml version="1.0" encoding="utf-8"?>
<calcChain xmlns="http://schemas.openxmlformats.org/spreadsheetml/2006/main">
  <c r="H38" i="1" l="1"/>
  <c r="H27" i="1"/>
  <c r="H28" i="1"/>
  <c r="H36" i="1" s="1"/>
  <c r="H29" i="1"/>
  <c r="H22" i="1"/>
  <c r="H32" i="1" s="1"/>
  <c r="H23" i="1"/>
  <c r="H34" i="1" s="1"/>
  <c r="G36" i="1"/>
  <c r="G23" i="1"/>
  <c r="G34" i="1" s="1"/>
  <c r="G22" i="1"/>
  <c r="G32" i="1" s="1"/>
  <c r="G28" i="1"/>
  <c r="G27" i="1"/>
  <c r="G38" i="1" s="1"/>
  <c r="G29" i="1"/>
</calcChain>
</file>

<file path=xl/sharedStrings.xml><?xml version="1.0" encoding="utf-8"?>
<sst xmlns="http://schemas.openxmlformats.org/spreadsheetml/2006/main" count="74" uniqueCount="56">
  <si>
    <t>1. Сгруппируйте активы по степени их ликвидности, а пассивы — по срочности их погашения (см. таблицу).</t>
  </si>
  <si>
    <t>2. Определите чистые активы и чистый оборотный капитал (NWC) на начало отчетного периода.</t>
  </si>
  <si>
    <t>3. Рассчитайте коэффициенты, характеризующие ликвидность и платежеспособность данного предприятия на начало и конец отчетного периода.</t>
  </si>
  <si>
    <t>4. Сделайте выводы о динамике финансового состояния организации</t>
  </si>
  <si>
    <t>Статья баланса</t>
  </si>
  <si>
    <t>На начало отчетного периода, тыс. руб.</t>
  </si>
  <si>
    <t>На конец отчетного периода, тыс. руб.</t>
  </si>
  <si>
    <t>Основные средства</t>
  </si>
  <si>
    <t>Денежные средства</t>
  </si>
  <si>
    <t>Запасы</t>
  </si>
  <si>
    <t>Дебиторская задолженность</t>
  </si>
  <si>
    <t>Нематериальные активы</t>
  </si>
  <si>
    <t>Долгосрочные финансовые вложения</t>
  </si>
  <si>
    <t>Незавершенное производство</t>
  </si>
  <si>
    <t>НДС к возврату</t>
  </si>
  <si>
    <t>Готовая продукция</t>
  </si>
  <si>
    <t>Краткосрочные финансовые вложения</t>
  </si>
  <si>
    <t>Уставный капитал</t>
  </si>
  <si>
    <t>Краткосрочные кредиты</t>
  </si>
  <si>
    <t>Нераспределенная прибыль</t>
  </si>
  <si>
    <t>Долгосрочные кредиты</t>
  </si>
  <si>
    <t>Краткосрочная кредиторка</t>
  </si>
  <si>
    <t>Доходы будущих периодов</t>
  </si>
  <si>
    <t>Текущие активы</t>
  </si>
  <si>
    <t>Наиболее ликвидные</t>
  </si>
  <si>
    <t>Быстро реализуемые</t>
  </si>
  <si>
    <t>Медленно реализуемые</t>
  </si>
  <si>
    <t>Труднореализуемые</t>
  </si>
  <si>
    <t>Текущие пассивы</t>
  </si>
  <si>
    <t>Наиболее срочные пассивы</t>
  </si>
  <si>
    <t>Среднесрочные обязательства</t>
  </si>
  <si>
    <t>Долгосрочные обязательства</t>
  </si>
  <si>
    <t>Постоянные пассивы</t>
  </si>
  <si>
    <t>Внеоборотные активы (ВАО)</t>
  </si>
  <si>
    <t>Оборотные активы (ОАО)</t>
  </si>
  <si>
    <t>Задолженность учредителей (ЗУ)</t>
  </si>
  <si>
    <t>Задолженность выкупа акций (ЗВА)</t>
  </si>
  <si>
    <t>Доходы будущих периодов (ДБП)</t>
  </si>
  <si>
    <t>Краткосрочные обязательства (КО)</t>
  </si>
  <si>
    <t>Долгосрочные обязательсва (ДО)</t>
  </si>
  <si>
    <t>ЧА = (ВАО + ОАО – ЗУ – ЗВА) – (ДО + КО – ДБП)</t>
  </si>
  <si>
    <t>Чистые активы (ЧА)</t>
  </si>
  <si>
    <t>ЧОК = Оборотные активы − Краткосрочные обязательства</t>
  </si>
  <si>
    <t xml:space="preserve">Чистый оборотный капитал (NWC) </t>
  </si>
  <si>
    <t>Коэффициент текущей ликвидности</t>
  </si>
  <si>
    <t>Current ratio (коэффициент текущей ликвидности) = Оборотные активы / Краткосрочные обязательства</t>
  </si>
  <si>
    <t>LTD (Long Term Debt Ratio) = Долгосрочные обязательства / Активы</t>
  </si>
  <si>
    <t xml:space="preserve">LTD   </t>
  </si>
  <si>
    <t>Выводы:</t>
  </si>
  <si>
    <t>За год у компании увеличилсь внеобортные и оборотные активы. При этом также увеличились краткосрочные и долгосрочные обязательства.</t>
  </si>
  <si>
    <t>Чистые активы и чистый оборотный капитал сигнализирует, что обязательства вырасли за год больше чем оборотные активы</t>
  </si>
  <si>
    <t>Также выросли долгосрочные обязательства.</t>
  </si>
  <si>
    <t>Но оборотные активы по прежнему существенно превышают краткосрочные обязательства</t>
  </si>
  <si>
    <t>И активы превышают долгосрочные обязательства</t>
  </si>
  <si>
    <t>Можно сделать вывод, что компания в устойчивом финансовом состоянии</t>
  </si>
  <si>
    <t>За год немного увеличила кредитную нагрузку.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</si>
</sst>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0"/>
      <name val="Arial"/>
      <family val="2"/>
      <charset val="204"/>
    </font>
    <font>
      <sz val="11"/>
      <name val="Arial"/>
      <family val="2"/>
      <charset val="204"/>
    </font>
    <font>
      <b/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sz val="12"/>
      <color rgb="FF000000"/>
      <name val="Trebuchet MS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1" xfId="0" applyFont="1" applyBorder="1" applyAlignment="1"/>
    <xf numFmtId="0" fontId="4" fillId="0" borderId="0" xfId="0" applyFont="1" applyAlignment="1"/>
    <xf numFmtId="0" fontId="0" fillId="0" borderId="0" xfId="0" applyFont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3" xfId="0" applyFont="1" applyFill="1" applyBorder="1" applyAlignment="1"/>
    <xf numFmtId="0" fontId="1" fillId="0" borderId="3" xfId="0" applyFont="1" applyBorder="1" applyAlignment="1">
      <alignment vertical="top"/>
    </xf>
    <xf numFmtId="0" fontId="0" fillId="0" borderId="3" xfId="0" applyFont="1" applyBorder="1" applyAlignment="1"/>
    <xf numFmtId="0" fontId="1" fillId="0" borderId="3" xfId="0" applyFont="1" applyBorder="1" applyAlignment="1"/>
    <xf numFmtId="0" fontId="4" fillId="2" borderId="0" xfId="0" applyFont="1" applyFill="1" applyAlignment="1"/>
    <xf numFmtId="0" fontId="4" fillId="2" borderId="3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1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56"/>
  <sheetViews>
    <sheetView tabSelected="1" workbookViewId="0">
      <selection activeCell="C30" sqref="C30"/>
    </sheetView>
  </sheetViews>
  <sheetFormatPr defaultColWidth="14.42578125" defaultRowHeight="15.75" customHeight="1" x14ac:dyDescent="0.2"/>
  <cols>
    <col min="1" max="1" width="37.42578125" customWidth="1"/>
    <col min="2" max="2" width="37.85546875" customWidth="1"/>
    <col min="3" max="3" width="36.7109375" customWidth="1"/>
    <col min="6" max="6" width="34.85546875" bestFit="1" customWidth="1"/>
    <col min="7" max="7" width="34.140625" bestFit="1" customWidth="1"/>
    <col min="8" max="8" width="27.5703125" bestFit="1" customWidth="1"/>
    <col min="9" max="9" width="22.5703125" customWidth="1"/>
  </cols>
  <sheetData>
    <row r="1" spans="1:9" ht="15.75" customHeight="1" x14ac:dyDescent="0.2">
      <c r="A1" s="1" t="s">
        <v>0</v>
      </c>
    </row>
    <row r="3" spans="1:9" ht="15.75" customHeight="1" x14ac:dyDescent="0.2">
      <c r="A3" s="1" t="s">
        <v>1</v>
      </c>
    </row>
    <row r="4" spans="1:9" ht="15.75" customHeight="1" x14ac:dyDescent="0.2">
      <c r="A4" s="2"/>
    </row>
    <row r="5" spans="1:9" ht="15.75" customHeight="1" x14ac:dyDescent="0.2">
      <c r="A5" s="1" t="s">
        <v>2</v>
      </c>
    </row>
    <row r="7" spans="1:9" ht="15.75" customHeight="1" x14ac:dyDescent="0.2">
      <c r="A7" s="1" t="s">
        <v>3</v>
      </c>
    </row>
    <row r="9" spans="1:9" ht="15.75" customHeight="1" x14ac:dyDescent="0.2">
      <c r="A9" s="3" t="s">
        <v>4</v>
      </c>
      <c r="B9" s="3" t="s">
        <v>5</v>
      </c>
      <c r="C9" s="3" t="s">
        <v>6</v>
      </c>
      <c r="F9" s="9" t="s">
        <v>23</v>
      </c>
      <c r="G9" s="9"/>
      <c r="H9" s="9"/>
      <c r="I9" s="9"/>
    </row>
    <row r="10" spans="1:9" ht="15.75" customHeight="1" x14ac:dyDescent="0.2">
      <c r="A10" s="4" t="s">
        <v>7</v>
      </c>
      <c r="B10" s="5">
        <v>1820</v>
      </c>
      <c r="C10" s="5">
        <v>2250</v>
      </c>
      <c r="F10" s="10" t="s">
        <v>24</v>
      </c>
      <c r="G10" s="10" t="s">
        <v>25</v>
      </c>
      <c r="H10" s="10" t="s">
        <v>26</v>
      </c>
      <c r="I10" s="10" t="s">
        <v>27</v>
      </c>
    </row>
    <row r="11" spans="1:9" ht="15.75" customHeight="1" x14ac:dyDescent="0.2">
      <c r="A11" s="4" t="s">
        <v>8</v>
      </c>
      <c r="B11" s="5">
        <v>1258</v>
      </c>
      <c r="C11" s="5">
        <v>1104</v>
      </c>
      <c r="F11" s="11" t="s">
        <v>8</v>
      </c>
      <c r="G11" s="11" t="s">
        <v>10</v>
      </c>
      <c r="H11" s="11" t="s">
        <v>9</v>
      </c>
      <c r="I11" s="11" t="s">
        <v>7</v>
      </c>
    </row>
    <row r="12" spans="1:9" ht="15.75" customHeight="1" x14ac:dyDescent="0.2">
      <c r="A12" s="4" t="s">
        <v>9</v>
      </c>
      <c r="B12" s="5">
        <v>2230</v>
      </c>
      <c r="C12" s="5">
        <v>2450</v>
      </c>
      <c r="F12" s="11" t="s">
        <v>16</v>
      </c>
      <c r="G12" s="11" t="s">
        <v>12</v>
      </c>
      <c r="H12" s="11" t="s">
        <v>13</v>
      </c>
      <c r="I12" s="12"/>
    </row>
    <row r="13" spans="1:9" ht="15.75" customHeight="1" x14ac:dyDescent="0.2">
      <c r="A13" s="4" t="s">
        <v>10</v>
      </c>
      <c r="B13" s="5">
        <v>560</v>
      </c>
      <c r="C13" s="5">
        <v>610</v>
      </c>
      <c r="F13" s="11"/>
      <c r="G13" s="11" t="s">
        <v>14</v>
      </c>
      <c r="H13" s="11" t="s">
        <v>15</v>
      </c>
      <c r="I13" s="12"/>
    </row>
    <row r="14" spans="1:9" ht="15.75" customHeight="1" x14ac:dyDescent="0.2">
      <c r="A14" s="4" t="s">
        <v>11</v>
      </c>
      <c r="B14" s="5">
        <v>152</v>
      </c>
      <c r="C14" s="5">
        <v>174</v>
      </c>
      <c r="F14" s="12"/>
      <c r="G14" s="11"/>
      <c r="H14" s="11" t="s">
        <v>11</v>
      </c>
      <c r="I14" s="12"/>
    </row>
    <row r="15" spans="1:9" ht="15.75" customHeight="1" x14ac:dyDescent="0.2">
      <c r="A15" s="4" t="s">
        <v>12</v>
      </c>
      <c r="B15" s="5">
        <v>90</v>
      </c>
      <c r="C15" s="5">
        <v>110</v>
      </c>
    </row>
    <row r="16" spans="1:9" ht="15.75" customHeight="1" x14ac:dyDescent="0.2">
      <c r="A16" s="4" t="s">
        <v>13</v>
      </c>
      <c r="B16" s="5">
        <v>134</v>
      </c>
      <c r="C16" s="5">
        <v>157</v>
      </c>
    </row>
    <row r="17" spans="1:9" ht="15.75" customHeight="1" x14ac:dyDescent="0.2">
      <c r="A17" s="4" t="s">
        <v>14</v>
      </c>
      <c r="B17" s="5">
        <v>263</v>
      </c>
      <c r="C17" s="5">
        <v>241</v>
      </c>
      <c r="F17" s="9" t="s">
        <v>28</v>
      </c>
      <c r="G17" s="9"/>
      <c r="H17" s="9"/>
      <c r="I17" s="9"/>
    </row>
    <row r="18" spans="1:9" ht="15.75" customHeight="1" x14ac:dyDescent="0.2">
      <c r="A18" s="4" t="s">
        <v>15</v>
      </c>
      <c r="B18" s="5">
        <v>236</v>
      </c>
      <c r="C18" s="5">
        <v>573</v>
      </c>
      <c r="F18" s="10" t="s">
        <v>29</v>
      </c>
      <c r="G18" s="10" t="s">
        <v>30</v>
      </c>
      <c r="H18" s="10" t="s">
        <v>31</v>
      </c>
      <c r="I18" s="10" t="s">
        <v>32</v>
      </c>
    </row>
    <row r="19" spans="1:9" ht="15.75" customHeight="1" x14ac:dyDescent="0.2">
      <c r="A19" s="4" t="s">
        <v>16</v>
      </c>
      <c r="B19" s="5">
        <v>70</v>
      </c>
      <c r="C19" s="5">
        <v>89</v>
      </c>
      <c r="F19" s="11" t="s">
        <v>19</v>
      </c>
      <c r="G19" s="11" t="s">
        <v>18</v>
      </c>
      <c r="H19" s="13" t="s">
        <v>20</v>
      </c>
      <c r="I19" s="11" t="s">
        <v>17</v>
      </c>
    </row>
    <row r="20" spans="1:9" ht="15.75" customHeight="1" x14ac:dyDescent="0.2">
      <c r="A20" s="4" t="s">
        <v>17</v>
      </c>
      <c r="B20" s="5">
        <v>3465</v>
      </c>
      <c r="C20" s="5">
        <v>3465</v>
      </c>
      <c r="F20" s="11" t="s">
        <v>21</v>
      </c>
      <c r="G20" s="12"/>
      <c r="H20" s="11" t="s">
        <v>22</v>
      </c>
      <c r="I20" s="12"/>
    </row>
    <row r="21" spans="1:9" ht="15.75" customHeight="1" x14ac:dyDescent="0.2">
      <c r="A21" s="4" t="s">
        <v>18</v>
      </c>
      <c r="B21" s="5">
        <v>1200</v>
      </c>
      <c r="C21" s="5">
        <v>2545</v>
      </c>
      <c r="G21" s="19" t="s">
        <v>5</v>
      </c>
      <c r="H21" s="19" t="s">
        <v>6</v>
      </c>
    </row>
    <row r="22" spans="1:9" ht="15.75" customHeight="1" x14ac:dyDescent="0.2">
      <c r="A22" s="4" t="s">
        <v>19</v>
      </c>
      <c r="B22" s="4">
        <v>83</v>
      </c>
      <c r="C22" s="4">
        <v>152</v>
      </c>
      <c r="F22" s="15" t="s">
        <v>33</v>
      </c>
      <c r="G22" s="12">
        <f>B10</f>
        <v>1820</v>
      </c>
      <c r="H22" s="12">
        <f>C10</f>
        <v>2250</v>
      </c>
    </row>
    <row r="23" spans="1:9" ht="15.75" customHeight="1" x14ac:dyDescent="0.2">
      <c r="A23" s="6" t="s">
        <v>20</v>
      </c>
      <c r="B23" s="6">
        <v>370</v>
      </c>
      <c r="C23" s="6">
        <v>730</v>
      </c>
      <c r="F23" s="15" t="s">
        <v>34</v>
      </c>
      <c r="G23" s="12">
        <f>SUM(B11:B19)</f>
        <v>4993</v>
      </c>
      <c r="H23" s="12">
        <f>SUM(C11:C19)</f>
        <v>5508</v>
      </c>
    </row>
    <row r="24" spans="1:9" ht="15.75" customHeight="1" x14ac:dyDescent="0.2">
      <c r="A24" s="4" t="s">
        <v>21</v>
      </c>
      <c r="B24" s="4">
        <v>1500</v>
      </c>
      <c r="C24" s="4">
        <v>700</v>
      </c>
      <c r="F24" s="15" t="s">
        <v>35</v>
      </c>
      <c r="G24" s="12">
        <v>0</v>
      </c>
      <c r="H24" s="12">
        <v>0</v>
      </c>
    </row>
    <row r="25" spans="1:9" ht="15.75" customHeight="1" x14ac:dyDescent="0.2">
      <c r="A25" s="4" t="s">
        <v>22</v>
      </c>
      <c r="B25" s="4">
        <v>195</v>
      </c>
      <c r="C25" s="4">
        <v>166</v>
      </c>
      <c r="F25" s="15" t="s">
        <v>36</v>
      </c>
      <c r="G25" s="12">
        <v>0</v>
      </c>
      <c r="H25" s="12">
        <v>0</v>
      </c>
    </row>
    <row r="26" spans="1:9" ht="15.75" customHeight="1" x14ac:dyDescent="0.2">
      <c r="F26" s="8"/>
    </row>
    <row r="27" spans="1:9" ht="15.75" customHeight="1" x14ac:dyDescent="0.2">
      <c r="F27" s="15" t="s">
        <v>39</v>
      </c>
      <c r="G27" s="12">
        <f>B20+B23</f>
        <v>3835</v>
      </c>
      <c r="H27" s="12">
        <f>C20+C23</f>
        <v>4195</v>
      </c>
    </row>
    <row r="28" spans="1:9" ht="15.75" customHeight="1" x14ac:dyDescent="0.2">
      <c r="F28" s="15" t="s">
        <v>38</v>
      </c>
      <c r="G28" s="12">
        <f>B21+B22+B24</f>
        <v>2783</v>
      </c>
      <c r="H28" s="12">
        <f>C21+C22+C24</f>
        <v>3397</v>
      </c>
    </row>
    <row r="29" spans="1:9" ht="15.75" customHeight="1" x14ac:dyDescent="0.2">
      <c r="F29" s="15" t="s">
        <v>37</v>
      </c>
      <c r="G29" s="12">
        <f>B25</f>
        <v>195</v>
      </c>
      <c r="H29" s="12">
        <f>C25</f>
        <v>166</v>
      </c>
    </row>
    <row r="31" spans="1:9" ht="15.75" customHeight="1" x14ac:dyDescent="0.35">
      <c r="F31" s="16" t="s">
        <v>40</v>
      </c>
      <c r="G31" s="16"/>
    </row>
    <row r="32" spans="1:9" ht="15.75" customHeight="1" x14ac:dyDescent="0.2">
      <c r="F32" s="10" t="s">
        <v>41</v>
      </c>
      <c r="G32" s="12">
        <f>G22+G23-G24-G25-G27-G28+G29</f>
        <v>390</v>
      </c>
      <c r="H32" s="12">
        <f>H22+H23-H24-H25-H27-H28+H29</f>
        <v>332</v>
      </c>
    </row>
    <row r="33" spans="6:8" ht="15.75" customHeight="1" x14ac:dyDescent="0.2">
      <c r="F33" s="18" t="s">
        <v>42</v>
      </c>
      <c r="G33" s="17"/>
    </row>
    <row r="34" spans="6:8" ht="15.75" customHeight="1" x14ac:dyDescent="0.2">
      <c r="F34" s="10" t="s">
        <v>43</v>
      </c>
      <c r="G34" s="12">
        <f>G23-G28</f>
        <v>2210</v>
      </c>
      <c r="H34" s="12">
        <f>H23-H28</f>
        <v>2111</v>
      </c>
    </row>
    <row r="35" spans="6:8" ht="15.75" customHeight="1" x14ac:dyDescent="0.2">
      <c r="F35" s="7" t="s">
        <v>45</v>
      </c>
    </row>
    <row r="36" spans="6:8" ht="15.75" customHeight="1" x14ac:dyDescent="0.2">
      <c r="F36" s="10" t="s">
        <v>44</v>
      </c>
      <c r="G36" s="12">
        <f>ROUND(G23/G28,2)</f>
        <v>1.79</v>
      </c>
      <c r="H36" s="12">
        <f>ROUND(H23/H28,2)</f>
        <v>1.62</v>
      </c>
    </row>
    <row r="37" spans="6:8" ht="15.75" customHeight="1" x14ac:dyDescent="0.2">
      <c r="F37" s="7" t="s">
        <v>46</v>
      </c>
    </row>
    <row r="38" spans="6:8" ht="15.75" customHeight="1" x14ac:dyDescent="0.2">
      <c r="F38" s="10" t="s">
        <v>47</v>
      </c>
      <c r="G38" s="12">
        <f>ROUND(G27/(G22+G23),2)</f>
        <v>0.56000000000000005</v>
      </c>
      <c r="H38" s="12">
        <f>ROUND(H27/(H22+H23),2)</f>
        <v>0.54</v>
      </c>
    </row>
    <row r="40" spans="6:8" ht="15.75" customHeight="1" x14ac:dyDescent="0.2">
      <c r="F40" s="14" t="s">
        <v>48</v>
      </c>
    </row>
    <row r="41" spans="6:8" ht="15.75" customHeight="1" x14ac:dyDescent="0.2">
      <c r="F41" s="7" t="s">
        <v>49</v>
      </c>
    </row>
    <row r="42" spans="6:8" ht="15.75" customHeight="1" x14ac:dyDescent="0.2">
      <c r="F42" s="7" t="s">
        <v>50</v>
      </c>
    </row>
    <row r="43" spans="6:8" ht="15.75" customHeight="1" x14ac:dyDescent="0.2">
      <c r="F43" s="7" t="s">
        <v>51</v>
      </c>
    </row>
    <row r="44" spans="6:8" ht="15.75" customHeight="1" x14ac:dyDescent="0.2">
      <c r="F44" s="7" t="s">
        <v>52</v>
      </c>
    </row>
    <row r="45" spans="6:8" ht="15.75" customHeight="1" x14ac:dyDescent="0.2">
      <c r="F45" s="7" t="s">
        <v>53</v>
      </c>
    </row>
    <row r="46" spans="6:8" ht="15.75" customHeight="1" x14ac:dyDescent="0.2">
      <c r="F46" s="7" t="s">
        <v>54</v>
      </c>
    </row>
    <row r="47" spans="6:8" ht="15.75" customHeight="1" x14ac:dyDescent="0.2">
      <c r="F47" s="7" t="s">
        <v>55</v>
      </c>
    </row>
    <row r="50" spans="6:6" ht="15.75" customHeight="1" x14ac:dyDescent="0.2">
      <c r="F50" s="7"/>
    </row>
    <row r="51" spans="6:6" ht="15.75" customHeight="1" x14ac:dyDescent="0.2">
      <c r="F51" s="7"/>
    </row>
    <row r="52" spans="6:6" ht="15.75" customHeight="1" x14ac:dyDescent="0.2">
      <c r="F52" s="7"/>
    </row>
    <row r="53" spans="6:6" ht="15.75" customHeight="1" x14ac:dyDescent="0.2">
      <c r="F53" s="7"/>
    </row>
    <row r="54" spans="6:6" ht="15.75" customHeight="1" x14ac:dyDescent="0.2">
      <c r="F54" s="7"/>
    </row>
    <row r="55" spans="6:6" ht="15.75" customHeight="1" x14ac:dyDescent="0.2">
      <c r="F55" s="7"/>
    </row>
    <row r="56" spans="6:6" ht="15.75" customHeight="1" x14ac:dyDescent="0.2">
      <c r="F56" s="7"/>
    </row>
  </sheetData>
  <mergeCells count="4">
    <mergeCell ref="F9:I9"/>
    <mergeCell ref="F17:I17"/>
    <mergeCell ref="F31:G31"/>
    <mergeCell ref="F33:G33"/>
  </mergeCells>
  <pageMargins left="0.7" right="0.7" top="0.75" bottom="0.75" header="0.3" footer="0.3"/>
  <ignoredErrors>
    <ignoredError sqref="G23:H2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Алексей</cp:lastModifiedBy>
  <dcterms:created xsi:type="dcterms:W3CDTF">2024-06-09T08:47:15Z</dcterms:created>
  <dcterms:modified xsi:type="dcterms:W3CDTF">2024-06-09T08:47:15Z</dcterms:modified>
</cp:coreProperties>
</file>