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34E023EB-6226-4D5F-9807-BE4115A922B3}" xr6:coauthVersionLast="47" xr6:coauthVersionMax="47" xr10:uidLastSave="{00000000-0000-0000-0000-000000000000}"/>
  <bookViews>
    <workbookView xWindow="14295" yWindow="0" windowWidth="14610" windowHeight="15585" xr2:uid="{9EFB6E90-EEF5-46CC-AD26-117E24D31187}"/>
  </bookViews>
  <sheets>
    <sheet name="打撃" sheetId="1" r:id="rId1"/>
    <sheet name="打撃 総合" sheetId="4" r:id="rId2"/>
    <sheet name="投手" sheetId="2" r:id="rId3"/>
    <sheet name="元データ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B13" i="1" s="1"/>
  <c r="AA22" i="3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14" i="3"/>
  <c r="Z14" i="3"/>
  <c r="Y14" i="3"/>
  <c r="X14" i="3"/>
  <c r="AA13" i="3"/>
  <c r="Z13" i="3"/>
  <c r="Y13" i="3"/>
  <c r="X13" i="3"/>
  <c r="O22" i="3"/>
  <c r="N22" i="3"/>
  <c r="M22" i="3"/>
  <c r="L22" i="3"/>
  <c r="K22" i="3"/>
  <c r="J22" i="3"/>
  <c r="O21" i="3"/>
  <c r="N21" i="3"/>
  <c r="H21" i="3" s="1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I19" i="3" s="1"/>
  <c r="O18" i="3"/>
  <c r="N18" i="3"/>
  <c r="M18" i="3"/>
  <c r="L18" i="3"/>
  <c r="K18" i="3"/>
  <c r="J18" i="3"/>
  <c r="I18" i="3" s="1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I15" i="3" s="1"/>
  <c r="O14" i="3"/>
  <c r="N14" i="3"/>
  <c r="M14" i="3"/>
  <c r="L14" i="3"/>
  <c r="K14" i="3"/>
  <c r="J14" i="3"/>
  <c r="I14" i="3" s="1"/>
  <c r="O13" i="3"/>
  <c r="N13" i="3"/>
  <c r="H13" i="3" s="1"/>
  <c r="M13" i="3"/>
  <c r="L13" i="3"/>
  <c r="K13" i="3"/>
  <c r="J13" i="3"/>
  <c r="N1" i="1"/>
  <c r="M1" i="1"/>
  <c r="L1" i="1"/>
  <c r="K1" i="1"/>
  <c r="J1" i="1"/>
  <c r="I1" i="1"/>
  <c r="H1" i="1"/>
  <c r="G1" i="1"/>
  <c r="F1" i="1"/>
  <c r="E1" i="1"/>
  <c r="D1" i="1"/>
  <c r="C1" i="1"/>
  <c r="B1" i="1"/>
  <c r="A12" i="1"/>
  <c r="A11" i="1"/>
  <c r="A10" i="1"/>
  <c r="A9" i="1"/>
  <c r="A8" i="1"/>
  <c r="A7" i="1"/>
  <c r="A6" i="1"/>
  <c r="A5" i="1"/>
  <c r="A4" i="1"/>
  <c r="A3" i="1"/>
  <c r="A2" i="1"/>
  <c r="A1" i="1"/>
  <c r="AH12" i="4"/>
  <c r="AG12" i="4"/>
  <c r="AF12" i="4"/>
  <c r="AE12" i="4"/>
  <c r="AD12" i="4"/>
  <c r="AC12" i="4"/>
  <c r="T12" i="4"/>
  <c r="S12" i="4"/>
  <c r="R12" i="4"/>
  <c r="M12" i="1" s="1"/>
  <c r="K12" i="4"/>
  <c r="J12" i="4"/>
  <c r="I12" i="4"/>
  <c r="G12" i="1" s="1"/>
  <c r="H12" i="4"/>
  <c r="B12" i="4"/>
  <c r="B12" i="1" s="1"/>
  <c r="AH11" i="4"/>
  <c r="AG11" i="4"/>
  <c r="AF11" i="4"/>
  <c r="AE11" i="4"/>
  <c r="AD11" i="4"/>
  <c r="AC11" i="4"/>
  <c r="T11" i="4"/>
  <c r="S11" i="4"/>
  <c r="R11" i="4"/>
  <c r="M11" i="1" s="1"/>
  <c r="J11" i="4"/>
  <c r="I11" i="4"/>
  <c r="G11" i="1" s="1"/>
  <c r="H11" i="4"/>
  <c r="B11" i="4"/>
  <c r="B11" i="1" s="1"/>
  <c r="AH10" i="4"/>
  <c r="AG10" i="4"/>
  <c r="AF10" i="4"/>
  <c r="AE10" i="4"/>
  <c r="AD10" i="4"/>
  <c r="AC10" i="4"/>
  <c r="W10" i="4"/>
  <c r="T10" i="4"/>
  <c r="S10" i="4"/>
  <c r="R10" i="4"/>
  <c r="M10" i="1" s="1"/>
  <c r="J10" i="4"/>
  <c r="I10" i="4"/>
  <c r="G10" i="1" s="1"/>
  <c r="H10" i="4"/>
  <c r="B10" i="4"/>
  <c r="B10" i="1" s="1"/>
  <c r="AH9" i="4"/>
  <c r="AG9" i="4"/>
  <c r="AF9" i="4"/>
  <c r="AE9" i="4"/>
  <c r="AD9" i="4"/>
  <c r="AC9" i="4"/>
  <c r="T9" i="4"/>
  <c r="S9" i="4"/>
  <c r="R9" i="4"/>
  <c r="M9" i="1" s="1"/>
  <c r="J9" i="4"/>
  <c r="I9" i="4"/>
  <c r="G9" i="1" s="1"/>
  <c r="H9" i="4"/>
  <c r="B9" i="4"/>
  <c r="B9" i="1" s="1"/>
  <c r="AH8" i="4"/>
  <c r="AG8" i="4"/>
  <c r="AF8" i="4"/>
  <c r="AE8" i="4"/>
  <c r="AD8" i="4"/>
  <c r="AC8" i="4"/>
  <c r="T8" i="4"/>
  <c r="S8" i="4"/>
  <c r="R8" i="4"/>
  <c r="M8" i="1" s="1"/>
  <c r="J8" i="4"/>
  <c r="I8" i="4"/>
  <c r="G8" i="1" s="1"/>
  <c r="H8" i="4"/>
  <c r="B8" i="4"/>
  <c r="B8" i="1" s="1"/>
  <c r="AH7" i="4"/>
  <c r="AG7" i="4"/>
  <c r="AF7" i="4"/>
  <c r="AE7" i="4"/>
  <c r="AD7" i="4"/>
  <c r="AC7" i="4"/>
  <c r="T7" i="4"/>
  <c r="S7" i="4"/>
  <c r="R7" i="4"/>
  <c r="M7" i="1" s="1"/>
  <c r="J7" i="4"/>
  <c r="I7" i="4"/>
  <c r="G7" i="1" s="1"/>
  <c r="H7" i="4"/>
  <c r="B7" i="4"/>
  <c r="B7" i="1" s="1"/>
  <c r="AH6" i="4"/>
  <c r="AG6" i="4"/>
  <c r="AF6" i="4"/>
  <c r="AE6" i="4"/>
  <c r="AD6" i="4"/>
  <c r="AC6" i="4"/>
  <c r="T6" i="4"/>
  <c r="S6" i="4"/>
  <c r="R6" i="4"/>
  <c r="M6" i="1" s="1"/>
  <c r="J6" i="4"/>
  <c r="I6" i="4"/>
  <c r="G6" i="1" s="1"/>
  <c r="H6" i="4"/>
  <c r="B6" i="4"/>
  <c r="B6" i="1" s="1"/>
  <c r="AH5" i="4"/>
  <c r="AG5" i="4"/>
  <c r="AF5" i="4"/>
  <c r="AE5" i="4"/>
  <c r="AD5" i="4"/>
  <c r="AC5" i="4"/>
  <c r="T5" i="4"/>
  <c r="S5" i="4"/>
  <c r="R5" i="4"/>
  <c r="M5" i="1" s="1"/>
  <c r="J5" i="4"/>
  <c r="I5" i="4"/>
  <c r="G5" i="1" s="1"/>
  <c r="H5" i="4"/>
  <c r="B5" i="4"/>
  <c r="B5" i="1" s="1"/>
  <c r="AH4" i="4"/>
  <c r="AG4" i="4"/>
  <c r="AF4" i="4"/>
  <c r="AE4" i="4"/>
  <c r="AD4" i="4"/>
  <c r="AC4" i="4"/>
  <c r="T4" i="4"/>
  <c r="S4" i="4"/>
  <c r="R4" i="4"/>
  <c r="M4" i="1" s="1"/>
  <c r="J4" i="4"/>
  <c r="I4" i="4"/>
  <c r="G4" i="1" s="1"/>
  <c r="H4" i="4"/>
  <c r="B4" i="4"/>
  <c r="B4" i="1" s="1"/>
  <c r="AH3" i="4"/>
  <c r="AG3" i="4"/>
  <c r="AF3" i="4"/>
  <c r="AE3" i="4"/>
  <c r="AD3" i="4"/>
  <c r="AC3" i="4"/>
  <c r="T3" i="4"/>
  <c r="S3" i="4"/>
  <c r="R3" i="4"/>
  <c r="M3" i="1" s="1"/>
  <c r="K3" i="4"/>
  <c r="J3" i="4"/>
  <c r="I3" i="4"/>
  <c r="G3" i="1" s="1"/>
  <c r="H3" i="4"/>
  <c r="B3" i="4"/>
  <c r="B3" i="1" s="1"/>
  <c r="AH2" i="4"/>
  <c r="AG2" i="4"/>
  <c r="AF2" i="4"/>
  <c r="AE2" i="4"/>
  <c r="AD2" i="4"/>
  <c r="AC2" i="4"/>
  <c r="T2" i="4"/>
  <c r="S2" i="4"/>
  <c r="R2" i="4"/>
  <c r="M2" i="1" s="1"/>
  <c r="J2" i="4"/>
  <c r="I2" i="4"/>
  <c r="G2" i="1" s="1"/>
  <c r="H2" i="4"/>
  <c r="B2" i="4"/>
  <c r="B2" i="1" s="1"/>
  <c r="X3" i="3"/>
  <c r="Y3" i="3"/>
  <c r="M10" i="4" s="1"/>
  <c r="I10" i="1" s="1"/>
  <c r="Z3" i="3"/>
  <c r="K10" i="4" s="1"/>
  <c r="AA3" i="3"/>
  <c r="Z10" i="4" s="1"/>
  <c r="X4" i="3"/>
  <c r="Y4" i="3"/>
  <c r="M12" i="4" s="1"/>
  <c r="I12" i="1" s="1"/>
  <c r="Z4" i="3"/>
  <c r="AA4" i="3"/>
  <c r="Z12" i="4" s="1"/>
  <c r="X5" i="3"/>
  <c r="Y5" i="3"/>
  <c r="M6" i="4" s="1"/>
  <c r="I6" i="1" s="1"/>
  <c r="Z5" i="3"/>
  <c r="K6" i="4" s="1"/>
  <c r="AA5" i="3"/>
  <c r="Z6" i="4" s="1"/>
  <c r="X6" i="3"/>
  <c r="Y6" i="3"/>
  <c r="M11" i="4" s="1"/>
  <c r="I11" i="1" s="1"/>
  <c r="Z6" i="3"/>
  <c r="K11" i="4" s="1"/>
  <c r="AA6" i="3"/>
  <c r="X7" i="3"/>
  <c r="Y7" i="3"/>
  <c r="M8" i="4" s="1"/>
  <c r="I8" i="1" s="1"/>
  <c r="Z7" i="3"/>
  <c r="K8" i="4" s="1"/>
  <c r="AA7" i="3"/>
  <c r="Z8" i="4" s="1"/>
  <c r="X8" i="3"/>
  <c r="Y8" i="3"/>
  <c r="M3" i="4" s="1"/>
  <c r="I3" i="1" s="1"/>
  <c r="Z8" i="3"/>
  <c r="AA8" i="3"/>
  <c r="Z3" i="4" s="1"/>
  <c r="X9" i="3"/>
  <c r="Y9" i="3"/>
  <c r="M2" i="4" s="1"/>
  <c r="I2" i="1" s="1"/>
  <c r="Z9" i="3"/>
  <c r="K2" i="4" s="1"/>
  <c r="AA9" i="3"/>
  <c r="Z2" i="4" s="1"/>
  <c r="X10" i="3"/>
  <c r="Y10" i="3"/>
  <c r="M4" i="4" s="1"/>
  <c r="I4" i="1" s="1"/>
  <c r="Z10" i="3"/>
  <c r="K4" i="4" s="1"/>
  <c r="AA10" i="3"/>
  <c r="Z4" i="4" s="1"/>
  <c r="X11" i="3"/>
  <c r="Y11" i="3"/>
  <c r="M5" i="4" s="1"/>
  <c r="I5" i="1" s="1"/>
  <c r="Z11" i="3"/>
  <c r="K5" i="4" s="1"/>
  <c r="AA11" i="3"/>
  <c r="Z5" i="4" s="1"/>
  <c r="X12" i="3"/>
  <c r="Y12" i="3"/>
  <c r="M9" i="4" s="1"/>
  <c r="I9" i="1" s="1"/>
  <c r="Z12" i="3"/>
  <c r="K9" i="4" s="1"/>
  <c r="AA12" i="3"/>
  <c r="Z9" i="4" s="1"/>
  <c r="AA2" i="3"/>
  <c r="Z7" i="4" s="1"/>
  <c r="Y2" i="3"/>
  <c r="M7" i="4" s="1"/>
  <c r="I7" i="1" s="1"/>
  <c r="X2" i="3"/>
  <c r="Z2" i="3"/>
  <c r="K7" i="4" s="1"/>
  <c r="J3" i="3"/>
  <c r="I3" i="3" s="1"/>
  <c r="K3" i="3"/>
  <c r="L3" i="3"/>
  <c r="M3" i="3"/>
  <c r="L10" i="4" s="1"/>
  <c r="H10" i="1" s="1"/>
  <c r="N3" i="3"/>
  <c r="O3" i="3"/>
  <c r="G10" i="4" s="1"/>
  <c r="J4" i="3"/>
  <c r="K4" i="3"/>
  <c r="L4" i="3"/>
  <c r="M4" i="3"/>
  <c r="L12" i="4" s="1"/>
  <c r="H12" i="1" s="1"/>
  <c r="N4" i="3"/>
  <c r="O4" i="3"/>
  <c r="G12" i="4" s="1"/>
  <c r="J5" i="3"/>
  <c r="V6" i="4" s="1"/>
  <c r="K5" i="3"/>
  <c r="W6" i="4" s="1"/>
  <c r="L5" i="3"/>
  <c r="X6" i="4" s="1"/>
  <c r="M5" i="3"/>
  <c r="L6" i="4" s="1"/>
  <c r="H6" i="1" s="1"/>
  <c r="N5" i="3"/>
  <c r="O5" i="3"/>
  <c r="G6" i="4" s="1"/>
  <c r="J6" i="3"/>
  <c r="V11" i="4" s="1"/>
  <c r="K6" i="3"/>
  <c r="L6" i="3"/>
  <c r="X11" i="4" s="1"/>
  <c r="M6" i="3"/>
  <c r="L11" i="4" s="1"/>
  <c r="H11" i="1" s="1"/>
  <c r="N6" i="3"/>
  <c r="O6" i="3"/>
  <c r="G11" i="4" s="1"/>
  <c r="J7" i="3"/>
  <c r="V8" i="4" s="1"/>
  <c r="K7" i="3"/>
  <c r="W8" i="4" s="1"/>
  <c r="L7" i="3"/>
  <c r="X8" i="4" s="1"/>
  <c r="M7" i="3"/>
  <c r="L8" i="4" s="1"/>
  <c r="H8" i="1" s="1"/>
  <c r="N7" i="3"/>
  <c r="F8" i="4" s="1"/>
  <c r="F8" i="1" s="1"/>
  <c r="O7" i="3"/>
  <c r="G8" i="4" s="1"/>
  <c r="J8" i="3"/>
  <c r="V3" i="4" s="1"/>
  <c r="K8" i="3"/>
  <c r="W3" i="4" s="1"/>
  <c r="L8" i="3"/>
  <c r="X3" i="4" s="1"/>
  <c r="M8" i="3"/>
  <c r="L3" i="4" s="1"/>
  <c r="H3" i="1" s="1"/>
  <c r="N8" i="3"/>
  <c r="F3" i="4" s="1"/>
  <c r="F3" i="1" s="1"/>
  <c r="O8" i="3"/>
  <c r="G3" i="4" s="1"/>
  <c r="J9" i="3"/>
  <c r="V2" i="4" s="1"/>
  <c r="K9" i="3"/>
  <c r="W2" i="4" s="1"/>
  <c r="L9" i="3"/>
  <c r="X2" i="4" s="1"/>
  <c r="M9" i="3"/>
  <c r="L2" i="4" s="1"/>
  <c r="H2" i="1" s="1"/>
  <c r="N9" i="3"/>
  <c r="F2" i="4" s="1"/>
  <c r="F2" i="1" s="1"/>
  <c r="O9" i="3"/>
  <c r="G2" i="4" s="1"/>
  <c r="J10" i="3"/>
  <c r="V4" i="4" s="1"/>
  <c r="K10" i="3"/>
  <c r="W4" i="4" s="1"/>
  <c r="L10" i="3"/>
  <c r="X4" i="4" s="1"/>
  <c r="M10" i="3"/>
  <c r="L4" i="4" s="1"/>
  <c r="H4" i="1" s="1"/>
  <c r="N10" i="3"/>
  <c r="O10" i="3"/>
  <c r="G4" i="4" s="1"/>
  <c r="J11" i="3"/>
  <c r="V5" i="4" s="1"/>
  <c r="K11" i="3"/>
  <c r="W5" i="4" s="1"/>
  <c r="L11" i="3"/>
  <c r="X5" i="4" s="1"/>
  <c r="M11" i="3"/>
  <c r="L5" i="4" s="1"/>
  <c r="H5" i="1" s="1"/>
  <c r="N11" i="3"/>
  <c r="O11" i="3"/>
  <c r="G5" i="4" s="1"/>
  <c r="J12" i="3"/>
  <c r="I12" i="3" s="1"/>
  <c r="E9" i="4" s="1"/>
  <c r="E9" i="1" s="1"/>
  <c r="K12" i="3"/>
  <c r="W9" i="4" s="1"/>
  <c r="L12" i="3"/>
  <c r="X9" i="4" s="1"/>
  <c r="M12" i="3"/>
  <c r="L9" i="4" s="1"/>
  <c r="H9" i="1" s="1"/>
  <c r="N12" i="3"/>
  <c r="F9" i="4" s="1"/>
  <c r="O12" i="3"/>
  <c r="G9" i="4" s="1"/>
  <c r="O2" i="3"/>
  <c r="G7" i="4" s="1"/>
  <c r="N2" i="3"/>
  <c r="M2" i="3"/>
  <c r="L7" i="4" s="1"/>
  <c r="H7" i="1" s="1"/>
  <c r="L2" i="3"/>
  <c r="X7" i="4" s="1"/>
  <c r="K2" i="3"/>
  <c r="W7" i="4" s="1"/>
  <c r="J2" i="3"/>
  <c r="V7" i="4" s="1"/>
  <c r="G3" i="3"/>
  <c r="G4" i="3"/>
  <c r="H4" i="3" s="1"/>
  <c r="G5" i="3"/>
  <c r="G6" i="3"/>
  <c r="G7" i="3"/>
  <c r="G8" i="3"/>
  <c r="H8" i="3" s="1"/>
  <c r="G9" i="3"/>
  <c r="G10" i="3"/>
  <c r="G11" i="3"/>
  <c r="G12" i="3"/>
  <c r="H12" i="3" s="1"/>
  <c r="D9" i="4" s="1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H2" i="3" l="1"/>
  <c r="F5" i="4"/>
  <c r="F5" i="1" s="1"/>
  <c r="H5" i="3"/>
  <c r="H9" i="3"/>
  <c r="T13" i="4"/>
  <c r="U5" i="4"/>
  <c r="N5" i="1" s="1"/>
  <c r="U8" i="4"/>
  <c r="N8" i="1" s="1"/>
  <c r="U3" i="4"/>
  <c r="N3" i="1" s="1"/>
  <c r="U2" i="4"/>
  <c r="N2" i="1" s="1"/>
  <c r="U6" i="4"/>
  <c r="N6" i="1" s="1"/>
  <c r="U12" i="4"/>
  <c r="N12" i="1" s="1"/>
  <c r="U11" i="4"/>
  <c r="N11" i="1" s="1"/>
  <c r="U4" i="4"/>
  <c r="N4" i="1" s="1"/>
  <c r="U7" i="4"/>
  <c r="N7" i="1" s="1"/>
  <c r="U10" i="4"/>
  <c r="N10" i="1" s="1"/>
  <c r="S13" i="4"/>
  <c r="AF13" i="4"/>
  <c r="AC13" i="4"/>
  <c r="AE13" i="4"/>
  <c r="AD13" i="4"/>
  <c r="AH13" i="4"/>
  <c r="H13" i="4"/>
  <c r="J13" i="4"/>
  <c r="AG13" i="4"/>
  <c r="K13" i="4"/>
  <c r="O9" i="4"/>
  <c r="K9" i="1" s="1"/>
  <c r="G13" i="4"/>
  <c r="Y5" i="4"/>
  <c r="U9" i="4"/>
  <c r="N9" i="1" s="1"/>
  <c r="W12" i="4"/>
  <c r="V9" i="4"/>
  <c r="E10" i="4"/>
  <c r="X12" i="4"/>
  <c r="F6" i="4"/>
  <c r="H20" i="3"/>
  <c r="C2" i="4" s="1"/>
  <c r="I22" i="3"/>
  <c r="Z11" i="4"/>
  <c r="Z13" i="4" s="1"/>
  <c r="H6" i="3"/>
  <c r="I2" i="3"/>
  <c r="H11" i="3"/>
  <c r="H3" i="3"/>
  <c r="C9" i="4"/>
  <c r="C9" i="1" s="1"/>
  <c r="I13" i="3"/>
  <c r="X10" i="4"/>
  <c r="X13" i="4" s="1"/>
  <c r="F12" i="4"/>
  <c r="F12" i="1" s="1"/>
  <c r="I17" i="3"/>
  <c r="H19" i="3"/>
  <c r="D3" i="4" s="1"/>
  <c r="AA3" i="4" s="1"/>
  <c r="I21" i="3"/>
  <c r="W11" i="4"/>
  <c r="F11" i="4"/>
  <c r="F11" i="1" s="1"/>
  <c r="I13" i="4"/>
  <c r="G13" i="1" s="1"/>
  <c r="F10" i="4"/>
  <c r="F10" i="1" s="1"/>
  <c r="I16" i="3"/>
  <c r="H18" i="3"/>
  <c r="I20" i="3"/>
  <c r="F4" i="4"/>
  <c r="R13" i="4"/>
  <c r="M13" i="1" s="1"/>
  <c r="H7" i="3"/>
  <c r="D8" i="4" s="1"/>
  <c r="H10" i="3"/>
  <c r="I4" i="3"/>
  <c r="E12" i="4" s="1"/>
  <c r="E12" i="1" s="1"/>
  <c r="V10" i="4"/>
  <c r="M13" i="4"/>
  <c r="I13" i="1" s="1"/>
  <c r="F4" i="1"/>
  <c r="F6" i="1"/>
  <c r="C7" i="4"/>
  <c r="C7" i="1" s="1"/>
  <c r="D7" i="4"/>
  <c r="D7" i="1" s="1"/>
  <c r="D5" i="4"/>
  <c r="D5" i="1" s="1"/>
  <c r="C5" i="4"/>
  <c r="C5" i="1" s="1"/>
  <c r="E10" i="1"/>
  <c r="D2" i="4"/>
  <c r="C3" i="4"/>
  <c r="C3" i="1" s="1"/>
  <c r="Y2" i="4"/>
  <c r="F7" i="4"/>
  <c r="F7" i="1" s="1"/>
  <c r="V12" i="4"/>
  <c r="H14" i="3"/>
  <c r="H15" i="3"/>
  <c r="H16" i="3"/>
  <c r="H17" i="3"/>
  <c r="H22" i="3"/>
  <c r="N9" i="4"/>
  <c r="J9" i="1" s="1"/>
  <c r="Y6" i="4"/>
  <c r="L13" i="4"/>
  <c r="H13" i="1" s="1"/>
  <c r="Y11" i="4"/>
  <c r="AA9" i="4"/>
  <c r="Y3" i="4"/>
  <c r="Y8" i="4"/>
  <c r="D9" i="1"/>
  <c r="Y7" i="4"/>
  <c r="Y4" i="4"/>
  <c r="Y9" i="4"/>
  <c r="P9" i="4" s="1"/>
  <c r="F9" i="1"/>
  <c r="I9" i="3"/>
  <c r="I5" i="3"/>
  <c r="I10" i="3"/>
  <c r="I6" i="3"/>
  <c r="I8" i="3"/>
  <c r="E3" i="4" s="1"/>
  <c r="I11" i="3"/>
  <c r="I7" i="3"/>
  <c r="E8" i="4" s="1"/>
  <c r="E8" i="1" s="1"/>
  <c r="D8" i="1" l="1"/>
  <c r="AA8" i="4"/>
  <c r="AB8" i="4" s="1"/>
  <c r="P8" i="4"/>
  <c r="C8" i="4"/>
  <c r="C8" i="1" s="1"/>
  <c r="E2" i="4"/>
  <c r="E2" i="1" s="1"/>
  <c r="E6" i="4"/>
  <c r="E6" i="1" s="1"/>
  <c r="P5" i="4"/>
  <c r="Q9" i="4"/>
  <c r="L9" i="1" s="1"/>
  <c r="AB9" i="4"/>
  <c r="W13" i="4"/>
  <c r="F13" i="4"/>
  <c r="Y10" i="4"/>
  <c r="U13" i="4"/>
  <c r="N13" i="1" s="1"/>
  <c r="E3" i="1"/>
  <c r="Y12" i="4"/>
  <c r="E7" i="4"/>
  <c r="E7" i="1" s="1"/>
  <c r="E4" i="4"/>
  <c r="E4" i="1" s="1"/>
  <c r="V13" i="4"/>
  <c r="E5" i="4"/>
  <c r="E11" i="4"/>
  <c r="E11" i="1" s="1"/>
  <c r="AA2" i="4"/>
  <c r="AB2" i="4" s="1"/>
  <c r="O8" i="4"/>
  <c r="Q8" i="4" s="1"/>
  <c r="L8" i="1" s="1"/>
  <c r="D12" i="4"/>
  <c r="C12" i="4"/>
  <c r="C12" i="1" s="1"/>
  <c r="AA7" i="4"/>
  <c r="AB7" i="4" s="1"/>
  <c r="AB3" i="4"/>
  <c r="P3" i="4"/>
  <c r="AA5" i="4"/>
  <c r="AB5" i="4" s="1"/>
  <c r="D10" i="4"/>
  <c r="P10" i="4" s="1"/>
  <c r="C10" i="4"/>
  <c r="C10" i="1" s="1"/>
  <c r="D2" i="1"/>
  <c r="D11" i="4"/>
  <c r="C11" i="4"/>
  <c r="C11" i="1" s="1"/>
  <c r="F13" i="1"/>
  <c r="D6" i="4"/>
  <c r="P6" i="4" s="1"/>
  <c r="C6" i="4"/>
  <c r="C6" i="1" s="1"/>
  <c r="P7" i="4"/>
  <c r="O3" i="4"/>
  <c r="N8" i="4"/>
  <c r="J8" i="1" s="1"/>
  <c r="N3" i="4"/>
  <c r="J3" i="1" s="1"/>
  <c r="C2" i="1"/>
  <c r="D3" i="1"/>
  <c r="O7" i="4"/>
  <c r="D4" i="4"/>
  <c r="C4" i="4"/>
  <c r="C4" i="1" s="1"/>
  <c r="P2" i="4"/>
  <c r="N2" i="4"/>
  <c r="J2" i="1" s="1"/>
  <c r="Q2" i="4" l="1"/>
  <c r="L2" i="1" s="1"/>
  <c r="Y13" i="4"/>
  <c r="O2" i="4"/>
  <c r="K2" i="1" s="1"/>
  <c r="N7" i="4"/>
  <c r="J7" i="1" s="1"/>
  <c r="E5" i="1"/>
  <c r="N5" i="4"/>
  <c r="J5" i="1" s="1"/>
  <c r="K8" i="1"/>
  <c r="P12" i="4"/>
  <c r="O5" i="4"/>
  <c r="Q5" i="4" s="1"/>
  <c r="L5" i="1" s="1"/>
  <c r="E13" i="4"/>
  <c r="E13" i="1" s="1"/>
  <c r="AA6" i="4"/>
  <c r="AB6" i="4" s="1"/>
  <c r="N6" i="4"/>
  <c r="J6" i="1" s="1"/>
  <c r="O6" i="4"/>
  <c r="D6" i="1"/>
  <c r="D10" i="1"/>
  <c r="N10" i="4"/>
  <c r="J10" i="1" s="1"/>
  <c r="O10" i="4"/>
  <c r="AA10" i="4"/>
  <c r="AB10" i="4" s="1"/>
  <c r="Q7" i="4"/>
  <c r="L7" i="1" s="1"/>
  <c r="K7" i="1"/>
  <c r="D4" i="1"/>
  <c r="O4" i="4"/>
  <c r="AA4" i="4"/>
  <c r="N4" i="4"/>
  <c r="J4" i="1" s="1"/>
  <c r="D12" i="1"/>
  <c r="AA12" i="4"/>
  <c r="AB12" i="4" s="1"/>
  <c r="O12" i="4"/>
  <c r="N12" i="4"/>
  <c r="J12" i="1" s="1"/>
  <c r="O11" i="4"/>
  <c r="AA11" i="4"/>
  <c r="AB11" i="4" s="1"/>
  <c r="N11" i="4"/>
  <c r="J11" i="1" s="1"/>
  <c r="D11" i="1"/>
  <c r="P4" i="4"/>
  <c r="Q3" i="4"/>
  <c r="L3" i="1" s="1"/>
  <c r="K3" i="1"/>
  <c r="C13" i="4"/>
  <c r="C13" i="1" s="1"/>
  <c r="D13" i="4"/>
  <c r="P13" i="4" s="1"/>
  <c r="P11" i="4"/>
  <c r="K5" i="1" l="1"/>
  <c r="Q10" i="4"/>
  <c r="L10" i="1" s="1"/>
  <c r="K10" i="1"/>
  <c r="D13" i="1"/>
  <c r="O13" i="4"/>
  <c r="N13" i="4"/>
  <c r="J13" i="1" s="1"/>
  <c r="AB4" i="4"/>
  <c r="AA13" i="4"/>
  <c r="AB13" i="4" s="1"/>
  <c r="K4" i="1"/>
  <c r="Q4" i="4"/>
  <c r="L4" i="1" s="1"/>
  <c r="Q11" i="4"/>
  <c r="L11" i="1" s="1"/>
  <c r="K11" i="1"/>
  <c r="K6" i="1"/>
  <c r="Q6" i="4"/>
  <c r="L6" i="1" s="1"/>
  <c r="K12" i="1"/>
  <c r="Q12" i="4"/>
  <c r="L12" i="1" s="1"/>
  <c r="Q13" i="4" l="1"/>
  <c r="L13" i="1" s="1"/>
  <c r="K13" i="1"/>
</calcChain>
</file>

<file path=xl/sharedStrings.xml><?xml version="1.0" encoding="utf-8"?>
<sst xmlns="http://schemas.openxmlformats.org/spreadsheetml/2006/main" count="150" uniqueCount="106">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</sst>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7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6" fontId="15" fillId="0" borderId="0" xfId="0" applyNumberFormat="1" applyFont="1">
      <alignment vertical="center"/>
    </xf>
    <xf numFmtId="9" fontId="15" fillId="0" borderId="0" xfId="1" applyFont="1">
      <alignment vertical="center"/>
    </xf>
    <xf numFmtId="9" fontId="16" fillId="0" borderId="0" xfId="1" applyFont="1">
      <alignment vertical="center"/>
    </xf>
    <xf numFmtId="0" fontId="15" fillId="0" borderId="0" xfId="1" applyNumberFormat="1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パーセント" xfId="1" builtinId="5"/>
    <cellStyle name="標準" xfId="0" builtinId="0"/>
  </cellStyles>
  <dxfs count="9">
    <dxf>
      <numFmt numFmtId="177" formatCode="&quot;捕&quot;"/>
    </dxf>
    <dxf>
      <numFmt numFmtId="178" formatCode="&quot;一&quot;"/>
    </dxf>
    <dxf>
      <numFmt numFmtId="179" formatCode="&quot;二&quot;"/>
    </dxf>
    <dxf>
      <numFmt numFmtId="180" formatCode="&quot;三&quot;"/>
    </dxf>
    <dxf>
      <numFmt numFmtId="181" formatCode="&quot;遊&quot;"/>
    </dxf>
    <dxf>
      <numFmt numFmtId="182" formatCode="&quot;左&quot;"/>
    </dxf>
    <dxf>
      <numFmt numFmtId="183" formatCode="&quot;中&quot;"/>
    </dxf>
    <dxf>
      <numFmt numFmtId="184" formatCode="&quot;右&quot;"/>
    </dxf>
    <dxf>
      <numFmt numFmtId="185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N13"/>
  <sheetViews>
    <sheetView tabSelected="1" zoomScale="130" zoomScaleNormal="130" workbookViewId="0">
      <selection activeCell="I6" sqref="I6"/>
    </sheetView>
  </sheetViews>
  <sheetFormatPr defaultRowHeight="18.75" x14ac:dyDescent="0.4"/>
  <cols>
    <col min="1" max="1" width="6" style="24" bestFit="1" customWidth="1"/>
    <col min="2" max="7" width="4.5" style="24" bestFit="1" customWidth="1"/>
    <col min="8" max="8" width="6" style="24" bestFit="1" customWidth="1"/>
    <col min="9" max="9" width="4.5" style="24" bestFit="1" customWidth="1"/>
    <col min="10" max="10" width="5.375" style="24" bestFit="1" customWidth="1"/>
    <col min="11" max="11" width="6" style="24" bestFit="1" customWidth="1"/>
    <col min="12" max="12" width="5.375" style="24" bestFit="1" customWidth="1"/>
    <col min="13" max="13" width="4.5" style="24" bestFit="1" customWidth="1"/>
    <col min="14" max="14" width="7.75" style="27" bestFit="1" customWidth="1"/>
    <col min="15" max="16384" width="9" style="24"/>
  </cols>
  <sheetData>
    <row r="1" spans="1:14" s="23" customFormat="1" ht="15.75" x14ac:dyDescent="0.4">
      <c r="A1" s="23" t="str">
        <f>'打撃 総合'!A1</f>
        <v>打者</v>
      </c>
      <c r="B1" s="23" t="str">
        <f>'打撃 総合'!B1</f>
        <v>出場</v>
      </c>
      <c r="C1" s="23" t="str">
        <f>'打撃 総合'!C1</f>
        <v>打席</v>
      </c>
      <c r="D1" s="23" t="str">
        <f>'打撃 総合'!D1</f>
        <v>打数</v>
      </c>
      <c r="E1" s="23" t="str">
        <f>'打撃 総合'!E1</f>
        <v>安打</v>
      </c>
      <c r="F1" s="23" t="str">
        <f>'打撃 総合'!F1</f>
        <v>四球</v>
      </c>
      <c r="G1" s="23" t="str">
        <f>'打撃 総合'!I1</f>
        <v>打点</v>
      </c>
      <c r="H1" s="23" t="str">
        <f>'打撃 総合'!L1</f>
        <v>本塁打</v>
      </c>
      <c r="I1" s="23" t="str">
        <f>'打撃 総合'!M1</f>
        <v>三振</v>
      </c>
      <c r="J1" s="23" t="str">
        <f>'打撃 総合'!N1</f>
        <v>打率</v>
      </c>
      <c r="K1" s="23" t="str">
        <f>'打撃 総合'!O1</f>
        <v>出塁率</v>
      </c>
      <c r="L1" s="23" t="str">
        <f>'打撃 総合'!Q1</f>
        <v>OPS</v>
      </c>
      <c r="M1" s="23" t="str">
        <f>'打撃 総合'!R1</f>
        <v>失策</v>
      </c>
      <c r="N1" s="26" t="str">
        <f>'打撃 総合'!U1</f>
        <v>守備率</v>
      </c>
    </row>
    <row r="2" spans="1:14" x14ac:dyDescent="0.4">
      <c r="A2" s="23" t="str">
        <f>'打撃 総合'!A2</f>
        <v>安部滉</v>
      </c>
      <c r="B2" s="23">
        <f>'打撃 総合'!B2</f>
        <v>2</v>
      </c>
      <c r="C2" s="23">
        <f>'打撃 総合'!C2</f>
        <v>3</v>
      </c>
      <c r="D2" s="23">
        <f>'打撃 総合'!D2</f>
        <v>3</v>
      </c>
      <c r="E2" s="23">
        <f>'打撃 総合'!E2</f>
        <v>0</v>
      </c>
      <c r="F2" s="23">
        <f>'打撃 総合'!F2</f>
        <v>0</v>
      </c>
      <c r="G2" s="23">
        <f>'打撃 総合'!I2</f>
        <v>0</v>
      </c>
      <c r="H2" s="23">
        <f>'打撃 総合'!L2</f>
        <v>0</v>
      </c>
      <c r="I2" s="23">
        <f>'打撃 総合'!M2</f>
        <v>1</v>
      </c>
      <c r="J2" s="25" t="str">
        <f>TEXT('打撃 総合'!N2,"0.000")</f>
        <v>0.000</v>
      </c>
      <c r="K2" s="25" t="str">
        <f>TEXT('打撃 総合'!O2,"0.000")</f>
        <v>0.000</v>
      </c>
      <c r="L2" s="25" t="str">
        <f>TEXT('打撃 総合'!Q2,"0.000")</f>
        <v>0.000</v>
      </c>
      <c r="M2" s="23">
        <f>'打撃 総合'!R2</f>
        <v>0</v>
      </c>
      <c r="N2" s="28" t="str">
        <f>'打撃 総合'!U2*100 &amp; "%"</f>
        <v>100%</v>
      </c>
    </row>
    <row r="3" spans="1:14" x14ac:dyDescent="0.4">
      <c r="A3" s="23" t="str">
        <f>'打撃 総合'!A3</f>
        <v>中井</v>
      </c>
      <c r="B3" s="23">
        <f>'打撃 総合'!B3</f>
        <v>2</v>
      </c>
      <c r="C3" s="23">
        <f>'打撃 総合'!C3</f>
        <v>3</v>
      </c>
      <c r="D3" s="23">
        <f>'打撃 総合'!D3</f>
        <v>3</v>
      </c>
      <c r="E3" s="23">
        <f>'打撃 総合'!E3</f>
        <v>0</v>
      </c>
      <c r="F3" s="23">
        <f>'打撃 総合'!F3</f>
        <v>1</v>
      </c>
      <c r="G3" s="23">
        <f>'打撃 総合'!I3</f>
        <v>0</v>
      </c>
      <c r="H3" s="23">
        <f>'打撃 総合'!L3</f>
        <v>0</v>
      </c>
      <c r="I3" s="23">
        <f>'打撃 総合'!M3</f>
        <v>2</v>
      </c>
      <c r="J3" s="25" t="str">
        <f>TEXT('打撃 総合'!N3,"0.000")</f>
        <v>0.000</v>
      </c>
      <c r="K3" s="25" t="str">
        <f>TEXT('打撃 総合'!O3,"0.000")</f>
        <v>0.250</v>
      </c>
      <c r="L3" s="25" t="str">
        <f>TEXT('打撃 総合'!Q3,"0.000")</f>
        <v>0.250</v>
      </c>
      <c r="M3" s="23">
        <f>'打撃 総合'!R3</f>
        <v>0</v>
      </c>
      <c r="N3" s="28" t="str">
        <f>'打撃 総合'!U3*100 &amp; "%"</f>
        <v>100%</v>
      </c>
    </row>
    <row r="4" spans="1:14" x14ac:dyDescent="0.4">
      <c r="A4" s="23" t="str">
        <f>'打撃 総合'!A4</f>
        <v>野場</v>
      </c>
      <c r="B4" s="23">
        <f>'打撃 総合'!B4</f>
        <v>2</v>
      </c>
      <c r="C4" s="23">
        <f>'打撃 総合'!C4</f>
        <v>2</v>
      </c>
      <c r="D4" s="23">
        <f>'打撃 総合'!D4</f>
        <v>2</v>
      </c>
      <c r="E4" s="23">
        <f>'打撃 総合'!E4</f>
        <v>0</v>
      </c>
      <c r="F4" s="23">
        <f>'打撃 総合'!F4</f>
        <v>0</v>
      </c>
      <c r="G4" s="23">
        <f>'打撃 総合'!I4</f>
        <v>0</v>
      </c>
      <c r="H4" s="23">
        <f>'打撃 総合'!L4</f>
        <v>0</v>
      </c>
      <c r="I4" s="23">
        <f>'打撃 総合'!M4</f>
        <v>0</v>
      </c>
      <c r="J4" s="25" t="str">
        <f>TEXT('打撃 総合'!N4,"0.000")</f>
        <v>0.000</v>
      </c>
      <c r="K4" s="25" t="str">
        <f>TEXT('打撃 総合'!O4,"0.000")</f>
        <v>0.000</v>
      </c>
      <c r="L4" s="25" t="str">
        <f>TEXT('打撃 総合'!Q4,"0.000")</f>
        <v>0.000</v>
      </c>
      <c r="M4" s="23">
        <f>'打撃 総合'!R4</f>
        <v>0</v>
      </c>
      <c r="N4" s="28" t="str">
        <f>'打撃 総合'!U4*100 &amp; "%"</f>
        <v>100%</v>
      </c>
    </row>
    <row r="5" spans="1:14" x14ac:dyDescent="0.4">
      <c r="A5" s="23" t="str">
        <f>'打撃 総合'!A5</f>
        <v>池澤</v>
      </c>
      <c r="B5" s="23">
        <f>'打撃 総合'!B5</f>
        <v>2</v>
      </c>
      <c r="C5" s="23">
        <f>'打撃 総合'!C5</f>
        <v>2</v>
      </c>
      <c r="D5" s="23">
        <f>'打撃 総合'!D5</f>
        <v>2</v>
      </c>
      <c r="E5" s="23">
        <f>'打撃 総合'!E5</f>
        <v>1</v>
      </c>
      <c r="F5" s="23">
        <f>'打撃 総合'!F5</f>
        <v>1</v>
      </c>
      <c r="G5" s="23">
        <f>'打撃 総合'!I5</f>
        <v>0</v>
      </c>
      <c r="H5" s="23">
        <f>'打撃 総合'!L5</f>
        <v>0</v>
      </c>
      <c r="I5" s="23">
        <f>'打撃 総合'!M5</f>
        <v>0</v>
      </c>
      <c r="J5" s="25" t="str">
        <f>TEXT('打撃 総合'!N5,"0.000")</f>
        <v>0.500</v>
      </c>
      <c r="K5" s="25" t="str">
        <f>TEXT('打撃 総合'!O5,"0.000")</f>
        <v>0.667</v>
      </c>
      <c r="L5" s="25" t="str">
        <f>TEXT('打撃 総合'!Q5,"0.000")</f>
        <v>1.167</v>
      </c>
      <c r="M5" s="23">
        <f>'打撃 総合'!R5</f>
        <v>0</v>
      </c>
      <c r="N5" s="28" t="str">
        <f>'打撃 総合'!U5*100 &amp; "%"</f>
        <v>100%</v>
      </c>
    </row>
    <row r="6" spans="1:14" x14ac:dyDescent="0.4">
      <c r="A6" s="23" t="str">
        <f>'打撃 総合'!A6</f>
        <v>安部剛</v>
      </c>
      <c r="B6" s="23">
        <f>'打撃 総合'!B6</f>
        <v>2</v>
      </c>
      <c r="C6" s="23">
        <f>'打撃 総合'!C6</f>
        <v>5</v>
      </c>
      <c r="D6" s="23">
        <f>'打撃 総合'!D6</f>
        <v>5</v>
      </c>
      <c r="E6" s="23">
        <f>'打撃 総合'!E6</f>
        <v>3</v>
      </c>
      <c r="F6" s="23">
        <f>'打撃 総合'!F6</f>
        <v>0</v>
      </c>
      <c r="G6" s="23">
        <f>'打撃 総合'!I6</f>
        <v>3</v>
      </c>
      <c r="H6" s="23">
        <f>'打撃 総合'!L6</f>
        <v>0</v>
      </c>
      <c r="I6" s="23">
        <f>'打撃 総合'!M6</f>
        <v>0</v>
      </c>
      <c r="J6" s="25" t="str">
        <f>TEXT('打撃 総合'!N6,"0.000")</f>
        <v>0.600</v>
      </c>
      <c r="K6" s="25" t="str">
        <f>TEXT('打撃 総合'!O6,"0.000")</f>
        <v>0.600</v>
      </c>
      <c r="L6" s="25" t="str">
        <f>TEXT('打撃 総合'!Q6,"0.000")</f>
        <v>1.400</v>
      </c>
      <c r="M6" s="23">
        <f>'打撃 総合'!R6</f>
        <v>0</v>
      </c>
      <c r="N6" s="28" t="str">
        <f>'打撃 総合'!U6*100 &amp; "%"</f>
        <v>100%</v>
      </c>
    </row>
    <row r="7" spans="1:14" x14ac:dyDescent="0.4">
      <c r="A7" s="23" t="str">
        <f>'打撃 総合'!A7</f>
        <v>大鐘</v>
      </c>
      <c r="B7" s="23">
        <f>'打撃 総合'!B7</f>
        <v>2</v>
      </c>
      <c r="C7" s="23">
        <f>'打撃 総合'!C7</f>
        <v>6</v>
      </c>
      <c r="D7" s="23">
        <f>'打撃 総合'!D7</f>
        <v>6</v>
      </c>
      <c r="E7" s="23">
        <f>'打撃 総合'!E7</f>
        <v>1</v>
      </c>
      <c r="F7" s="23">
        <f>'打撃 総合'!F7</f>
        <v>0</v>
      </c>
      <c r="G7" s="23">
        <f>'打撃 総合'!I7</f>
        <v>0</v>
      </c>
      <c r="H7" s="23">
        <f>'打撃 総合'!L7</f>
        <v>0</v>
      </c>
      <c r="I7" s="23">
        <f>'打撃 総合'!M7</f>
        <v>2</v>
      </c>
      <c r="J7" s="25" t="str">
        <f>TEXT('打撃 総合'!N7,"0.000")</f>
        <v>0.167</v>
      </c>
      <c r="K7" s="25" t="str">
        <f>TEXT('打撃 総合'!O7,"0.000")</f>
        <v>0.167</v>
      </c>
      <c r="L7" s="25" t="str">
        <f>TEXT('打撃 総合'!Q7,"0.000")</f>
        <v>0.500</v>
      </c>
      <c r="M7" s="23">
        <f>'打撃 総合'!R7</f>
        <v>0</v>
      </c>
      <c r="N7" s="28" t="str">
        <f>'打撃 総合'!U7*100 &amp; "%"</f>
        <v>100%</v>
      </c>
    </row>
    <row r="8" spans="1:14" x14ac:dyDescent="0.4">
      <c r="A8" s="23" t="str">
        <f>'打撃 総合'!A8</f>
        <v>北久保</v>
      </c>
      <c r="B8" s="23">
        <f>'打撃 総合'!B8</f>
        <v>2</v>
      </c>
      <c r="C8" s="23">
        <f>'打撃 総合'!C8</f>
        <v>4</v>
      </c>
      <c r="D8" s="23">
        <f>'打撃 総合'!D8</f>
        <v>4</v>
      </c>
      <c r="E8" s="23">
        <f>'打撃 総合'!E8</f>
        <v>0</v>
      </c>
      <c r="F8" s="23">
        <f>'打撃 総合'!F8</f>
        <v>0</v>
      </c>
      <c r="G8" s="23">
        <f>'打撃 総合'!I8</f>
        <v>0</v>
      </c>
      <c r="H8" s="23">
        <f>'打撃 総合'!L8</f>
        <v>0</v>
      </c>
      <c r="I8" s="23">
        <f>'打撃 総合'!M8</f>
        <v>1</v>
      </c>
      <c r="J8" s="25" t="str">
        <f>TEXT('打撃 総合'!N8,"0.000")</f>
        <v>0.000</v>
      </c>
      <c r="K8" s="25" t="str">
        <f>TEXT('打撃 総合'!O8,"0.000")</f>
        <v>0.000</v>
      </c>
      <c r="L8" s="25" t="str">
        <f>TEXT('打撃 総合'!Q8,"0.000")</f>
        <v>0.000</v>
      </c>
      <c r="M8" s="23">
        <f>'打撃 総合'!R8</f>
        <v>1</v>
      </c>
      <c r="N8" s="28" t="str">
        <f>'打撃 総合'!U8*100 &amp; "%"</f>
        <v>75%</v>
      </c>
    </row>
    <row r="9" spans="1:14" x14ac:dyDescent="0.4">
      <c r="A9" s="23" t="str">
        <f>'打撃 総合'!A9</f>
        <v>萩原</v>
      </c>
      <c r="B9" s="23">
        <f>'打撃 総合'!B9</f>
        <v>1</v>
      </c>
      <c r="C9" s="23">
        <f>'打撃 総合'!C9</f>
        <v>0</v>
      </c>
      <c r="D9" s="23">
        <f>'打撃 総合'!D9</f>
        <v>0</v>
      </c>
      <c r="E9" s="23">
        <f>'打撃 総合'!E9</f>
        <v>0</v>
      </c>
      <c r="F9" s="23">
        <f>'打撃 総合'!F9</f>
        <v>0</v>
      </c>
      <c r="G9" s="23">
        <f>'打撃 総合'!I9</f>
        <v>0</v>
      </c>
      <c r="H9" s="23">
        <f>'打撃 総合'!L9</f>
        <v>0</v>
      </c>
      <c r="I9" s="23">
        <f>'打撃 総合'!M9</f>
        <v>0</v>
      </c>
      <c r="J9" s="25" t="str">
        <f>TEXT('打撃 総合'!N9,"0.000")</f>
        <v>-</v>
      </c>
      <c r="K9" s="25" t="str">
        <f>TEXT('打撃 総合'!O9,"0.000")</f>
        <v>-</v>
      </c>
      <c r="L9" s="25" t="str">
        <f>TEXT('打撃 総合'!Q9,"0.000")</f>
        <v>-</v>
      </c>
      <c r="M9" s="23">
        <f>'打撃 総合'!R9</f>
        <v>0</v>
      </c>
      <c r="N9" s="28" t="str">
        <f>'打撃 総合'!U9*100 &amp; "%"</f>
        <v>100%</v>
      </c>
    </row>
    <row r="10" spans="1:14" x14ac:dyDescent="0.4">
      <c r="A10" s="23" t="str">
        <f>'打撃 総合'!A10</f>
        <v>岩本</v>
      </c>
      <c r="B10" s="23">
        <f>'打撃 総合'!B10</f>
        <v>2</v>
      </c>
      <c r="C10" s="23">
        <f>'打撃 総合'!C10</f>
        <v>5</v>
      </c>
      <c r="D10" s="23">
        <f>'打撃 総合'!D10</f>
        <v>5</v>
      </c>
      <c r="E10" s="23">
        <f>'打撃 総合'!E10</f>
        <v>1</v>
      </c>
      <c r="F10" s="23">
        <f>'打撃 総合'!F10</f>
        <v>1</v>
      </c>
      <c r="G10" s="23">
        <f>'打撃 総合'!I10</f>
        <v>0</v>
      </c>
      <c r="H10" s="23">
        <f>'打撃 総合'!L10</f>
        <v>0</v>
      </c>
      <c r="I10" s="23">
        <f>'打撃 総合'!M10</f>
        <v>2</v>
      </c>
      <c r="J10" s="25" t="str">
        <f>TEXT('打撃 総合'!N10,"0.000")</f>
        <v>0.200</v>
      </c>
      <c r="K10" s="25" t="str">
        <f>TEXT('打撃 総合'!O10,"0.000")</f>
        <v>0.333</v>
      </c>
      <c r="L10" s="25" t="str">
        <f>TEXT('打撃 総合'!Q10,"0.000")</f>
        <v>0.533</v>
      </c>
      <c r="M10" s="23">
        <f>'打撃 総合'!R10</f>
        <v>0</v>
      </c>
      <c r="N10" s="28" t="str">
        <f>'打撃 総合'!U10*100 &amp; "%"</f>
        <v>100%</v>
      </c>
    </row>
    <row r="11" spans="1:14" x14ac:dyDescent="0.4">
      <c r="A11" s="23" t="str">
        <f>'打撃 総合'!A11</f>
        <v>上小城</v>
      </c>
      <c r="B11" s="23">
        <f>'打撃 総合'!B11</f>
        <v>2</v>
      </c>
      <c r="C11" s="23">
        <f>'打撃 総合'!C11</f>
        <v>5</v>
      </c>
      <c r="D11" s="23">
        <f>'打撃 総合'!D11</f>
        <v>5</v>
      </c>
      <c r="E11" s="23">
        <f>'打撃 総合'!E11</f>
        <v>0</v>
      </c>
      <c r="F11" s="23">
        <f>'打撃 総合'!F11</f>
        <v>0</v>
      </c>
      <c r="G11" s="23">
        <f>'打撃 総合'!I11</f>
        <v>0</v>
      </c>
      <c r="H11" s="23">
        <f>'打撃 総合'!L11</f>
        <v>0</v>
      </c>
      <c r="I11" s="23">
        <f>'打撃 総合'!M11</f>
        <v>2</v>
      </c>
      <c r="J11" s="25" t="str">
        <f>TEXT('打撃 総合'!N11,"0.000")</f>
        <v>0.000</v>
      </c>
      <c r="K11" s="25" t="str">
        <f>TEXT('打撃 総合'!O11,"0.000")</f>
        <v>0.000</v>
      </c>
      <c r="L11" s="25" t="str">
        <f>TEXT('打撃 総合'!Q11,"0.000")</f>
        <v>0.000</v>
      </c>
      <c r="M11" s="23">
        <f>'打撃 総合'!R11</f>
        <v>0</v>
      </c>
      <c r="N11" s="28" t="str">
        <f>'打撃 総合'!U11*100 &amp; "%"</f>
        <v>100%</v>
      </c>
    </row>
    <row r="12" spans="1:14" x14ac:dyDescent="0.4">
      <c r="A12" s="23" t="str">
        <f>'打撃 総合'!A12</f>
        <v>反町</v>
      </c>
      <c r="B12" s="23">
        <f>'打撃 総合'!B12</f>
        <v>2</v>
      </c>
      <c r="C12" s="23">
        <f>'打撃 総合'!C12</f>
        <v>4</v>
      </c>
      <c r="D12" s="23">
        <f>'打撃 総合'!D12</f>
        <v>4</v>
      </c>
      <c r="E12" s="23">
        <f>'打撃 総合'!E12</f>
        <v>1</v>
      </c>
      <c r="F12" s="23">
        <f>'打撃 総合'!F12</f>
        <v>1</v>
      </c>
      <c r="G12" s="23">
        <f>'打撃 総合'!I12</f>
        <v>0</v>
      </c>
      <c r="H12" s="23">
        <f>'打撃 総合'!L12</f>
        <v>0</v>
      </c>
      <c r="I12" s="23">
        <f>'打撃 総合'!M12</f>
        <v>2</v>
      </c>
      <c r="J12" s="25" t="str">
        <f>TEXT('打撃 総合'!N12,"0.000")</f>
        <v>0.250</v>
      </c>
      <c r="K12" s="25" t="str">
        <f>TEXT('打撃 総合'!O12,"0.000")</f>
        <v>0.400</v>
      </c>
      <c r="L12" s="25" t="str">
        <f>TEXT('打撃 総合'!Q12,"0.000")</f>
        <v>0.650</v>
      </c>
      <c r="M12" s="23">
        <f>'打撃 総合'!R12</f>
        <v>1</v>
      </c>
      <c r="N12" s="28" t="str">
        <f>'打撃 総合'!U12*100 &amp; "%"</f>
        <v>91.7%</v>
      </c>
    </row>
    <row r="13" spans="1:14" x14ac:dyDescent="0.4">
      <c r="A13" s="24" t="s">
        <v>34</v>
      </c>
      <c r="B13" s="23">
        <f>'打撃 総合'!B13</f>
        <v>2</v>
      </c>
      <c r="C13" s="23">
        <f>'打撃 総合'!C13</f>
        <v>39</v>
      </c>
      <c r="D13" s="23">
        <f>'打撃 総合'!D13</f>
        <v>39</v>
      </c>
      <c r="E13" s="23">
        <f>'打撃 総合'!E13</f>
        <v>7</v>
      </c>
      <c r="F13" s="23">
        <f>'打撃 総合'!F13</f>
        <v>4</v>
      </c>
      <c r="G13" s="23">
        <f>'打撃 総合'!I13</f>
        <v>3</v>
      </c>
      <c r="H13" s="23">
        <f>'打撃 総合'!L13</f>
        <v>0</v>
      </c>
      <c r="I13" s="23">
        <f>'打撃 総合'!M13</f>
        <v>12</v>
      </c>
      <c r="J13" s="25" t="str">
        <f>TEXT('打撃 総合'!N13,"0.000")</f>
        <v>0.179</v>
      </c>
      <c r="K13" s="25" t="str">
        <f>TEXT('打撃 総合'!O13,"0.000")</f>
        <v>0.256</v>
      </c>
      <c r="L13" s="25" t="str">
        <f>TEXT('打撃 総合'!Q13,"0.000")</f>
        <v>0.487</v>
      </c>
      <c r="M13" s="23">
        <f>'打撃 総合'!R13</f>
        <v>2</v>
      </c>
      <c r="N13" s="28" t="str">
        <f>'打撃 総合'!U13*100 &amp; "%"</f>
        <v>96%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H13"/>
  <sheetViews>
    <sheetView zoomScale="130" zoomScaleNormal="130" workbookViewId="0">
      <selection activeCell="B14" sqref="B14"/>
    </sheetView>
  </sheetViews>
  <sheetFormatPr defaultRowHeight="18.75" x14ac:dyDescent="0.4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6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2" customFormat="1" ht="15.75" x14ac:dyDescent="0.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2" t="s">
        <v>7</v>
      </c>
      <c r="I1" s="21" t="s">
        <v>8</v>
      </c>
      <c r="J1" s="22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1" t="s">
        <v>16</v>
      </c>
      <c r="R1" s="21" t="s">
        <v>17</v>
      </c>
      <c r="S1" s="22" t="s">
        <v>18</v>
      </c>
      <c r="T1" s="22" t="s">
        <v>19</v>
      </c>
      <c r="U1" s="21" t="s">
        <v>20</v>
      </c>
      <c r="V1" s="22" t="s">
        <v>36</v>
      </c>
      <c r="W1" s="22" t="s">
        <v>37</v>
      </c>
      <c r="X1" s="22" t="s">
        <v>38</v>
      </c>
      <c r="Y1" s="22" t="s">
        <v>105</v>
      </c>
      <c r="Z1" s="22" t="s">
        <v>39</v>
      </c>
      <c r="AA1" s="22" t="s">
        <v>40</v>
      </c>
      <c r="AB1" s="22" t="s">
        <v>41</v>
      </c>
      <c r="AC1" s="22" t="s">
        <v>42</v>
      </c>
      <c r="AD1" s="22" t="s">
        <v>43</v>
      </c>
      <c r="AE1" s="22" t="s">
        <v>44</v>
      </c>
      <c r="AF1" s="22" t="s">
        <v>45</v>
      </c>
      <c r="AG1" s="22" t="s">
        <v>9</v>
      </c>
      <c r="AH1" s="22" t="s">
        <v>46</v>
      </c>
    </row>
    <row r="2" spans="1:34" x14ac:dyDescent="0.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0">
        <f>IFERROR(ROUND(E2/D2,3),"-")</f>
        <v>0</v>
      </c>
      <c r="O2">
        <f>IFERROR(ROUND((F2+G2+E2)/(F2+G2+D2),3),"-")</f>
        <v>0</v>
      </c>
      <c r="P2">
        <f>IFERROR(ROUND(Y2/D2,3),"-")</f>
        <v>0</v>
      </c>
      <c r="Q2">
        <f>IFERROR(O2+P2,"-")</f>
        <v>0</v>
      </c>
      <c r="R2">
        <f>SUMIF(元データ!F:F,A2,元データ!AB:AB)</f>
        <v>0</v>
      </c>
      <c r="S2">
        <f>SUMIF(元データ!F:F,A2,元データ!AC:AC)</f>
        <v>10</v>
      </c>
      <c r="T2">
        <f>SUMIF(元データ!F:F,A2,元データ!AD:AD)</f>
        <v>0</v>
      </c>
      <c r="U2" s="1">
        <f>IFERROR(ROUND((S2+T2)/(R2+S2+T2),3),"-")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IFERROR(ROUND(AA2/C2,2),"-")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 x14ac:dyDescent="0.4">
      <c r="A3" t="s">
        <v>26</v>
      </c>
      <c r="B3">
        <f>COUNTIF(元データ!F:F,A3)</f>
        <v>2</v>
      </c>
      <c r="C3">
        <f>SUMIF(元データ!F:F,A3,元データ!H:H)</f>
        <v>3</v>
      </c>
      <c r="D3">
        <f>SUMIF(元データ!F:F,A3,元データ!H:H)</f>
        <v>3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2</v>
      </c>
      <c r="N3" s="20">
        <f t="shared" ref="N3:N13" si="0">IFERROR(ROUND(E3/D3,3),"-")</f>
        <v>0</v>
      </c>
      <c r="O3">
        <f t="shared" ref="O3:O13" si="1">IFERROR(ROUND((F3+G3+E3)/(F3+G3+D3),3),"-")</f>
        <v>0.25</v>
      </c>
      <c r="P3">
        <f t="shared" ref="P3:P13" si="2">IFERROR(ROUND(Y3/D3,3),"-")</f>
        <v>0</v>
      </c>
      <c r="Q3">
        <f t="shared" ref="Q3:Q13" si="3">IFERROR(O3+P3,"-")</f>
        <v>0.25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3" si="4">IFERROR(ROUND((S3+T3)/(R3+S3+T3),3),"-")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23</v>
      </c>
      <c r="AB3">
        <f t="shared" ref="AB3:AB13" si="7">IFERROR(ROUND(AA3/C3,2),"-")</f>
        <v>7.67</v>
      </c>
      <c r="AC3">
        <f>SUMIF(元データ!F:F,A3,元データ!T:T)</f>
        <v>1</v>
      </c>
      <c r="AD3">
        <f>SUMIF(元データ!F:F,A3,元データ!U:U)</f>
        <v>5</v>
      </c>
      <c r="AE3">
        <f>SUMIF(元データ!F:F,A3,元データ!V:V)</f>
        <v>8</v>
      </c>
      <c r="AF3">
        <f>SUMIF(元データ!F:F,A3,元データ!W:W)</f>
        <v>6</v>
      </c>
      <c r="AG3">
        <f>SUMIF(元データ!F:F,A3,元データ!R:R)</f>
        <v>0</v>
      </c>
      <c r="AH3">
        <f>SUMIF(元データ!F:F,A3,元データ!S:S)</f>
        <v>1</v>
      </c>
    </row>
    <row r="4" spans="1:34" x14ac:dyDescent="0.4">
      <c r="A4" t="s">
        <v>21</v>
      </c>
      <c r="B4">
        <f>COUNTIF(元データ!F:F,A4)</f>
        <v>2</v>
      </c>
      <c r="C4">
        <f>SUMIF(元データ!F:F,A4,元データ!H:H)</f>
        <v>2</v>
      </c>
      <c r="D4">
        <f>SUMIF(元データ!F:F,A4,元データ!H:H)</f>
        <v>2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0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2</v>
      </c>
      <c r="U4" s="1">
        <f t="shared" si="4"/>
        <v>1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7</v>
      </c>
      <c r="AB4">
        <f t="shared" si="7"/>
        <v>3.5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3</v>
      </c>
      <c r="AG4">
        <f>SUMIF(元データ!F:F,A4,元データ!R:R)</f>
        <v>0</v>
      </c>
      <c r="AH4">
        <f>SUMIF(元データ!F:F,A4,元データ!S:S)</f>
        <v>0</v>
      </c>
    </row>
    <row r="5" spans="1:34" x14ac:dyDescent="0.4">
      <c r="A5" t="s">
        <v>24</v>
      </c>
      <c r="B5">
        <f>COUNTIF(元データ!F:F,A5)</f>
        <v>2</v>
      </c>
      <c r="C5">
        <f>SUMIF(元データ!F:F,A5,元データ!H:H)</f>
        <v>2</v>
      </c>
      <c r="D5">
        <f>SUMIF(元データ!F:F,A5,元データ!H:H)</f>
        <v>2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0">
        <f t="shared" si="0"/>
        <v>0.5</v>
      </c>
      <c r="O5">
        <f t="shared" si="1"/>
        <v>0.66700000000000004</v>
      </c>
      <c r="P5">
        <f t="shared" si="2"/>
        <v>0.5</v>
      </c>
      <c r="Q5">
        <f t="shared" si="3"/>
        <v>1.167</v>
      </c>
      <c r="R5">
        <f>SUMIF(元データ!F:F,A5,元データ!AB:AB)</f>
        <v>0</v>
      </c>
      <c r="S5">
        <f>SUMIF(元データ!F:F,A5,元データ!AC:AC)</f>
        <v>2</v>
      </c>
      <c r="T5">
        <f>SUMIF(元データ!F:F,A5,元データ!AD:AD)</f>
        <v>0</v>
      </c>
      <c r="U5" s="1">
        <f t="shared" si="4"/>
        <v>1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11</v>
      </c>
      <c r="AB5">
        <f t="shared" si="7"/>
        <v>5.5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 x14ac:dyDescent="0.4">
      <c r="A6" t="s">
        <v>27</v>
      </c>
      <c r="B6">
        <f>COUNTIF(元データ!F:F,A6)</f>
        <v>2</v>
      </c>
      <c r="C6">
        <f>SUMIF(元データ!F:F,A6,元データ!H:H)</f>
        <v>5</v>
      </c>
      <c r="D6">
        <f>SUMIF(元データ!F:F,A6,元データ!H:H)</f>
        <v>5</v>
      </c>
      <c r="E6">
        <f>SUMIF(元データ!F:F,A6,元データ!I:I)</f>
        <v>3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3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0">
        <f t="shared" si="0"/>
        <v>0.6</v>
      </c>
      <c r="O6">
        <f t="shared" si="1"/>
        <v>0.6</v>
      </c>
      <c r="P6">
        <f t="shared" si="2"/>
        <v>0.8</v>
      </c>
      <c r="Q6">
        <f t="shared" si="3"/>
        <v>1.4</v>
      </c>
      <c r="R6">
        <f>SUMIF(元データ!F:F,A6,元データ!AB:AB)</f>
        <v>0</v>
      </c>
      <c r="S6">
        <f>SUMIF(元データ!F:F,A6,元データ!AC:AC)</f>
        <v>2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2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4</v>
      </c>
      <c r="Z6">
        <f>SUMIF(元データ!F:F,A6,元データ!AA:AA)</f>
        <v>0</v>
      </c>
      <c r="AA6">
        <f t="shared" si="6"/>
        <v>19</v>
      </c>
      <c r="AB6">
        <f t="shared" si="7"/>
        <v>3.8</v>
      </c>
      <c r="AC6">
        <f>SUMIF(元データ!F:F,A6,元データ!T:T)</f>
        <v>4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7</v>
      </c>
      <c r="AG6">
        <f>SUMIF(元データ!F:F,A6,元データ!R:R)</f>
        <v>0</v>
      </c>
      <c r="AH6">
        <f>SUMIF(元データ!F:F,A6,元データ!S:S)</f>
        <v>3</v>
      </c>
    </row>
    <row r="7" spans="1:34" x14ac:dyDescent="0.4">
      <c r="A7" t="s">
        <v>29</v>
      </c>
      <c r="B7">
        <f>COUNTIF(元データ!F:F,A7)</f>
        <v>2</v>
      </c>
      <c r="C7">
        <f>SUMIF(元データ!F:F,A7,元データ!H:H)</f>
        <v>6</v>
      </c>
      <c r="D7">
        <f>SUMIF(元データ!F:F,A7,元データ!H:H)</f>
        <v>6</v>
      </c>
      <c r="E7">
        <f>SUMIF(元データ!F:F,A7,元データ!I:I)</f>
        <v>1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1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0">
        <f t="shared" si="0"/>
        <v>0.16700000000000001</v>
      </c>
      <c r="O7">
        <f t="shared" si="1"/>
        <v>0.16700000000000001</v>
      </c>
      <c r="P7">
        <f t="shared" si="2"/>
        <v>0.33300000000000002</v>
      </c>
      <c r="Q7">
        <f t="shared" si="3"/>
        <v>0.5</v>
      </c>
      <c r="R7">
        <f>SUMIF(元データ!F:F,A7,元データ!AB:AB)</f>
        <v>0</v>
      </c>
      <c r="S7">
        <f>SUMIF(元データ!F:F,A7,元データ!AC:AC)</f>
        <v>2</v>
      </c>
      <c r="T7">
        <f>SUMIF(元データ!F:F,A7,元データ!AD:AD)</f>
        <v>5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1</v>
      </c>
      <c r="X7">
        <f>SUMIF(元データ!F:F,A7,元データ!L:L)</f>
        <v>0</v>
      </c>
      <c r="Y7">
        <f t="shared" si="5"/>
        <v>2</v>
      </c>
      <c r="Z7">
        <f>SUMIF(元データ!F:F,A7,元データ!AA:AA)</f>
        <v>0</v>
      </c>
      <c r="AA7">
        <f t="shared" si="6"/>
        <v>31</v>
      </c>
      <c r="AB7">
        <f t="shared" si="7"/>
        <v>5.17</v>
      </c>
      <c r="AC7">
        <f>SUMIF(元データ!F:F,A7,元データ!T:T)</f>
        <v>0</v>
      </c>
      <c r="AD7">
        <f>SUMIF(元データ!F:F,A7,元データ!U:U)</f>
        <v>10</v>
      </c>
      <c r="AE7">
        <f>SUMIF(元データ!F:F,A7,元データ!V:V)</f>
        <v>5</v>
      </c>
      <c r="AF7">
        <f>SUMIF(元データ!F:F,A7,元データ!W:W)</f>
        <v>10</v>
      </c>
      <c r="AG7">
        <f>SUMIF(元データ!F:F,A7,元データ!R:R)</f>
        <v>1</v>
      </c>
      <c r="AH7">
        <f>SUMIF(元データ!F:F,A7,元データ!S:S)</f>
        <v>1</v>
      </c>
    </row>
    <row r="8" spans="1:34" x14ac:dyDescent="0.4">
      <c r="A8" t="s">
        <v>30</v>
      </c>
      <c r="B8">
        <f>COUNTIF(元データ!F:F,A8)</f>
        <v>2</v>
      </c>
      <c r="C8">
        <f>SUMIF(元データ!F:F,A8,元データ!H:H)</f>
        <v>4</v>
      </c>
      <c r="D8">
        <f>SUMIF(元データ!F:F,A8,元データ!H:H)</f>
        <v>4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0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1</v>
      </c>
      <c r="S8">
        <f>SUMIF(元データ!F:F,A8,元データ!AC:AC)</f>
        <v>2</v>
      </c>
      <c r="T8">
        <f>SUMIF(元データ!F:F,A8,元データ!AD:AD)</f>
        <v>1</v>
      </c>
      <c r="U8" s="1">
        <f t="shared" si="4"/>
        <v>0.75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16</v>
      </c>
      <c r="AB8">
        <f t="shared" si="7"/>
        <v>4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7</v>
      </c>
      <c r="AG8">
        <f>SUMIF(元データ!F:F,A8,元データ!R:R)</f>
        <v>0</v>
      </c>
      <c r="AH8">
        <f>SUMIF(元データ!F:F,A8,元データ!S:S)</f>
        <v>1</v>
      </c>
    </row>
    <row r="9" spans="1:34" x14ac:dyDescent="0.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0" t="str">
        <f t="shared" si="0"/>
        <v>-</v>
      </c>
      <c r="O9" t="str">
        <f t="shared" si="1"/>
        <v>-</v>
      </c>
      <c r="P9" t="str">
        <f t="shared" si="2"/>
        <v>-</v>
      </c>
      <c r="Q9" t="str">
        <f t="shared" si="3"/>
        <v>-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 t="str">
        <f t="shared" si="7"/>
        <v>-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 x14ac:dyDescent="0.4">
      <c r="A10" t="s">
        <v>31</v>
      </c>
      <c r="B10">
        <f>COUNTIF(元データ!F:F,A10)</f>
        <v>2</v>
      </c>
      <c r="C10">
        <f>SUMIF(元データ!F:F,A10,元データ!H:H)</f>
        <v>5</v>
      </c>
      <c r="D10">
        <f>SUMIF(元データ!F:F,A10,元データ!H:H)</f>
        <v>5</v>
      </c>
      <c r="E10">
        <f>SUMIF(元データ!F:F,A10,元データ!I:I)</f>
        <v>1</v>
      </c>
      <c r="F10">
        <f>SUMIF(元データ!F:F,A10,元データ!N:N)</f>
        <v>1</v>
      </c>
      <c r="G10">
        <f>SUMIF(元データ!F:F,A10,元データ!O:O)</f>
        <v>0</v>
      </c>
      <c r="H10">
        <f>SUMIF(元データ!F:F,A10,元データ!Q:Q)</f>
        <v>1</v>
      </c>
      <c r="I10">
        <f>SUMIF(元データ!F:F,A10,元データ!P:P)</f>
        <v>0</v>
      </c>
      <c r="J10">
        <f>SUMIF(元データ!F:F,A10,元データ!R:R)</f>
        <v>2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0">
        <f t="shared" si="0"/>
        <v>0.2</v>
      </c>
      <c r="O10">
        <f t="shared" si="1"/>
        <v>0.33300000000000002</v>
      </c>
      <c r="P10">
        <f t="shared" si="2"/>
        <v>0.2</v>
      </c>
      <c r="Q10">
        <f t="shared" si="3"/>
        <v>0.53300000000000003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28</v>
      </c>
      <c r="AB10">
        <f t="shared" si="7"/>
        <v>5.6</v>
      </c>
      <c r="AC10">
        <f>SUMIF(元データ!F:F,A10,元データ!T:T)</f>
        <v>5</v>
      </c>
      <c r="AD10">
        <f>SUMIF(元データ!F:F,A10,元データ!U:U)</f>
        <v>4</v>
      </c>
      <c r="AE10">
        <f>SUMIF(元データ!F:F,A10,元データ!V:V)</f>
        <v>4</v>
      </c>
      <c r="AF10">
        <f>SUMIF(元データ!F:F,A10,元データ!W:W)</f>
        <v>10</v>
      </c>
      <c r="AG10">
        <f>SUMIF(元データ!F:F,A10,元データ!R:R)</f>
        <v>2</v>
      </c>
      <c r="AH10">
        <f>SUMIF(元データ!F:F,A10,元データ!S:S)</f>
        <v>0</v>
      </c>
    </row>
    <row r="11" spans="1:34" x14ac:dyDescent="0.4">
      <c r="A11" t="s">
        <v>32</v>
      </c>
      <c r="B11">
        <f>COUNTIF(元データ!F:F,A11)</f>
        <v>2</v>
      </c>
      <c r="C11">
        <f>SUMIF(元データ!F:F,A11,元データ!H:H)</f>
        <v>5</v>
      </c>
      <c r="D11">
        <f>SUMIF(元データ!F:F,A11,元データ!H:H)</f>
        <v>5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0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2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24</v>
      </c>
      <c r="AB11">
        <f t="shared" si="7"/>
        <v>4.8</v>
      </c>
      <c r="AC11">
        <f>SUMIF(元データ!F:F,A11,元データ!T:T)</f>
        <v>2</v>
      </c>
      <c r="AD11">
        <f>SUMIF(元データ!F:F,A11,元データ!U:U)</f>
        <v>3</v>
      </c>
      <c r="AE11">
        <f>SUMIF(元データ!F:F,A11,元データ!V:V)</f>
        <v>5</v>
      </c>
      <c r="AF11">
        <f>SUMIF(元データ!F:F,A11,元データ!W:W)</f>
        <v>9</v>
      </c>
      <c r="AG11">
        <f>SUMIF(元データ!F:F,A11,元データ!R:R)</f>
        <v>0</v>
      </c>
      <c r="AH11">
        <f>SUMIF(元データ!F:F,A11,元データ!S:S)</f>
        <v>0</v>
      </c>
    </row>
    <row r="12" spans="1:34" x14ac:dyDescent="0.4">
      <c r="A12" t="s">
        <v>33</v>
      </c>
      <c r="B12">
        <f>COUNTIF(元データ!F:F,A12)</f>
        <v>2</v>
      </c>
      <c r="C12">
        <f>SUMIF(元データ!F:F,A12,元データ!H:H)</f>
        <v>4</v>
      </c>
      <c r="D12">
        <f>SUMIF(元データ!F:F,A12,元データ!H:H)</f>
        <v>4</v>
      </c>
      <c r="E12">
        <f>SUMIF(元データ!F:F,A12,元データ!I:I)</f>
        <v>1</v>
      </c>
      <c r="F12">
        <f>SUMIF(元データ!F:F,A12,元データ!N:N)</f>
        <v>1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0">
        <f t="shared" si="0"/>
        <v>0.25</v>
      </c>
      <c r="O12">
        <f t="shared" si="1"/>
        <v>0.4</v>
      </c>
      <c r="P12">
        <f t="shared" si="2"/>
        <v>0.25</v>
      </c>
      <c r="Q12">
        <f t="shared" si="3"/>
        <v>0.65</v>
      </c>
      <c r="R12">
        <f>SUMIF(元データ!F:F,A12,元データ!AB:AB)</f>
        <v>1</v>
      </c>
      <c r="S12">
        <f>SUMIF(元データ!F:F,A12,元データ!AC:AC)</f>
        <v>4</v>
      </c>
      <c r="T12">
        <f>SUMIF(元データ!F:F,A12,元データ!AD:AD)</f>
        <v>7</v>
      </c>
      <c r="U12" s="1">
        <f t="shared" si="4"/>
        <v>0.91700000000000004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28</v>
      </c>
      <c r="AB12">
        <f t="shared" si="7"/>
        <v>7</v>
      </c>
      <c r="AC12">
        <f>SUMIF(元データ!F:F,A12,元データ!T:T)</f>
        <v>4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12</v>
      </c>
      <c r="AG12">
        <f>SUMIF(元データ!F:F,A12,元データ!R:R)</f>
        <v>1</v>
      </c>
      <c r="AH12">
        <f>SUMIF(元データ!F:F,A12,元データ!S:S)</f>
        <v>1</v>
      </c>
    </row>
    <row r="13" spans="1:34" x14ac:dyDescent="0.4">
      <c r="A13" t="s">
        <v>34</v>
      </c>
      <c r="B13">
        <f>COUNTA(元データ!A:A)-1</f>
        <v>2</v>
      </c>
      <c r="C13">
        <f t="shared" ref="C13:M13" si="8">SUM(C2:C12)</f>
        <v>39</v>
      </c>
      <c r="D13">
        <f t="shared" si="8"/>
        <v>39</v>
      </c>
      <c r="E13">
        <f t="shared" si="8"/>
        <v>7</v>
      </c>
      <c r="F13">
        <f t="shared" si="8"/>
        <v>4</v>
      </c>
      <c r="G13">
        <f t="shared" si="8"/>
        <v>0</v>
      </c>
      <c r="H13">
        <f t="shared" si="8"/>
        <v>1</v>
      </c>
      <c r="I13">
        <f t="shared" si="8"/>
        <v>3</v>
      </c>
      <c r="J13">
        <f t="shared" si="8"/>
        <v>4</v>
      </c>
      <c r="K13">
        <f t="shared" si="8"/>
        <v>0</v>
      </c>
      <c r="L13">
        <f t="shared" si="8"/>
        <v>0</v>
      </c>
      <c r="M13">
        <f t="shared" si="8"/>
        <v>12</v>
      </c>
      <c r="N13" s="20">
        <f t="shared" si="0"/>
        <v>0.17899999999999999</v>
      </c>
      <c r="O13">
        <f t="shared" si="1"/>
        <v>0.25600000000000001</v>
      </c>
      <c r="P13">
        <f t="shared" si="2"/>
        <v>0.23100000000000001</v>
      </c>
      <c r="Q13">
        <f t="shared" si="3"/>
        <v>0.48699999999999999</v>
      </c>
      <c r="R13">
        <f t="shared" ref="R13" si="9">SUM(R2:R12)</f>
        <v>2</v>
      </c>
      <c r="S13">
        <f t="shared" ref="S13" si="10">SUM(S2:S12)</f>
        <v>31</v>
      </c>
      <c r="T13">
        <f t="shared" ref="T13" si="11">SUM(T2:T12)</f>
        <v>17</v>
      </c>
      <c r="U13" s="1">
        <f t="shared" si="4"/>
        <v>0.96</v>
      </c>
      <c r="V13">
        <f t="shared" ref="V13" si="12">SUM(V2:V12)</f>
        <v>5</v>
      </c>
      <c r="W13">
        <f t="shared" ref="W13" si="13">SUM(W2:W12)</f>
        <v>2</v>
      </c>
      <c r="X13">
        <f t="shared" ref="X13" si="14">SUM(X2:X12)</f>
        <v>0</v>
      </c>
      <c r="Y13">
        <f t="shared" ref="Y13" si="15">SUM(Y2:Y12)</f>
        <v>9</v>
      </c>
      <c r="Z13">
        <f t="shared" ref="Z13" si="16">SUM(Z2:Z12)</f>
        <v>0</v>
      </c>
      <c r="AA13">
        <f t="shared" ref="AA13" si="17">SUM(AA2:AA12)</f>
        <v>202</v>
      </c>
      <c r="AB13">
        <f t="shared" si="7"/>
        <v>5.18</v>
      </c>
      <c r="AC13">
        <f t="shared" ref="AC13" si="18">SUM(AC2:AC12)</f>
        <v>22</v>
      </c>
      <c r="AD13">
        <f t="shared" ref="AD13" si="19">SUM(AD2:AD12)</f>
        <v>32</v>
      </c>
      <c r="AE13">
        <f t="shared" ref="AE13" si="20">SUM(AE2:AE12)</f>
        <v>35</v>
      </c>
      <c r="AF13">
        <f t="shared" ref="AF13" si="21">SUM(AF2:AF12)</f>
        <v>74</v>
      </c>
      <c r="AG13">
        <f t="shared" ref="AG13" si="22">SUM(AG2:AG12)</f>
        <v>4</v>
      </c>
      <c r="AH13">
        <f t="shared" ref="AH13" si="23">SUM(AH2:AH12)</f>
        <v>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zoomScale="115" zoomScaleNormal="115" workbookViewId="0">
      <selection activeCell="A2" sqref="A2:A12"/>
    </sheetView>
  </sheetViews>
  <sheetFormatPr defaultColWidth="3.875" defaultRowHeight="18.75" x14ac:dyDescent="0.4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19" t="s">
        <v>102</v>
      </c>
      <c r="U1" s="19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29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5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30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30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6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 x14ac:dyDescent="0.4">
      <c r="A5" s="30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30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30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30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 x14ac:dyDescent="0.4">
      <c r="A9" s="30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10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30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 x14ac:dyDescent="0.4">
      <c r="A11" s="30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 x14ac:dyDescent="0.4">
      <c r="A12" s="30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ht="18.75" customHeight="1" x14ac:dyDescent="0.4">
      <c r="A13" s="30" t="s">
        <v>61</v>
      </c>
      <c r="B13" s="16">
        <v>1</v>
      </c>
      <c r="C13" s="17">
        <v>4</v>
      </c>
      <c r="D13" s="17">
        <v>1</v>
      </c>
      <c r="F13" s="17" t="s">
        <v>62</v>
      </c>
      <c r="G13" s="17">
        <f t="shared" si="0"/>
        <v>2</v>
      </c>
      <c r="H13" s="17">
        <f t="shared" ref="H13:H22" si="14">G13-N13-O13-Z13</f>
        <v>2</v>
      </c>
      <c r="I13" s="17">
        <f>SUM(J13:M13)</f>
        <v>1</v>
      </c>
      <c r="J13" s="17">
        <f>COUNTIF(AF13:AJ13, "*安*")</f>
        <v>0</v>
      </c>
      <c r="K13" s="17">
        <f>COUNTIF(AF13:AJ13, "*二")</f>
        <v>1</v>
      </c>
      <c r="L13" s="17">
        <f>COUNTIF(AF13:AJ13, "*三")</f>
        <v>0</v>
      </c>
      <c r="M13" s="17">
        <f>COUNTIF(AF13:AJ13, "*本")</f>
        <v>0</v>
      </c>
      <c r="N13" s="17">
        <f>COUNTIF(AF13:AJ13, "四球")</f>
        <v>0</v>
      </c>
      <c r="O13" s="17">
        <f>COUNTIF(AF13:AJ13, "死球")</f>
        <v>0</v>
      </c>
      <c r="R13" s="17">
        <v>1</v>
      </c>
      <c r="S13" s="17">
        <v>1</v>
      </c>
      <c r="U13" s="17">
        <v>1</v>
      </c>
      <c r="V13" s="17">
        <v>1</v>
      </c>
      <c r="W13" s="17">
        <v>3</v>
      </c>
      <c r="X13" s="17">
        <f>COUNTIF(AF13:AJ13, "*失*")</f>
        <v>1</v>
      </c>
      <c r="Y13" s="17">
        <f>COUNTIF(AF13:AJ13, "*振*")</f>
        <v>0</v>
      </c>
      <c r="Z13" s="17">
        <f>COUNTIF(AF13:AJ13, "*犠*")</f>
        <v>0</v>
      </c>
      <c r="AA13" s="17">
        <f>COUNTIF(AF13:AJ13, "*併*")</f>
        <v>0</v>
      </c>
      <c r="AC13" s="17">
        <v>1</v>
      </c>
      <c r="AE13" s="17" t="str">
        <f t="shared" si="13"/>
        <v>大鐘</v>
      </c>
      <c r="AF13" s="17" t="s">
        <v>95</v>
      </c>
      <c r="AG13" s="17" t="s">
        <v>77</v>
      </c>
    </row>
    <row r="14" spans="1:38" x14ac:dyDescent="0.4">
      <c r="A14" s="30"/>
      <c r="B14" s="15">
        <v>2</v>
      </c>
      <c r="C14">
        <v>5</v>
      </c>
      <c r="F14" t="s">
        <v>64</v>
      </c>
      <c r="G14">
        <f t="shared" si="0"/>
        <v>2</v>
      </c>
      <c r="H14">
        <f t="shared" si="14"/>
        <v>1</v>
      </c>
      <c r="I14">
        <f t="shared" ref="I14:I22" si="15">SUM(J14:M14)</f>
        <v>0</v>
      </c>
      <c r="J14">
        <f t="shared" ref="J14:J22" si="16">COUNTIF(AF14:AJ14, "*安*")</f>
        <v>0</v>
      </c>
      <c r="K14">
        <f t="shared" ref="K14:K22" si="17">COUNTIF(AF14:AJ14, "*二")</f>
        <v>0</v>
      </c>
      <c r="L14">
        <f t="shared" ref="L14:L22" si="18">COUNTIF(AF14:AJ14, "*三")</f>
        <v>0</v>
      </c>
      <c r="M14">
        <f t="shared" ref="M14:M22" si="19">COUNTIF(AF14:AJ14, "*本")</f>
        <v>0</v>
      </c>
      <c r="N14">
        <f t="shared" ref="N14:N22" si="20">COUNTIF(AF14:AJ14, "四球")</f>
        <v>1</v>
      </c>
      <c r="O14">
        <f t="shared" ref="O14:O22" si="21">COUNTIF(AF14:AJ14, "死球")</f>
        <v>0</v>
      </c>
      <c r="Q14">
        <v>1</v>
      </c>
      <c r="R14">
        <v>1</v>
      </c>
      <c r="T14">
        <v>2</v>
      </c>
      <c r="U14">
        <v>1</v>
      </c>
      <c r="W14">
        <v>6</v>
      </c>
      <c r="X14">
        <f t="shared" ref="X14:X22" si="22">COUNTIF(AF14:AJ14, "*失*")</f>
        <v>0</v>
      </c>
      <c r="Y14">
        <f t="shared" ref="Y14:Y22" si="23">COUNTIF(AF14:AJ14, "*振*")</f>
        <v>0</v>
      </c>
      <c r="Z14">
        <f t="shared" ref="Z14:Z22" si="24">COUNTIF(AF14:AJ14, "*犠*")</f>
        <v>0</v>
      </c>
      <c r="AA14">
        <f t="shared" ref="AA14:AA22" si="25">COUNTIF(AF14:AJ14, "*併*")</f>
        <v>0</v>
      </c>
      <c r="AE14" t="str">
        <f t="shared" si="13"/>
        <v>岩本</v>
      </c>
      <c r="AF14" t="s">
        <v>96</v>
      </c>
      <c r="AG14" t="s">
        <v>78</v>
      </c>
    </row>
    <row r="15" spans="1:38" x14ac:dyDescent="0.4">
      <c r="A15" s="30"/>
      <c r="B15" s="15">
        <v>3</v>
      </c>
      <c r="C15">
        <v>6</v>
      </c>
      <c r="F15" t="s">
        <v>65</v>
      </c>
      <c r="G15">
        <f t="shared" si="0"/>
        <v>2</v>
      </c>
      <c r="H15">
        <f t="shared" si="14"/>
        <v>1</v>
      </c>
      <c r="I15">
        <f t="shared" si="15"/>
        <v>0</v>
      </c>
      <c r="J15">
        <f t="shared" si="16"/>
        <v>0</v>
      </c>
      <c r="K15">
        <f t="shared" si="17"/>
        <v>0</v>
      </c>
      <c r="L15">
        <f t="shared" si="18"/>
        <v>0</v>
      </c>
      <c r="M15">
        <f t="shared" si="19"/>
        <v>0</v>
      </c>
      <c r="N15">
        <f t="shared" si="20"/>
        <v>1</v>
      </c>
      <c r="O15">
        <f t="shared" si="21"/>
        <v>0</v>
      </c>
      <c r="S15">
        <v>1</v>
      </c>
      <c r="T15">
        <v>1</v>
      </c>
      <c r="W15">
        <v>7</v>
      </c>
      <c r="X15">
        <f t="shared" si="22"/>
        <v>0</v>
      </c>
      <c r="Y15">
        <f t="shared" si="23"/>
        <v>0</v>
      </c>
      <c r="Z15">
        <f t="shared" si="24"/>
        <v>0</v>
      </c>
      <c r="AA15">
        <f t="shared" si="25"/>
        <v>0</v>
      </c>
      <c r="AB15">
        <v>1</v>
      </c>
      <c r="AC15">
        <v>2</v>
      </c>
      <c r="AD15">
        <v>1</v>
      </c>
      <c r="AE15" t="str">
        <f t="shared" si="13"/>
        <v>反町</v>
      </c>
      <c r="AF15" t="s">
        <v>97</v>
      </c>
      <c r="AG15" t="s">
        <v>99</v>
      </c>
    </row>
    <row r="16" spans="1:38" x14ac:dyDescent="0.4">
      <c r="A16" s="30"/>
      <c r="B16" s="15">
        <v>4</v>
      </c>
      <c r="C16">
        <v>2</v>
      </c>
      <c r="F16" t="s">
        <v>68</v>
      </c>
      <c r="G16">
        <f t="shared" si="0"/>
        <v>2</v>
      </c>
      <c r="H16">
        <f t="shared" si="14"/>
        <v>2</v>
      </c>
      <c r="I16">
        <f t="shared" si="15"/>
        <v>1</v>
      </c>
      <c r="J16">
        <f t="shared" si="16"/>
        <v>1</v>
      </c>
      <c r="K16">
        <f t="shared" si="17"/>
        <v>0</v>
      </c>
      <c r="L16">
        <f t="shared" si="18"/>
        <v>0</v>
      </c>
      <c r="M16">
        <f t="shared" si="19"/>
        <v>0</v>
      </c>
      <c r="N16">
        <f t="shared" si="20"/>
        <v>0</v>
      </c>
      <c r="O16">
        <f t="shared" si="21"/>
        <v>0</v>
      </c>
      <c r="P16">
        <v>2</v>
      </c>
      <c r="S16">
        <v>1</v>
      </c>
      <c r="T16">
        <v>3</v>
      </c>
      <c r="W16">
        <v>3</v>
      </c>
      <c r="X16">
        <f t="shared" si="22"/>
        <v>0</v>
      </c>
      <c r="Y16">
        <f t="shared" si="23"/>
        <v>0</v>
      </c>
      <c r="Z16">
        <f t="shared" si="24"/>
        <v>0</v>
      </c>
      <c r="AA16">
        <f t="shared" si="25"/>
        <v>0</v>
      </c>
      <c r="AC16">
        <v>1</v>
      </c>
      <c r="AE16" t="str">
        <f t="shared" si="13"/>
        <v>安部剛</v>
      </c>
      <c r="AF16" t="s">
        <v>84</v>
      </c>
      <c r="AG16" t="s">
        <v>75</v>
      </c>
    </row>
    <row r="17" spans="1:33" x14ac:dyDescent="0.4">
      <c r="A17" s="30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H17">
        <f t="shared" si="14"/>
        <v>2</v>
      </c>
      <c r="I17">
        <f t="shared" si="15"/>
        <v>0</v>
      </c>
      <c r="J17">
        <f t="shared" si="16"/>
        <v>0</v>
      </c>
      <c r="K17">
        <f t="shared" si="17"/>
        <v>0</v>
      </c>
      <c r="L17">
        <f t="shared" si="18"/>
        <v>0</v>
      </c>
      <c r="M17">
        <f t="shared" si="19"/>
        <v>0</v>
      </c>
      <c r="N17">
        <f t="shared" si="20"/>
        <v>0</v>
      </c>
      <c r="O17">
        <f t="shared" si="21"/>
        <v>0</v>
      </c>
      <c r="T17">
        <v>1</v>
      </c>
      <c r="U17">
        <v>1</v>
      </c>
      <c r="V17">
        <v>1</v>
      </c>
      <c r="W17">
        <v>3</v>
      </c>
      <c r="X17">
        <f t="shared" si="22"/>
        <v>0</v>
      </c>
      <c r="Y17">
        <f t="shared" si="23"/>
        <v>0</v>
      </c>
      <c r="Z17">
        <f t="shared" si="24"/>
        <v>0</v>
      </c>
      <c r="AA17">
        <f t="shared" si="25"/>
        <v>0</v>
      </c>
      <c r="AC17">
        <v>1</v>
      </c>
      <c r="AE17" t="str">
        <f t="shared" si="13"/>
        <v>上小城</v>
      </c>
      <c r="AF17" t="s">
        <v>97</v>
      </c>
      <c r="AG17" t="s">
        <v>84</v>
      </c>
    </row>
    <row r="18" spans="1:33" x14ac:dyDescent="0.4">
      <c r="A18" s="30"/>
      <c r="B18" s="15">
        <v>6</v>
      </c>
      <c r="C18">
        <v>8</v>
      </c>
      <c r="F18" t="s">
        <v>63</v>
      </c>
      <c r="G18">
        <f t="shared" si="0"/>
        <v>1</v>
      </c>
      <c r="H18">
        <f t="shared" si="14"/>
        <v>1</v>
      </c>
      <c r="I18">
        <f t="shared" si="15"/>
        <v>0</v>
      </c>
      <c r="J18">
        <f t="shared" si="16"/>
        <v>0</v>
      </c>
      <c r="K18">
        <f t="shared" si="17"/>
        <v>0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W18">
        <v>1</v>
      </c>
      <c r="X18">
        <f t="shared" si="22"/>
        <v>0</v>
      </c>
      <c r="Y18">
        <f t="shared" si="23"/>
        <v>0</v>
      </c>
      <c r="Z18">
        <f t="shared" si="24"/>
        <v>0</v>
      </c>
      <c r="AA18">
        <f t="shared" si="25"/>
        <v>0</v>
      </c>
      <c r="AB18">
        <v>1</v>
      </c>
      <c r="AC18">
        <v>1</v>
      </c>
      <c r="AD18">
        <v>1</v>
      </c>
      <c r="AE18" t="str">
        <f t="shared" si="13"/>
        <v>北久保</v>
      </c>
      <c r="AF18" t="s">
        <v>84</v>
      </c>
    </row>
    <row r="19" spans="1:33" x14ac:dyDescent="0.4">
      <c r="A19" s="30"/>
      <c r="B19" s="15">
        <v>7</v>
      </c>
      <c r="C19">
        <v>9</v>
      </c>
      <c r="F19" t="s">
        <v>67</v>
      </c>
      <c r="G19">
        <f t="shared" si="0"/>
        <v>1</v>
      </c>
      <c r="H19">
        <f t="shared" si="14"/>
        <v>1</v>
      </c>
      <c r="I19">
        <f t="shared" si="15"/>
        <v>0</v>
      </c>
      <c r="J19">
        <f t="shared" si="16"/>
        <v>0</v>
      </c>
      <c r="K19">
        <f t="shared" si="17"/>
        <v>0</v>
      </c>
      <c r="L19">
        <f t="shared" si="18"/>
        <v>0</v>
      </c>
      <c r="M19">
        <f t="shared" si="19"/>
        <v>0</v>
      </c>
      <c r="N19">
        <f t="shared" si="20"/>
        <v>0</v>
      </c>
      <c r="O19">
        <f t="shared" si="21"/>
        <v>0</v>
      </c>
      <c r="U19">
        <v>1</v>
      </c>
      <c r="V19">
        <v>2</v>
      </c>
      <c r="W19">
        <v>2</v>
      </c>
      <c r="X19">
        <f t="shared" si="22"/>
        <v>0</v>
      </c>
      <c r="Y19">
        <f t="shared" si="23"/>
        <v>1</v>
      </c>
      <c r="Z19">
        <f t="shared" si="24"/>
        <v>0</v>
      </c>
      <c r="AA19">
        <f t="shared" si="25"/>
        <v>0</v>
      </c>
      <c r="AE19" t="str">
        <f t="shared" si="13"/>
        <v>中井</v>
      </c>
      <c r="AF19" t="s">
        <v>82</v>
      </c>
    </row>
    <row r="20" spans="1:33" x14ac:dyDescent="0.4">
      <c r="A20" s="30"/>
      <c r="B20" s="15">
        <v>8</v>
      </c>
      <c r="C20">
        <v>7</v>
      </c>
      <c r="F20" t="s">
        <v>69</v>
      </c>
      <c r="G20">
        <f t="shared" si="0"/>
        <v>0</v>
      </c>
      <c r="H20">
        <f t="shared" si="14"/>
        <v>0</v>
      </c>
      <c r="I20">
        <f t="shared" si="15"/>
        <v>0</v>
      </c>
      <c r="J20">
        <f t="shared" si="16"/>
        <v>0</v>
      </c>
      <c r="K20">
        <f t="shared" si="17"/>
        <v>0</v>
      </c>
      <c r="L20">
        <f t="shared" si="18"/>
        <v>0</v>
      </c>
      <c r="M20">
        <f t="shared" si="19"/>
        <v>0</v>
      </c>
      <c r="N20">
        <f t="shared" si="20"/>
        <v>0</v>
      </c>
      <c r="O20">
        <f t="shared" si="21"/>
        <v>0</v>
      </c>
      <c r="X20">
        <f t="shared" si="22"/>
        <v>0</v>
      </c>
      <c r="Y20">
        <f t="shared" si="23"/>
        <v>0</v>
      </c>
      <c r="Z20">
        <f t="shared" si="24"/>
        <v>0</v>
      </c>
      <c r="AA20">
        <f t="shared" si="25"/>
        <v>0</v>
      </c>
      <c r="AE20" t="str">
        <f t="shared" si="13"/>
        <v>安部滉</v>
      </c>
    </row>
    <row r="21" spans="1:33" x14ac:dyDescent="0.4">
      <c r="A21" s="30"/>
      <c r="C21">
        <v>3</v>
      </c>
      <c r="F21" t="s">
        <v>73</v>
      </c>
      <c r="G21">
        <f t="shared" si="0"/>
        <v>1</v>
      </c>
      <c r="H21">
        <f t="shared" si="14"/>
        <v>1</v>
      </c>
      <c r="I21">
        <f t="shared" si="15"/>
        <v>0</v>
      </c>
      <c r="J21">
        <f t="shared" si="16"/>
        <v>0</v>
      </c>
      <c r="K21">
        <f t="shared" si="17"/>
        <v>0</v>
      </c>
      <c r="L21">
        <f t="shared" si="18"/>
        <v>0</v>
      </c>
      <c r="M21">
        <f t="shared" si="19"/>
        <v>0</v>
      </c>
      <c r="N21">
        <f t="shared" si="20"/>
        <v>0</v>
      </c>
      <c r="O21">
        <f t="shared" si="21"/>
        <v>0</v>
      </c>
      <c r="X21">
        <f t="shared" si="22"/>
        <v>0</v>
      </c>
      <c r="Y21">
        <f t="shared" si="23"/>
        <v>0</v>
      </c>
      <c r="Z21">
        <f t="shared" si="24"/>
        <v>0</v>
      </c>
      <c r="AA21">
        <f t="shared" si="25"/>
        <v>0</v>
      </c>
      <c r="AC21">
        <v>2</v>
      </c>
      <c r="AE21" t="str">
        <f t="shared" si="13"/>
        <v>池澤</v>
      </c>
      <c r="AF21" t="s">
        <v>98</v>
      </c>
    </row>
    <row r="22" spans="1:33" x14ac:dyDescent="0.4">
      <c r="A22" s="30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H22">
        <f t="shared" si="14"/>
        <v>1</v>
      </c>
      <c r="I22">
        <f t="shared" si="15"/>
        <v>0</v>
      </c>
      <c r="J22">
        <f t="shared" si="16"/>
        <v>0</v>
      </c>
      <c r="K22">
        <f t="shared" si="17"/>
        <v>0</v>
      </c>
      <c r="L22">
        <f t="shared" si="18"/>
        <v>0</v>
      </c>
      <c r="M22">
        <f t="shared" si="19"/>
        <v>0</v>
      </c>
      <c r="N22">
        <f t="shared" si="20"/>
        <v>0</v>
      </c>
      <c r="O22">
        <f t="shared" si="21"/>
        <v>0</v>
      </c>
      <c r="W22">
        <v>1</v>
      </c>
      <c r="X22">
        <f t="shared" si="22"/>
        <v>0</v>
      </c>
      <c r="Y22">
        <f t="shared" si="23"/>
        <v>0</v>
      </c>
      <c r="Z22">
        <f t="shared" si="24"/>
        <v>0</v>
      </c>
      <c r="AA22">
        <f t="shared" si="25"/>
        <v>0</v>
      </c>
      <c r="AD22">
        <v>2</v>
      </c>
      <c r="AE22" t="str">
        <f t="shared" si="13"/>
        <v>野場</v>
      </c>
      <c r="AF22" t="s">
        <v>83</v>
      </c>
    </row>
    <row r="23" spans="1:33" s="17" customFormat="1" x14ac:dyDescent="0.4">
      <c r="B23" s="16"/>
    </row>
  </sheetData>
  <mergeCells count="2">
    <mergeCell ref="A2:A12"/>
    <mergeCell ref="A13:A22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打撃</vt:lpstr>
      <vt:lpstr>打撃 総合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2025-03-23T03:29:29Z</dcterms:modified>
</cp:coreProperties>
</file>