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C2636A0-DF7F-674C-BFDF-04C36012AC6D}" xr6:coauthVersionLast="47" xr6:coauthVersionMax="47" xr10:uidLastSave="{00000000-0000-0000-0000-000000000000}"/>
  <bookViews>
    <workbookView xWindow="0" yWindow="760" windowWidth="30240" windowHeight="17840" xr2:uid="{F5E75FD0-8D4A-4F41-B6C7-77BCC38AF8C3}"/>
  </bookViews>
  <sheets>
    <sheet name="Formulaire à remplir" sheetId="6" r:id="rId1"/>
    <sheet name="Fonction" sheetId="8" state="hidden" r:id="rId2"/>
    <sheet name="Calculatrice - Magistrats" sheetId="9" r:id="rId3"/>
    <sheet name="Calculatrice - Fonctionnaires" sheetId="10" r:id="rId4"/>
    <sheet name="Reconvertir un pourcentage" sheetId="11" r:id="rId5"/>
    <sheet name="Listes" sheetId="7" state="hidden" r:id="rId6"/>
  </sheets>
  <definedNames>
    <definedName name="_xlnm._FilterDatabase" localSheetId="1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7" l="1"/>
  <c r="D10" i="7"/>
  <c r="B10" i="7"/>
  <c r="D3" i="7"/>
  <c r="B5" i="7"/>
  <c r="H9" i="10"/>
  <c r="D11" i="11"/>
  <c r="D4" i="11"/>
  <c r="D13" i="11"/>
  <c r="G13" i="11" s="1"/>
  <c r="G11" i="11" l="1"/>
  <c r="D12" i="11"/>
  <c r="G12" i="11" s="1"/>
  <c r="G16" i="10"/>
  <c r="G16" i="9"/>
  <c r="H9" i="9"/>
  <c r="D12" i="7"/>
  <c r="B11" i="7"/>
  <c r="D4" i="7"/>
  <c r="E13" i="6" l="1"/>
  <c r="E32" i="6"/>
  <c r="E23" i="6"/>
  <c r="E102" i="6" l="1"/>
  <c r="E90" i="6"/>
  <c r="E87" i="6"/>
  <c r="E82" i="6"/>
  <c r="E76" i="6"/>
  <c r="E59" i="6"/>
  <c r="E56" i="6"/>
  <c r="E52" i="6"/>
  <c r="E7" i="6" l="1"/>
  <c r="E104" i="6"/>
</calcChain>
</file>

<file path=xl/sharedStrings.xml><?xml version="1.0" encoding="utf-8"?>
<sst xmlns="http://schemas.openxmlformats.org/spreadsheetml/2006/main" count="421" uniqueCount="367">
  <si>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</si>
  <si>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</si>
  <si>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</si>
  <si>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</si>
  <si>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</si>
  <si>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</si>
  <si>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</si>
  <si>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</si>
  <si>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</si>
  <si>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</si>
  <si>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</si>
  <si>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</si>
  <si>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</si>
  <si>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</si>
  <si>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</si>
  <si>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</si>
  <si>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</si>
  <si>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</si>
  <si>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</si>
  <si>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</si>
  <si>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</si>
  <si>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</si>
  <si>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</si>
  <si>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</si>
  <si>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</si>
  <si>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</si>
  <si>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</si>
  <si>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</si>
  <si>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</si>
  <si>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</si>
  <si>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</si>
  <si>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</si>
  <si>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</si>
  <si>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</si>
  <si>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</si>
  <si>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</si>
  <si>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</si>
  <si>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</si>
  <si>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</si>
  <si>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</si>
  <si>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</si>
  <si>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</si>
  <si>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</si>
  <si>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</si>
  <si>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</si>
  <si>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</si>
  <si>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</si>
  <si>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</si>
  <si>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</si>
  <si>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</si>
  <si>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</si>
  <si>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ce qui revient à</t>
  </si>
  <si>
    <t>ou encore à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</si>
  <si>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</si>
  <si>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</si>
  <si>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</si>
  <si>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</si>
  <si>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</si>
  <si>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</si>
  <si>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</si>
  <si>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</si>
  <si>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</si>
  <si>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</si>
  <si>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</si>
  <si>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</si>
  <si>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</si>
  <si>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DEPARTAGE PRUD'HOMAL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</si>
  <si>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</si>
  <si>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</si>
  <si>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</si>
  <si>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</si>
  <si>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</si>
  <si>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</si>
  <si>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</si>
  <si>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TOTAL SOCIAL</t>
  </si>
  <si>
    <t>2.1.</t>
  </si>
  <si>
    <t>JAF</t>
  </si>
  <si>
    <t>MARIAGES ET RÉGIMES MATRIMONIAUX</t>
  </si>
  <si>
    <t>2.2.</t>
  </si>
  <si>
    <t>DIVORCE - CONTENTIEUX</t>
  </si>
  <si>
    <t>2.3.</t>
  </si>
  <si>
    <t>APRÈS DIVORCE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</si>
  <si>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</si>
  <si>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</si>
  <si>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</si>
  <si>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</si>
  <si>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</si>
  <si>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</si>
  <si>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</si>
  <si>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</si>
  <si>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</si>
  <si>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</si>
  <si>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</si>
  <si>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</si>
  <si>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</si>
  <si>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TOTAL JAF</t>
  </si>
  <si>
    <t>3.2.</t>
  </si>
  <si>
    <t>JCP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</si>
  <si>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</si>
  <si>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</si>
  <si>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</si>
  <si>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</si>
  <si>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</si>
  <si>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</si>
  <si>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</si>
  <si>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</si>
  <si>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</si>
  <si>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</si>
  <si>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</si>
  <si>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</si>
  <si>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</si>
  <si>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</si>
  <si>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</si>
  <si>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TOTAL JCP</t>
  </si>
  <si>
    <t>4.0.</t>
  </si>
  <si>
    <t>CIVIL NS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</si>
  <si>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</si>
  <si>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</si>
  <si>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</si>
  <si>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</si>
  <si>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</si>
  <si>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</si>
  <si>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</si>
  <si>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</si>
  <si>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</si>
  <si>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</si>
  <si>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</si>
  <si>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</si>
  <si>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</si>
  <si>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</si>
  <si>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</si>
  <si>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</si>
  <si>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</si>
  <si>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</si>
  <si>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</si>
  <si>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</si>
  <si>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</si>
  <si>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</si>
  <si>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</si>
  <si>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</si>
  <si>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</si>
  <si>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</si>
  <si>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</si>
  <si>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</si>
  <si>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</si>
  <si>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</si>
  <si>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</si>
  <si>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</si>
  <si>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</si>
  <si>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</si>
  <si>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</si>
  <si>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</si>
  <si>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</si>
  <si>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</si>
  <si>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TOTAL CIVIL NS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</si>
  <si>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</si>
  <si>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</si>
  <si>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</si>
  <si>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</si>
  <si>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</si>
  <si>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</si>
  <si>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</si>
  <si>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</si>
  <si>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</si>
  <si>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</si>
  <si>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JE</t>
  </si>
  <si>
    <t>ACTIVITÉ CIVILE</t>
  </si>
  <si>
    <t>6.2.</t>
  </si>
  <si>
    <t>ACTIVITÉ PÉNALE</t>
  </si>
  <si>
    <t>6.</t>
  </si>
  <si>
    <t xml:space="preserve"> TOTAL JE</t>
  </si>
  <si>
    <t>7.1.</t>
  </si>
  <si>
    <t>PÉNAL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</si>
  <si>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</si>
  <si>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</si>
  <si>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</si>
  <si>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</si>
  <si>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</si>
  <si>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</si>
  <si>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</si>
  <si>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</si>
  <si>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</si>
  <si>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</si>
  <si>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</si>
  <si>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</si>
  <si>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</si>
  <si>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</si>
  <si>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</si>
  <si>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</si>
  <si>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</si>
  <si>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</si>
  <si>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</si>
  <si>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</si>
  <si>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</si>
  <si>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</si>
  <si>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</si>
  <si>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</si>
  <si>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</si>
  <si>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</si>
  <si>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</si>
  <si>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</si>
  <si>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</si>
  <si>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</si>
  <si>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</si>
  <si>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</si>
  <si>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TOTAL PÉNAL</t>
  </si>
  <si>
    <t>8.1.</t>
  </si>
  <si>
    <t>JI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</si>
  <si>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</si>
  <si>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</si>
  <si>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</si>
  <si>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</si>
  <si>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</si>
  <si>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</si>
  <si>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</si>
  <si>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</si>
  <si>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</si>
  <si>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</si>
  <si>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TOTAL JI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</si>
  <si>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</si>
  <si>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</si>
  <si>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</si>
  <si>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</si>
  <si>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</si>
  <si>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</si>
  <si>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</si>
  <si>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</si>
  <si>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</si>
  <si>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</si>
  <si>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</si>
  <si>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</si>
  <si>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</si>
  <si>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</si>
  <si>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</si>
  <si>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</si>
  <si>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</si>
  <si>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</si>
  <si>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</si>
  <si>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</si>
  <si>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</si>
  <si>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</si>
  <si>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</si>
  <si>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</si>
  <si>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</si>
  <si>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</si>
  <si>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</si>
  <si>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</si>
  <si>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</si>
  <si>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</si>
  <si>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</si>
  <si>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</si>
  <si>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</si>
  <si>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FONCTIONNAIRES AFFECTÉS AU CPH</t>
  </si>
  <si>
    <t>FONCTIONNAIRES AFFECTÉS AUX ACTIVITÉS CIVILES ET COMMERCIALES DU PARQUET</t>
  </si>
  <si>
    <t>FONCTIONNAIRES AFFECTÉS À L'EXÉCUTION DES PEINES</t>
  </si>
  <si>
    <t>AUTRES FONCTIONNAIRES AFFECTÉS AU PARQUET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</si>
  <si>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</si>
  <si>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</si>
  <si>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</si>
  <si>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</si>
  <si>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</si>
  <si>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</si>
  <si>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</si>
  <si>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PRÉSIDENT</t>
  </si>
  <si>
    <t>P</t>
  </si>
  <si>
    <t>A</t>
  </si>
  <si>
    <t>ASSISTANT SPECIALISE</t>
  </si>
  <si>
    <t>AS</t>
  </si>
  <si>
    <t>PREMIER VICE-PRÉSIDENT</t>
  </si>
  <si>
    <t>1VP</t>
  </si>
  <si>
    <t>CHEF DE CABINET</t>
  </si>
  <si>
    <t>CHCAB</t>
  </si>
  <si>
    <t>ASSISTANT DE JUSTICE</t>
  </si>
  <si>
    <t>ADJ</t>
  </si>
  <si>
    <t>PREMIER VICE-PRÉSIDENT ADJOINT</t>
  </si>
  <si>
    <t>1VPA</t>
  </si>
  <si>
    <t>B GREFFIER</t>
  </si>
  <si>
    <t>B</t>
  </si>
  <si>
    <t>JURISTE ASSISTANT</t>
  </si>
  <si>
    <t>JA</t>
  </si>
  <si>
    <t>PREMIER VICE-PRÉSIDENT CHARGÉ DES FONCTIONS DE JUGE DES CONTENTIEUX DE LA PROTECTION</t>
  </si>
  <si>
    <t>1VPCP</t>
  </si>
  <si>
    <t>SA</t>
  </si>
  <si>
    <t>ELEVE AVOCAT</t>
  </si>
  <si>
    <t>PPI</t>
  </si>
  <si>
    <t>PREMIER VICE-PRÉSIDENT CHARGÉ DES FONCTIONS DE JUGE DES ENFANTS</t>
  </si>
  <si>
    <t>1VPE</t>
  </si>
  <si>
    <t>CB</t>
  </si>
  <si>
    <t>CONTRACTUEL A JUSTICE DE PROXIMITE</t>
  </si>
  <si>
    <t>PREMIER VICE-PRÉSIDENT CHARGÉ DES FONCTIONS DE JUGE D'INSTRUCTION</t>
  </si>
  <si>
    <t>1VPI</t>
  </si>
  <si>
    <t>CT</t>
  </si>
  <si>
    <t>CONTRACTUEL B JUSTICE DE PROXIMITE</t>
  </si>
  <si>
    <t>VICE-PRÉSIDENT CHARGÉ D'UN SECRÉTARIAT GÉNÉRAL</t>
  </si>
  <si>
    <t>VPSG</t>
  </si>
  <si>
    <t>A PLACÉ</t>
  </si>
  <si>
    <t>PREMIER VICE-PRÉSIDENT CHARGÉ DES FONCTIONS DE JUGE DE L'APPLICATION DES PEINES</t>
  </si>
  <si>
    <t>1VPAP</t>
  </si>
  <si>
    <t>B GREFFIER PLACÉ</t>
  </si>
  <si>
    <t>B GREF  PLACÉ</t>
  </si>
  <si>
    <t>PREMIER VICE-PRÉSIDENT CHARGÉ DES FONCTIONS DE JUGE DES LIBERTÉS ET DE LA DÉTENTION</t>
  </si>
  <si>
    <t>1VPLD</t>
  </si>
  <si>
    <t>B PLACÉ</t>
  </si>
  <si>
    <t>VICE-PRÉSIDENT</t>
  </si>
  <si>
    <t>VP</t>
  </si>
  <si>
    <t>CB PLACÉ</t>
  </si>
  <si>
    <t>VICE-PRÉSIDENT CHARGÉ DES FONCTIONS DE JUGE DES CONTENTIEUX DE LA PROTECTION</t>
  </si>
  <si>
    <t>VPCP</t>
  </si>
  <si>
    <t>CT PLACÉ</t>
  </si>
  <si>
    <t>VICE-PRÉSIDENT CHARGÉ DES FONCTIONS DE JUGE DES ENFANTS</t>
  </si>
  <si>
    <t>VPE</t>
  </si>
  <si>
    <t>GREFFIER RESERVISTE</t>
  </si>
  <si>
    <t>GRES</t>
  </si>
  <si>
    <t>VICE-PRÉSIDENT CHARGÉ DES FONCTIONS DE JUGE D'INSTRUCTION</t>
  </si>
  <si>
    <t>VPI</t>
  </si>
  <si>
    <t>CONTRACTUEL A</t>
  </si>
  <si>
    <t>CONT A</t>
  </si>
  <si>
    <t>VICE-PRÉSIDENT CHARGÉ DES FONCTIONS DE JUGE DE L'APPLICATION DES PEINES</t>
  </si>
  <si>
    <t>VPAP</t>
  </si>
  <si>
    <t>CONTRACTUEL B</t>
  </si>
  <si>
    <t>CONT B</t>
  </si>
  <si>
    <t>VICE-PRÉSIDENT CHARGÉ DES FONCTIONS DE JUGE DES LIBERTÉS ET DE LA DÉTENTION</t>
  </si>
  <si>
    <t>VPLD</t>
  </si>
  <si>
    <t>CONTRACTUEL C</t>
  </si>
  <si>
    <t>CONT C</t>
  </si>
  <si>
    <t>JUGE</t>
  </si>
  <si>
    <t>J</t>
  </si>
  <si>
    <t>CONTRACTUEL CB</t>
  </si>
  <si>
    <t>CONT CB</t>
  </si>
  <si>
    <t>JUGE DES CONTENTIEUX DE LA PROTECTION</t>
  </si>
  <si>
    <t>CONTRACTUEL CT</t>
  </si>
  <si>
    <t>CONT CT</t>
  </si>
  <si>
    <t>JUGE DES ENFANTS</t>
  </si>
  <si>
    <t>VACATAIRE</t>
  </si>
  <si>
    <t>VAC</t>
  </si>
  <si>
    <t>JUGE D'INSTRUCTION</t>
  </si>
  <si>
    <t>CONT A JP</t>
  </si>
  <si>
    <t>JUGE D'APPLICATION DES PEINES</t>
  </si>
  <si>
    <t>CONT B JP</t>
  </si>
  <si>
    <t>VICE-PRÉSIDENT PLACÉ</t>
  </si>
  <si>
    <t>VP PLACÉ</t>
  </si>
  <si>
    <t>CONTRACTUEL C JUSTICE DE PROXIMITE</t>
  </si>
  <si>
    <t>CONT C JP</t>
  </si>
  <si>
    <t>JUGE PLACÉ</t>
  </si>
  <si>
    <t>J. PLACÉ</t>
  </si>
  <si>
    <t>MAGISTRAT HONORAIRE JURIDICTIONNEL</t>
  </si>
  <si>
    <t>MHFJ</t>
  </si>
  <si>
    <t>MAGISTRAT HONORAIRE NON JURIDICTIONNEL</t>
  </si>
  <si>
    <t>MHFNJ</t>
  </si>
  <si>
    <t>MAGISTRAT A TITRE TEMPORAIRE</t>
  </si>
  <si>
    <t>MTT</t>
  </si>
  <si>
    <t>MAGISTRAT RESERVISTE</t>
  </si>
  <si>
    <t>MRES</t>
  </si>
  <si>
    <t>GREFFE</t>
  </si>
  <si>
    <t>AUTOUR_DU_MAGISTRAT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</si>
  <si>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</si>
  <si>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</si>
  <si>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</si>
  <si>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(renseigner 100% pour un temps plein, 80% pour un 4/5ème, 60% pour un 3/5ème, etc.)</t>
  </si>
  <si>
    <t>(renseigner ici le % d'ETPT que vous souhaitez convertir en temps)</t>
  </si>
  <si>
    <t>jours / mois*</t>
  </si>
  <si>
    <t>heures / mois*</t>
  </si>
  <si>
    <t>jours / semaine**</t>
  </si>
  <si>
    <t>heures / semaine**</t>
  </si>
  <si>
    <t>* étant considéré comme un mois : un douzième d'année, soit un mois moyen, congés payés déduits</t>
  </si>
  <si>
    <t>** étant considérée comme une semaine : une semaine pleine de 5 jours travaillés</t>
  </si>
  <si>
    <t>FONCTIONNAIRE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</si>
</sst>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0000"/>
      <name val="Arial1"/>
    </font>
    <font>
      <b/>
      <sz val="10"/>
      <color rgb="FF000000"/>
      <name val="Helvetica Neue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4" fontId="13" fillId="6" borderId="0" xfId="0" applyNumberFormat="1" applyFont="1" applyFill="1" applyAlignment="1">
      <alignment horizontal="center" vertical="center" wrapText="1"/>
    </xf>
    <xf numFmtId="4" fontId="13" fillId="6" borderId="0" xfId="0" applyNumberFormat="1" applyFont="1" applyFill="1" applyAlignment="1">
      <alignment horizontal="right" vertical="center" wrapText="1"/>
    </xf>
    <xf numFmtId="9" fontId="14" fillId="6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6" borderId="0" xfId="0" applyFont="1" applyFill="1" applyAlignment="1">
      <alignment horizontal="center" vertical="center"/>
    </xf>
    <xf numFmtId="4" fontId="21" fillId="6" borderId="14" xfId="0" applyNumberFormat="1" applyFont="1" applyFill="1" applyBorder="1" applyAlignment="1">
      <alignment horizontal="center" vertical="center"/>
    </xf>
    <xf numFmtId="4" fontId="12" fillId="6" borderId="14" xfId="0" applyNumberFormat="1" applyFont="1" applyFill="1" applyBorder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23" fillId="0" borderId="0" xfId="0" applyFont="1"/>
    <xf numFmtId="0" fontId="3" fillId="0" borderId="0" xfId="0" applyFont="1"/>
    <xf numFmtId="3" fontId="0" fillId="0" borderId="0" xfId="0" applyNumberFormat="1"/>
    <xf numFmtId="0" fontId="24" fillId="6" borderId="0" xfId="0" applyFont="1" applyFill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vertical="center" wrapText="1"/>
    </xf>
    <xf numFmtId="9" fontId="5" fillId="0" borderId="10" xfId="1" applyFont="1" applyFill="1" applyBorder="1" applyAlignment="1" applyProtection="1">
      <alignment horizontal="left" vertical="top"/>
    </xf>
    <xf numFmtId="164" fontId="0" fillId="0" borderId="0" xfId="2" applyFont="1" applyFill="1" applyAlignment="1" applyProtection="1">
      <alignment horizontal="right" vertical="center"/>
    </xf>
    <xf numFmtId="9" fontId="5" fillId="0" borderId="16" xfId="1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right" vertical="center"/>
    </xf>
    <xf numFmtId="166" fontId="3" fillId="0" borderId="18" xfId="2" applyNumberFormat="1" applyFont="1" applyBorder="1" applyAlignment="1" applyProtection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67" fontId="3" fillId="0" borderId="18" xfId="2" applyNumberFormat="1" applyFont="1" applyBorder="1" applyAlignment="1" applyProtection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166" fontId="3" fillId="0" borderId="0" xfId="2" applyNumberFormat="1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164" fontId="3" fillId="0" borderId="23" xfId="2" applyFont="1" applyBorder="1" applyAlignment="1" applyProtection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164" fontId="3" fillId="0" borderId="23" xfId="2" applyFont="1" applyBorder="1" applyAlignment="1" applyProtection="1">
      <alignment horizontal="right" vertical="center"/>
    </xf>
    <xf numFmtId="0" fontId="0" fillId="0" borderId="24" xfId="0" applyBorder="1" applyAlignment="1">
      <alignment vertical="center"/>
    </xf>
    <xf numFmtId="9" fontId="2" fillId="0" borderId="0" xfId="1" applyFont="1" applyAlignment="1" applyProtection="1">
      <alignment horizontal="left"/>
    </xf>
    <xf numFmtId="167" fontId="2" fillId="0" borderId="0" xfId="2" applyNumberFormat="1" applyFont="1" applyAlignment="1" applyProtection="1">
      <alignment horizontal="center" vertical="center"/>
    </xf>
    <xf numFmtId="164" fontId="2" fillId="0" borderId="0" xfId="2" applyFont="1" applyAlignment="1" applyProtection="1">
      <alignment horizontal="center" vertical="center"/>
    </xf>
    <xf numFmtId="0" fontId="1" fillId="0" borderId="0" xfId="0" applyFont="1"/>
    <xf numFmtId="4" fontId="12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4" fontId="12" fillId="6" borderId="15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wrapText="1"/>
    </xf>
  </cellXfs>
  <cellStyles count="3">
    <cellStyle name="Milliers" xfId="2" builtinId="3"/>
    <cellStyle name="Normal" xfId="0" builtinId="0"/>
    <cellStyle name="Pourcentag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Calculatrice - Fonctionnair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Calculatrice - Magistrat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3141E1C-B015-ED4D-8927-67B87222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9242" y="3064526"/>
          <a:ext cx="428596" cy="4171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C18BD501-5C77-C642-9BE9-4FCF91D4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9294" y="3036256"/>
          <a:ext cx="430502" cy="47557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7F2933D-3462-4A40-9562-C307C1F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181983"/>
          <a:ext cx="434283" cy="81944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81F1030A-2104-3A4E-8CC6-6B7C91906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2099" y="5043826"/>
          <a:ext cx="419100" cy="415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6EDC15A9-6598-AC4C-BE41-7070D3D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4284" y="5041940"/>
          <a:ext cx="419100" cy="41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8146EB61-74C7-0546-B56F-B82FD5324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564188"/>
          <a:ext cx="419057" cy="8365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8781C5-D5B5-394D-8603-DFCBAB777962}"/>
            </a:ext>
          </a:extLst>
        </xdr:cNvPr>
        <xdr:cNvSpPr txBox="1"/>
      </xdr:nvSpPr>
      <xdr:spPr>
        <a:xfrm>
          <a:off x="2540000" y="6934200"/>
          <a:ext cx="107061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83337B-EB4C-7941-B4B3-7CA38128F347}"/>
            </a:ext>
          </a:extLst>
        </xdr:cNvPr>
        <xdr:cNvSpPr/>
      </xdr:nvSpPr>
      <xdr:spPr>
        <a:xfrm>
          <a:off x="9900921" y="190500"/>
          <a:ext cx="322388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7247AB6-380D-6747-A553-16F11F615E85}"/>
            </a:ext>
          </a:extLst>
        </xdr:cNvPr>
        <xdr:cNvSpPr/>
      </xdr:nvSpPr>
      <xdr:spPr>
        <a:xfrm>
          <a:off x="2377439" y="190501"/>
          <a:ext cx="730440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3DC462-CE6E-C44D-904E-E27F0497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3C871FAB-C00A-954F-94AF-2F3CD51B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6854" y="3193914"/>
          <a:ext cx="426683" cy="41043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B7F5D875-91B5-1144-8B6D-A8542062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6906" y="3165644"/>
          <a:ext cx="428589" cy="4688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EF88A0D-FE34-4942-A0ED-52F90A26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308983"/>
          <a:ext cx="427596" cy="81944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CDBC8105-4478-A941-8C76-D46EECCE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3524" y="5169401"/>
          <a:ext cx="419100" cy="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5EA14447-17BE-B24F-BF1C-37382AC76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3328" y="5169896"/>
          <a:ext cx="419100" cy="417108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AA423F1E-8E7D-8642-85DD-19C47BEB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691188"/>
          <a:ext cx="420955" cy="8365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9D2A2-C494-9043-97E5-A91720049BCA}"/>
            </a:ext>
          </a:extLst>
        </xdr:cNvPr>
        <xdr:cNvSpPr txBox="1"/>
      </xdr:nvSpPr>
      <xdr:spPr>
        <a:xfrm>
          <a:off x="2540000" y="7061200"/>
          <a:ext cx="111887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3ABD9-F935-064B-B1AC-FDAA415DF085}"/>
            </a:ext>
          </a:extLst>
        </xdr:cNvPr>
        <xdr:cNvSpPr/>
      </xdr:nvSpPr>
      <xdr:spPr>
        <a:xfrm>
          <a:off x="10443824" y="219053"/>
          <a:ext cx="302323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E403B53-B3E5-A142-A469-1B97CB6938C8}"/>
            </a:ext>
          </a:extLst>
        </xdr:cNvPr>
        <xdr:cNvSpPr/>
      </xdr:nvSpPr>
      <xdr:spPr>
        <a:xfrm>
          <a:off x="2370786" y="211461"/>
          <a:ext cx="790922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FEC725-F99A-CF4D-A446-7C6D95E1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3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296DEBDA-7604-C141-80AE-1902D73B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748152" y="2808473"/>
          <a:ext cx="421920" cy="4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BD34AC-85F5-B84F-8B8C-79D914D0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2150" cy="1819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2" totalsRowShown="0" headerRowDxfId="16">
  <autoFilter ref="E1:E22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27" totalsRowShown="0" headerRowDxfId="15">
  <autoFilter ref="A1:A27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14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104"/>
  <sheetViews>
    <sheetView showGridLines="0" tabSelected="1" topLeftCell="B2" zoomScale="75" zoomScaleNormal="100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50"/>
      <c r="F1" s="50"/>
      <c r="G1" s="15"/>
    </row>
    <row r="2" spans="1:7" ht="33" customHeight="1">
      <c r="A2" s="50"/>
      <c r="B2" s="72" t="s">
        <v>53</v>
      </c>
      <c r="C2" s="51"/>
      <c r="D2" s="52"/>
      <c r="E2" s="52"/>
      <c r="F2" s="53"/>
      <c r="G2" s="15"/>
    </row>
    <row r="3" spans="1:7" ht="33" customHeight="1">
      <c r="A3" s="50"/>
      <c r="B3" s="72" t="s">
        <v>54</v>
      </c>
      <c r="C3" s="51"/>
      <c r="D3" s="15"/>
      <c r="E3" s="15"/>
      <c r="F3" s="53"/>
      <c r="G3" s="15"/>
    </row>
    <row r="4" spans="1:7" ht="33" customHeight="1">
      <c r="A4" s="50"/>
      <c r="B4" s="72" t="s">
        <v>55</v>
      </c>
      <c r="C4" s="51"/>
      <c r="D4" s="54"/>
      <c r="E4" s="15"/>
      <c r="F4" s="53"/>
      <c r="G4" s="15"/>
    </row>
    <row r="5" spans="1:7" ht="31" customHeight="1" thickBot="1">
      <c r="A5" s="50"/>
      <c r="B5" s="72" t="s">
        <v>56</v>
      </c>
      <c r="C5" s="51"/>
      <c r="D5" s="72" t="s">
        <v>57</v>
      </c>
      <c r="E5" s="55"/>
      <c r="F5" s="53"/>
    </row>
    <row r="6" spans="1:7" ht="56" customHeight="1" thickTop="1" thickBot="1">
      <c r="A6" s="50"/>
      <c r="B6" s="105" t="s">
        <v>58</v>
      </c>
      <c r="C6" s="105"/>
      <c r="D6" s="105"/>
      <c r="E6" s="106"/>
      <c r="F6" s="53"/>
    </row>
    <row r="7" spans="1:7" ht="110" customHeight="1" thickTop="1">
      <c r="A7" s="12"/>
      <c r="B7" s="74" t="s">
        <v>59</v>
      </c>
      <c r="C7" s="74" t="s">
        <v>60</v>
      </c>
      <c r="D7" s="75" t="s">
        <v>61</v>
      </c>
      <c r="E7" s="76">
        <f>SUM(E102,E90,E87,E82,E76,E59,E56,E52,E32,E23,E13)/100</f>
        <v>0</v>
      </c>
      <c r="F7" s="53"/>
    </row>
    <row r="8" spans="1:7" ht="42" customHeight="1" thickBot="1">
      <c r="A8" s="12"/>
      <c r="B8" s="77" t="s">
        <v>62</v>
      </c>
      <c r="C8" s="107"/>
      <c r="D8" s="108"/>
      <c r="E8" s="73" t="s">
        <v>63</v>
      </c>
      <c r="F8" s="53"/>
    </row>
    <row r="9" spans="1:7" ht="16" thickTop="1">
      <c r="A9" s="12" t="s">
        <v>64</v>
      </c>
      <c r="B9" s="109" t="s">
        <v>65</v>
      </c>
      <c r="C9" s="59" t="s">
        <v>66</v>
      </c>
      <c r="D9" s="59"/>
      <c r="E9" s="60"/>
      <c r="F9" s="53"/>
    </row>
    <row r="10" spans="1:7">
      <c r="A10" s="12" t="s">
        <v>67</v>
      </c>
      <c r="B10" s="109"/>
      <c r="C10" s="59" t="s">
        <v>68</v>
      </c>
      <c r="D10" s="59"/>
      <c r="E10" s="60"/>
      <c r="F10" s="53"/>
    </row>
    <row r="11" spans="1:7">
      <c r="A11" s="12" t="s">
        <v>69</v>
      </c>
      <c r="B11" s="109"/>
      <c r="C11" s="59" t="s">
        <v>70</v>
      </c>
      <c r="D11" s="59"/>
      <c r="E11" s="60"/>
      <c r="F11" s="53"/>
    </row>
    <row r="12" spans="1:7">
      <c r="A12" s="12" t="s">
        <v>71</v>
      </c>
      <c r="B12" s="109"/>
      <c r="C12" s="59" t="s">
        <v>72</v>
      </c>
      <c r="D12" s="59"/>
      <c r="E12" s="60"/>
      <c r="F12" s="53"/>
    </row>
    <row r="13" spans="1:7" ht="28" customHeight="1" thickBot="1">
      <c r="A13" s="12" t="s">
        <v>73</v>
      </c>
      <c r="B13" s="61" t="s">
        <v>74</v>
      </c>
      <c r="C13" s="62"/>
      <c r="D13" s="62"/>
      <c r="E13" s="63">
        <f>SUM(E9:E12)</f>
        <v>0</v>
      </c>
      <c r="F13" s="53"/>
    </row>
    <row r="14" spans="1:7" ht="16" thickTop="1">
      <c r="A14" s="12" t="s">
        <v>75</v>
      </c>
      <c r="B14" s="103" t="s">
        <v>76</v>
      </c>
      <c r="C14" s="59" t="s">
        <v>77</v>
      </c>
      <c r="D14" s="59"/>
      <c r="E14" s="60"/>
      <c r="F14" s="53"/>
    </row>
    <row r="15" spans="1:7">
      <c r="A15" s="12" t="s">
        <v>78</v>
      </c>
      <c r="B15" s="104"/>
      <c r="C15" s="59" t="s">
        <v>79</v>
      </c>
      <c r="D15" s="59"/>
      <c r="E15" s="60"/>
      <c r="F15" s="53"/>
    </row>
    <row r="16" spans="1:7">
      <c r="A16" s="12" t="s">
        <v>80</v>
      </c>
      <c r="B16" s="104"/>
      <c r="C16" s="59" t="s">
        <v>81</v>
      </c>
      <c r="D16" s="59"/>
      <c r="E16" s="60"/>
      <c r="F16" s="53"/>
    </row>
    <row r="17" spans="1:6">
      <c r="A17" s="12" t="s">
        <v>82</v>
      </c>
      <c r="B17" s="104"/>
      <c r="C17" s="59" t="s">
        <v>83</v>
      </c>
      <c r="D17" s="59"/>
      <c r="E17" s="60"/>
      <c r="F17" s="53"/>
    </row>
    <row r="18" spans="1:6">
      <c r="A18" s="12" t="s">
        <v>84</v>
      </c>
      <c r="B18" s="104"/>
      <c r="C18" s="59" t="s">
        <v>85</v>
      </c>
      <c r="D18" s="59"/>
      <c r="E18" s="60"/>
      <c r="F18" s="53"/>
    </row>
    <row r="19" spans="1:6">
      <c r="A19" s="12" t="s">
        <v>86</v>
      </c>
      <c r="B19" s="104"/>
      <c r="C19" s="59" t="s">
        <v>87</v>
      </c>
      <c r="D19" s="59"/>
      <c r="E19" s="60"/>
      <c r="F19" s="53"/>
    </row>
    <row r="20" spans="1:6">
      <c r="A20" s="12" t="s">
        <v>88</v>
      </c>
      <c r="B20" s="104"/>
      <c r="C20" s="59" t="s">
        <v>89</v>
      </c>
      <c r="D20" s="59"/>
      <c r="E20" s="60"/>
      <c r="F20" s="53"/>
    </row>
    <row r="21" spans="1:6">
      <c r="A21" s="12" t="s">
        <v>90</v>
      </c>
      <c r="B21" s="104"/>
      <c r="C21" s="59" t="s">
        <v>91</v>
      </c>
      <c r="D21" s="59"/>
      <c r="E21" s="60"/>
      <c r="F21" s="53"/>
    </row>
    <row r="22" spans="1:6">
      <c r="A22" s="12" t="s">
        <v>92</v>
      </c>
      <c r="B22" s="104"/>
      <c r="C22" s="59" t="s">
        <v>93</v>
      </c>
      <c r="D22" s="59"/>
      <c r="E22" s="60"/>
      <c r="F22" s="53"/>
    </row>
    <row r="23" spans="1:6" ht="38" customHeight="1" thickBot="1">
      <c r="A23" s="12" t="s">
        <v>94</v>
      </c>
      <c r="B23" s="65" t="s">
        <v>95</v>
      </c>
      <c r="C23" s="62"/>
      <c r="D23" s="62"/>
      <c r="E23" s="63">
        <f>SUM(E14:E22)</f>
        <v>0</v>
      </c>
      <c r="F23" s="53"/>
    </row>
    <row r="24" spans="1:6" ht="16" thickTop="1">
      <c r="A24" s="12" t="s">
        <v>96</v>
      </c>
      <c r="B24" s="103" t="s">
        <v>97</v>
      </c>
      <c r="C24" s="59" t="s">
        <v>98</v>
      </c>
      <c r="D24" s="59"/>
      <c r="E24" s="60"/>
      <c r="F24" s="53"/>
    </row>
    <row r="25" spans="1:6">
      <c r="A25" s="12" t="s">
        <v>99</v>
      </c>
      <c r="B25" s="104"/>
      <c r="C25" s="59" t="s">
        <v>100</v>
      </c>
      <c r="D25" s="59"/>
      <c r="E25" s="60"/>
      <c r="F25" s="53"/>
    </row>
    <row r="26" spans="1:6">
      <c r="A26" s="12" t="s">
        <v>101</v>
      </c>
      <c r="B26" s="104"/>
      <c r="C26" s="59" t="s">
        <v>102</v>
      </c>
      <c r="D26" s="59"/>
      <c r="E26" s="60"/>
      <c r="F26" s="53"/>
    </row>
    <row r="27" spans="1:6">
      <c r="A27" s="12" t="s">
        <v>103</v>
      </c>
      <c r="B27" s="104"/>
      <c r="C27" s="59" t="s">
        <v>104</v>
      </c>
      <c r="D27" s="59"/>
      <c r="E27" s="60"/>
      <c r="F27" s="53"/>
    </row>
    <row r="28" spans="1:6">
      <c r="A28" s="12" t="s">
        <v>105</v>
      </c>
      <c r="B28" s="104"/>
      <c r="C28" s="59" t="s">
        <v>106</v>
      </c>
      <c r="D28" s="59"/>
      <c r="E28" s="60"/>
      <c r="F28" s="53"/>
    </row>
    <row r="29" spans="1:6">
      <c r="A29" s="12" t="s">
        <v>107</v>
      </c>
      <c r="B29" s="104"/>
      <c r="C29" s="59" t="s">
        <v>108</v>
      </c>
      <c r="D29" s="59"/>
      <c r="E29" s="60"/>
      <c r="F29" s="53"/>
    </row>
    <row r="30" spans="1:6">
      <c r="A30" s="12" t="s">
        <v>109</v>
      </c>
      <c r="B30" s="104"/>
      <c r="C30" s="59" t="s">
        <v>70</v>
      </c>
      <c r="D30" s="59"/>
      <c r="E30" s="60"/>
      <c r="F30" s="53"/>
    </row>
    <row r="31" spans="1:6">
      <c r="A31" s="12" t="s">
        <v>110</v>
      </c>
      <c r="B31" s="104"/>
      <c r="C31" s="59" t="s">
        <v>111</v>
      </c>
      <c r="D31" s="59"/>
      <c r="E31" s="60"/>
      <c r="F31" s="53"/>
    </row>
    <row r="32" spans="1:6" ht="26" customHeight="1" thickBot="1">
      <c r="A32" s="12" t="s">
        <v>112</v>
      </c>
      <c r="B32" s="65" t="s">
        <v>113</v>
      </c>
      <c r="C32" s="62"/>
      <c r="D32" s="62"/>
      <c r="E32" s="63">
        <f>SUM(E24:E31)</f>
        <v>0</v>
      </c>
      <c r="F32" s="53"/>
    </row>
    <row r="33" spans="1:6" ht="16" thickTop="1">
      <c r="A33" s="12" t="s">
        <v>114</v>
      </c>
      <c r="B33" s="103" t="s">
        <v>115</v>
      </c>
      <c r="C33" s="59" t="s">
        <v>116</v>
      </c>
      <c r="D33" s="59"/>
      <c r="E33" s="60"/>
      <c r="F33" s="53"/>
    </row>
    <row r="34" spans="1:6">
      <c r="A34" s="12" t="s">
        <v>117</v>
      </c>
      <c r="B34" s="104"/>
      <c r="C34" s="59" t="s">
        <v>118</v>
      </c>
      <c r="D34" s="59"/>
      <c r="E34" s="60"/>
      <c r="F34" s="53"/>
    </row>
    <row r="35" spans="1:6">
      <c r="A35" s="12" t="s">
        <v>119</v>
      </c>
      <c r="B35" s="104"/>
      <c r="C35" s="59" t="s">
        <v>120</v>
      </c>
      <c r="D35" s="59"/>
      <c r="E35" s="60"/>
      <c r="F35" s="53"/>
    </row>
    <row r="36" spans="1:6">
      <c r="A36" s="12" t="s">
        <v>121</v>
      </c>
      <c r="B36" s="104"/>
      <c r="C36" s="59" t="s">
        <v>122</v>
      </c>
      <c r="D36" s="59"/>
      <c r="E36" s="60"/>
      <c r="F36" s="53"/>
    </row>
    <row r="37" spans="1:6">
      <c r="A37" s="12" t="s">
        <v>123</v>
      </c>
      <c r="B37" s="104"/>
      <c r="C37" s="59" t="s">
        <v>124</v>
      </c>
      <c r="D37" s="59"/>
      <c r="E37" s="60"/>
      <c r="F37" s="53"/>
    </row>
    <row r="38" spans="1:6">
      <c r="A38" s="12" t="s">
        <v>125</v>
      </c>
      <c r="B38" s="104"/>
      <c r="C38" s="59" t="s">
        <v>126</v>
      </c>
      <c r="D38" s="59"/>
      <c r="E38" s="60"/>
      <c r="F38" s="53"/>
    </row>
    <row r="39" spans="1:6">
      <c r="A39" s="12" t="s">
        <v>127</v>
      </c>
      <c r="B39" s="104"/>
      <c r="C39" s="59" t="s">
        <v>128</v>
      </c>
      <c r="D39" s="59"/>
      <c r="E39" s="60"/>
      <c r="F39" s="53"/>
    </row>
    <row r="40" spans="1:6">
      <c r="A40" s="12" t="s">
        <v>129</v>
      </c>
      <c r="B40" s="104"/>
      <c r="C40" s="59" t="s">
        <v>130</v>
      </c>
      <c r="D40" s="59"/>
      <c r="E40" s="60"/>
      <c r="F40" s="53"/>
    </row>
    <row r="41" spans="1:6">
      <c r="A41" s="12" t="s">
        <v>131</v>
      </c>
      <c r="B41" s="104"/>
      <c r="C41" s="59" t="s">
        <v>132</v>
      </c>
      <c r="D41" s="59"/>
      <c r="E41" s="60"/>
      <c r="F41" s="53"/>
    </row>
    <row r="42" spans="1:6">
      <c r="A42" s="12" t="s">
        <v>133</v>
      </c>
      <c r="B42" s="104"/>
      <c r="C42" s="59" t="s">
        <v>134</v>
      </c>
      <c r="D42" s="59"/>
      <c r="E42" s="60"/>
      <c r="F42" s="53"/>
    </row>
    <row r="43" spans="1:6">
      <c r="A43" s="12" t="s">
        <v>135</v>
      </c>
      <c r="B43" s="104"/>
      <c r="C43" s="59" t="s">
        <v>136</v>
      </c>
      <c r="D43" s="59"/>
      <c r="E43" s="60"/>
      <c r="F43" s="53"/>
    </row>
    <row r="44" spans="1:6">
      <c r="A44" s="12" t="s">
        <v>137</v>
      </c>
      <c r="B44" s="104"/>
      <c r="C44" s="59" t="s">
        <v>138</v>
      </c>
      <c r="D44" s="59"/>
      <c r="E44" s="60"/>
      <c r="F44" s="53"/>
    </row>
    <row r="45" spans="1:6">
      <c r="A45" s="12" t="s">
        <v>139</v>
      </c>
      <c r="B45" s="104"/>
      <c r="C45" s="59" t="s">
        <v>140</v>
      </c>
      <c r="D45" s="59"/>
      <c r="E45" s="60"/>
      <c r="F45" s="53"/>
    </row>
    <row r="46" spans="1:6">
      <c r="A46" s="12" t="s">
        <v>141</v>
      </c>
      <c r="B46" s="104"/>
      <c r="C46" s="59" t="s">
        <v>142</v>
      </c>
      <c r="D46" s="59"/>
      <c r="E46" s="60"/>
      <c r="F46" s="53"/>
    </row>
    <row r="47" spans="1:6">
      <c r="A47" s="12" t="s">
        <v>143</v>
      </c>
      <c r="B47" s="104"/>
      <c r="C47" s="59" t="s">
        <v>144</v>
      </c>
      <c r="D47" s="59"/>
      <c r="E47" s="60"/>
      <c r="F47" s="53"/>
    </row>
    <row r="48" spans="1:6">
      <c r="A48" s="12" t="s">
        <v>145</v>
      </c>
      <c r="B48" s="104"/>
      <c r="C48" s="59" t="s">
        <v>146</v>
      </c>
      <c r="D48" s="59"/>
      <c r="E48" s="60"/>
      <c r="F48" s="53"/>
    </row>
    <row r="49" spans="1:6">
      <c r="A49" s="12" t="s">
        <v>147</v>
      </c>
      <c r="B49" s="104"/>
      <c r="C49" s="59" t="s">
        <v>148</v>
      </c>
      <c r="D49" s="59"/>
      <c r="E49" s="60"/>
      <c r="F49" s="53"/>
    </row>
    <row r="50" spans="1:6">
      <c r="A50" s="12" t="s">
        <v>149</v>
      </c>
      <c r="B50" s="104"/>
      <c r="C50" s="59" t="s">
        <v>150</v>
      </c>
      <c r="D50" s="59"/>
      <c r="E50" s="60"/>
      <c r="F50" s="53"/>
    </row>
    <row r="51" spans="1:6">
      <c r="A51" s="12" t="s">
        <v>151</v>
      </c>
      <c r="B51" s="104"/>
      <c r="C51" s="59" t="s">
        <v>152</v>
      </c>
      <c r="D51" s="59"/>
      <c r="E51" s="60"/>
      <c r="F51" s="53"/>
    </row>
    <row r="52" spans="1:6" ht="33" customHeight="1" thickBot="1">
      <c r="A52" s="12" t="s">
        <v>153</v>
      </c>
      <c r="B52" s="65" t="s">
        <v>154</v>
      </c>
      <c r="C52" s="62"/>
      <c r="D52" s="62"/>
      <c r="E52" s="63">
        <f>SUM(E33:E51)</f>
        <v>0</v>
      </c>
      <c r="F52" s="53"/>
    </row>
    <row r="53" spans="1:6" ht="16" thickTop="1">
      <c r="A53" s="12" t="s">
        <v>155</v>
      </c>
      <c r="B53" s="110" t="s">
        <v>156</v>
      </c>
      <c r="C53" s="59" t="s">
        <v>157</v>
      </c>
      <c r="D53" s="59"/>
      <c r="E53" s="60"/>
      <c r="F53" s="53"/>
    </row>
    <row r="54" spans="1:6">
      <c r="A54" s="12" t="s">
        <v>158</v>
      </c>
      <c r="B54" s="104"/>
      <c r="C54" s="59" t="s">
        <v>159</v>
      </c>
      <c r="D54" s="59"/>
      <c r="E54" s="60"/>
      <c r="F54" s="53"/>
    </row>
    <row r="55" spans="1:6">
      <c r="A55" s="12" t="s">
        <v>160</v>
      </c>
      <c r="B55" s="104"/>
      <c r="C55" s="59" t="s">
        <v>161</v>
      </c>
      <c r="D55" s="59"/>
      <c r="E55" s="60"/>
      <c r="F55" s="53"/>
    </row>
    <row r="56" spans="1:6" ht="32" customHeight="1" thickBot="1">
      <c r="A56" s="12" t="s">
        <v>162</v>
      </c>
      <c r="B56" s="66" t="s">
        <v>163</v>
      </c>
      <c r="C56" s="62"/>
      <c r="D56" s="62"/>
      <c r="E56" s="63">
        <f>SUM(E53:E55)</f>
        <v>0</v>
      </c>
      <c r="F56" s="53"/>
    </row>
    <row r="57" spans="1:6" ht="16" thickTop="1">
      <c r="A57" s="12" t="s">
        <v>164</v>
      </c>
      <c r="B57" s="103" t="s">
        <v>165</v>
      </c>
      <c r="C57" s="59" t="s">
        <v>166</v>
      </c>
      <c r="D57" s="59"/>
      <c r="E57" s="60"/>
      <c r="F57" s="53"/>
    </row>
    <row r="58" spans="1:6">
      <c r="A58" s="12" t="s">
        <v>167</v>
      </c>
      <c r="B58" s="104"/>
      <c r="C58" s="59" t="s">
        <v>168</v>
      </c>
      <c r="D58" s="59"/>
      <c r="E58" s="60"/>
      <c r="F58" s="53"/>
    </row>
    <row r="59" spans="1:6" ht="27" customHeight="1" thickBot="1">
      <c r="A59" s="12" t="s">
        <v>169</v>
      </c>
      <c r="B59" s="65" t="s">
        <v>170</v>
      </c>
      <c r="C59" s="62"/>
      <c r="D59" s="62"/>
      <c r="E59" s="63">
        <f>SUM(E57:E58)</f>
        <v>0</v>
      </c>
      <c r="F59" s="53"/>
    </row>
    <row r="60" spans="1:6" ht="16" thickTop="1">
      <c r="A60" s="12" t="s">
        <v>171</v>
      </c>
      <c r="B60" s="103" t="s">
        <v>172</v>
      </c>
      <c r="C60" s="59" t="s">
        <v>173</v>
      </c>
      <c r="D60" s="59"/>
      <c r="E60" s="60"/>
      <c r="F60" s="53"/>
    </row>
    <row r="61" spans="1:6">
      <c r="A61" s="12" t="s">
        <v>174</v>
      </c>
      <c r="B61" s="104"/>
      <c r="C61" s="59" t="s">
        <v>175</v>
      </c>
      <c r="D61" s="59"/>
      <c r="E61" s="60"/>
      <c r="F61" s="53"/>
    </row>
    <row r="62" spans="1:6">
      <c r="A62" s="12" t="s">
        <v>176</v>
      </c>
      <c r="B62" s="104"/>
      <c r="C62" s="59" t="s">
        <v>177</v>
      </c>
      <c r="D62" s="59"/>
      <c r="E62" s="60"/>
      <c r="F62" s="53"/>
    </row>
    <row r="63" spans="1:6">
      <c r="A63" s="12" t="s">
        <v>178</v>
      </c>
      <c r="B63" s="104"/>
      <c r="C63" s="59" t="s">
        <v>179</v>
      </c>
      <c r="D63" s="59"/>
      <c r="E63" s="60"/>
      <c r="F63" s="53"/>
    </row>
    <row r="64" spans="1:6">
      <c r="A64" s="12" t="s">
        <v>180</v>
      </c>
      <c r="B64" s="104"/>
      <c r="C64" s="59" t="s">
        <v>181</v>
      </c>
      <c r="D64" s="59"/>
      <c r="E64" s="60"/>
      <c r="F64" s="53"/>
    </row>
    <row r="65" spans="1:6">
      <c r="A65" s="12" t="s">
        <v>182</v>
      </c>
      <c r="B65" s="104"/>
      <c r="C65" s="59" t="s">
        <v>183</v>
      </c>
      <c r="D65" s="59"/>
      <c r="E65" s="60"/>
      <c r="F65" s="53"/>
    </row>
    <row r="66" spans="1:6">
      <c r="A66" s="12" t="s">
        <v>184</v>
      </c>
      <c r="B66" s="104"/>
      <c r="C66" s="59" t="s">
        <v>185</v>
      </c>
      <c r="D66" s="59"/>
      <c r="E66" s="60"/>
      <c r="F66" s="53"/>
    </row>
    <row r="67" spans="1:6">
      <c r="A67" s="12" t="s">
        <v>186</v>
      </c>
      <c r="B67" s="104"/>
      <c r="C67" s="59" t="s">
        <v>187</v>
      </c>
      <c r="D67" s="59"/>
      <c r="E67" s="60"/>
      <c r="F67" s="53"/>
    </row>
    <row r="68" spans="1:6">
      <c r="A68" s="12" t="s">
        <v>188</v>
      </c>
      <c r="B68" s="104"/>
      <c r="C68" s="59" t="s">
        <v>189</v>
      </c>
      <c r="D68" s="59"/>
      <c r="E68" s="60"/>
      <c r="F68" s="53"/>
    </row>
    <row r="69" spans="1:6">
      <c r="A69" s="12" t="s">
        <v>190</v>
      </c>
      <c r="B69" s="104"/>
      <c r="C69" s="59" t="s">
        <v>191</v>
      </c>
      <c r="D69" s="59"/>
      <c r="E69" s="60"/>
      <c r="F69" s="53"/>
    </row>
    <row r="70" spans="1:6">
      <c r="A70" s="12" t="s">
        <v>192</v>
      </c>
      <c r="B70" s="104"/>
      <c r="C70" s="59" t="s">
        <v>193</v>
      </c>
      <c r="D70" s="59"/>
      <c r="E70" s="60"/>
      <c r="F70" s="53"/>
    </row>
    <row r="71" spans="1:6">
      <c r="A71" s="12" t="s">
        <v>194</v>
      </c>
      <c r="B71" s="104"/>
      <c r="C71" s="59" t="s">
        <v>195</v>
      </c>
      <c r="D71" s="59"/>
      <c r="E71" s="60"/>
      <c r="F71" s="53"/>
    </row>
    <row r="72" spans="1:6">
      <c r="A72" s="12" t="s">
        <v>196</v>
      </c>
      <c r="B72" s="104"/>
      <c r="C72" s="59" t="s">
        <v>197</v>
      </c>
      <c r="D72" s="59"/>
      <c r="E72" s="60"/>
      <c r="F72" s="53"/>
    </row>
    <row r="73" spans="1:6">
      <c r="A73" s="12" t="s">
        <v>198</v>
      </c>
      <c r="B73" s="104"/>
      <c r="C73" s="59" t="s">
        <v>199</v>
      </c>
      <c r="D73" s="59"/>
      <c r="E73" s="60"/>
      <c r="F73" s="53"/>
    </row>
    <row r="74" spans="1:6">
      <c r="A74" s="12" t="s">
        <v>200</v>
      </c>
      <c r="B74" s="104"/>
      <c r="C74" s="59" t="s">
        <v>201</v>
      </c>
      <c r="D74" s="59"/>
      <c r="E74" s="60"/>
      <c r="F74" s="53"/>
    </row>
    <row r="75" spans="1:6">
      <c r="A75" s="12" t="s">
        <v>202</v>
      </c>
      <c r="B75" s="104"/>
      <c r="C75" s="59" t="s">
        <v>203</v>
      </c>
      <c r="D75" s="59"/>
      <c r="E75" s="60"/>
      <c r="F75" s="53"/>
    </row>
    <row r="76" spans="1:6" ht="35" customHeight="1" thickBot="1">
      <c r="A76" s="12" t="s">
        <v>204</v>
      </c>
      <c r="B76" s="65" t="s">
        <v>205</v>
      </c>
      <c r="C76" s="62"/>
      <c r="D76" s="62"/>
      <c r="E76" s="63">
        <f>SUM(E60:E75)</f>
        <v>0</v>
      </c>
      <c r="F76" s="53"/>
    </row>
    <row r="77" spans="1:6" ht="16" thickTop="1">
      <c r="A77" s="12" t="s">
        <v>206</v>
      </c>
      <c r="B77" s="110" t="s">
        <v>207</v>
      </c>
      <c r="C77" s="59" t="s">
        <v>208</v>
      </c>
      <c r="D77" s="59"/>
      <c r="E77" s="60"/>
      <c r="F77" s="53"/>
    </row>
    <row r="78" spans="1:6">
      <c r="A78" s="12" t="s">
        <v>209</v>
      </c>
      <c r="B78" s="104"/>
      <c r="C78" s="59" t="s">
        <v>210</v>
      </c>
      <c r="D78" s="59"/>
      <c r="E78" s="60"/>
      <c r="F78" s="53"/>
    </row>
    <row r="79" spans="1:6">
      <c r="A79" s="12" t="s">
        <v>211</v>
      </c>
      <c r="B79" s="104"/>
      <c r="C79" s="59" t="s">
        <v>212</v>
      </c>
      <c r="D79" s="59"/>
      <c r="E79" s="60"/>
      <c r="F79" s="53"/>
    </row>
    <row r="80" spans="1:6">
      <c r="A80" s="12" t="s">
        <v>213</v>
      </c>
      <c r="B80" s="104"/>
      <c r="C80" s="59" t="s">
        <v>214</v>
      </c>
      <c r="D80" s="59"/>
      <c r="E80" s="60"/>
      <c r="F80" s="53"/>
    </row>
    <row r="81" spans="1:6">
      <c r="A81" s="12" t="s">
        <v>215</v>
      </c>
      <c r="B81" s="104"/>
      <c r="C81" s="59" t="s">
        <v>216</v>
      </c>
      <c r="D81" s="59"/>
      <c r="E81" s="60"/>
      <c r="F81" s="53"/>
    </row>
    <row r="82" spans="1:6" ht="38" customHeight="1" thickBot="1">
      <c r="A82" s="12" t="s">
        <v>217</v>
      </c>
      <c r="B82" s="65" t="s">
        <v>218</v>
      </c>
      <c r="C82" s="62"/>
      <c r="D82" s="62"/>
      <c r="E82" s="63">
        <f>SUM(E77:E81)</f>
        <v>0</v>
      </c>
      <c r="F82" s="53"/>
    </row>
    <row r="83" spans="1:6" ht="16" thickTop="1">
      <c r="A83" s="12" t="s">
        <v>219</v>
      </c>
      <c r="B83" s="110" t="s">
        <v>220</v>
      </c>
      <c r="C83" s="59" t="s">
        <v>221</v>
      </c>
      <c r="D83" s="59"/>
      <c r="E83" s="67"/>
      <c r="F83" s="53"/>
    </row>
    <row r="84" spans="1:6">
      <c r="A84" s="12" t="s">
        <v>222</v>
      </c>
      <c r="B84" s="104"/>
      <c r="C84" s="59" t="s">
        <v>223</v>
      </c>
      <c r="D84" s="59"/>
      <c r="E84" s="67"/>
      <c r="F84" s="53"/>
    </row>
    <row r="85" spans="1:6">
      <c r="A85" s="12" t="s">
        <v>224</v>
      </c>
      <c r="B85" s="104"/>
      <c r="C85" s="59" t="s">
        <v>225</v>
      </c>
      <c r="D85" s="59"/>
      <c r="E85" s="67"/>
      <c r="F85" s="53"/>
    </row>
    <row r="86" spans="1:6">
      <c r="A86" s="12" t="s">
        <v>226</v>
      </c>
      <c r="B86" s="104"/>
      <c r="C86" s="59" t="s">
        <v>227</v>
      </c>
      <c r="D86" s="59"/>
      <c r="E86" s="67"/>
      <c r="F86" s="53"/>
    </row>
    <row r="87" spans="1:6" ht="26" customHeight="1" thickBot="1">
      <c r="A87" s="12" t="s">
        <v>228</v>
      </c>
      <c r="B87" s="65" t="s">
        <v>229</v>
      </c>
      <c r="C87" s="62"/>
      <c r="D87" s="62"/>
      <c r="E87" s="63">
        <f>SUM(E83:E86)</f>
        <v>0</v>
      </c>
      <c r="F87" s="53"/>
    </row>
    <row r="88" spans="1:6" ht="16" thickTop="1">
      <c r="A88" s="12" t="s">
        <v>230</v>
      </c>
      <c r="B88" s="110" t="s">
        <v>231</v>
      </c>
      <c r="C88" s="59" t="s">
        <v>232</v>
      </c>
      <c r="D88" s="59"/>
      <c r="E88" s="60"/>
      <c r="F88" s="53"/>
    </row>
    <row r="89" spans="1:6">
      <c r="A89" s="12" t="s">
        <v>233</v>
      </c>
      <c r="B89" s="104"/>
      <c r="C89" s="59" t="s">
        <v>234</v>
      </c>
      <c r="D89" s="59"/>
      <c r="E89" s="60"/>
      <c r="F89" s="53"/>
    </row>
    <row r="90" spans="1:6" ht="28" customHeight="1" thickBot="1">
      <c r="A90" s="12" t="s">
        <v>235</v>
      </c>
      <c r="B90" s="65" t="s">
        <v>236</v>
      </c>
      <c r="C90" s="62"/>
      <c r="D90" s="62"/>
      <c r="E90" s="63">
        <f>SUM(E88:E89)</f>
        <v>0</v>
      </c>
      <c r="F90" s="53"/>
    </row>
    <row r="91" spans="1:6" ht="16" thickTop="1">
      <c r="A91" s="12" t="s">
        <v>237</v>
      </c>
      <c r="B91" s="110" t="s">
        <v>238</v>
      </c>
      <c r="C91" s="59" t="s">
        <v>239</v>
      </c>
      <c r="D91" s="59"/>
      <c r="E91" s="60"/>
      <c r="F91" s="53"/>
    </row>
    <row r="92" spans="1:6">
      <c r="A92" s="12" t="s">
        <v>240</v>
      </c>
      <c r="B92" s="104"/>
      <c r="C92" s="59" t="s">
        <v>241</v>
      </c>
      <c r="D92" s="59"/>
      <c r="E92" s="60"/>
      <c r="F92" s="53"/>
    </row>
    <row r="93" spans="1:6">
      <c r="A93" s="12" t="s">
        <v>242</v>
      </c>
      <c r="B93" s="104"/>
      <c r="C93" s="59" t="s">
        <v>243</v>
      </c>
      <c r="D93" s="59"/>
      <c r="E93" s="60"/>
      <c r="F93" s="53"/>
    </row>
    <row r="94" spans="1:6">
      <c r="A94" s="12" t="s">
        <v>244</v>
      </c>
      <c r="B94" s="104"/>
      <c r="C94" s="59" t="s">
        <v>245</v>
      </c>
      <c r="D94" s="59"/>
      <c r="E94" s="60"/>
      <c r="F94" s="53"/>
    </row>
    <row r="95" spans="1:6">
      <c r="A95" s="12" t="s">
        <v>246</v>
      </c>
      <c r="B95" s="104"/>
      <c r="C95" s="59" t="s">
        <v>247</v>
      </c>
      <c r="D95" s="59"/>
      <c r="E95" s="60"/>
      <c r="F95" s="53"/>
    </row>
    <row r="96" spans="1:6">
      <c r="A96" s="12" t="s">
        <v>248</v>
      </c>
      <c r="B96" s="104"/>
      <c r="C96" s="59" t="s">
        <v>249</v>
      </c>
      <c r="D96" s="59"/>
      <c r="E96" s="60"/>
      <c r="F96" s="53"/>
    </row>
    <row r="97" spans="1:6">
      <c r="A97" s="12" t="s">
        <v>250</v>
      </c>
      <c r="B97" s="104"/>
      <c r="C97" s="59" t="s">
        <v>251</v>
      </c>
      <c r="D97" s="59"/>
      <c r="E97" s="60"/>
      <c r="F97" s="53"/>
    </row>
    <row r="98" spans="1:6">
      <c r="A98" s="12"/>
      <c r="B98" s="64"/>
      <c r="C98" s="59" t="s">
        <v>252</v>
      </c>
      <c r="D98" s="59"/>
      <c r="E98" s="60"/>
      <c r="F98" s="53"/>
    </row>
    <row r="99" spans="1:6" ht="30">
      <c r="A99" s="12"/>
      <c r="B99" s="64"/>
      <c r="C99" s="59" t="s">
        <v>253</v>
      </c>
      <c r="D99" s="59"/>
      <c r="E99" s="60"/>
      <c r="F99" s="53"/>
    </row>
    <row r="100" spans="1:6">
      <c r="A100" s="12"/>
      <c r="B100" s="64"/>
      <c r="C100" s="59" t="s">
        <v>254</v>
      </c>
      <c r="D100" s="59"/>
      <c r="E100" s="60"/>
      <c r="F100" s="53"/>
    </row>
    <row r="101" spans="1:6">
      <c r="A101" s="12"/>
      <c r="B101" s="64"/>
      <c r="C101" s="111" t="s">
        <v>255</v>
      </c>
      <c r="D101" s="111"/>
      <c r="E101" s="60"/>
      <c r="F101" s="53"/>
    </row>
    <row r="102" spans="1:6" ht="23" customHeight="1" thickBot="1">
      <c r="A102" s="12" t="s">
        <v>256</v>
      </c>
      <c r="B102" s="65" t="s">
        <v>257</v>
      </c>
      <c r="C102" s="62"/>
      <c r="D102" s="62"/>
      <c r="E102" s="63">
        <f>SUM(E91:E101)</f>
        <v>0</v>
      </c>
      <c r="F102" s="53"/>
    </row>
    <row r="103" spans="1:6" ht="16" thickTop="1">
      <c r="A103" s="12"/>
      <c r="B103" s="12"/>
      <c r="C103" s="53"/>
      <c r="D103" s="53"/>
      <c r="E103" s="12"/>
      <c r="F103" s="53"/>
    </row>
    <row r="104" spans="1:6" ht="98" hidden="1" customHeight="1">
      <c r="C104" s="56" t="s">
        <v>60</v>
      </c>
      <c r="D104" s="57" t="s">
        <v>61</v>
      </c>
      <c r="E104" s="58">
        <f>SUM(E102,E90,E87,E82,E76,E59,E56,E52,E32,E23,E13)/100</f>
        <v>0</v>
      </c>
    </row>
  </sheetData>
  <sheetProtection algorithmName="SHA-512" hashValue="InmqKlhhVhE+dGbIYDiSRnLE+IlAZxdLfnctzqDZDARVCn6iziD6wICeby41lmvE4W1J88KUyAnY0y7x+sw6lQ==" saltValue="K8srq741x0YFfj6gj3u+2g==" spinCount="100000" sheet="1" selectLockedCells="1"/>
  <dataConsolidate/>
  <mergeCells count="14">
    <mergeCell ref="B91:B97"/>
    <mergeCell ref="C101:D101"/>
    <mergeCell ref="B53:B55"/>
    <mergeCell ref="B57:B58"/>
    <mergeCell ref="B60:B75"/>
    <mergeCell ref="B77:B81"/>
    <mergeCell ref="B83:B86"/>
    <mergeCell ref="B88:B89"/>
    <mergeCell ref="B33:B51"/>
    <mergeCell ref="B6:E6"/>
    <mergeCell ref="C8:D8"/>
    <mergeCell ref="B9:B12"/>
    <mergeCell ref="B14:B22"/>
    <mergeCell ref="B24:B31"/>
  </mergeCells>
  <conditionalFormatting sqref="B23">
    <cfRule type="expression" dxfId="13" priority="13">
      <formula>AND(ISBLANK(#REF!)=FALSE,ISBLANK(#REF!)=TRUE)</formula>
    </cfRule>
  </conditionalFormatting>
  <conditionalFormatting sqref="B32">
    <cfRule type="expression" dxfId="12" priority="12">
      <formula>AND(ISBLANK(#REF!)=FALSE,ISBLANK(#REF!)=TRUE)</formula>
    </cfRule>
  </conditionalFormatting>
  <conditionalFormatting sqref="B52">
    <cfRule type="expression" dxfId="11" priority="9">
      <formula>AND(ISBLANK(#REF!)=FALSE,ISBLANK(#REF!)=TRUE)</formula>
    </cfRule>
  </conditionalFormatting>
  <conditionalFormatting sqref="B56">
    <cfRule type="expression" dxfId="10" priority="11">
      <formula>AND(ISBLANK(#REF!)=FALSE,ISBLANK(#REF!)=TRUE)</formula>
    </cfRule>
  </conditionalFormatting>
  <conditionalFormatting sqref="B59">
    <cfRule type="expression" dxfId="9" priority="10">
      <formula>AND(ISBLANK(#REF!)=FALSE,ISBLANK(#REF!)=TRUE)</formula>
    </cfRule>
  </conditionalFormatting>
  <conditionalFormatting sqref="B76">
    <cfRule type="expression" dxfId="8" priority="8">
      <formula>AND(ISBLANK(#REF!)=FALSE,ISBLANK(#REF!)=TRUE)</formula>
    </cfRule>
  </conditionalFormatting>
  <conditionalFormatting sqref="B82">
    <cfRule type="expression" dxfId="7" priority="7">
      <formula>AND(ISBLANK(#REF!)=FALSE,ISBLANK(#REF!)=TRUE)</formula>
    </cfRule>
  </conditionalFormatting>
  <conditionalFormatting sqref="B87">
    <cfRule type="expression" dxfId="6" priority="6">
      <formula>AND(ISBLANK(#REF!)=FALSE,ISBLANK(#REF!)=TRUE)</formula>
    </cfRule>
  </conditionalFormatting>
  <conditionalFormatting sqref="B90">
    <cfRule type="expression" dxfId="5" priority="5">
      <formula>AND(ISBLANK(#REF!)=FALSE,ISBLANK(#REF!)=TRUE)</formula>
    </cfRule>
  </conditionalFormatting>
  <conditionalFormatting sqref="B102">
    <cfRule type="expression" dxfId="4" priority="4">
      <formula>AND(ISBLANK(#REF!)=FALSE,ISBLANK(#REF!)=TRUE)</formula>
    </cfRule>
  </conditionalFormatting>
  <conditionalFormatting sqref="B7:E7">
    <cfRule type="expression" dxfId="3" priority="2">
      <formula>$E$104&lt;&gt;100%</formula>
    </cfRule>
  </conditionalFormatting>
  <conditionalFormatting sqref="C95:E95">
    <cfRule type="expression" priority="1" stopIfTrue="1">
      <formula>$C$2=""</formula>
    </cfRule>
    <cfRule type="expression" dxfId="2" priority="14">
      <formula>$C$2&lt;&gt;"MAGISTRAT"</formula>
    </cfRule>
  </conditionalFormatting>
  <conditionalFormatting sqref="C98:E101">
    <cfRule type="expression" dxfId="1" priority="15">
      <formula>$C$2="MAGISTRAT"</formula>
    </cfRule>
  </conditionalFormatting>
  <conditionalFormatting sqref="C104:E104">
    <cfRule type="expression" dxfId="0" priority="3">
      <formula>$E$104&lt;&gt;100%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topLeftCell="A2" zoomScale="125" workbookViewId="0">
      <selection activeCell="I1" sqref="I1:I8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68" t="s">
        <v>260</v>
      </c>
      <c r="B1" s="68" t="s">
        <v>261</v>
      </c>
      <c r="C1" s="69" t="s">
        <v>262</v>
      </c>
      <c r="E1" s="68" t="s">
        <v>260</v>
      </c>
      <c r="F1" s="68" t="s">
        <v>261</v>
      </c>
      <c r="G1" s="69" t="s">
        <v>262</v>
      </c>
      <c r="H1" s="69"/>
      <c r="I1" s="68" t="s">
        <v>260</v>
      </c>
      <c r="J1" s="68" t="s">
        <v>261</v>
      </c>
      <c r="K1" s="69" t="s">
        <v>262</v>
      </c>
      <c r="M1" t="s">
        <v>50</v>
      </c>
    </row>
    <row r="2" spans="1:13">
      <c r="A2" t="s">
        <v>263</v>
      </c>
      <c r="B2" t="s">
        <v>264</v>
      </c>
      <c r="C2" s="70">
        <v>1</v>
      </c>
      <c r="E2" t="s">
        <v>265</v>
      </c>
      <c r="F2" t="s">
        <v>265</v>
      </c>
      <c r="G2" s="71">
        <v>2</v>
      </c>
      <c r="I2" t="s">
        <v>266</v>
      </c>
      <c r="J2" t="s">
        <v>267</v>
      </c>
      <c r="K2">
        <v>3</v>
      </c>
      <c r="M2" t="s">
        <v>353</v>
      </c>
    </row>
    <row r="3" spans="1:13">
      <c r="A3" t="s">
        <v>268</v>
      </c>
      <c r="B3" t="s">
        <v>269</v>
      </c>
      <c r="C3" s="70">
        <v>1</v>
      </c>
      <c r="E3" t="s">
        <v>270</v>
      </c>
      <c r="F3" t="s">
        <v>271</v>
      </c>
      <c r="G3" s="71">
        <v>2</v>
      </c>
      <c r="I3" t="s">
        <v>272</v>
      </c>
      <c r="J3" t="s">
        <v>273</v>
      </c>
      <c r="K3">
        <v>3</v>
      </c>
      <c r="M3" t="s">
        <v>354</v>
      </c>
    </row>
    <row r="4" spans="1:13">
      <c r="A4" t="s">
        <v>274</v>
      </c>
      <c r="B4" t="s">
        <v>275</v>
      </c>
      <c r="C4" s="70">
        <v>1</v>
      </c>
      <c r="E4" t="s">
        <v>276</v>
      </c>
      <c r="F4" t="s">
        <v>277</v>
      </c>
      <c r="G4" s="71">
        <v>2</v>
      </c>
      <c r="I4" t="s">
        <v>278</v>
      </c>
      <c r="J4" t="s">
        <v>279</v>
      </c>
      <c r="K4">
        <v>3</v>
      </c>
    </row>
    <row r="5" spans="1:13">
      <c r="A5" t="s">
        <v>280</v>
      </c>
      <c r="B5" t="s">
        <v>281</v>
      </c>
      <c r="C5" s="70">
        <v>1</v>
      </c>
      <c r="E5" t="s">
        <v>282</v>
      </c>
      <c r="F5" t="s">
        <v>282</v>
      </c>
      <c r="G5" s="71">
        <v>2</v>
      </c>
      <c r="I5" t="s">
        <v>283</v>
      </c>
      <c r="J5" t="s">
        <v>284</v>
      </c>
      <c r="K5">
        <v>3</v>
      </c>
    </row>
    <row r="6" spans="1:13">
      <c r="A6" t="s">
        <v>285</v>
      </c>
      <c r="B6" t="s">
        <v>286</v>
      </c>
      <c r="C6" s="70">
        <v>1</v>
      </c>
      <c r="E6" t="s">
        <v>287</v>
      </c>
      <c r="F6" t="s">
        <v>287</v>
      </c>
      <c r="G6" s="71">
        <v>2</v>
      </c>
      <c r="I6" t="s">
        <v>288</v>
      </c>
      <c r="K6">
        <v>3</v>
      </c>
    </row>
    <row r="7" spans="1:13">
      <c r="A7" t="s">
        <v>289</v>
      </c>
      <c r="B7" t="s">
        <v>290</v>
      </c>
      <c r="C7" s="70">
        <v>1</v>
      </c>
      <c r="E7" t="s">
        <v>291</v>
      </c>
      <c r="F7" t="s">
        <v>291</v>
      </c>
      <c r="G7" s="71">
        <v>2</v>
      </c>
      <c r="I7" t="s">
        <v>292</v>
      </c>
      <c r="K7">
        <v>3</v>
      </c>
    </row>
    <row r="8" spans="1:13">
      <c r="A8" t="s">
        <v>293</v>
      </c>
      <c r="B8" t="s">
        <v>294</v>
      </c>
      <c r="C8" s="70">
        <v>1</v>
      </c>
      <c r="E8" t="s">
        <v>295</v>
      </c>
      <c r="F8" t="s">
        <v>295</v>
      </c>
      <c r="G8" s="71">
        <v>2</v>
      </c>
      <c r="I8" t="s">
        <v>292</v>
      </c>
      <c r="K8">
        <v>3</v>
      </c>
    </row>
    <row r="9" spans="1:13">
      <c r="A9" t="s">
        <v>296</v>
      </c>
      <c r="B9" t="s">
        <v>297</v>
      </c>
      <c r="C9" s="70">
        <v>1</v>
      </c>
      <c r="E9" t="s">
        <v>298</v>
      </c>
      <c r="F9" t="s">
        <v>299</v>
      </c>
      <c r="G9" s="71">
        <v>2</v>
      </c>
    </row>
    <row r="10" spans="1:13">
      <c r="A10" t="s">
        <v>300</v>
      </c>
      <c r="B10" t="s">
        <v>301</v>
      </c>
      <c r="C10" s="70">
        <v>1</v>
      </c>
      <c r="E10" t="s">
        <v>302</v>
      </c>
      <c r="F10" t="s">
        <v>302</v>
      </c>
      <c r="G10" s="71">
        <v>2</v>
      </c>
    </row>
    <row r="11" spans="1:13">
      <c r="A11" t="s">
        <v>303</v>
      </c>
      <c r="B11" t="s">
        <v>304</v>
      </c>
      <c r="C11" s="70">
        <v>1</v>
      </c>
      <c r="E11" t="s">
        <v>305</v>
      </c>
      <c r="F11" t="s">
        <v>305</v>
      </c>
      <c r="G11" s="71">
        <v>2</v>
      </c>
    </row>
    <row r="12" spans="1:13">
      <c r="A12" t="s">
        <v>306</v>
      </c>
      <c r="B12" t="s">
        <v>307</v>
      </c>
      <c r="C12" s="70">
        <v>1</v>
      </c>
      <c r="E12" t="s">
        <v>308</v>
      </c>
      <c r="F12" t="s">
        <v>308</v>
      </c>
      <c r="G12" s="71">
        <v>2</v>
      </c>
    </row>
    <row r="13" spans="1:13">
      <c r="A13" t="s">
        <v>309</v>
      </c>
      <c r="B13" t="s">
        <v>310</v>
      </c>
      <c r="C13" s="70">
        <v>1</v>
      </c>
      <c r="E13" t="s">
        <v>311</v>
      </c>
      <c r="F13" t="s">
        <v>312</v>
      </c>
      <c r="G13" s="71">
        <v>2</v>
      </c>
    </row>
    <row r="14" spans="1:13">
      <c r="A14" t="s">
        <v>313</v>
      </c>
      <c r="B14" t="s">
        <v>314</v>
      </c>
      <c r="C14" s="70">
        <v>1</v>
      </c>
      <c r="E14" t="s">
        <v>315</v>
      </c>
      <c r="F14" t="s">
        <v>316</v>
      </c>
      <c r="G14" s="71">
        <v>2</v>
      </c>
    </row>
    <row r="15" spans="1:13">
      <c r="A15" t="s">
        <v>317</v>
      </c>
      <c r="B15" t="s">
        <v>318</v>
      </c>
      <c r="C15" s="70">
        <v>1</v>
      </c>
      <c r="E15" t="s">
        <v>319</v>
      </c>
      <c r="F15" t="s">
        <v>320</v>
      </c>
      <c r="G15" s="71">
        <v>2</v>
      </c>
    </row>
    <row r="16" spans="1:13">
      <c r="A16" t="s">
        <v>321</v>
      </c>
      <c r="B16" t="s">
        <v>322</v>
      </c>
      <c r="C16" s="70">
        <v>1</v>
      </c>
      <c r="E16" t="s">
        <v>323</v>
      </c>
      <c r="F16" t="s">
        <v>324</v>
      </c>
      <c r="G16" s="71">
        <v>2</v>
      </c>
    </row>
    <row r="17" spans="1:7">
      <c r="A17" t="s">
        <v>325</v>
      </c>
      <c r="B17" t="s">
        <v>326</v>
      </c>
      <c r="C17" s="70">
        <v>1</v>
      </c>
      <c r="E17" t="s">
        <v>327</v>
      </c>
      <c r="F17" t="s">
        <v>328</v>
      </c>
      <c r="G17" s="71">
        <v>2</v>
      </c>
    </row>
    <row r="18" spans="1:7">
      <c r="A18" t="s">
        <v>329</v>
      </c>
      <c r="B18" t="s">
        <v>97</v>
      </c>
      <c r="C18" s="70">
        <v>1</v>
      </c>
      <c r="E18" t="s">
        <v>330</v>
      </c>
      <c r="F18" t="s">
        <v>331</v>
      </c>
      <c r="G18" s="71">
        <v>2</v>
      </c>
    </row>
    <row r="19" spans="1:7">
      <c r="A19" t="s">
        <v>332</v>
      </c>
      <c r="B19" t="s">
        <v>165</v>
      </c>
      <c r="C19" s="70">
        <v>1</v>
      </c>
      <c r="E19" t="s">
        <v>333</v>
      </c>
      <c r="F19" t="s">
        <v>334</v>
      </c>
      <c r="G19" s="71">
        <v>2</v>
      </c>
    </row>
    <row r="20" spans="1:7">
      <c r="A20" t="s">
        <v>335</v>
      </c>
      <c r="B20" t="s">
        <v>207</v>
      </c>
      <c r="C20" s="70">
        <v>1</v>
      </c>
      <c r="E20" t="s">
        <v>288</v>
      </c>
      <c r="F20" t="s">
        <v>336</v>
      </c>
      <c r="G20" s="71">
        <v>2</v>
      </c>
    </row>
    <row r="21" spans="1:7">
      <c r="A21" t="s">
        <v>337</v>
      </c>
      <c r="B21" t="s">
        <v>220</v>
      </c>
      <c r="C21" s="70">
        <v>1</v>
      </c>
      <c r="E21" t="s">
        <v>292</v>
      </c>
      <c r="F21" t="s">
        <v>338</v>
      </c>
      <c r="G21" s="71">
        <v>2</v>
      </c>
    </row>
    <row r="22" spans="1:7">
      <c r="A22" t="s">
        <v>339</v>
      </c>
      <c r="B22" t="s">
        <v>340</v>
      </c>
      <c r="C22" s="70">
        <v>1</v>
      </c>
      <c r="E22" t="s">
        <v>341</v>
      </c>
      <c r="F22" t="s">
        <v>342</v>
      </c>
      <c r="G22" s="71">
        <v>2</v>
      </c>
    </row>
    <row r="23" spans="1:7">
      <c r="A23" t="s">
        <v>343</v>
      </c>
      <c r="B23" t="s">
        <v>344</v>
      </c>
      <c r="C23" s="70">
        <v>1</v>
      </c>
    </row>
    <row r="24" spans="1:7">
      <c r="A24" t="s">
        <v>345</v>
      </c>
      <c r="B24" t="s">
        <v>346</v>
      </c>
      <c r="C24" s="70">
        <v>1</v>
      </c>
    </row>
    <row r="25" spans="1:7">
      <c r="A25" t="s">
        <v>347</v>
      </c>
      <c r="B25" t="s">
        <v>348</v>
      </c>
      <c r="C25" s="70">
        <v>1</v>
      </c>
    </row>
    <row r="26" spans="1:7">
      <c r="A26" t="s">
        <v>349</v>
      </c>
      <c r="B26" t="s">
        <v>350</v>
      </c>
      <c r="C26" s="70">
        <v>1</v>
      </c>
    </row>
    <row r="27" spans="1:7">
      <c r="A27" t="s">
        <v>351</v>
      </c>
      <c r="B27" t="s">
        <v>352</v>
      </c>
      <c r="C27" s="70">
        <v>1</v>
      </c>
    </row>
  </sheetData>
  <sheetProtection algorithmName="SHA-512" hashValue="afnDKsKrLmBaXS7c0wssz32egTAxgWv+IM9ZWJzya8iUE/HxESdpcrTiqLR7WxdNy50vR1vf/qx1SgLFL9+d1g==" saltValue="hd51xTYpDHe5+SlbhsdmJ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E3C-684A-A84E-BF7D-C966FE421893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25.83203125" customWidth="1"/>
    <col min="8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116" t="s">
        <v>0</v>
      </c>
      <c r="G4" s="117"/>
      <c r="H4" s="1">
        <v>208</v>
      </c>
      <c r="I4" s="23" t="s">
        <v>39</v>
      </c>
    </row>
    <row r="5" spans="2:10" s="3" customFormat="1" ht="25" customHeight="1" thickBot="1">
      <c r="F5" s="118" t="s">
        <v>15</v>
      </c>
      <c r="G5" s="119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114" t="s">
        <v>11</v>
      </c>
      <c r="C7" s="19" t="s">
        <v>10</v>
      </c>
      <c r="D7" s="19"/>
      <c r="E7" s="120" t="s">
        <v>8</v>
      </c>
      <c r="F7" s="120"/>
      <c r="G7" s="4"/>
      <c r="H7" s="112" t="s">
        <v>20</v>
      </c>
      <c r="J7"/>
    </row>
    <row r="8" spans="2:10" ht="26" customHeight="1">
      <c r="B8" s="115"/>
      <c r="H8" s="113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(C9*(VLOOKUP(E9,Listes!A2:B5,2,FALSE))*VLOOKUP(F9,Listes!C2:D6,2,FALSE))/($H$4*$C$3)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4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5"/>
      <c r="C13" s="10"/>
      <c r="D13" s="10"/>
      <c r="E13" s="9"/>
      <c r="G13" s="113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113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>
        <f>(C14*VLOOKUP(E14,Listes!A2:B5,2,FALSE))*C16*VLOOKUP(E16,Listes!C2:D6,2,FALSE)/($H$4*$C$3)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n666WUryAwk72CVaUGVjb0hVW+oJmnQevRGHrevZpCoHco++tBzSMeMDnDWKuQUrE99mF841Dx5t1p5NdLRm6g==" saltValue="999WEe93MQGcvr0jWjzpew==" spinCount="100000" sheet="1" objects="1" scenarios="1" selectLockedCells="1"/>
  <mergeCells count="7"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347A571-7E1E-DF47-8068-65B08AC7DB39}">
          <x14:formula1>
            <xm:f>Listes!$A$2:$A$5</xm:f>
          </x14:formula1>
          <xm:sqref>E9</xm:sqref>
        </x14:dataValidation>
        <x14:dataValidation type="list" allowBlank="1" showInputMessage="1" showErrorMessage="1" xr:uid="{EF1F3728-9960-744D-9924-771E6AEB79B6}">
          <x14:formula1>
            <xm:f>Listes!$C$2:$C$6</xm:f>
          </x14:formula1>
          <xm:sqref>F9</xm:sqref>
        </x14:dataValidation>
        <x14:dataValidation type="list" allowBlank="1" showInputMessage="1" showErrorMessage="1" xr:uid="{9C810209-D42A-4D41-BE16-7090B008B727}">
          <x14:formula1>
            <xm:f>Listes!$A$9:$A$12</xm:f>
          </x14:formula1>
          <xm:sqref>E14</xm:sqref>
        </x14:dataValidation>
        <x14:dataValidation type="list" allowBlank="1" showInputMessage="1" showErrorMessage="1" xr:uid="{72E23789-0823-1C41-90D4-0C8B73716399}">
          <x14:formula1>
            <xm:f>Listes!$C$9:$C$13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82AE-1CA4-9248-A03A-599FF8D211A8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25.8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21" t="s">
        <v>37</v>
      </c>
      <c r="G3" s="122"/>
      <c r="H3" s="122"/>
      <c r="I3" s="123"/>
      <c r="J3"/>
    </row>
    <row r="4" spans="2:10" s="3" customFormat="1" ht="19.5" customHeight="1" thickBot="1">
      <c r="B4" s="31"/>
      <c r="C4" s="32" t="s">
        <v>18</v>
      </c>
      <c r="D4" s="29"/>
      <c r="F4" s="116" t="s">
        <v>25</v>
      </c>
      <c r="G4" s="117"/>
      <c r="H4" s="1">
        <v>1607</v>
      </c>
      <c r="I4" s="23" t="s">
        <v>36</v>
      </c>
    </row>
    <row r="5" spans="2:10" s="3" customFormat="1" ht="24.75" customHeight="1" thickBot="1">
      <c r="F5" s="118" t="s">
        <v>26</v>
      </c>
      <c r="G5" s="119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114" t="s">
        <v>11</v>
      </c>
      <c r="C7" s="19" t="s">
        <v>10</v>
      </c>
      <c r="D7" s="19"/>
      <c r="E7" s="120" t="s">
        <v>8</v>
      </c>
      <c r="F7" s="120"/>
      <c r="G7" s="4"/>
      <c r="H7" s="112" t="s">
        <v>20</v>
      </c>
      <c r="J7"/>
    </row>
    <row r="8" spans="2:10" ht="26" customHeight="1">
      <c r="B8" s="115"/>
      <c r="H8" s="113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(C9*(VLOOKUP(E9,Listes!A9:B12,2,FALSE))*VLOOKUP(F9,Listes!C9:D13,2,FALSE))/(($H$4)*$C$3)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4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5"/>
      <c r="C13" s="10"/>
      <c r="D13" s="10"/>
      <c r="E13" s="9"/>
      <c r="G13" s="113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113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cdBwTN7gieP/7WOYAeG1Lox6bmeHXbA2fHlmZDIMuzSorh0PtxIEm7UjN3NcBRMpTW0wK+d/v0WZxfUdYRl2g==" saltValue="5a51NA66ti32iMUVD3Utvw==" spinCount="100000" sheet="1" objects="1" selectLockedCells="1"/>
  <mergeCells count="8">
    <mergeCell ref="B12:B13"/>
    <mergeCell ref="G13:G14"/>
    <mergeCell ref="F3:I3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01A92A-2B0E-DF4D-A144-FE357CD3D3CD}">
          <x14:formula1>
            <xm:f>Listes!$A$9:$A$12</xm:f>
          </x14:formula1>
          <xm:sqref>E9 E14</xm:sqref>
        </x14:dataValidation>
        <x14:dataValidation type="list" allowBlank="1" showInputMessage="1" showErrorMessage="1" xr:uid="{728CCD2B-3897-E247-BA89-46FF984E318E}">
          <x14:formula1>
            <xm:f>Listes!$C$9:$C$13</xm:f>
          </x14:formula1>
          <xm:sqref>F9 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E73-8FDE-A94C-85C3-DA30BE340A9A}">
  <dimension ref="C1:I18"/>
  <sheetViews>
    <sheetView showGridLines="0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6" customWidth="1"/>
    <col min="4" max="4" width="9" style="3" customWidth="1"/>
    <col min="5" max="5" width="14.33203125" style="12" customWidth="1"/>
    <col min="6" max="6" width="4" style="78" customWidth="1"/>
    <col min="7" max="7" width="6.66406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24" t="s">
        <v>355</v>
      </c>
      <c r="D2" s="124"/>
      <c r="E2" s="124"/>
      <c r="F2" s="124"/>
      <c r="G2" s="124"/>
      <c r="H2" s="124"/>
      <c r="I2" s="124"/>
    </row>
    <row r="3" spans="3:9" ht="27.75" customHeight="1">
      <c r="C3" s="47" t="s">
        <v>41</v>
      </c>
      <c r="D3" s="125" t="s">
        <v>50</v>
      </c>
      <c r="E3" s="126"/>
      <c r="G3" s="127" t="s">
        <v>356</v>
      </c>
      <c r="H3" s="127"/>
      <c r="I3" s="127"/>
    </row>
    <row r="4" spans="3:9" ht="23.25" customHeight="1">
      <c r="C4" s="79" t="s">
        <v>357</v>
      </c>
      <c r="D4" s="43" t="str">
        <f>IF(D3="FONCTIONNAIRE","1607 h/an et 35h/semaine","208 jours/an et 8 h/jour")</f>
        <v>208 jours/an et 8 h/jour</v>
      </c>
      <c r="E4" s="3"/>
      <c r="F4" s="53"/>
      <c r="G4" s="78"/>
    </row>
    <row r="5" spans="3:9" ht="7.5" customHeight="1">
      <c r="C5" s="47"/>
      <c r="D5" s="43"/>
      <c r="E5" s="3"/>
      <c r="F5" s="12"/>
      <c r="G5" s="78"/>
    </row>
    <row r="6" spans="3:9" ht="23.25" customHeight="1">
      <c r="C6" s="47" t="s">
        <v>48</v>
      </c>
      <c r="D6" s="44"/>
      <c r="E6" s="48" t="s">
        <v>42</v>
      </c>
      <c r="F6" s="12"/>
      <c r="G6" s="78"/>
      <c r="H6" s="80"/>
      <c r="I6" s="80"/>
    </row>
    <row r="7" spans="3:9" ht="25.25" customHeight="1">
      <c r="C7" s="47"/>
      <c r="D7" s="81" t="s">
        <v>358</v>
      </c>
      <c r="E7" s="48"/>
      <c r="F7" s="12"/>
      <c r="G7" s="82"/>
      <c r="H7" s="80"/>
      <c r="I7" s="80"/>
    </row>
    <row r="8" spans="3:9" ht="24" customHeight="1">
      <c r="C8" s="47" t="s">
        <v>43</v>
      </c>
      <c r="D8" s="49"/>
      <c r="E8" s="48" t="s">
        <v>44</v>
      </c>
      <c r="F8" s="12"/>
      <c r="G8" s="78"/>
      <c r="H8" s="80"/>
      <c r="I8" s="80"/>
    </row>
    <row r="9" spans="3:9" ht="18" customHeight="1">
      <c r="C9" s="47"/>
      <c r="D9" s="83" t="s">
        <v>359</v>
      </c>
      <c r="E9" s="48"/>
      <c r="F9" s="12"/>
      <c r="G9" s="78"/>
      <c r="H9" s="80"/>
      <c r="I9" s="80"/>
    </row>
    <row r="10" spans="3:9" ht="36" customHeight="1">
      <c r="C10" s="47"/>
      <c r="D10" s="45"/>
      <c r="E10" s="3"/>
      <c r="F10" s="3"/>
    </row>
    <row r="11" spans="3:9" ht="24" customHeight="1">
      <c r="C11" s="84" t="s">
        <v>45</v>
      </c>
      <c r="D11" s="85">
        <f>IF(D3="MAGISTRAT",D6*D8*Listes!D3,D6*D8*'Calculatrice - Fonctionnaires'!H4/7)</f>
        <v>0</v>
      </c>
      <c r="E11" s="86" t="s">
        <v>47</v>
      </c>
      <c r="F11" s="87" t="s">
        <v>49</v>
      </c>
      <c r="G11" s="88">
        <f>IF(D3="FONCTIONNAIRE",D11*7,D11*8)</f>
        <v>0</v>
      </c>
      <c r="H11" s="86" t="s">
        <v>46</v>
      </c>
      <c r="I11" s="89"/>
    </row>
    <row r="12" spans="3:9" ht="24" customHeight="1">
      <c r="C12" s="90" t="s">
        <v>51</v>
      </c>
      <c r="D12" s="91">
        <f>D11/12</f>
        <v>0</v>
      </c>
      <c r="E12" s="3" t="s">
        <v>360</v>
      </c>
      <c r="F12" s="12" t="s">
        <v>49</v>
      </c>
      <c r="G12" s="91">
        <f>IF(D4="FONCTIONNAIRE",D12*7,D12*8)</f>
        <v>0</v>
      </c>
      <c r="H12" s="3" t="s">
        <v>361</v>
      </c>
      <c r="I12" s="92"/>
    </row>
    <row r="13" spans="3:9" ht="24" customHeight="1">
      <c r="C13" s="93" t="s">
        <v>52</v>
      </c>
      <c r="D13" s="94">
        <f>(D8*D6)*5</f>
        <v>0</v>
      </c>
      <c r="E13" s="95" t="s">
        <v>362</v>
      </c>
      <c r="F13" s="96" t="s">
        <v>49</v>
      </c>
      <c r="G13" s="97">
        <f>IF(D3="FONCTIONNAIRE",D13*7,D13*8)</f>
        <v>0</v>
      </c>
      <c r="H13" s="95" t="s">
        <v>363</v>
      </c>
      <c r="I13" s="98"/>
    </row>
    <row r="14" spans="3:9" ht="16.25" customHeight="1">
      <c r="C14" s="99" t="s">
        <v>364</v>
      </c>
    </row>
    <row r="15" spans="3:9" ht="16.25" customHeight="1">
      <c r="C15" s="99" t="s">
        <v>365</v>
      </c>
    </row>
    <row r="16" spans="3:9" ht="24" customHeight="1">
      <c r="C16" s="100"/>
    </row>
    <row r="17" spans="3:3" ht="24" customHeight="1">
      <c r="C17" s="101"/>
    </row>
    <row r="18" spans="3:3" ht="24" customHeight="1">
      <c r="C18" s="100"/>
    </row>
  </sheetData>
  <sheetProtection algorithmName="SHA-512" hashValue="LPGke7/ZH4S+bl7gS7AmrYxN7a2y0svDE8sTZW7XcdKX17IuH7HwrmxdTykh25OvdZ6VQDlSWjhfUfePOg6/pQ==" saltValue="z44X+kRlscZ2QAMWEkQsxw==" spinCount="100000" sheet="1" objects="1" scenarios="1" selectLockedCells="1"/>
  <mergeCells count="3">
    <mergeCell ref="C2:I2"/>
    <mergeCell ref="D3:E3"/>
    <mergeCell ref="G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FF2140-AB7E-834C-8562-FC8C1D3491A0}">
          <x14:formula1>
            <xm:f>Listes!$A$15:$A$16</xm:f>
          </x14:formula1>
          <xm:sqref>D3:E3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topLeftCell="A6" workbookViewId="0">
      <selection activeCell="D12" sqref="D12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258</v>
      </c>
    </row>
    <row r="3" spans="1:6">
      <c r="A3" t="s">
        <v>1</v>
      </c>
      <c r="B3">
        <v>1</v>
      </c>
      <c r="C3" t="s">
        <v>27</v>
      </c>
      <c r="D3">
        <f>'Calculatrice - Magistrats'!H4</f>
        <v>208</v>
      </c>
      <c r="F3" t="s">
        <v>259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f>1/'Calculatrice - Magistrats'!H5</f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f>'Calculatrice - Fonctionnaires'!H5/5</f>
        <v>7</v>
      </c>
      <c r="C10" t="s">
        <v>27</v>
      </c>
      <c r="D10" s="38">
        <f>'Calculatrice - Fonctionnaires'!H4/Listes!B10</f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f>'Calculatrice - Fonctionnaires'!H4/'Calculatrice - Fonctionnaires'!H5</f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5" spans="1:6" ht="16">
      <c r="A15" s="102" t="s">
        <v>50</v>
      </c>
    </row>
    <row r="16" spans="1:6" ht="16">
      <c r="A16" s="102" t="s">
        <v>366</v>
      </c>
    </row>
  </sheetData>
  <sheetProtection algorithmName="SHA-512" hashValue="bQ83ZdhUU9opnNA/6ZhvdozBgkM077TB4UBg0riIGBjCBIeELk7rx0fvBhPTybNA0s8kv9STEJGYUPIY9nDDnQ==" saltValue="YJGIKExtkszyW5BoILArJ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</vt:lpstr>
      <vt:lpstr>Calculatrice - Magistrats</vt:lpstr>
      <vt:lpstr>Calculatrice - 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2024-06-17T13:42:01Z</dcterms:modified>
</cp:coreProperties>
</file>