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56B23CAB-7BA3-BF42-9282-731F295EEE2F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R6" i="10"/>
  <c r="Q6" i="10"/>
  <c r="P6" i="10"/>
  <c r="N6" i="10"/>
  <c r="L6" i="10"/>
  <c r="K6" i="10"/>
  <c r="J6" i="10"/>
  <c r="I6" i="10"/>
  <c r="G6" i="10"/>
  <c r="H6" i="10" s="1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4" i="26"/>
  <c r="G12" i="26"/>
  <c r="AH18" i="26"/>
  <c r="AH12" i="26"/>
  <c r="AY20" i="28"/>
  <c r="AY15" i="28"/>
  <c r="G20" i="28"/>
  <c r="G15" i="28"/>
  <c r="V20" i="28"/>
  <c r="V15" i="28"/>
  <c r="V20" i="25"/>
  <c r="V12" i="25"/>
  <c r="G20" i="25"/>
  <c r="G14" i="25"/>
  <c r="G12" i="25"/>
  <c r="AY20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S6" i="10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<sst xmlns="http://schemas.openxmlformats.org/spreadsheetml/2006/main" count="1589" uniqueCount="436">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</sst>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19" t="s">
        <v>240</v>
      </c>
      <c r="D1" s="319"/>
      <c r="E1" s="319"/>
      <c r="F1" s="130"/>
      <c r="H1" s="26" t="s">
        <v>0</v>
      </c>
    </row>
    <row r="2" spans="1:8" s="134" customFormat="1" ht="20" customHeight="1" x14ac:dyDescent="0.2">
      <c r="A2" s="131"/>
      <c r="B2" s="132"/>
      <c r="C2" s="320" t="s">
        <v>241</v>
      </c>
      <c r="D2" s="320"/>
      <c r="E2" s="320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6" t="s">
        <v>245</v>
      </c>
      <c r="F4" s="327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28" t="s">
        <v>261</v>
      </c>
      <c r="F5" s="329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0" t="s">
        <v>262</v>
      </c>
      <c r="F6" s="331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0" t="s">
        <v>261</v>
      </c>
      <c r="F7" s="331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1" t="s">
        <v>256</v>
      </c>
      <c r="D8" s="321" t="s">
        <v>257</v>
      </c>
      <c r="E8" s="332" t="s">
        <v>263</v>
      </c>
      <c r="F8" s="333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1"/>
      <c r="D9" s="321"/>
      <c r="E9" s="334"/>
      <c r="F9" s="335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2"/>
      <c r="D10" s="322"/>
      <c r="E10" s="336"/>
      <c r="F10" s="337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5" t="s">
        <v>260</v>
      </c>
      <c r="D12" s="325"/>
      <c r="E12" s="325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3" t="s">
        <v>25</v>
      </c>
      <c r="B14" s="323"/>
      <c r="C14" s="323"/>
      <c r="D14" s="323"/>
      <c r="E14" s="323"/>
      <c r="F14" s="324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0" t="s">
        <v>184</v>
      </c>
      <c r="C1" s="350"/>
      <c r="D1" s="350"/>
      <c r="E1" s="350"/>
      <c r="F1" s="350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9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9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9" t="s">
        <v>173</v>
      </c>
      <c r="AQ2" s="171"/>
      <c r="AR2" s="171"/>
      <c r="AS2" s="171"/>
      <c r="AT2" s="171"/>
      <c r="AU2" s="171"/>
      <c r="AV2" s="171"/>
      <c r="AW2" s="171"/>
      <c r="AX2" s="171"/>
      <c r="AY2" s="349"/>
      <c r="AZ2" s="172"/>
      <c r="BA2" s="172"/>
      <c r="BB2" s="172"/>
      <c r="BC2" s="172"/>
      <c r="BD2" s="172"/>
      <c r="BE2" s="172"/>
      <c r="BF2" s="172"/>
      <c r="BG2" s="172"/>
      <c r="BH2" s="172"/>
      <c r="BI2" s="349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9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9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9"/>
      <c r="AQ3" s="171"/>
      <c r="AR3" s="171"/>
      <c r="AS3" s="171"/>
      <c r="AT3" s="171"/>
      <c r="AU3" s="171"/>
      <c r="AV3" s="171"/>
      <c r="AW3" s="171"/>
      <c r="AX3" s="171"/>
      <c r="AY3" s="349"/>
      <c r="AZ3" s="172"/>
      <c r="BA3" s="172"/>
      <c r="BB3" s="172"/>
      <c r="BC3" s="172"/>
      <c r="BD3" s="172"/>
      <c r="BE3" s="172"/>
      <c r="BF3" s="172"/>
      <c r="BG3" s="172"/>
      <c r="BH3" s="172"/>
      <c r="BI3" s="349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9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9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9"/>
      <c r="AQ4" s="171"/>
      <c r="AR4" s="171"/>
      <c r="AS4" s="171"/>
      <c r="AT4" s="171"/>
      <c r="AU4" s="171"/>
      <c r="AV4" s="171"/>
      <c r="AW4" s="171"/>
      <c r="AX4" s="171"/>
      <c r="AY4" s="349"/>
      <c r="AZ4" s="172"/>
      <c r="BA4" s="172"/>
      <c r="BB4" s="172"/>
      <c r="BC4" s="172"/>
      <c r="BD4" s="172"/>
      <c r="BE4" s="172"/>
      <c r="BF4" s="172"/>
      <c r="BG4" s="172"/>
      <c r="BH4" s="172"/>
      <c r="BI4" s="349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228</v>
      </c>
      <c r="B1" s="351"/>
      <c r="C1" s="351"/>
      <c r="D1" s="351"/>
      <c r="E1" s="351"/>
      <c r="F1" s="351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2" t="s">
        <v>227</v>
      </c>
      <c r="Q2" s="203" t="s">
        <v>226</v>
      </c>
      <c r="R2" s="203" t="s">
        <v>226</v>
      </c>
      <c r="S2" s="203" t="s">
        <v>226</v>
      </c>
      <c r="T2" s="352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2"/>
      <c r="Q3" s="203" t="s">
        <v>206</v>
      </c>
      <c r="R3" s="203" t="s">
        <v>142</v>
      </c>
      <c r="S3" s="203" t="s">
        <v>136</v>
      </c>
      <c r="T3" s="352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2"/>
      <c r="Q4" s="203" t="s">
        <v>187</v>
      </c>
      <c r="R4" s="203" t="s">
        <v>89</v>
      </c>
      <c r="S4" s="203" t="s">
        <v>83</v>
      </c>
      <c r="T4" s="352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4" t="s">
        <v>184</v>
      </c>
      <c r="C1" s="354"/>
      <c r="D1" s="354"/>
      <c r="E1" s="354"/>
      <c r="F1" s="354"/>
      <c r="G1" s="354"/>
      <c r="H1" s="354"/>
      <c r="I1" s="354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3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3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3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3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3"/>
      <c r="X3" s="227"/>
      <c r="Y3" s="225" t="s">
        <v>158</v>
      </c>
      <c r="Z3" s="225" t="s">
        <v>157</v>
      </c>
      <c r="AA3" s="225" t="s">
        <v>156</v>
      </c>
      <c r="AB3" s="353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3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3"/>
      <c r="X4" s="232" t="s">
        <v>107</v>
      </c>
      <c r="Y4" s="232" t="s">
        <v>106</v>
      </c>
      <c r="Z4" s="232" t="s">
        <v>105</v>
      </c>
      <c r="AA4" s="232" t="s">
        <v>104</v>
      </c>
      <c r="AB4" s="353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228</v>
      </c>
      <c r="B1" s="356"/>
      <c r="C1" s="356"/>
      <c r="D1" s="356"/>
      <c r="E1" s="356"/>
      <c r="F1" s="356"/>
      <c r="G1" s="356"/>
      <c r="H1" s="356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5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5" t="s">
        <v>180</v>
      </c>
      <c r="T2" s="275" t="s">
        <v>45</v>
      </c>
      <c r="U2" s="355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5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5"/>
      <c r="T3" s="275" t="s">
        <v>156</v>
      </c>
      <c r="U3" s="355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5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5"/>
      <c r="T4" s="275" t="s">
        <v>104</v>
      </c>
      <c r="U4" s="355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2" t="s">
        <v>180</v>
      </c>
      <c r="M2" s="203" t="s">
        <v>45</v>
      </c>
      <c r="N2" s="352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2"/>
      <c r="M3" s="203" t="s">
        <v>156</v>
      </c>
      <c r="N3" s="352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2"/>
      <c r="M4" s="203" t="s">
        <v>104</v>
      </c>
      <c r="N4" s="352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zoomScale="110" zoomScaleNormal="110" workbookViewId="0">
      <selection activeCell="A187" sqref="A187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70" max="170" width="45.1640625" bestFit="1" customWidth="1"/>
    <col min="171" max="171" width="15.1640625" bestFit="1" customWidth="1"/>
  </cols>
  <sheetData>
    <row r="1" spans="1:166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38" t="s">
        <v>237</v>
      </c>
      <c r="FB1" s="338"/>
      <c r="FC1" s="338"/>
      <c r="FD1" s="338"/>
      <c r="FE1" s="338"/>
      <c r="FF1" s="338"/>
      <c r="FG1" s="339"/>
      <c r="FH1" s="339"/>
      <c r="FI1" s="339"/>
      <c r="FJ1" s="4" t="s">
        <v>0</v>
      </c>
    </row>
    <row r="2" spans="1:166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435</v>
      </c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mergeCells count="1">
    <mergeCell ref="FA1:FI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x14ac:dyDescent="0.2">
      <c r="A6" s="13"/>
      <c r="C6" s="17" t="s">
        <v>23</v>
      </c>
      <c r="D6" s="17" t="s">
        <v>398</v>
      </c>
      <c r="E6" s="16" t="s">
        <v>22</v>
      </c>
      <c r="F6" s="16" t="s">
        <v>399</v>
      </c>
      <c r="G6" s="19" t="e">
        <f>SUMIFS(INDEX('ETPT Format DDG'!$A:$DU,,IFERROR(MATCH(E6,'ETPT Format DDG'!$2:$2,0),MATCH(C6,'ETPT Format DDG'!$2:$2,0))),'ETPT Format DDG'!$FG:$FG,"M-TIT",'ETPT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DDG'!$FG:$FG,"M-PLAC-ADD",'ETPT Format DDG'!$C:$C,$A$3)</f>
        <v>#N/A</v>
      </c>
      <c r="J6" s="18" t="e">
        <f>SUMIFS(INDEX('ETPT Format DDG'!$A:$DU,,IFERROR(MATCH(E6,'ETPT Format DDG'!$2:$2,0),MATCH(C6,'ETPT Format DDG'!$2:$2,0))),'ETPT Format DDG'!$FG:$FG,"M-PLAC-SUB",'ETPT Format DDG'!$C:$C,$A$3)</f>
        <v>#N/A</v>
      </c>
      <c r="K6" s="18" t="e">
        <f>SUMIFS(
INDEX('ETPT Format DDG'!$A:$DU,
,
IFERROR(MATCH(E6,'ETPT Format DDG'!$2:$2,0),MATCH(C6,'ETPT Format DDG'!$2:$2,0))
),'ETPT Format DDG'!$FG:$FG,"C",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DDG'!$FG:$FG,"F-TIT",'ETPT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DDG'!$FG:$FG,"F-PLAC-ADD",'ETPT Format DDG'!$C:$C,$A$3)</f>
        <v>#N/A</v>
      </c>
      <c r="Q6" s="18" t="e">
        <f>SUMIFS(INDEX('ETPT Format DDG'!$A:$DU,,IFERROR(MATCH(E6,'ETPT Format DDG'!$2:$2,0),MATCH(C6,'ETPT Format DDG'!$2:$2,0))),'ETPT Format DDG'!$FG:$FG,"F-PLAC-SUB",'ETPT Format DDG'!$C:$C,$A$3)</f>
        <v>#N/A</v>
      </c>
      <c r="R6" s="18" t="e">
        <f>SUMIFS(INDEX('ETPT Format DDG'!$A:$DU,,IFERROR(MATCH(E6,'ETPT Format DDG'!$2:$2,0),MATCH(C6,'ETPT Format DDG'!$2:$2,0))),'ETPT Format DDG'!$FG:$FG,"C",'ETPT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DDG'!$FG:$FG,"C",
'ETPT Format DDG'!$C:$C,$A$3,
'ETPT Format DDG'!$G:$G,"Autour du magistrat")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9" priority="10">
      <formula>IF(LEFT($A$3,2)&lt;&gt;"TJ",TRUE,FALSE)</formula>
    </cfRule>
  </conditionalFormatting>
  <conditionalFormatting sqref="C6:V151">
    <cfRule type="expression" dxfId="8" priority="12">
      <formula>AND(ISBLANK($C6)=FALSE,ISBLANK($E6)=TRUE)</formula>
    </cfRule>
  </conditionalFormatting>
  <conditionalFormatting sqref="D1:F1048576">
    <cfRule type="expression" dxfId="7" priority="1">
      <formula>AND($D1="5. TOTAL JLD CIVIL",OR(_xlfn.NUMBERVALUE($L1-$L2-$L3)-_xlfn.NUMBERVALUE($L4)&lt;&gt;0,_xlfn.NUMBERVALUE($S1)-_xlfn.NUMBERVALUE($S2)-_xlfn.NUMBERVALUE($S3)-_xlfn.NUMBERVALUE($S4)&lt;&gt;0,_xlfn.NUMBERVALUE($U1)-_xlfn.NUMBERVALUE($U2)-_xlfn.NUMBERVALUE($U3)-_xlfn.NUMBERVALUE($U4)&lt;&gt;0))</formula>
    </cfRule>
    <cfRule type="expression" dxfId="6" priority="6">
      <formula>AND($D1="6. TOTAL JUGES DES ENFANTS",OR(_xlfn.NUMBERVALUE($L1)-_xlfn.NUMBERVALUE($L2)-_xlfn.NUMBERVALUE($L3)&lt;&gt;0,_xlfn.NUMBERVALUE($S1)-_xlfn.NUMBERVALUE($S2)-_xlfn.NUMBERVALUE($S3)&lt;&gt;0,_xlfn.NUMBERVALUE($U1)-_xlfn.NUMBERVALUE($U2)-_xlfn.NUMBERVALUE($U3)&lt;&gt;0))</formula>
    </cfRule>
  </conditionalFormatting>
  <conditionalFormatting sqref="G1:M1048576">
    <cfRule type="expression" dxfId="5" priority="5">
      <formula>AND($D1="5. TOTAL JLD CIVIL",_xlfn.NUMBERVALUE($L1)-_xlfn.NUMBERVALUE($L2)-_xlfn.NUMBERVALUE($L3)-_xlfn.NUMBERVALUE($L4)&lt;&gt;0)</formula>
    </cfRule>
    <cfRule type="expression" dxfId="4" priority="9">
      <formula>AND($D1="6. TOTAL JUGES DES ENFANTS",_xlfn.NUMBERVALUE($L1)-_xlfn.NUMBERVALUE($L2)-_xlfn.NUMBERVALUE($L3)&lt;&gt;0)</formula>
    </cfRule>
  </conditionalFormatting>
  <conditionalFormatting sqref="N1:T1048576">
    <cfRule type="expression" dxfId="3" priority="4">
      <formula>AND($D1="5. TOTAL JLD CIVIL",_xlfn.NUMBERVALUE($S1)-_xlfn.NUMBERVALUE($S2)-_xlfn.NUMBERVALUE($S3)-_xlfn.NUMBERVALUE($S4)&lt;&gt;0)</formula>
    </cfRule>
    <cfRule type="expression" dxfId="2" priority="8">
      <formula>AND($D1="6. TOTAL JUGES DES ENFANTS",_xlfn.NUMBERVALUE($S1)-_xlfn.NUMBERVALUE($S2)-_xlfn.NUMBERVALUE($S3)&lt;&gt;0)</formula>
    </cfRule>
  </conditionalFormatting>
  <conditionalFormatting sqref="U1:V1048576">
    <cfRule type="expression" dxfId="1" priority="3">
      <formula>AND($D1="5. TOTAL JLD CIVIL",_xlfn.NUMBERVALUE($U1)-_xlfn.NUMBERVALUE($U2)-_xlfn.NUMBERVALUE($U3)-_xlfn.NUMBERVALUE($U4)&lt;&gt;0)</formula>
    </cfRule>
    <cfRule type="expression" dxfId="0" priority="7">
      <formula>AND($D1="6. TOTAL JUGES DES ENFANTS",_xlfn.NUMBERVALUE($U1)-_xlfn.NUMBERVALUE($U2)-_xlfn.NUMBERVALUE($U3)&lt;&gt;0)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G13" sqref="G13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7" t="s">
        <v>184</v>
      </c>
      <c r="C1" s="347"/>
      <c r="D1" s="347"/>
      <c r="E1" s="347"/>
      <c r="F1" s="347"/>
      <c r="G1" s="347"/>
      <c r="H1" s="347"/>
      <c r="I1" s="347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</f>
        <v>#N/A</v>
      </c>
      <c r="AT5" s="56" t="e">
        <f>SUMIFS( INDEX( 'ETPT Format DDG'!$A:$FF,,MATCH("4.0. CONTENTIEUX GÉNÉRAL &lt;10.000€",'ETPT Format DDG'!2:2,0)),'ETPT Format DDG'!$C:$C,$D$5,'ETPT Format DDG'!$FA:$FA,"Magistrat SIEGE NS")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56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65" t="e">
        <f>SUMIFS( INDEX( 'ETPT Format DDG'!$A:$FF,,MATCH("2. TOTAL CONTENTIEUX JAF",'ETPT Format DDG'!2:2,0)),'ETPT Format DDG'!$FA:$FA,"Magistrat SIEGE NS")</f>
        <v>#N/A</v>
      </c>
      <c r="AX5" s="58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58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DDG'!$H:$H,"Magistrat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62">
        <f t="shared" si="0"/>
        <v>0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62">
        <f t="shared" si="0"/>
        <v>0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8" t="s">
        <v>228</v>
      </c>
      <c r="B1" s="348"/>
      <c r="C1" s="348"/>
      <c r="D1" s="348"/>
      <c r="E1" s="348"/>
      <c r="F1" s="348"/>
      <c r="G1" s="348"/>
      <c r="H1" s="348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164"/>
      <c r="AA5" s="164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66"/>
      <c r="AA7" s="66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66"/>
      <c r="AA8" s="66"/>
      <c r="AB8" s="57"/>
      <c r="AC8" s="57"/>
      <c r="AD8" s="57"/>
      <c r="AE8" s="94">
        <f t="shared" si="3"/>
        <v>0</v>
      </c>
      <c r="AF8" s="66"/>
      <c r="AG8" s="66"/>
      <c r="AH8" s="61" t="e">
        <f>SUMIFS( INDEX( 'ETPT Format DDG'!$A:$FF,,MATCH("11.51. ACCUEIL DU JUSTICIABLE (DONT SAUJ)",'ETPT Format DDG'!2:2,0)),'ETPT Format DDG'!$C:$C,$D$5,'ETPT Format DDG'!$FA:$FA,"Magistrat SIEGE S")</f>
        <v>#N/A</v>
      </c>
      <c r="AI8" s="94" t="e">
        <f t="shared" si="4"/>
        <v>#N/A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66"/>
      <c r="AA9" s="66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66"/>
      <c r="AA10" s="66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66"/>
      <c r="AA11" s="66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66"/>
      <c r="AA12" s="66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66"/>
      <c r="AA13" s="66"/>
      <c r="AB13" s="57"/>
      <c r="AC13" s="57"/>
      <c r="AD13" s="57"/>
      <c r="AE13" s="94">
        <f t="shared" si="3"/>
        <v>0</v>
      </c>
      <c r="AF13" s="66"/>
      <c r="AG13" s="66"/>
      <c r="AH13" s="303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94">
        <f t="shared" si="0"/>
        <v>0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166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164"/>
      <c r="AA14" s="164"/>
      <c r="AB14" s="57"/>
      <c r="AC14" s="57"/>
      <c r="AD14" s="57"/>
      <c r="AE14" s="94" t="e">
        <f t="shared" si="3"/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165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94">
        <f t="shared" si="0"/>
        <v>0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166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164"/>
      <c r="AA15" s="164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165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2025-01-21T10:17:49Z</dcterms:modified>
  <cp:category/>
</cp:coreProperties>
</file>